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namedSheetViews/namedSheetView2.xml" ContentType="application/vnd.ms-excel.namedsheetviews+xml"/>
  <Override PartName="/xl/namedSheetViews/namedSheetView3.xml" ContentType="application/vnd.ms-excel.namedsheetviews+xml"/>
  <Override PartName="/xl/namedSheetViews/namedSheetView4.xml" ContentType="application/vnd.ms-excel.namedsheetviews+xml"/>
  <Override PartName="/xl/pivotTables/pivotTable18.xml" ContentType="application/vnd.openxmlformats-officedocument.spreadsheetml.pivotTable+xml"/>
  <Override PartName="/xl/pivotTables/pivotTable19.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hidePivotFieldList="1"/>
  <mc:AlternateContent xmlns:mc="http://schemas.openxmlformats.org/markup-compatibility/2006">
    <mc:Choice Requires="x15">
      <x15ac:absPath xmlns:x15ac="http://schemas.microsoft.com/office/spreadsheetml/2010/11/ac" url="C:\Users\jeanp.pinzon\Desktop\Control Interno\2024\Planes de Mejoramiento\"/>
    </mc:Choice>
  </mc:AlternateContent>
  <xr:revisionPtr revIDLastSave="0" documentId="8_{CE424155-A3D2-4EB1-8112-D8D064D0F294}" xr6:coauthVersionLast="47" xr6:coauthVersionMax="47" xr10:uidLastSave="{00000000-0000-0000-0000-000000000000}"/>
  <bookViews>
    <workbookView xWindow="-120" yWindow="-120" windowWidth="29040" windowHeight="15840" tabRatio="567" firstSheet="6" activeTab="8" xr2:uid="{00000000-000D-0000-FFFF-FFFF00000000}"/>
  </bookViews>
  <sheets>
    <sheet name="ESTADISTICAS" sheetId="4" state="hidden" r:id="rId1"/>
    <sheet name="Hoja2" sheetId="5" state="hidden" r:id="rId2"/>
    <sheet name="CUMPLIDAS" sheetId="18" state="hidden" r:id="rId3"/>
    <sheet name="ELIMINACION DE HALLAZGOS" sheetId="22" state="hidden" r:id="rId4"/>
    <sheet name="Tablero consolidado" sheetId="27" state="hidden" r:id="rId5"/>
    <sheet name="Monitoreo" sheetId="32" state="hidden" r:id="rId6"/>
    <sheet name="Evaluacion" sheetId="31" r:id="rId7"/>
    <sheet name="PT OCI" sheetId="39" state="hidden" r:id="rId8"/>
    <sheet name="PM INTERNOS" sheetId="40" r:id="rId9"/>
    <sheet name="PM EXTERNOS" sheetId="41" r:id="rId10"/>
    <sheet name="TABLERO-HALLAZGOS" sheetId="20" state="hidden" r:id="rId11"/>
    <sheet name="REFORMULACION DE ACTIVIDADES" sheetId="14" state="hidden" r:id="rId12"/>
    <sheet name="Hoja1" sheetId="3" state="hidden" r:id="rId13"/>
    <sheet name="Hoja5" sheetId="21" state="hidden" r:id="rId14"/>
    <sheet name="MODIFICACIONES" sheetId="12" state="hidden" r:id="rId15"/>
    <sheet name="REFORMULACION DE HALLAZGOS" sheetId="15" state="hidden" r:id="rId16"/>
    <sheet name="CUMPLIDA INEFECTIVA" sheetId="16" state="hidden" r:id="rId17"/>
  </sheets>
  <definedNames>
    <definedName name="_xlnm._FilterDatabase" localSheetId="16" hidden="1">'CUMPLIDA INEFECTIVA'!$A$2:$BA$2</definedName>
    <definedName name="_xlnm._FilterDatabase" localSheetId="2" hidden="1">CUMPLIDAS!$A$3:$PV$388</definedName>
    <definedName name="_xlnm._FilterDatabase" localSheetId="6" hidden="1">Evaluacion!$A$11:$MK$102</definedName>
    <definedName name="_xlnm._FilterDatabase" localSheetId="14" hidden="1">MODIFICACIONES!$B$34:$AD$34</definedName>
    <definedName name="_xlnm._FilterDatabase" localSheetId="5" hidden="1">Monitoreo!$A$11:$MD$83</definedName>
    <definedName name="_xlnm._FilterDatabase" localSheetId="11" hidden="1">'REFORMULACION DE ACTIVIDADES'!$B$19:$AC$19</definedName>
    <definedName name="_xlnm._FilterDatabase" localSheetId="15" hidden="1">'REFORMULACION DE HALLAZGOS'!$A$8:$AA$8</definedName>
    <definedName name="_xlnm._FilterDatabase" localSheetId="4" hidden="1">'Tablero consolidado'!$A$11:$MK$102</definedName>
    <definedName name="_xlnm._FilterDatabase" localSheetId="10" hidden="1">'TABLERO-HALLAZGOS'!$B$5:$AH$459</definedName>
  </definedNames>
  <calcPr calcId="191028"/>
  <pivotCaches>
    <pivotCache cacheId="0" r:id="rId18"/>
    <pivotCache cacheId="1"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12" i="27" l="1"/>
  <c r="AT83" i="32"/>
  <c r="AT101" i="27" s="1"/>
  <c r="AT14" i="32"/>
  <c r="AT14" i="27" s="1"/>
  <c r="AT16" i="31"/>
  <c r="AT18" i="32"/>
  <c r="AT18" i="31" s="1"/>
  <c r="AT19" i="32"/>
  <c r="AT20" i="32"/>
  <c r="AT20" i="31" s="1"/>
  <c r="AT21" i="32"/>
  <c r="AT22" i="32"/>
  <c r="AT22" i="31" s="1"/>
  <c r="AT23" i="32"/>
  <c r="AT24" i="32"/>
  <c r="AT24" i="31" s="1"/>
  <c r="AT25" i="32"/>
  <c r="AT26" i="27" s="1"/>
  <c r="AT26" i="32"/>
  <c r="AT28" i="31" s="1"/>
  <c r="AT27" i="32"/>
  <c r="AT28" i="32"/>
  <c r="AT29" i="32"/>
  <c r="AT33" i="27" s="1"/>
  <c r="AT30" i="32"/>
  <c r="AT34" i="27" s="1"/>
  <c r="AT31" i="32"/>
  <c r="AT32" i="32"/>
  <c r="AT37" i="31" s="1"/>
  <c r="AT33" i="32"/>
  <c r="AT38" i="31" s="1"/>
  <c r="AT34" i="32"/>
  <c r="AT39" i="31" s="1"/>
  <c r="AT35" i="32"/>
  <c r="AT36" i="32"/>
  <c r="AT41" i="31" s="1"/>
  <c r="AT37" i="32"/>
  <c r="AT42" i="27" s="1"/>
  <c r="AT38" i="32"/>
  <c r="AT44" i="27" s="1"/>
  <c r="AT39" i="32"/>
  <c r="AT45" i="31" s="1"/>
  <c r="AT40" i="32"/>
  <c r="AT46" i="31" s="1"/>
  <c r="AT41" i="32"/>
  <c r="AT47" i="31" s="1"/>
  <c r="AT42" i="32"/>
  <c r="AT48" i="27" s="1"/>
  <c r="AT43" i="32"/>
  <c r="AT44" i="32"/>
  <c r="AT51" i="31" s="1"/>
  <c r="AT45" i="32"/>
  <c r="AT53" i="27" s="1"/>
  <c r="AT46" i="32"/>
  <c r="AT56" i="31" s="1"/>
  <c r="AT47" i="32"/>
  <c r="AT48" i="32"/>
  <c r="AT58" i="31" s="1"/>
  <c r="AT49" i="32"/>
  <c r="AT60" i="31" s="1"/>
  <c r="AT50" i="32"/>
  <c r="AT61" i="31" s="1"/>
  <c r="AT51" i="32"/>
  <c r="AT62" i="31" s="1"/>
  <c r="AT52" i="32"/>
  <c r="AT70" i="31" s="1"/>
  <c r="AT53" i="32"/>
  <c r="AT71" i="27" s="1"/>
  <c r="AT54" i="32"/>
  <c r="AT72" i="31" s="1"/>
  <c r="AT55" i="32"/>
  <c r="AT56" i="32"/>
  <c r="AT74" i="31" s="1"/>
  <c r="AT57" i="32"/>
  <c r="AT58" i="32"/>
  <c r="AT76" i="31" s="1"/>
  <c r="AT59" i="32"/>
  <c r="AT60" i="32"/>
  <c r="AT78" i="31" s="1"/>
  <c r="AT61" i="32"/>
  <c r="AT79" i="31" s="1"/>
  <c r="AT62" i="32"/>
  <c r="AT80" i="27" s="1"/>
  <c r="AT63" i="32"/>
  <c r="AT81" i="31" s="1"/>
  <c r="AT64" i="32"/>
  <c r="AT82" i="31" s="1"/>
  <c r="AT65" i="32"/>
  <c r="AT83" i="31" s="1"/>
  <c r="AT66" i="32"/>
  <c r="AT84" i="31" s="1"/>
  <c r="AT67" i="32"/>
  <c r="AT85" i="31" s="1"/>
  <c r="AT68" i="32"/>
  <c r="AT86" i="31" s="1"/>
  <c r="AT69" i="32"/>
  <c r="AT87" i="27" s="1"/>
  <c r="AT70" i="32"/>
  <c r="AT88" i="31" s="1"/>
  <c r="AT71" i="32"/>
  <c r="AT72" i="32"/>
  <c r="AT90" i="31" s="1"/>
  <c r="AT73" i="32"/>
  <c r="AT74" i="32"/>
  <c r="AT92" i="27" s="1"/>
  <c r="AT75" i="32"/>
  <c r="AT76" i="32"/>
  <c r="AT94" i="31" s="1"/>
  <c r="AT77" i="32"/>
  <c r="AT95" i="31" s="1"/>
  <c r="AT78" i="32"/>
  <c r="AT96" i="31" s="1"/>
  <c r="AT79" i="32"/>
  <c r="AT97" i="31" s="1"/>
  <c r="AT80" i="32"/>
  <c r="AT98" i="31" s="1"/>
  <c r="AT81" i="32"/>
  <c r="AT99" i="31" s="1"/>
  <c r="AT82" i="32"/>
  <c r="AT100" i="31" s="1"/>
  <c r="AT12" i="32"/>
  <c r="AT12" i="31" s="1"/>
  <c r="AT32" i="31"/>
  <c r="AT75" i="31"/>
  <c r="AT91" i="31"/>
  <c r="AU101" i="31"/>
  <c r="AT101" i="31"/>
  <c r="AS101" i="31"/>
  <c r="AR101" i="31"/>
  <c r="AQ101" i="31"/>
  <c r="AP101" i="31"/>
  <c r="AO101" i="31"/>
  <c r="AN101" i="31"/>
  <c r="AU100" i="31"/>
  <c r="AS100" i="31"/>
  <c r="AR100" i="31"/>
  <c r="AQ100" i="31"/>
  <c r="AP100" i="31"/>
  <c r="AO100" i="31"/>
  <c r="AN100" i="31"/>
  <c r="AU99" i="31"/>
  <c r="AS99" i="31"/>
  <c r="AR99" i="31"/>
  <c r="AQ99" i="31"/>
  <c r="AP99" i="31"/>
  <c r="AO99" i="31"/>
  <c r="AN99" i="31"/>
  <c r="AU98" i="31"/>
  <c r="AS98" i="31"/>
  <c r="AR98" i="31"/>
  <c r="AQ98" i="31"/>
  <c r="AP98" i="31"/>
  <c r="AO98" i="31"/>
  <c r="AN98" i="31"/>
  <c r="AU97" i="31"/>
  <c r="AS97" i="31"/>
  <c r="AR97" i="31"/>
  <c r="AQ97" i="31"/>
  <c r="AP97" i="31"/>
  <c r="AO97" i="31"/>
  <c r="AN97" i="31"/>
  <c r="AU96" i="31"/>
  <c r="AS96" i="31"/>
  <c r="AR96" i="31"/>
  <c r="AQ96" i="31"/>
  <c r="AP96" i="31"/>
  <c r="AO96" i="31"/>
  <c r="AN96" i="31"/>
  <c r="AU95" i="31"/>
  <c r="AS95" i="31"/>
  <c r="AR95" i="31"/>
  <c r="AQ95" i="31"/>
  <c r="AP95" i="31"/>
  <c r="AO95" i="31"/>
  <c r="AN95" i="31"/>
  <c r="AU94" i="31"/>
  <c r="AS94" i="31"/>
  <c r="AR94" i="31"/>
  <c r="AQ94" i="31"/>
  <c r="AP94" i="31"/>
  <c r="AO94" i="31"/>
  <c r="AN94" i="31"/>
  <c r="AU93" i="31"/>
  <c r="AT93" i="31"/>
  <c r="AS93" i="31"/>
  <c r="AR93" i="31"/>
  <c r="AQ93" i="31"/>
  <c r="AP93" i="31"/>
  <c r="AO93" i="31"/>
  <c r="AN93" i="31"/>
  <c r="AU92" i="31"/>
  <c r="AS92" i="31"/>
  <c r="AR92" i="31"/>
  <c r="AQ92" i="31"/>
  <c r="AP92" i="31"/>
  <c r="AO92" i="31"/>
  <c r="AN92" i="31"/>
  <c r="AU91" i="31"/>
  <c r="AS91" i="31"/>
  <c r="AR91" i="31"/>
  <c r="AQ91" i="31"/>
  <c r="AP91" i="31"/>
  <c r="AO91" i="31"/>
  <c r="AN91" i="31"/>
  <c r="AU90" i="31"/>
  <c r="AS90" i="31"/>
  <c r="AR90" i="31"/>
  <c r="AQ90" i="31"/>
  <c r="AP90" i="31"/>
  <c r="AO90" i="31"/>
  <c r="AN90" i="31"/>
  <c r="AU89" i="31"/>
  <c r="AT89" i="31"/>
  <c r="AS89" i="31"/>
  <c r="AR89" i="31"/>
  <c r="AQ89" i="31"/>
  <c r="AP89" i="31"/>
  <c r="AO89" i="31"/>
  <c r="AN89" i="31"/>
  <c r="AU88" i="31"/>
  <c r="AS88" i="31"/>
  <c r="AR88" i="31"/>
  <c r="AQ88" i="31"/>
  <c r="AP88" i="31"/>
  <c r="AO88" i="31"/>
  <c r="AN88" i="31"/>
  <c r="AU87" i="31"/>
  <c r="AS87" i="31"/>
  <c r="AR87" i="31"/>
  <c r="AQ87" i="31"/>
  <c r="AP87" i="31"/>
  <c r="AO87" i="31"/>
  <c r="AN87" i="31"/>
  <c r="AU86" i="31"/>
  <c r="AS86" i="31"/>
  <c r="AR86" i="31"/>
  <c r="AQ86" i="31"/>
  <c r="AP86" i="31"/>
  <c r="AO86" i="31"/>
  <c r="AN86" i="31"/>
  <c r="AU85" i="31"/>
  <c r="AS85" i="31"/>
  <c r="AR85" i="31"/>
  <c r="AQ85" i="31"/>
  <c r="AP85" i="31"/>
  <c r="AO85" i="31"/>
  <c r="AN85" i="31"/>
  <c r="AU84" i="31"/>
  <c r="AS84" i="31"/>
  <c r="AR84" i="31"/>
  <c r="AQ84" i="31"/>
  <c r="AP84" i="31"/>
  <c r="AO84" i="31"/>
  <c r="AN84" i="31"/>
  <c r="AU83" i="31"/>
  <c r="AS83" i="31"/>
  <c r="AR83" i="31"/>
  <c r="AQ83" i="31"/>
  <c r="AP83" i="31"/>
  <c r="AO83" i="31"/>
  <c r="AN83" i="31"/>
  <c r="AU82" i="31"/>
  <c r="AS82" i="31"/>
  <c r="AR82" i="31"/>
  <c r="AQ82" i="31"/>
  <c r="AP82" i="31"/>
  <c r="AO82" i="31"/>
  <c r="AN82" i="31"/>
  <c r="AU81" i="31"/>
  <c r="AS81" i="31"/>
  <c r="AR81" i="31"/>
  <c r="AQ81" i="31"/>
  <c r="AP81" i="31"/>
  <c r="AO81" i="31"/>
  <c r="AN81" i="31"/>
  <c r="AU80" i="31"/>
  <c r="AS80" i="31"/>
  <c r="AR80" i="31"/>
  <c r="AQ80" i="31"/>
  <c r="AP80" i="31"/>
  <c r="AO80" i="31"/>
  <c r="AN80" i="31"/>
  <c r="AU79" i="31"/>
  <c r="AS79" i="31"/>
  <c r="AR79" i="31"/>
  <c r="AQ79" i="31"/>
  <c r="AP79" i="31"/>
  <c r="AO79" i="31"/>
  <c r="AN79" i="31"/>
  <c r="AU78" i="31"/>
  <c r="AS78" i="31"/>
  <c r="AR78" i="31"/>
  <c r="AQ78" i="31"/>
  <c r="AP78" i="31"/>
  <c r="AO78" i="31"/>
  <c r="AN78" i="31"/>
  <c r="AU77" i="31"/>
  <c r="AT77" i="31"/>
  <c r="AS77" i="31"/>
  <c r="AR77" i="31"/>
  <c r="AQ77" i="31"/>
  <c r="AP77" i="31"/>
  <c r="AO77" i="31"/>
  <c r="AN77" i="31"/>
  <c r="AU76" i="31"/>
  <c r="AS76" i="31"/>
  <c r="AR76" i="31"/>
  <c r="AQ76" i="31"/>
  <c r="AP76" i="31"/>
  <c r="AO76" i="31"/>
  <c r="AN76" i="31"/>
  <c r="AU75" i="31"/>
  <c r="AS75" i="31"/>
  <c r="AR75" i="31"/>
  <c r="AQ75" i="31"/>
  <c r="AP75" i="31"/>
  <c r="AO75" i="31"/>
  <c r="AN75" i="31"/>
  <c r="AU74" i="31"/>
  <c r="AS74" i="31"/>
  <c r="AR74" i="31"/>
  <c r="AQ74" i="31"/>
  <c r="AP74" i="31"/>
  <c r="AO74" i="31"/>
  <c r="AN74" i="31"/>
  <c r="AU73" i="31"/>
  <c r="AT73" i="31"/>
  <c r="AS73" i="31"/>
  <c r="AR73" i="31"/>
  <c r="AQ73" i="31"/>
  <c r="AP73" i="31"/>
  <c r="AO73" i="31"/>
  <c r="AN73" i="31"/>
  <c r="AU72" i="31"/>
  <c r="AS72" i="31"/>
  <c r="AR72" i="31"/>
  <c r="AQ72" i="31"/>
  <c r="AP72" i="31"/>
  <c r="AO72" i="31"/>
  <c r="AN72" i="31"/>
  <c r="AU71" i="31"/>
  <c r="AT71" i="31"/>
  <c r="AS71" i="31"/>
  <c r="AR71" i="31"/>
  <c r="AQ71" i="31"/>
  <c r="AP71" i="31"/>
  <c r="AO71" i="31"/>
  <c r="AN71" i="31"/>
  <c r="AU70" i="31"/>
  <c r="AS70" i="31"/>
  <c r="AR70" i="31"/>
  <c r="AQ70" i="31"/>
  <c r="AP70" i="31"/>
  <c r="AO70" i="31"/>
  <c r="AN70" i="31"/>
  <c r="AU62" i="31"/>
  <c r="AS62" i="31"/>
  <c r="AR62" i="31"/>
  <c r="AQ62" i="31"/>
  <c r="AP62" i="31"/>
  <c r="AO62" i="31"/>
  <c r="AN62" i="31"/>
  <c r="AU61" i="31"/>
  <c r="AS61" i="31"/>
  <c r="AR61" i="31"/>
  <c r="AQ61" i="31"/>
  <c r="AP61" i="31"/>
  <c r="AO61" i="31"/>
  <c r="AN61" i="31"/>
  <c r="AU60" i="31"/>
  <c r="AS60" i="31"/>
  <c r="AR60" i="31"/>
  <c r="AQ60" i="31"/>
  <c r="AP60" i="31"/>
  <c r="AO60" i="31"/>
  <c r="AN60" i="31"/>
  <c r="AU58" i="31"/>
  <c r="AS58" i="31"/>
  <c r="AR58" i="31"/>
  <c r="AQ58" i="31"/>
  <c r="AP58" i="31"/>
  <c r="AO58" i="31"/>
  <c r="AN58" i="31"/>
  <c r="AU57" i="31"/>
  <c r="AT57" i="31"/>
  <c r="AS57" i="31"/>
  <c r="AR57" i="31"/>
  <c r="AQ57" i="31"/>
  <c r="AP57" i="31"/>
  <c r="AO57" i="31"/>
  <c r="AN57" i="31"/>
  <c r="AU56" i="31"/>
  <c r="AS56" i="31"/>
  <c r="AR56" i="31"/>
  <c r="AQ56" i="31"/>
  <c r="AP56" i="31"/>
  <c r="AO56" i="31"/>
  <c r="AN56" i="31"/>
  <c r="AU53" i="31"/>
  <c r="AT53" i="31"/>
  <c r="AS53" i="31"/>
  <c r="AR53" i="31"/>
  <c r="AQ53" i="31"/>
  <c r="AP53" i="31"/>
  <c r="AO53" i="31"/>
  <c r="AN53" i="31"/>
  <c r="AU51" i="31"/>
  <c r="AS51" i="31"/>
  <c r="AR51" i="31"/>
  <c r="AQ51" i="31"/>
  <c r="AP51" i="31"/>
  <c r="AO51" i="31"/>
  <c r="AN51" i="31"/>
  <c r="AU50" i="31"/>
  <c r="AT50" i="31"/>
  <c r="AS50" i="31"/>
  <c r="AR50" i="31"/>
  <c r="AQ50" i="31"/>
  <c r="AP50" i="31"/>
  <c r="AO50" i="31"/>
  <c r="AN50" i="31"/>
  <c r="AU48" i="31"/>
  <c r="AS48" i="31"/>
  <c r="AR48" i="31"/>
  <c r="AQ48" i="31"/>
  <c r="AP48" i="31"/>
  <c r="AO48" i="31"/>
  <c r="AN48" i="31"/>
  <c r="AU47" i="31"/>
  <c r="AS47" i="31"/>
  <c r="AR47" i="31"/>
  <c r="AQ47" i="31"/>
  <c r="AP47" i="31"/>
  <c r="AO47" i="31"/>
  <c r="AN47" i="31"/>
  <c r="AU46" i="31"/>
  <c r="AS46" i="31"/>
  <c r="AR46" i="31"/>
  <c r="AQ46" i="31"/>
  <c r="AP46" i="31"/>
  <c r="AO46" i="31"/>
  <c r="AN46" i="31"/>
  <c r="AU45" i="31"/>
  <c r="AS45" i="31"/>
  <c r="AR45" i="31"/>
  <c r="AQ45" i="31"/>
  <c r="AP45" i="31"/>
  <c r="AO45" i="31"/>
  <c r="AN45" i="31"/>
  <c r="AU44" i="31"/>
  <c r="AS44" i="31"/>
  <c r="AR44" i="31"/>
  <c r="AQ44" i="31"/>
  <c r="AP44" i="31"/>
  <c r="AO44" i="31"/>
  <c r="AN44" i="31"/>
  <c r="AU42" i="31"/>
  <c r="AT42" i="31"/>
  <c r="AS42" i="31"/>
  <c r="AR42" i="31"/>
  <c r="AQ42" i="31"/>
  <c r="AP42" i="31"/>
  <c r="AO42" i="31"/>
  <c r="AN42" i="31"/>
  <c r="AU41" i="31"/>
  <c r="AS41" i="31"/>
  <c r="AR41" i="31"/>
  <c r="AQ41" i="31"/>
  <c r="AP41" i="31"/>
  <c r="AO41" i="31"/>
  <c r="AN41" i="31"/>
  <c r="AU40" i="31"/>
  <c r="AT40" i="31"/>
  <c r="AS40" i="31"/>
  <c r="AR40" i="31"/>
  <c r="AQ40" i="31"/>
  <c r="AP40" i="31"/>
  <c r="AO40" i="31"/>
  <c r="AN40" i="31"/>
  <c r="AU39" i="31"/>
  <c r="AS39" i="31"/>
  <c r="AR39" i="31"/>
  <c r="AQ39" i="31"/>
  <c r="AP39" i="31"/>
  <c r="AO39" i="31"/>
  <c r="AN39" i="31"/>
  <c r="AU38" i="31"/>
  <c r="AS38" i="31"/>
  <c r="AR38" i="31"/>
  <c r="AQ38" i="31"/>
  <c r="AP38" i="31"/>
  <c r="AO38" i="31"/>
  <c r="AN38" i="31"/>
  <c r="AU37" i="31"/>
  <c r="AS37" i="31"/>
  <c r="AR37" i="31"/>
  <c r="AQ37" i="31"/>
  <c r="AP37" i="31"/>
  <c r="AO37" i="31"/>
  <c r="AN37" i="31"/>
  <c r="AU35" i="31"/>
  <c r="AT35" i="31"/>
  <c r="AS35" i="31"/>
  <c r="AR35" i="31"/>
  <c r="AQ35" i="31"/>
  <c r="AP35" i="31"/>
  <c r="AO35" i="31"/>
  <c r="AN35" i="31"/>
  <c r="AU34" i="31"/>
  <c r="AS34" i="31"/>
  <c r="AR34" i="31"/>
  <c r="AQ34" i="31"/>
  <c r="AP34" i="31"/>
  <c r="AO34" i="31"/>
  <c r="AN34" i="31"/>
  <c r="AU33" i="31"/>
  <c r="AT33" i="31"/>
  <c r="AS33" i="31"/>
  <c r="AR33" i="31"/>
  <c r="AQ33" i="31"/>
  <c r="AP33" i="31"/>
  <c r="AO33" i="31"/>
  <c r="AN33" i="31"/>
  <c r="AU32" i="31"/>
  <c r="AS32" i="31"/>
  <c r="AR32" i="31"/>
  <c r="AQ32" i="31"/>
  <c r="AP32" i="31"/>
  <c r="AO32" i="31"/>
  <c r="AN32" i="31"/>
  <c r="AU31" i="31"/>
  <c r="AT31" i="31"/>
  <c r="AS31" i="31"/>
  <c r="AR31" i="31"/>
  <c r="AQ31" i="31"/>
  <c r="AP31" i="31"/>
  <c r="AO31" i="31"/>
  <c r="AN31" i="31"/>
  <c r="AU28" i="31"/>
  <c r="AS28" i="31"/>
  <c r="AR28" i="31"/>
  <c r="AQ28" i="31"/>
  <c r="AP28" i="31"/>
  <c r="AO28" i="31"/>
  <c r="AN28" i="31"/>
  <c r="AN26" i="31"/>
  <c r="AO26" i="31"/>
  <c r="AP26" i="31"/>
  <c r="AQ26" i="31"/>
  <c r="AR26" i="31"/>
  <c r="AS26" i="31"/>
  <c r="AU26" i="31"/>
  <c r="AU24" i="31"/>
  <c r="AS24" i="31"/>
  <c r="AR24" i="31"/>
  <c r="AQ24" i="31"/>
  <c r="AP24" i="31"/>
  <c r="AO24" i="31"/>
  <c r="AN24" i="31"/>
  <c r="AU23" i="31"/>
  <c r="AT23" i="31"/>
  <c r="AS23" i="31"/>
  <c r="AR23" i="31"/>
  <c r="AQ23" i="31"/>
  <c r="AP23" i="31"/>
  <c r="AO23" i="31"/>
  <c r="AN23" i="31"/>
  <c r="AU22" i="31"/>
  <c r="AS22" i="31"/>
  <c r="AR22" i="31"/>
  <c r="AQ22" i="31"/>
  <c r="AP22" i="31"/>
  <c r="AO22" i="31"/>
  <c r="AN22" i="31"/>
  <c r="AU21" i="31"/>
  <c r="AT21" i="31"/>
  <c r="AS21" i="31"/>
  <c r="AR21" i="31"/>
  <c r="AQ21" i="31"/>
  <c r="AP21" i="31"/>
  <c r="AO21" i="31"/>
  <c r="AN21" i="31"/>
  <c r="AU20" i="31"/>
  <c r="AS20" i="31"/>
  <c r="AR20" i="31"/>
  <c r="AQ20" i="31"/>
  <c r="AP20" i="31"/>
  <c r="AO20" i="31"/>
  <c r="AN20" i="31"/>
  <c r="AU19" i="31"/>
  <c r="AT19" i="31"/>
  <c r="AS19" i="31"/>
  <c r="AR19" i="31"/>
  <c r="AQ19" i="31"/>
  <c r="AP19" i="31"/>
  <c r="AO19" i="31"/>
  <c r="AN19" i="31"/>
  <c r="AU18" i="31"/>
  <c r="AS18" i="31"/>
  <c r="AR18" i="31"/>
  <c r="AQ18" i="31"/>
  <c r="AP18" i="31"/>
  <c r="AO18" i="31"/>
  <c r="AN18" i="31"/>
  <c r="AU17" i="31"/>
  <c r="AT17" i="31"/>
  <c r="AS17" i="31"/>
  <c r="AR17" i="31"/>
  <c r="AQ17" i="31"/>
  <c r="AP17" i="31"/>
  <c r="AO17" i="31"/>
  <c r="AN17" i="31"/>
  <c r="AU16" i="31"/>
  <c r="AS16" i="31"/>
  <c r="AR16" i="31"/>
  <c r="AQ16" i="31"/>
  <c r="AP16" i="31"/>
  <c r="AO16" i="31"/>
  <c r="AN16" i="31"/>
  <c r="AU15" i="31"/>
  <c r="AT15" i="31"/>
  <c r="AS15" i="31"/>
  <c r="AR15" i="31"/>
  <c r="AQ15" i="31"/>
  <c r="AP15" i="31"/>
  <c r="AO15" i="31"/>
  <c r="AN15" i="31"/>
  <c r="AU14" i="31"/>
  <c r="AS14" i="31"/>
  <c r="AR14" i="31"/>
  <c r="AQ14" i="31"/>
  <c r="AP14" i="31"/>
  <c r="AO14" i="31"/>
  <c r="AN14" i="31"/>
  <c r="AU13" i="31"/>
  <c r="AT13" i="31"/>
  <c r="AS13" i="31"/>
  <c r="AR13" i="31"/>
  <c r="AQ13" i="31"/>
  <c r="AP13" i="31"/>
  <c r="AO13" i="31"/>
  <c r="AN13" i="31"/>
  <c r="AU12" i="31"/>
  <c r="AS12" i="31"/>
  <c r="AR12" i="31"/>
  <c r="AQ12" i="31"/>
  <c r="AP12" i="31"/>
  <c r="AO12" i="31"/>
  <c r="AN12" i="31"/>
  <c r="AU101" i="27"/>
  <c r="AS101" i="27"/>
  <c r="AR101" i="27"/>
  <c r="AQ101" i="27"/>
  <c r="AP101" i="27"/>
  <c r="AO101" i="27"/>
  <c r="AU100" i="27"/>
  <c r="AS100" i="27"/>
  <c r="AR100" i="27"/>
  <c r="AQ100" i="27"/>
  <c r="AP100" i="27"/>
  <c r="AO100" i="27"/>
  <c r="AU99" i="27"/>
  <c r="AT99" i="27"/>
  <c r="AS99" i="27"/>
  <c r="AR99" i="27"/>
  <c r="AQ99" i="27"/>
  <c r="AP99" i="27"/>
  <c r="AO99" i="27"/>
  <c r="AU98" i="27"/>
  <c r="AS98" i="27"/>
  <c r="AR98" i="27"/>
  <c r="AQ98" i="27"/>
  <c r="AP98" i="27"/>
  <c r="AO98" i="27"/>
  <c r="AU97" i="27"/>
  <c r="AT97" i="27"/>
  <c r="AS97" i="27"/>
  <c r="AR97" i="27"/>
  <c r="AQ97" i="27"/>
  <c r="AP97" i="27"/>
  <c r="AO97" i="27"/>
  <c r="AU96" i="27"/>
  <c r="AS96" i="27"/>
  <c r="AR96" i="27"/>
  <c r="AQ96" i="27"/>
  <c r="AP96" i="27"/>
  <c r="AO96" i="27"/>
  <c r="AU95" i="27"/>
  <c r="AS95" i="27"/>
  <c r="AR95" i="27"/>
  <c r="AQ95" i="27"/>
  <c r="AP95" i="27"/>
  <c r="AO95" i="27"/>
  <c r="AU94" i="27"/>
  <c r="AS94" i="27"/>
  <c r="AR94" i="27"/>
  <c r="AQ94" i="27"/>
  <c r="AP94" i="27"/>
  <c r="AO94" i="27"/>
  <c r="AU93" i="27"/>
  <c r="AT93" i="27"/>
  <c r="AS93" i="27"/>
  <c r="AR93" i="27"/>
  <c r="AQ93" i="27"/>
  <c r="AP93" i="27"/>
  <c r="AO93" i="27"/>
  <c r="AU92" i="27"/>
  <c r="AS92" i="27"/>
  <c r="AR92" i="27"/>
  <c r="AQ92" i="27"/>
  <c r="AP92" i="27"/>
  <c r="AO92" i="27"/>
  <c r="AU91" i="27"/>
  <c r="AT91" i="27"/>
  <c r="AS91" i="27"/>
  <c r="AR91" i="27"/>
  <c r="AQ91" i="27"/>
  <c r="AP91" i="27"/>
  <c r="AO91" i="27"/>
  <c r="AU90" i="27"/>
  <c r="AS90" i="27"/>
  <c r="AR90" i="27"/>
  <c r="AQ90" i="27"/>
  <c r="AP90" i="27"/>
  <c r="AO90" i="27"/>
  <c r="AU89" i="27"/>
  <c r="AT89" i="27"/>
  <c r="AS89" i="27"/>
  <c r="AR89" i="27"/>
  <c r="AQ89" i="27"/>
  <c r="AP89" i="27"/>
  <c r="AO89" i="27"/>
  <c r="AU88" i="27"/>
  <c r="AS88" i="27"/>
  <c r="AR88" i="27"/>
  <c r="AQ88" i="27"/>
  <c r="AP88" i="27"/>
  <c r="AO88" i="27"/>
  <c r="AU87" i="27"/>
  <c r="AS87" i="27"/>
  <c r="AR87" i="27"/>
  <c r="AQ87" i="27"/>
  <c r="AP87" i="27"/>
  <c r="AO87" i="27"/>
  <c r="AU86" i="27"/>
  <c r="AS86" i="27"/>
  <c r="AR86" i="27"/>
  <c r="AQ86" i="27"/>
  <c r="AP86" i="27"/>
  <c r="AO86" i="27"/>
  <c r="AU85" i="27"/>
  <c r="AT85" i="27"/>
  <c r="AS85" i="27"/>
  <c r="AR85" i="27"/>
  <c r="AQ85" i="27"/>
  <c r="AP85" i="27"/>
  <c r="AO85" i="27"/>
  <c r="AU84" i="27"/>
  <c r="AS84" i="27"/>
  <c r="AR84" i="27"/>
  <c r="AQ84" i="27"/>
  <c r="AP84" i="27"/>
  <c r="AO84" i="27"/>
  <c r="AU83" i="27"/>
  <c r="AT83" i="27"/>
  <c r="AS83" i="27"/>
  <c r="AR83" i="27"/>
  <c r="AQ83" i="27"/>
  <c r="AP83" i="27"/>
  <c r="AO83" i="27"/>
  <c r="AU82" i="27"/>
  <c r="AS82" i="27"/>
  <c r="AR82" i="27"/>
  <c r="AQ82" i="27"/>
  <c r="AP82" i="27"/>
  <c r="AO82" i="27"/>
  <c r="AU81" i="27"/>
  <c r="AT81" i="27"/>
  <c r="AS81" i="27"/>
  <c r="AR81" i="27"/>
  <c r="AQ81" i="27"/>
  <c r="AP81" i="27"/>
  <c r="AO81" i="27"/>
  <c r="AU80" i="27"/>
  <c r="AS80" i="27"/>
  <c r="AR80" i="27"/>
  <c r="AQ80" i="27"/>
  <c r="AP80" i="27"/>
  <c r="AO80" i="27"/>
  <c r="AU79" i="27"/>
  <c r="AS79" i="27"/>
  <c r="AR79" i="27"/>
  <c r="AQ79" i="27"/>
  <c r="AP79" i="27"/>
  <c r="AO79" i="27"/>
  <c r="AU78" i="27"/>
  <c r="AS78" i="27"/>
  <c r="AR78" i="27"/>
  <c r="AQ78" i="27"/>
  <c r="AP78" i="27"/>
  <c r="AO78" i="27"/>
  <c r="AU77" i="27"/>
  <c r="AT77" i="27"/>
  <c r="AS77" i="27"/>
  <c r="AR77" i="27"/>
  <c r="AQ77" i="27"/>
  <c r="AP77" i="27"/>
  <c r="AO77" i="27"/>
  <c r="AU76" i="27"/>
  <c r="AS76" i="27"/>
  <c r="AR76" i="27"/>
  <c r="AQ76" i="27"/>
  <c r="AP76" i="27"/>
  <c r="AO76" i="27"/>
  <c r="AU75" i="27"/>
  <c r="AT75" i="27"/>
  <c r="AS75" i="27"/>
  <c r="AR75" i="27"/>
  <c r="AQ75" i="27"/>
  <c r="AP75" i="27"/>
  <c r="AO75" i="27"/>
  <c r="AU74" i="27"/>
  <c r="AS74" i="27"/>
  <c r="AR74" i="27"/>
  <c r="AQ74" i="27"/>
  <c r="AP74" i="27"/>
  <c r="AO74" i="27"/>
  <c r="AU73" i="27"/>
  <c r="AT73" i="27"/>
  <c r="AS73" i="27"/>
  <c r="AR73" i="27"/>
  <c r="AQ73" i="27"/>
  <c r="AP73" i="27"/>
  <c r="AO73" i="27"/>
  <c r="AU72" i="27"/>
  <c r="AS72" i="27"/>
  <c r="AR72" i="27"/>
  <c r="AQ72" i="27"/>
  <c r="AP72" i="27"/>
  <c r="AO72" i="27"/>
  <c r="AU71" i="27"/>
  <c r="AS71" i="27"/>
  <c r="AR71" i="27"/>
  <c r="AQ71" i="27"/>
  <c r="AP71" i="27"/>
  <c r="AO71" i="27"/>
  <c r="AU70" i="27"/>
  <c r="AS70" i="27"/>
  <c r="AR70" i="27"/>
  <c r="AQ70" i="27"/>
  <c r="AP70" i="27"/>
  <c r="AO70" i="27"/>
  <c r="AU62" i="27"/>
  <c r="AT62" i="27"/>
  <c r="AS62" i="27"/>
  <c r="AR62" i="27"/>
  <c r="AQ62" i="27"/>
  <c r="AP62" i="27"/>
  <c r="AO62" i="27"/>
  <c r="AU61" i="27"/>
  <c r="AS61" i="27"/>
  <c r="AR61" i="27"/>
  <c r="AQ61" i="27"/>
  <c r="AP61" i="27"/>
  <c r="AO61" i="27"/>
  <c r="AU60" i="27"/>
  <c r="AT60" i="27"/>
  <c r="AS60" i="27"/>
  <c r="AR60" i="27"/>
  <c r="AQ60" i="27"/>
  <c r="AP60" i="27"/>
  <c r="AO60" i="27"/>
  <c r="AU58" i="27"/>
  <c r="AS58" i="27"/>
  <c r="AR58" i="27"/>
  <c r="AQ58" i="27"/>
  <c r="AP58" i="27"/>
  <c r="AO58" i="27"/>
  <c r="AU57" i="27"/>
  <c r="AT57" i="27"/>
  <c r="AS57" i="27"/>
  <c r="AR57" i="27"/>
  <c r="AQ57" i="27"/>
  <c r="AP57" i="27"/>
  <c r="AO57" i="27"/>
  <c r="AU56" i="27"/>
  <c r="AS56" i="27"/>
  <c r="AR56" i="27"/>
  <c r="AQ56" i="27"/>
  <c r="AP56" i="27"/>
  <c r="AO56" i="27"/>
  <c r="AU53" i="27"/>
  <c r="AS53" i="27"/>
  <c r="AR53" i="27"/>
  <c r="AQ53" i="27"/>
  <c r="AP53" i="27"/>
  <c r="AO53" i="27"/>
  <c r="AU51" i="27"/>
  <c r="AS51" i="27"/>
  <c r="AR51" i="27"/>
  <c r="AQ51" i="27"/>
  <c r="AP51" i="27"/>
  <c r="AO51" i="27"/>
  <c r="AU50" i="27"/>
  <c r="AT50" i="27"/>
  <c r="AS50" i="27"/>
  <c r="AR50" i="27"/>
  <c r="AQ50" i="27"/>
  <c r="AP50" i="27"/>
  <c r="AO50" i="27"/>
  <c r="AU48" i="27"/>
  <c r="AS48" i="27"/>
  <c r="AR48" i="27"/>
  <c r="AQ48" i="27"/>
  <c r="AP48" i="27"/>
  <c r="AO48" i="27"/>
  <c r="AU47" i="27"/>
  <c r="AT47" i="27"/>
  <c r="AS47" i="27"/>
  <c r="AR47" i="27"/>
  <c r="AQ47" i="27"/>
  <c r="AP47" i="27"/>
  <c r="AO47" i="27"/>
  <c r="AU46" i="27"/>
  <c r="AS46" i="27"/>
  <c r="AR46" i="27"/>
  <c r="AQ46" i="27"/>
  <c r="AP46" i="27"/>
  <c r="AO46" i="27"/>
  <c r="AU45" i="27"/>
  <c r="AT45" i="27"/>
  <c r="AS45" i="27"/>
  <c r="AR45" i="27"/>
  <c r="AQ45" i="27"/>
  <c r="AP45" i="27"/>
  <c r="AO45" i="27"/>
  <c r="AU44" i="27"/>
  <c r="AS44" i="27"/>
  <c r="AR44" i="27"/>
  <c r="AQ44" i="27"/>
  <c r="AP44" i="27"/>
  <c r="AO44" i="27"/>
  <c r="AU42" i="27"/>
  <c r="AS42" i="27"/>
  <c r="AR42" i="27"/>
  <c r="AQ42" i="27"/>
  <c r="AP42" i="27"/>
  <c r="AO42" i="27"/>
  <c r="AU41" i="27"/>
  <c r="AS41" i="27"/>
  <c r="AR41" i="27"/>
  <c r="AQ41" i="27"/>
  <c r="AP41" i="27"/>
  <c r="AO41" i="27"/>
  <c r="AU40" i="27"/>
  <c r="AT40" i="27"/>
  <c r="AS40" i="27"/>
  <c r="AR40" i="27"/>
  <c r="AQ40" i="27"/>
  <c r="AP40" i="27"/>
  <c r="AO40" i="27"/>
  <c r="AU39" i="27"/>
  <c r="AS39" i="27"/>
  <c r="AR39" i="27"/>
  <c r="AQ39" i="27"/>
  <c r="AP39" i="27"/>
  <c r="AO39" i="27"/>
  <c r="AU38" i="27"/>
  <c r="AT38" i="27"/>
  <c r="AS38" i="27"/>
  <c r="AR38" i="27"/>
  <c r="AQ38" i="27"/>
  <c r="AP38" i="27"/>
  <c r="AO38" i="27"/>
  <c r="AU37" i="27"/>
  <c r="AS37" i="27"/>
  <c r="AR37" i="27"/>
  <c r="AQ37" i="27"/>
  <c r="AP37" i="27"/>
  <c r="AO37" i="27"/>
  <c r="AU35" i="27"/>
  <c r="AT35" i="27"/>
  <c r="AS35" i="27"/>
  <c r="AR35" i="27"/>
  <c r="AQ35" i="27"/>
  <c r="AP35" i="27"/>
  <c r="AO35" i="27"/>
  <c r="AU34" i="27"/>
  <c r="AS34" i="27"/>
  <c r="AR34" i="27"/>
  <c r="AQ34" i="27"/>
  <c r="AP34" i="27"/>
  <c r="AO34" i="27"/>
  <c r="AU33" i="27"/>
  <c r="AS33" i="27"/>
  <c r="AR33" i="27"/>
  <c r="AQ33" i="27"/>
  <c r="AP33" i="27"/>
  <c r="AO33" i="27"/>
  <c r="AU32" i="27"/>
  <c r="AS32" i="27"/>
  <c r="AR32" i="27"/>
  <c r="AQ32" i="27"/>
  <c r="AP32" i="27"/>
  <c r="AO32" i="27"/>
  <c r="AU31" i="27"/>
  <c r="AT31" i="27"/>
  <c r="AS31" i="27"/>
  <c r="AR31" i="27"/>
  <c r="AQ31" i="27"/>
  <c r="AP31" i="27"/>
  <c r="AO31" i="27"/>
  <c r="AU28" i="27"/>
  <c r="AS28" i="27"/>
  <c r="AR28" i="27"/>
  <c r="AQ28" i="27"/>
  <c r="AP28" i="27"/>
  <c r="AO28" i="27"/>
  <c r="AU26" i="27"/>
  <c r="AS26" i="27"/>
  <c r="AR26" i="27"/>
  <c r="AQ26" i="27"/>
  <c r="AP26" i="27"/>
  <c r="AO26" i="27"/>
  <c r="AU24" i="27"/>
  <c r="AS24" i="27"/>
  <c r="AR24" i="27"/>
  <c r="AQ24" i="27"/>
  <c r="AP24" i="27"/>
  <c r="AO24" i="27"/>
  <c r="AU23" i="27"/>
  <c r="AT23" i="27"/>
  <c r="AS23" i="27"/>
  <c r="AR23" i="27"/>
  <c r="AQ23" i="27"/>
  <c r="AP23" i="27"/>
  <c r="AO23" i="27"/>
  <c r="AU22" i="27"/>
  <c r="AS22" i="27"/>
  <c r="AR22" i="27"/>
  <c r="AQ22" i="27"/>
  <c r="AP22" i="27"/>
  <c r="AO22" i="27"/>
  <c r="AU21" i="27"/>
  <c r="AT21" i="27"/>
  <c r="AS21" i="27"/>
  <c r="AR21" i="27"/>
  <c r="AQ21" i="27"/>
  <c r="AP21" i="27"/>
  <c r="AO21" i="27"/>
  <c r="AU20" i="27"/>
  <c r="AS20" i="27"/>
  <c r="AR20" i="27"/>
  <c r="AQ20" i="27"/>
  <c r="AP20" i="27"/>
  <c r="AO20" i="27"/>
  <c r="AU19" i="27"/>
  <c r="AT19" i="27"/>
  <c r="AS19" i="27"/>
  <c r="AR19" i="27"/>
  <c r="AQ19" i="27"/>
  <c r="AP19" i="27"/>
  <c r="AO19" i="27"/>
  <c r="AU18" i="27"/>
  <c r="AS18" i="27"/>
  <c r="AR18" i="27"/>
  <c r="AQ18" i="27"/>
  <c r="AP18" i="27"/>
  <c r="AO18" i="27"/>
  <c r="AU17" i="27"/>
  <c r="AT17" i="27"/>
  <c r="AS17" i="27"/>
  <c r="AR17" i="27"/>
  <c r="AQ17" i="27"/>
  <c r="AP17" i="27"/>
  <c r="AO17" i="27"/>
  <c r="AU16" i="27"/>
  <c r="AS16" i="27"/>
  <c r="AR16" i="27"/>
  <c r="AQ16" i="27"/>
  <c r="AP16" i="27"/>
  <c r="AO16" i="27"/>
  <c r="AU15" i="27"/>
  <c r="AT15" i="27"/>
  <c r="AS15" i="27"/>
  <c r="AR15" i="27"/>
  <c r="AQ15" i="27"/>
  <c r="AP15" i="27"/>
  <c r="AO15" i="27"/>
  <c r="AU14" i="27"/>
  <c r="AS14" i="27"/>
  <c r="AR14" i="27"/>
  <c r="AQ14" i="27"/>
  <c r="AP14" i="27"/>
  <c r="AO14" i="27"/>
  <c r="AU13" i="27"/>
  <c r="AT13" i="27"/>
  <c r="AS13" i="27"/>
  <c r="AR13" i="27"/>
  <c r="AQ13" i="27"/>
  <c r="AP13" i="27"/>
  <c r="AO13" i="27"/>
  <c r="AU12" i="27"/>
  <c r="AS12" i="27"/>
  <c r="AR12" i="27"/>
  <c r="AQ12" i="27"/>
  <c r="AP12" i="27"/>
  <c r="AO12" i="27"/>
  <c r="AN71" i="27"/>
  <c r="AN72" i="27"/>
  <c r="AN73" i="27"/>
  <c r="AN74" i="27"/>
  <c r="AN75" i="27"/>
  <c r="AN76" i="27"/>
  <c r="AN77" i="27"/>
  <c r="AN78" i="27"/>
  <c r="AN79" i="27"/>
  <c r="AN80" i="27"/>
  <c r="AN81" i="27"/>
  <c r="AN82" i="27"/>
  <c r="AN83" i="27"/>
  <c r="AN84" i="27"/>
  <c r="AN85" i="27"/>
  <c r="AN86" i="27"/>
  <c r="AN87" i="27"/>
  <c r="AN88" i="27"/>
  <c r="AN89" i="27"/>
  <c r="AN90" i="27"/>
  <c r="AN91" i="27"/>
  <c r="AN92" i="27"/>
  <c r="AN93" i="27"/>
  <c r="AN94" i="27"/>
  <c r="AN95" i="27"/>
  <c r="AN96" i="27"/>
  <c r="AN97" i="27"/>
  <c r="AN98" i="27"/>
  <c r="AN99" i="27"/>
  <c r="AN100" i="27"/>
  <c r="AN101" i="27"/>
  <c r="AN70" i="27"/>
  <c r="AN61" i="27"/>
  <c r="AN62" i="27"/>
  <c r="AN60" i="27"/>
  <c r="AN57" i="27"/>
  <c r="AN58" i="27"/>
  <c r="AN56" i="27"/>
  <c r="AN53" i="27"/>
  <c r="AN51" i="27"/>
  <c r="AN50" i="27"/>
  <c r="AN45" i="27"/>
  <c r="AN46" i="27"/>
  <c r="AN47" i="27"/>
  <c r="AN48" i="27"/>
  <c r="AN44" i="27"/>
  <c r="AN42" i="27"/>
  <c r="AN38" i="27"/>
  <c r="AN39" i="27"/>
  <c r="AN40" i="27"/>
  <c r="AN41" i="27"/>
  <c r="AN37" i="27"/>
  <c r="AN32" i="27"/>
  <c r="AN33" i="27"/>
  <c r="AN34" i="27"/>
  <c r="AN35" i="27"/>
  <c r="AN31" i="27"/>
  <c r="AN28" i="27"/>
  <c r="AN26" i="27"/>
  <c r="AN13" i="27"/>
  <c r="AN14" i="27"/>
  <c r="AN15" i="27"/>
  <c r="AN16" i="27"/>
  <c r="AN17" i="27"/>
  <c r="AN18" i="27"/>
  <c r="AN19" i="27"/>
  <c r="AN20" i="27"/>
  <c r="AN21" i="27"/>
  <c r="AN22" i="27"/>
  <c r="AN23" i="27"/>
  <c r="AN24" i="27"/>
  <c r="AN12" i="27"/>
  <c r="AT14" i="31" l="1"/>
  <c r="AT87" i="31"/>
  <c r="AT88" i="27"/>
  <c r="AT28" i="27"/>
  <c r="AT79" i="27"/>
  <c r="AT26" i="31"/>
  <c r="AT95" i="27"/>
  <c r="AT56" i="27"/>
  <c r="AT76" i="27"/>
  <c r="AT34" i="31"/>
  <c r="AT48" i="31"/>
  <c r="AT72" i="27"/>
  <c r="AT44" i="31"/>
  <c r="AT92" i="31"/>
  <c r="AT22" i="27"/>
  <c r="AT80" i="31"/>
  <c r="AT18" i="27"/>
  <c r="AT39" i="27"/>
  <c r="AT61" i="27"/>
  <c r="AT84" i="27"/>
  <c r="AT100" i="27"/>
  <c r="AT96" i="27"/>
  <c r="AT16" i="27"/>
  <c r="AT20" i="27"/>
  <c r="AT24" i="27"/>
  <c r="AT32" i="27"/>
  <c r="AT37" i="27"/>
  <c r="AT41" i="27"/>
  <c r="AT46" i="27"/>
  <c r="AT51" i="27"/>
  <c r="AT58" i="27"/>
  <c r="AT70" i="27"/>
  <c r="AT74" i="27"/>
  <c r="AT78" i="27"/>
  <c r="AT82" i="27"/>
  <c r="AT86" i="27"/>
  <c r="AT90" i="27"/>
  <c r="AT94" i="27"/>
  <c r="AT98" i="27"/>
  <c r="AT12" i="27"/>
  <c r="BB101" i="27" l="1"/>
  <c r="BA101" i="27"/>
  <c r="AZ101" i="27"/>
  <c r="AY101" i="27"/>
  <c r="AX101" i="27"/>
  <c r="AW101" i="27"/>
  <c r="BB100" i="27"/>
  <c r="BB99" i="27"/>
  <c r="BA99" i="27"/>
  <c r="AZ99" i="27"/>
  <c r="AY99" i="27"/>
  <c r="AX99" i="27"/>
  <c r="AW99" i="27"/>
  <c r="BB98" i="27"/>
  <c r="BA98" i="27"/>
  <c r="AZ98" i="27"/>
  <c r="AY98" i="27"/>
  <c r="AX98" i="27"/>
  <c r="AW98" i="27"/>
  <c r="BB97" i="27"/>
  <c r="BA97" i="27"/>
  <c r="AZ97" i="27"/>
  <c r="AY97" i="27"/>
  <c r="AX97" i="27"/>
  <c r="AW97" i="27"/>
  <c r="BB96" i="27"/>
  <c r="BA96" i="27"/>
  <c r="AZ96" i="27"/>
  <c r="AY96" i="27"/>
  <c r="AX96" i="27"/>
  <c r="AW96" i="27"/>
  <c r="BB95" i="27"/>
  <c r="BA95" i="27"/>
  <c r="AZ95" i="27"/>
  <c r="AY95" i="27"/>
  <c r="AX95" i="27"/>
  <c r="AW95" i="27"/>
  <c r="BB94" i="27"/>
  <c r="BA94" i="27"/>
  <c r="AZ94" i="27"/>
  <c r="AY94" i="27"/>
  <c r="AX94" i="27"/>
  <c r="AW94" i="27"/>
  <c r="BB93" i="27"/>
  <c r="BA93" i="27"/>
  <c r="AZ93" i="27"/>
  <c r="AY93" i="27"/>
  <c r="AX93" i="27"/>
  <c r="AW93" i="27"/>
  <c r="BB92" i="27"/>
  <c r="BA92" i="27"/>
  <c r="AZ92" i="27"/>
  <c r="AY92" i="27"/>
  <c r="AX92" i="27"/>
  <c r="AW92" i="27"/>
  <c r="BB91" i="27"/>
  <c r="BA91" i="27"/>
  <c r="AZ91" i="27"/>
  <c r="AY91" i="27"/>
  <c r="AX91" i="27"/>
  <c r="AW91" i="27"/>
  <c r="BB90" i="27"/>
  <c r="BA90" i="27"/>
  <c r="AZ90" i="27"/>
  <c r="AY90" i="27"/>
  <c r="AX90" i="27"/>
  <c r="AW90" i="27"/>
  <c r="BB89" i="27"/>
  <c r="BA89" i="27"/>
  <c r="AZ89" i="27"/>
  <c r="AY89" i="27"/>
  <c r="AX89" i="27"/>
  <c r="AW89" i="27"/>
  <c r="BB88" i="27"/>
  <c r="BA88" i="27"/>
  <c r="AZ88" i="27"/>
  <c r="AY88" i="27"/>
  <c r="AX88" i="27"/>
  <c r="AW88" i="27"/>
  <c r="BB87" i="27"/>
  <c r="BA87" i="27"/>
  <c r="AZ87" i="27"/>
  <c r="AY87" i="27"/>
  <c r="AX87" i="27"/>
  <c r="AW87" i="27"/>
  <c r="BB86" i="27"/>
  <c r="BA86" i="27"/>
  <c r="AZ86" i="27"/>
  <c r="AY86" i="27"/>
  <c r="AX86" i="27"/>
  <c r="AW86" i="27"/>
  <c r="BB85" i="27"/>
  <c r="BA85" i="27"/>
  <c r="AZ85" i="27"/>
  <c r="AY85" i="27"/>
  <c r="AX85" i="27"/>
  <c r="AW85" i="27"/>
  <c r="BB84" i="27"/>
  <c r="BA84" i="27"/>
  <c r="AZ84" i="27"/>
  <c r="AY84" i="27"/>
  <c r="AX84" i="27"/>
  <c r="AW84" i="27"/>
  <c r="BB83" i="27"/>
  <c r="BA83" i="27"/>
  <c r="AZ83" i="27"/>
  <c r="AY83" i="27"/>
  <c r="AX83" i="27"/>
  <c r="AW83" i="27"/>
  <c r="BB82" i="27"/>
  <c r="BA82" i="27"/>
  <c r="AZ82" i="27"/>
  <c r="AY82" i="27"/>
  <c r="AX82" i="27"/>
  <c r="AW82" i="27"/>
  <c r="BB81" i="27"/>
  <c r="BA81" i="27"/>
  <c r="AZ81" i="27"/>
  <c r="AY81" i="27"/>
  <c r="AX81" i="27"/>
  <c r="AW81" i="27"/>
  <c r="BB80" i="27"/>
  <c r="BA80" i="27"/>
  <c r="AZ80" i="27"/>
  <c r="AY80" i="27"/>
  <c r="AX80" i="27"/>
  <c r="AW80" i="27"/>
  <c r="BB79" i="27"/>
  <c r="BA79" i="27"/>
  <c r="AZ79" i="27"/>
  <c r="AY79" i="27"/>
  <c r="AX79" i="27"/>
  <c r="AW79" i="27"/>
  <c r="BB78" i="27"/>
  <c r="BA78" i="27"/>
  <c r="AZ78" i="27"/>
  <c r="AY78" i="27"/>
  <c r="AX78" i="27"/>
  <c r="AW78" i="27"/>
  <c r="BB77" i="27"/>
  <c r="BA77" i="27"/>
  <c r="AZ77" i="27"/>
  <c r="AY77" i="27"/>
  <c r="AX77" i="27"/>
  <c r="AW77" i="27"/>
  <c r="BB76" i="27"/>
  <c r="BA76" i="27"/>
  <c r="AZ76" i="27"/>
  <c r="AY76" i="27"/>
  <c r="AX76" i="27"/>
  <c r="AW76" i="27"/>
  <c r="BB75" i="27"/>
  <c r="BA75" i="27"/>
  <c r="AZ75" i="27"/>
  <c r="AY75" i="27"/>
  <c r="AX75" i="27"/>
  <c r="AW75" i="27"/>
  <c r="BB74" i="27"/>
  <c r="BA74" i="27"/>
  <c r="AZ74" i="27"/>
  <c r="AY74" i="27"/>
  <c r="AX74" i="27"/>
  <c r="AW74" i="27"/>
  <c r="BB73" i="27"/>
  <c r="BA73" i="27"/>
  <c r="AZ73" i="27"/>
  <c r="AY73" i="27"/>
  <c r="AX73" i="27"/>
  <c r="AW73" i="27"/>
  <c r="BB72" i="27"/>
  <c r="BA72" i="27"/>
  <c r="AZ72" i="27"/>
  <c r="AY72" i="27"/>
  <c r="AX72" i="27"/>
  <c r="AW72" i="27"/>
  <c r="BB71" i="27"/>
  <c r="BA71" i="27"/>
  <c r="AZ71" i="27"/>
  <c r="AY71" i="27"/>
  <c r="AX71" i="27"/>
  <c r="AW71" i="27"/>
  <c r="BB70" i="27"/>
  <c r="BA70" i="27"/>
  <c r="AZ70" i="27"/>
  <c r="AY70" i="27"/>
  <c r="AX70" i="27"/>
  <c r="AW70" i="27"/>
  <c r="BB62" i="27"/>
  <c r="BA62" i="27"/>
  <c r="AZ62" i="27"/>
  <c r="AY62" i="27"/>
  <c r="AX62" i="27"/>
  <c r="AW62" i="27"/>
  <c r="BB61" i="27"/>
  <c r="BA61" i="27"/>
  <c r="AZ61" i="27"/>
  <c r="AY61" i="27"/>
  <c r="AX61" i="27"/>
  <c r="AW61" i="27"/>
  <c r="BB60" i="27"/>
  <c r="BA60" i="27"/>
  <c r="AZ60" i="27"/>
  <c r="AY60" i="27"/>
  <c r="AX60" i="27"/>
  <c r="AW60" i="27"/>
  <c r="BB58" i="27"/>
  <c r="BA58" i="27"/>
  <c r="AZ58" i="27"/>
  <c r="AY58" i="27"/>
  <c r="AX58" i="27"/>
  <c r="AW58" i="27"/>
  <c r="BB57" i="27"/>
  <c r="BB56" i="27"/>
  <c r="BB53" i="27"/>
  <c r="BB51" i="27"/>
  <c r="BB50" i="27"/>
  <c r="BB48" i="27"/>
  <c r="BA48" i="27"/>
  <c r="AZ48" i="27"/>
  <c r="AY48" i="27"/>
  <c r="AX48" i="27"/>
  <c r="AW48" i="27"/>
  <c r="BB47" i="27"/>
  <c r="BA47" i="27"/>
  <c r="AZ47" i="27"/>
  <c r="AY47" i="27"/>
  <c r="AX47" i="27"/>
  <c r="AW47" i="27"/>
  <c r="BB46" i="27"/>
  <c r="BA46" i="27"/>
  <c r="AZ46" i="27"/>
  <c r="AY46" i="27"/>
  <c r="AX46" i="27"/>
  <c r="AW46" i="27"/>
  <c r="BB45" i="27"/>
  <c r="BA45" i="27"/>
  <c r="AZ45" i="27"/>
  <c r="AY45" i="27"/>
  <c r="AX45" i="27"/>
  <c r="AW45" i="27"/>
  <c r="BB44" i="27"/>
  <c r="BA44" i="27"/>
  <c r="AZ44" i="27"/>
  <c r="AY44" i="27"/>
  <c r="AX44" i="27"/>
  <c r="AW44" i="27"/>
  <c r="BB42" i="27"/>
  <c r="BA42" i="27"/>
  <c r="AZ42" i="27"/>
  <c r="AY42" i="27"/>
  <c r="AX42" i="27"/>
  <c r="AW42" i="27"/>
  <c r="BB41" i="27"/>
  <c r="BA41" i="27"/>
  <c r="AZ41" i="27"/>
  <c r="AY41" i="27"/>
  <c r="AX41" i="27"/>
  <c r="AW41" i="27"/>
  <c r="BB40" i="27"/>
  <c r="BA40" i="27"/>
  <c r="AZ40" i="27"/>
  <c r="AY40" i="27"/>
  <c r="AX40" i="27"/>
  <c r="AW40" i="27"/>
  <c r="BB39" i="27"/>
  <c r="BA39" i="27"/>
  <c r="AZ39" i="27"/>
  <c r="AY39" i="27"/>
  <c r="AX39" i="27"/>
  <c r="AW39" i="27"/>
  <c r="BB38" i="27"/>
  <c r="BA38" i="27"/>
  <c r="AZ38" i="27"/>
  <c r="AY38" i="27"/>
  <c r="AX38" i="27"/>
  <c r="AW38" i="27"/>
  <c r="BB37" i="27"/>
  <c r="BA37" i="27"/>
  <c r="AZ37" i="27"/>
  <c r="AY37" i="27"/>
  <c r="AX37" i="27"/>
  <c r="AW37" i="27"/>
  <c r="BB35" i="27"/>
  <c r="BA35" i="27"/>
  <c r="AZ35" i="27"/>
  <c r="AY35" i="27"/>
  <c r="AX35" i="27"/>
  <c r="AW35" i="27"/>
  <c r="BB34" i="27"/>
  <c r="BA34" i="27"/>
  <c r="AZ34" i="27"/>
  <c r="AY34" i="27"/>
  <c r="AX34" i="27"/>
  <c r="AW34" i="27"/>
  <c r="BB33" i="27"/>
  <c r="BA33" i="27"/>
  <c r="AZ33" i="27"/>
  <c r="AY33" i="27"/>
  <c r="AX33" i="27"/>
  <c r="AW33" i="27"/>
  <c r="BB32" i="27"/>
  <c r="BA32" i="27"/>
  <c r="AZ32" i="27"/>
  <c r="AY32" i="27"/>
  <c r="AX32" i="27"/>
  <c r="AW32" i="27"/>
  <c r="BB31" i="27"/>
  <c r="BA31" i="27"/>
  <c r="AZ31" i="27"/>
  <c r="AY31" i="27"/>
  <c r="AX31" i="27"/>
  <c r="AW31" i="27"/>
  <c r="BB28" i="27"/>
  <c r="BA28" i="27"/>
  <c r="AZ28" i="27"/>
  <c r="AY28" i="27"/>
  <c r="AX28" i="27"/>
  <c r="AW28" i="27"/>
  <c r="BB26" i="27"/>
  <c r="BA26" i="27"/>
  <c r="AZ26" i="27"/>
  <c r="AY26" i="27"/>
  <c r="AX26" i="27"/>
  <c r="AW26" i="27"/>
  <c r="BB24" i="27"/>
  <c r="BA24" i="27"/>
  <c r="AZ24" i="27"/>
  <c r="AY24" i="27"/>
  <c r="AX24" i="27"/>
  <c r="AW24" i="27"/>
  <c r="BB23" i="27"/>
  <c r="BA23" i="27"/>
  <c r="AZ23" i="27"/>
  <c r="AY23" i="27"/>
  <c r="AX23" i="27"/>
  <c r="AW23" i="27"/>
  <c r="BB22" i="27"/>
  <c r="BA22" i="27"/>
  <c r="AZ22" i="27"/>
  <c r="AY22" i="27"/>
  <c r="AX22" i="27"/>
  <c r="AW22" i="27"/>
  <c r="BB21" i="27"/>
  <c r="BA21" i="27"/>
  <c r="AZ21" i="27"/>
  <c r="AY21" i="27"/>
  <c r="AX21" i="27"/>
  <c r="AW21" i="27"/>
  <c r="BB20" i="27"/>
  <c r="BA20" i="27"/>
  <c r="AZ20" i="27"/>
  <c r="AY20" i="27"/>
  <c r="AX20" i="27"/>
  <c r="AW20" i="27"/>
  <c r="BB19" i="27"/>
  <c r="BA19" i="27"/>
  <c r="AZ19" i="27"/>
  <c r="AY19" i="27"/>
  <c r="AX19" i="27"/>
  <c r="AW19" i="27"/>
  <c r="BB18" i="27"/>
  <c r="BA18" i="27"/>
  <c r="AZ18" i="27"/>
  <c r="AY18" i="27"/>
  <c r="AX18" i="27"/>
  <c r="AW18" i="27"/>
  <c r="BB14" i="27"/>
  <c r="BA14" i="27"/>
  <c r="AZ14" i="27"/>
  <c r="AY14" i="27"/>
  <c r="AX14" i="27"/>
  <c r="AW14" i="27"/>
  <c r="BB12" i="27"/>
  <c r="BA12" i="27"/>
  <c r="AZ12" i="27"/>
  <c r="AY12" i="27"/>
  <c r="AX12" i="27"/>
  <c r="AV92" i="27"/>
  <c r="AV93" i="27"/>
  <c r="AV94" i="27"/>
  <c r="AV95" i="27"/>
  <c r="AV96" i="27"/>
  <c r="AV97" i="27"/>
  <c r="AV98" i="27"/>
  <c r="AV99" i="27"/>
  <c r="AV101" i="27"/>
  <c r="AV82" i="27"/>
  <c r="AV83" i="27"/>
  <c r="AV84" i="27"/>
  <c r="AV85" i="27"/>
  <c r="AV86" i="27"/>
  <c r="AV87" i="27"/>
  <c r="AV88" i="27"/>
  <c r="AV89" i="27"/>
  <c r="AV90" i="27"/>
  <c r="AV91" i="27"/>
  <c r="AV73" i="27"/>
  <c r="AV74" i="27"/>
  <c r="AV75" i="27"/>
  <c r="AV76" i="27"/>
  <c r="AV77" i="27"/>
  <c r="AV78" i="27"/>
  <c r="AV79" i="27"/>
  <c r="AV80" i="27"/>
  <c r="AV81" i="27"/>
  <c r="AV72" i="27"/>
  <c r="AV61" i="27"/>
  <c r="AV62" i="27"/>
  <c r="AV58" i="27"/>
  <c r="AV45" i="27"/>
  <c r="AV46" i="27"/>
  <c r="AV47" i="27"/>
  <c r="AV48" i="27"/>
  <c r="AV44" i="27"/>
  <c r="AV42" i="27"/>
  <c r="AV38" i="27"/>
  <c r="AV39" i="27"/>
  <c r="AV40" i="27"/>
  <c r="AV37" i="27"/>
  <c r="AV33" i="27"/>
  <c r="AV34" i="27"/>
  <c r="AV35" i="27"/>
  <c r="AV32" i="27"/>
  <c r="AV28" i="27"/>
  <c r="AV71" i="27"/>
  <c r="AV70" i="27"/>
  <c r="AV60" i="27"/>
  <c r="AV41" i="27"/>
  <c r="AV31" i="27"/>
  <c r="AV26" i="27"/>
  <c r="AV14" i="27"/>
  <c r="BB17" i="27" l="1"/>
  <c r="AZ17" i="27"/>
  <c r="AY17" i="27"/>
  <c r="AX17" i="27"/>
  <c r="AW17" i="27"/>
  <c r="BB16" i="27"/>
  <c r="AZ16" i="27"/>
  <c r="AY16" i="27"/>
  <c r="AX16" i="27"/>
  <c r="AW16" i="27"/>
  <c r="BB15" i="27"/>
  <c r="AZ15" i="27"/>
  <c r="AY15" i="27"/>
  <c r="AX15" i="27"/>
  <c r="AW15" i="27"/>
  <c r="BB13" i="27"/>
  <c r="AZ13" i="27"/>
  <c r="AY13" i="27"/>
  <c r="AX13" i="27"/>
  <c r="AW13" i="27"/>
  <c r="AV13" i="27"/>
  <c r="AV15" i="27"/>
  <c r="AV16" i="27"/>
  <c r="AV17" i="27"/>
  <c r="AV18" i="27"/>
  <c r="AV19" i="27"/>
  <c r="AV20" i="27"/>
  <c r="AV21" i="27"/>
  <c r="AV22" i="27"/>
  <c r="AV23" i="27"/>
  <c r="AV24" i="27"/>
  <c r="AD449" i="20" l="1"/>
  <c r="AG454" i="20"/>
  <c r="AG455" i="20"/>
  <c r="AG456" i="20"/>
  <c r="AG457" i="20"/>
  <c r="AG458" i="20"/>
  <c r="AG459" i="20"/>
  <c r="R7" i="20"/>
  <c r="AG7" i="20" s="1"/>
  <c r="R8" i="20"/>
  <c r="AG8" i="20" s="1"/>
  <c r="R9" i="20"/>
  <c r="AG9" i="20" s="1"/>
  <c r="R10" i="20"/>
  <c r="AG10" i="20" s="1"/>
  <c r="R11" i="20"/>
  <c r="AG11" i="20" s="1"/>
  <c r="R12" i="20"/>
  <c r="AG12" i="20" s="1"/>
  <c r="R13" i="20"/>
  <c r="AG13" i="20" s="1"/>
  <c r="R14" i="20"/>
  <c r="AG14" i="20" s="1"/>
  <c r="R15" i="20"/>
  <c r="AG15" i="20" s="1"/>
  <c r="R16" i="20"/>
  <c r="AG16" i="20" s="1"/>
  <c r="R17" i="20"/>
  <c r="AG17" i="20" s="1"/>
  <c r="R18" i="20"/>
  <c r="AG18" i="20" s="1"/>
  <c r="R19" i="20"/>
  <c r="AG19" i="20" s="1"/>
  <c r="R20" i="20"/>
  <c r="AG20" i="20" s="1"/>
  <c r="R21" i="20"/>
  <c r="V21" i="20" s="1"/>
  <c r="W21" i="20" s="1"/>
  <c r="R22" i="20"/>
  <c r="AG22" i="20" s="1"/>
  <c r="R23" i="20"/>
  <c r="AG23" i="20" s="1"/>
  <c r="R24" i="20"/>
  <c r="AG24" i="20" s="1"/>
  <c r="R25" i="20"/>
  <c r="AG25" i="20" s="1"/>
  <c r="R26" i="20"/>
  <c r="AG26" i="20" s="1"/>
  <c r="R27" i="20"/>
  <c r="AG27" i="20" s="1"/>
  <c r="R28" i="20"/>
  <c r="AG28" i="20" s="1"/>
  <c r="R29" i="20"/>
  <c r="AG29" i="20" s="1"/>
  <c r="R30" i="20"/>
  <c r="Z30" i="20" s="1"/>
  <c r="R31" i="20"/>
  <c r="AG31" i="20" s="1"/>
  <c r="R32" i="20"/>
  <c r="AG32" i="20" s="1"/>
  <c r="R33" i="20"/>
  <c r="AG33" i="20" s="1"/>
  <c r="R34" i="20"/>
  <c r="AG34" i="20" s="1"/>
  <c r="R35" i="20"/>
  <c r="AG35" i="20" s="1"/>
  <c r="R36" i="20"/>
  <c r="AG36" i="20" s="1"/>
  <c r="R37" i="20"/>
  <c r="AG37" i="20" s="1"/>
  <c r="R38" i="20"/>
  <c r="AG38" i="20" s="1"/>
  <c r="R39" i="20"/>
  <c r="AG39" i="20" s="1"/>
  <c r="R40" i="20"/>
  <c r="AG40" i="20" s="1"/>
  <c r="R41" i="20"/>
  <c r="AG41" i="20" s="1"/>
  <c r="R42" i="20"/>
  <c r="AG42" i="20" s="1"/>
  <c r="R43" i="20"/>
  <c r="AG43" i="20" s="1"/>
  <c r="R44" i="20"/>
  <c r="AC44" i="20" s="1"/>
  <c r="AD44" i="20" s="1"/>
  <c r="AE44" i="20" s="1"/>
  <c r="R45" i="20"/>
  <c r="AG45" i="20" s="1"/>
  <c r="R46" i="20"/>
  <c r="AG46" i="20" s="1"/>
  <c r="R47" i="20"/>
  <c r="AG47" i="20" s="1"/>
  <c r="R48" i="20"/>
  <c r="AG48" i="20" s="1"/>
  <c r="R49" i="20"/>
  <c r="AG49" i="20" s="1"/>
  <c r="R50" i="20"/>
  <c r="AG50" i="20" s="1"/>
  <c r="R51" i="20"/>
  <c r="AG51" i="20" s="1"/>
  <c r="R52" i="20"/>
  <c r="AG52" i="20" s="1"/>
  <c r="R53" i="20"/>
  <c r="AG53" i="20" s="1"/>
  <c r="R54" i="20"/>
  <c r="AG54" i="20" s="1"/>
  <c r="R55" i="20"/>
  <c r="AG55" i="20" s="1"/>
  <c r="R56" i="20"/>
  <c r="AG56" i="20" s="1"/>
  <c r="R57" i="20"/>
  <c r="AG57" i="20" s="1"/>
  <c r="R58" i="20"/>
  <c r="AG58" i="20" s="1"/>
  <c r="R59" i="20"/>
  <c r="AG59" i="20" s="1"/>
  <c r="R60" i="20"/>
  <c r="AG60" i="20" s="1"/>
  <c r="R61" i="20"/>
  <c r="AG61" i="20" s="1"/>
  <c r="R62" i="20"/>
  <c r="AG62" i="20" s="1"/>
  <c r="R63" i="20"/>
  <c r="AG63" i="20" s="1"/>
  <c r="R64" i="20"/>
  <c r="AG64" i="20" s="1"/>
  <c r="R65" i="20"/>
  <c r="AG65" i="20" s="1"/>
  <c r="R66" i="20"/>
  <c r="AG66" i="20" s="1"/>
  <c r="R67" i="20"/>
  <c r="AG67" i="20" s="1"/>
  <c r="R68" i="20"/>
  <c r="AG68" i="20" s="1"/>
  <c r="R69" i="20"/>
  <c r="AG69" i="20" s="1"/>
  <c r="R70" i="20"/>
  <c r="AG70" i="20" s="1"/>
  <c r="R71" i="20"/>
  <c r="AG71" i="20" s="1"/>
  <c r="R72" i="20"/>
  <c r="AG72" i="20" s="1"/>
  <c r="R73" i="20"/>
  <c r="AG73" i="20" s="1"/>
  <c r="R74" i="20"/>
  <c r="AG74" i="20" s="1"/>
  <c r="R75" i="20"/>
  <c r="AG75" i="20" s="1"/>
  <c r="R76" i="20"/>
  <c r="AG76" i="20" s="1"/>
  <c r="R77" i="20"/>
  <c r="AG77" i="20" s="1"/>
  <c r="R78" i="20"/>
  <c r="AG78" i="20" s="1"/>
  <c r="R79" i="20"/>
  <c r="AG79" i="20" s="1"/>
  <c r="R80" i="20"/>
  <c r="AG80" i="20" s="1"/>
  <c r="R81" i="20"/>
  <c r="AG81" i="20" s="1"/>
  <c r="R82" i="20"/>
  <c r="AG82" i="20" s="1"/>
  <c r="R83" i="20"/>
  <c r="AG83" i="20" s="1"/>
  <c r="R84" i="20"/>
  <c r="AG84" i="20" s="1"/>
  <c r="R85" i="20"/>
  <c r="Z85" i="20" s="1"/>
  <c r="R86" i="20"/>
  <c r="AG86" i="20" s="1"/>
  <c r="R87" i="20"/>
  <c r="AG87" i="20" s="1"/>
  <c r="R88" i="20"/>
  <c r="AG88" i="20" s="1"/>
  <c r="R89" i="20"/>
  <c r="AG89" i="20" s="1"/>
  <c r="R90" i="20"/>
  <c r="AG90" i="20" s="1"/>
  <c r="R91" i="20"/>
  <c r="AG91" i="20" s="1"/>
  <c r="R92" i="20"/>
  <c r="AG92" i="20" s="1"/>
  <c r="R93" i="20"/>
  <c r="AG93" i="20" s="1"/>
  <c r="R94" i="20"/>
  <c r="AG94" i="20" s="1"/>
  <c r="R95" i="20"/>
  <c r="AG95" i="20" s="1"/>
  <c r="R96" i="20"/>
  <c r="AG96" i="20" s="1"/>
  <c r="R97" i="20"/>
  <c r="AG97" i="20" s="1"/>
  <c r="R98" i="20"/>
  <c r="AG98" i="20" s="1"/>
  <c r="R99" i="20"/>
  <c r="AG99" i="20" s="1"/>
  <c r="R100" i="20"/>
  <c r="AG100" i="20" s="1"/>
  <c r="R101" i="20"/>
  <c r="AG101" i="20" s="1"/>
  <c r="R102" i="20"/>
  <c r="AG102" i="20" s="1"/>
  <c r="R103" i="20"/>
  <c r="AG103" i="20" s="1"/>
  <c r="R104" i="20"/>
  <c r="AG104" i="20" s="1"/>
  <c r="R105" i="20"/>
  <c r="AG105" i="20" s="1"/>
  <c r="R106" i="20"/>
  <c r="AG106" i="20" s="1"/>
  <c r="R107" i="20"/>
  <c r="AG107" i="20" s="1"/>
  <c r="R108" i="20"/>
  <c r="AG108" i="20" s="1"/>
  <c r="R109" i="20"/>
  <c r="AG109" i="20" s="1"/>
  <c r="R110" i="20"/>
  <c r="AG110" i="20" s="1"/>
  <c r="R111" i="20"/>
  <c r="AG111" i="20" s="1"/>
  <c r="R112" i="20"/>
  <c r="AG112" i="20" s="1"/>
  <c r="R113" i="20"/>
  <c r="AG113" i="20" s="1"/>
  <c r="R114" i="20"/>
  <c r="AG114" i="20" s="1"/>
  <c r="R115" i="20"/>
  <c r="AG115" i="20" s="1"/>
  <c r="R116" i="20"/>
  <c r="AG116" i="20" s="1"/>
  <c r="R117" i="20"/>
  <c r="AG117" i="20" s="1"/>
  <c r="R118" i="20"/>
  <c r="AG118" i="20" s="1"/>
  <c r="R119" i="20"/>
  <c r="AG119" i="20" s="1"/>
  <c r="R120" i="20"/>
  <c r="AG120" i="20" s="1"/>
  <c r="R121" i="20"/>
  <c r="AG121" i="20" s="1"/>
  <c r="R122" i="20"/>
  <c r="AG122" i="20" s="1"/>
  <c r="R123" i="20"/>
  <c r="AG123" i="20" s="1"/>
  <c r="R124" i="20"/>
  <c r="AG124" i="20" s="1"/>
  <c r="R125" i="20"/>
  <c r="AG125" i="20" s="1"/>
  <c r="R126" i="20"/>
  <c r="AG126" i="20" s="1"/>
  <c r="R127" i="20"/>
  <c r="AG127" i="20" s="1"/>
  <c r="R128" i="20"/>
  <c r="AG128" i="20" s="1"/>
  <c r="R129" i="20"/>
  <c r="AG129" i="20" s="1"/>
  <c r="R130" i="20"/>
  <c r="AG130" i="20" s="1"/>
  <c r="R131" i="20"/>
  <c r="AG131" i="20" s="1"/>
  <c r="R132" i="20"/>
  <c r="AG132" i="20" s="1"/>
  <c r="R133" i="20"/>
  <c r="AG133" i="20" s="1"/>
  <c r="R134" i="20"/>
  <c r="AG134" i="20" s="1"/>
  <c r="R135" i="20"/>
  <c r="AG135" i="20" s="1"/>
  <c r="R136" i="20"/>
  <c r="AG136" i="20" s="1"/>
  <c r="R137" i="20"/>
  <c r="AG137" i="20" s="1"/>
  <c r="R138" i="20"/>
  <c r="AG138" i="20" s="1"/>
  <c r="R139" i="20"/>
  <c r="AG139" i="20" s="1"/>
  <c r="R140" i="20"/>
  <c r="AG140" i="20" s="1"/>
  <c r="R141" i="20"/>
  <c r="AG141" i="20" s="1"/>
  <c r="R142" i="20"/>
  <c r="AG142" i="20" s="1"/>
  <c r="R143" i="20"/>
  <c r="AG143" i="20" s="1"/>
  <c r="R144" i="20"/>
  <c r="AG144" i="20" s="1"/>
  <c r="R145" i="20"/>
  <c r="AG145" i="20" s="1"/>
  <c r="R146" i="20"/>
  <c r="AG146" i="20" s="1"/>
  <c r="R147" i="20"/>
  <c r="Z147" i="20" s="1"/>
  <c r="R148" i="20"/>
  <c r="AG148" i="20" s="1"/>
  <c r="R149" i="20"/>
  <c r="AG149" i="20" s="1"/>
  <c r="R150" i="20"/>
  <c r="AG150" i="20" s="1"/>
  <c r="R151" i="20"/>
  <c r="AG151" i="20" s="1"/>
  <c r="R152" i="20"/>
  <c r="AG152" i="20" s="1"/>
  <c r="R153" i="20"/>
  <c r="AG153" i="20" s="1"/>
  <c r="R154" i="20"/>
  <c r="AG154" i="20" s="1"/>
  <c r="R155" i="20"/>
  <c r="AG155" i="20" s="1"/>
  <c r="R156" i="20"/>
  <c r="AG156" i="20" s="1"/>
  <c r="R157" i="20"/>
  <c r="AG157" i="20" s="1"/>
  <c r="R158" i="20"/>
  <c r="AG158" i="20" s="1"/>
  <c r="R159" i="20"/>
  <c r="AG159" i="20" s="1"/>
  <c r="R160" i="20"/>
  <c r="AG160" i="20" s="1"/>
  <c r="R161" i="20"/>
  <c r="AG161" i="20" s="1"/>
  <c r="R162" i="20"/>
  <c r="AC162" i="20" s="1"/>
  <c r="AD162" i="20" s="1"/>
  <c r="AE162" i="20" s="1"/>
  <c r="R163" i="20"/>
  <c r="V163" i="20" s="1"/>
  <c r="W163" i="20" s="1"/>
  <c r="R164" i="20"/>
  <c r="AG164" i="20" s="1"/>
  <c r="R165" i="20"/>
  <c r="V165" i="20" s="1"/>
  <c r="W165" i="20" s="1"/>
  <c r="R166" i="20"/>
  <c r="AG166" i="20" s="1"/>
  <c r="R167" i="20"/>
  <c r="AG167" i="20" s="1"/>
  <c r="R168" i="20"/>
  <c r="AG168" i="20" s="1"/>
  <c r="R169" i="20"/>
  <c r="AG169" i="20" s="1"/>
  <c r="R170" i="20"/>
  <c r="AG170" i="20" s="1"/>
  <c r="R171" i="20"/>
  <c r="AG171" i="20" s="1"/>
  <c r="R172" i="20"/>
  <c r="V172" i="20" s="1"/>
  <c r="W172" i="20" s="1"/>
  <c r="R173" i="20"/>
  <c r="AG173" i="20" s="1"/>
  <c r="R174" i="20"/>
  <c r="AG174" i="20" s="1"/>
  <c r="R175" i="20"/>
  <c r="AG175" i="20" s="1"/>
  <c r="R176" i="20"/>
  <c r="AG176" i="20" s="1"/>
  <c r="R177" i="20"/>
  <c r="AC177" i="20" s="1"/>
  <c r="AD177" i="20" s="1"/>
  <c r="R178" i="20"/>
  <c r="AG178" i="20" s="1"/>
  <c r="R179" i="20"/>
  <c r="AG179" i="20" s="1"/>
  <c r="R180" i="20"/>
  <c r="V180" i="20" s="1"/>
  <c r="W180" i="20" s="1"/>
  <c r="R181" i="20"/>
  <c r="AG181" i="20" s="1"/>
  <c r="R182" i="20"/>
  <c r="AG182" i="20" s="1"/>
  <c r="R183" i="20"/>
  <c r="AG183" i="20" s="1"/>
  <c r="R184" i="20"/>
  <c r="AG184" i="20" s="1"/>
  <c r="R185" i="20"/>
  <c r="AG185" i="20" s="1"/>
  <c r="R186" i="20"/>
  <c r="AG186" i="20" s="1"/>
  <c r="R187" i="20"/>
  <c r="AG187" i="20" s="1"/>
  <c r="R188" i="20"/>
  <c r="AG188" i="20" s="1"/>
  <c r="R189" i="20"/>
  <c r="Z189" i="20" s="1"/>
  <c r="R190" i="20"/>
  <c r="AG190" i="20" s="1"/>
  <c r="R191" i="20"/>
  <c r="AG191" i="20" s="1"/>
  <c r="R192" i="20"/>
  <c r="AG192" i="20" s="1"/>
  <c r="R193" i="20"/>
  <c r="AG193" i="20" s="1"/>
  <c r="R194" i="20"/>
  <c r="AG194" i="20" s="1"/>
  <c r="R195" i="20"/>
  <c r="AC195" i="20" s="1"/>
  <c r="AD195" i="20" s="1"/>
  <c r="R196" i="20"/>
  <c r="AG196" i="20" s="1"/>
  <c r="R197" i="20"/>
  <c r="AG197" i="20" s="1"/>
  <c r="R198" i="20"/>
  <c r="AG198" i="20" s="1"/>
  <c r="R199" i="20"/>
  <c r="AG199" i="20" s="1"/>
  <c r="R200" i="20"/>
  <c r="AG200" i="20" s="1"/>
  <c r="R201" i="20"/>
  <c r="AG201" i="20" s="1"/>
  <c r="R202" i="20"/>
  <c r="AG202" i="20" s="1"/>
  <c r="R203" i="20"/>
  <c r="AG203" i="20" s="1"/>
  <c r="R204" i="20"/>
  <c r="AC204" i="20" s="1"/>
  <c r="AD204" i="20" s="1"/>
  <c r="AE204" i="20" s="1"/>
  <c r="R205" i="20"/>
  <c r="AG205" i="20" s="1"/>
  <c r="R206" i="20"/>
  <c r="AG206" i="20" s="1"/>
  <c r="R207" i="20"/>
  <c r="V207" i="20" s="1"/>
  <c r="W207" i="20" s="1"/>
  <c r="R208" i="20"/>
  <c r="AG208" i="20" s="1"/>
  <c r="R209" i="20"/>
  <c r="AG209" i="20" s="1"/>
  <c r="R210" i="20"/>
  <c r="Z210" i="20" s="1"/>
  <c r="R211" i="20"/>
  <c r="AG211" i="20" s="1"/>
  <c r="R212" i="20"/>
  <c r="AG212" i="20" s="1"/>
  <c r="R213" i="20"/>
  <c r="AG213" i="20" s="1"/>
  <c r="R214" i="20"/>
  <c r="AG214" i="20" s="1"/>
  <c r="R215" i="20"/>
  <c r="AG215" i="20" s="1"/>
  <c r="R216" i="20"/>
  <c r="V216" i="20" s="1"/>
  <c r="W216" i="20" s="1"/>
  <c r="R217" i="20"/>
  <c r="AG217" i="20" s="1"/>
  <c r="R218" i="20"/>
  <c r="AG218" i="20" s="1"/>
  <c r="R219" i="20"/>
  <c r="AC219" i="20" s="1"/>
  <c r="AD219" i="20" s="1"/>
  <c r="R220" i="20"/>
  <c r="AG220" i="20" s="1"/>
  <c r="R221" i="20"/>
  <c r="AG221" i="20" s="1"/>
  <c r="R222" i="20"/>
  <c r="V222" i="20" s="1"/>
  <c r="W222" i="20" s="1"/>
  <c r="R223" i="20"/>
  <c r="AG223" i="20" s="1"/>
  <c r="R224" i="20"/>
  <c r="AG224" i="20" s="1"/>
  <c r="R225" i="20"/>
  <c r="AG225" i="20" s="1"/>
  <c r="R226" i="20"/>
  <c r="AG226" i="20" s="1"/>
  <c r="R227" i="20"/>
  <c r="AG227" i="20" s="1"/>
  <c r="R228" i="20"/>
  <c r="AG228" i="20" s="1"/>
  <c r="R229" i="20"/>
  <c r="AG229" i="20" s="1"/>
  <c r="R230" i="20"/>
  <c r="AG230" i="20" s="1"/>
  <c r="R231" i="20"/>
  <c r="AC231" i="20" s="1"/>
  <c r="AD231" i="20" s="1"/>
  <c r="AF231" i="20" s="1"/>
  <c r="R232" i="20"/>
  <c r="AG232" i="20" s="1"/>
  <c r="R233" i="20"/>
  <c r="AG233" i="20" s="1"/>
  <c r="R234" i="20"/>
  <c r="AG234" i="20" s="1"/>
  <c r="R235" i="20"/>
  <c r="AG235" i="20" s="1"/>
  <c r="R236" i="20"/>
  <c r="AG236" i="20" s="1"/>
  <c r="R237" i="20"/>
  <c r="AG237" i="20" s="1"/>
  <c r="R238" i="20"/>
  <c r="AG238" i="20" s="1"/>
  <c r="R239" i="20"/>
  <c r="AG239" i="20" s="1"/>
  <c r="R240" i="20"/>
  <c r="R241" i="20"/>
  <c r="AG241" i="20" s="1"/>
  <c r="R242" i="20"/>
  <c r="AG242" i="20" s="1"/>
  <c r="R243" i="20"/>
  <c r="AG243" i="20" s="1"/>
  <c r="R244" i="20"/>
  <c r="AG244" i="20" s="1"/>
  <c r="R245" i="20"/>
  <c r="AC245" i="20" s="1"/>
  <c r="AD245" i="20" s="1"/>
  <c r="R246" i="20"/>
  <c r="AG246" i="20" s="1"/>
  <c r="R247" i="20"/>
  <c r="AG247" i="20" s="1"/>
  <c r="R248" i="20"/>
  <c r="AG248" i="20" s="1"/>
  <c r="R249" i="20"/>
  <c r="AC249" i="20" s="1"/>
  <c r="AD249" i="20" s="1"/>
  <c r="AF249" i="20" s="1"/>
  <c r="R250" i="20"/>
  <c r="AG250" i="20" s="1"/>
  <c r="R251" i="20"/>
  <c r="AG251" i="20" s="1"/>
  <c r="R252" i="20"/>
  <c r="AC252" i="20" s="1"/>
  <c r="AD252" i="20" s="1"/>
  <c r="AF252" i="20" s="1"/>
  <c r="R253" i="20"/>
  <c r="AG253" i="20" s="1"/>
  <c r="R254" i="20"/>
  <c r="AG254" i="20" s="1"/>
  <c r="R255" i="20"/>
  <c r="V255" i="20" s="1"/>
  <c r="W255" i="20" s="1"/>
  <c r="R256" i="20"/>
  <c r="AG256" i="20" s="1"/>
  <c r="R257" i="20"/>
  <c r="AG257" i="20" s="1"/>
  <c r="R258" i="20"/>
  <c r="R259" i="20"/>
  <c r="Z259" i="20" s="1"/>
  <c r="R260" i="20"/>
  <c r="AG260" i="20" s="1"/>
  <c r="R261" i="20"/>
  <c r="R262" i="20"/>
  <c r="AG262" i="20" s="1"/>
  <c r="R263" i="20"/>
  <c r="AG263" i="20" s="1"/>
  <c r="R264" i="20"/>
  <c r="AG264" i="20" s="1"/>
  <c r="R265" i="20"/>
  <c r="AG265" i="20" s="1"/>
  <c r="R266" i="20"/>
  <c r="AG266" i="20" s="1"/>
  <c r="R267" i="20"/>
  <c r="AG267" i="20" s="1"/>
  <c r="R268" i="20"/>
  <c r="AG268" i="20" s="1"/>
  <c r="R269" i="20"/>
  <c r="AG269" i="20" s="1"/>
  <c r="R270" i="20"/>
  <c r="AG270" i="20" s="1"/>
  <c r="R271" i="20"/>
  <c r="AG271" i="20" s="1"/>
  <c r="R272" i="20"/>
  <c r="AG272" i="20" s="1"/>
  <c r="R273" i="20"/>
  <c r="AG273" i="20" s="1"/>
  <c r="R274" i="20"/>
  <c r="AG274" i="20" s="1"/>
  <c r="R275" i="20"/>
  <c r="AG275" i="20" s="1"/>
  <c r="R276" i="20"/>
  <c r="AG276" i="20" s="1"/>
  <c r="R277" i="20"/>
  <c r="AG277" i="20" s="1"/>
  <c r="R278" i="20"/>
  <c r="AG278" i="20" s="1"/>
  <c r="R279" i="20"/>
  <c r="V279" i="20" s="1"/>
  <c r="W279" i="20" s="1"/>
  <c r="R280" i="20"/>
  <c r="AG280" i="20" s="1"/>
  <c r="R281" i="20"/>
  <c r="AG281" i="20" s="1"/>
  <c r="R282" i="20"/>
  <c r="R283" i="20"/>
  <c r="AG283" i="20" s="1"/>
  <c r="R284" i="20"/>
  <c r="AG284" i="20" s="1"/>
  <c r="R285" i="20"/>
  <c r="V285" i="20" s="1"/>
  <c r="W285" i="20" s="1"/>
  <c r="R286" i="20"/>
  <c r="AG286" i="20" s="1"/>
  <c r="R287" i="20"/>
  <c r="AG287" i="20" s="1"/>
  <c r="R288" i="20"/>
  <c r="AG288" i="20" s="1"/>
  <c r="R289" i="20"/>
  <c r="AG289" i="20" s="1"/>
  <c r="R290" i="20"/>
  <c r="AG290" i="20" s="1"/>
  <c r="R291" i="20"/>
  <c r="AC291" i="20" s="1"/>
  <c r="AD291" i="20" s="1"/>
  <c r="R292" i="20"/>
  <c r="AG292" i="20" s="1"/>
  <c r="R293" i="20"/>
  <c r="AG293" i="20" s="1"/>
  <c r="R294" i="20"/>
  <c r="AG294" i="20" s="1"/>
  <c r="R295" i="20"/>
  <c r="AG295" i="20" s="1"/>
  <c r="R296" i="20"/>
  <c r="AG296" i="20" s="1"/>
  <c r="R297" i="20"/>
  <c r="AG297" i="20" s="1"/>
  <c r="R298" i="20"/>
  <c r="AG298" i="20" s="1"/>
  <c r="R299" i="20"/>
  <c r="AG299" i="20" s="1"/>
  <c r="R300" i="20"/>
  <c r="AG300" i="20" s="1"/>
  <c r="R301" i="20"/>
  <c r="AG301" i="20" s="1"/>
  <c r="R302" i="20"/>
  <c r="AG302" i="20" s="1"/>
  <c r="R303" i="20"/>
  <c r="AC303" i="20" s="1"/>
  <c r="AD303" i="20" s="1"/>
  <c r="AE303" i="20" s="1"/>
  <c r="R304" i="20"/>
  <c r="AG304" i="20" s="1"/>
  <c r="R305" i="20"/>
  <c r="AG305" i="20" s="1"/>
  <c r="R306" i="20"/>
  <c r="AC306" i="20" s="1"/>
  <c r="AD306" i="20" s="1"/>
  <c r="AE306" i="20" s="1"/>
  <c r="R307" i="20"/>
  <c r="AC307" i="20" s="1"/>
  <c r="AD307" i="20" s="1"/>
  <c r="R308" i="20"/>
  <c r="AG308" i="20" s="1"/>
  <c r="R309" i="20"/>
  <c r="V309" i="20" s="1"/>
  <c r="W309" i="20" s="1"/>
  <c r="R310" i="20"/>
  <c r="AG310" i="20" s="1"/>
  <c r="R311" i="20"/>
  <c r="AG311" i="20" s="1"/>
  <c r="R312" i="20"/>
  <c r="Z312" i="20" s="1"/>
  <c r="R313" i="20"/>
  <c r="AG313" i="20" s="1"/>
  <c r="R314" i="20"/>
  <c r="AG314" i="20" s="1"/>
  <c r="R315" i="20"/>
  <c r="Z315" i="20" s="1"/>
  <c r="R316" i="20"/>
  <c r="V316" i="20" s="1"/>
  <c r="W316" i="20" s="1"/>
  <c r="R317" i="20"/>
  <c r="AG317" i="20" s="1"/>
  <c r="R318" i="20"/>
  <c r="R319" i="20"/>
  <c r="AG319" i="20" s="1"/>
  <c r="R320" i="20"/>
  <c r="AC320" i="20" s="1"/>
  <c r="AD320" i="20" s="1"/>
  <c r="R321" i="20"/>
  <c r="AG321" i="20" s="1"/>
  <c r="R322" i="20"/>
  <c r="AG322" i="20" s="1"/>
  <c r="R323" i="20"/>
  <c r="AG323" i="20" s="1"/>
  <c r="R324" i="20"/>
  <c r="V324" i="20" s="1"/>
  <c r="W324" i="20" s="1"/>
  <c r="R325" i="20"/>
  <c r="AG325" i="20" s="1"/>
  <c r="R326" i="20"/>
  <c r="AG326" i="20" s="1"/>
  <c r="R327" i="20"/>
  <c r="AG327" i="20" s="1"/>
  <c r="R328" i="20"/>
  <c r="AG328" i="20" s="1"/>
  <c r="R329" i="20"/>
  <c r="Z329" i="20" s="1"/>
  <c r="R330" i="20"/>
  <c r="V330" i="20" s="1"/>
  <c r="W330" i="20" s="1"/>
  <c r="R331" i="20"/>
  <c r="AG331" i="20" s="1"/>
  <c r="R332" i="20"/>
  <c r="Z332" i="20" s="1"/>
  <c r="R333" i="20"/>
  <c r="R334" i="20"/>
  <c r="AG334" i="20" s="1"/>
  <c r="R335" i="20"/>
  <c r="AG335" i="20" s="1"/>
  <c r="R336" i="20"/>
  <c r="R337" i="20"/>
  <c r="AG337" i="20" s="1"/>
  <c r="R338" i="20"/>
  <c r="AG338" i="20" s="1"/>
  <c r="R339" i="20"/>
  <c r="Z339" i="20" s="1"/>
  <c r="R340" i="20"/>
  <c r="V340" i="20" s="1"/>
  <c r="W340" i="20" s="1"/>
  <c r="R341" i="20"/>
  <c r="AG341" i="20" s="1"/>
  <c r="R342" i="20"/>
  <c r="AG342" i="20" s="1"/>
  <c r="R343" i="20"/>
  <c r="AG343" i="20" s="1"/>
  <c r="R344" i="20"/>
  <c r="AG344" i="20" s="1"/>
  <c r="R345" i="20"/>
  <c r="AG345" i="20" s="1"/>
  <c r="R346" i="20"/>
  <c r="AC346" i="20" s="1"/>
  <c r="AD346" i="20" s="1"/>
  <c r="AE346" i="20" s="1"/>
  <c r="R347" i="20"/>
  <c r="AG347" i="20" s="1"/>
  <c r="R348" i="20"/>
  <c r="AG348" i="20" s="1"/>
  <c r="R349" i="20"/>
  <c r="AG349" i="20" s="1"/>
  <c r="R350" i="20"/>
  <c r="V350" i="20" s="1"/>
  <c r="W350" i="20" s="1"/>
  <c r="R351" i="20"/>
  <c r="AG351" i="20" s="1"/>
  <c r="R352" i="20"/>
  <c r="V352" i="20" s="1"/>
  <c r="W352" i="20" s="1"/>
  <c r="R353" i="20"/>
  <c r="AG353" i="20" s="1"/>
  <c r="R354" i="20"/>
  <c r="AG354" i="20" s="1"/>
  <c r="R355" i="20"/>
  <c r="AG355" i="20" s="1"/>
  <c r="R356" i="20"/>
  <c r="Z356" i="20" s="1"/>
  <c r="R357" i="20"/>
  <c r="AG357" i="20" s="1"/>
  <c r="R358" i="20"/>
  <c r="AG358" i="20" s="1"/>
  <c r="R359" i="20"/>
  <c r="AG359" i="20" s="1"/>
  <c r="R360" i="20"/>
  <c r="R361" i="20"/>
  <c r="AG361" i="20" s="1"/>
  <c r="R362" i="20"/>
  <c r="AG362" i="20" s="1"/>
  <c r="R363" i="20"/>
  <c r="AG363" i="20" s="1"/>
  <c r="R364" i="20"/>
  <c r="V364" i="20" s="1"/>
  <c r="W364" i="20" s="1"/>
  <c r="R365" i="20"/>
  <c r="AG365" i="20" s="1"/>
  <c r="R366" i="20"/>
  <c r="R367" i="20"/>
  <c r="AG367" i="20" s="1"/>
  <c r="R368" i="20"/>
  <c r="AG368" i="20" s="1"/>
  <c r="R369" i="20"/>
  <c r="AG369" i="20" s="1"/>
  <c r="R370" i="20"/>
  <c r="AG370" i="20" s="1"/>
  <c r="R371" i="20"/>
  <c r="AG371" i="20" s="1"/>
  <c r="R372" i="20"/>
  <c r="AC372" i="20" s="1"/>
  <c r="AD372" i="20" s="1"/>
  <c r="R373" i="20"/>
  <c r="AG373" i="20" s="1"/>
  <c r="R374" i="20"/>
  <c r="V374" i="20" s="1"/>
  <c r="W374" i="20" s="1"/>
  <c r="R375" i="20"/>
  <c r="AG375" i="20" s="1"/>
  <c r="R376" i="20"/>
  <c r="Z376" i="20" s="1"/>
  <c r="R377" i="20"/>
  <c r="AG377" i="20" s="1"/>
  <c r="R378" i="20"/>
  <c r="AG378" i="20" s="1"/>
  <c r="R379" i="20"/>
  <c r="AG379" i="20" s="1"/>
  <c r="R380" i="20"/>
  <c r="AC380" i="20" s="1"/>
  <c r="AD380" i="20" s="1"/>
  <c r="R381" i="20"/>
  <c r="AG381" i="20" s="1"/>
  <c r="R382" i="20"/>
  <c r="AG382" i="20" s="1"/>
  <c r="R383" i="20"/>
  <c r="AG383" i="20" s="1"/>
  <c r="R384" i="20"/>
  <c r="AG384" i="20" s="1"/>
  <c r="R385" i="20"/>
  <c r="AG385" i="20" s="1"/>
  <c r="R386" i="20"/>
  <c r="AG386" i="20" s="1"/>
  <c r="R387" i="20"/>
  <c r="AG387" i="20" s="1"/>
  <c r="R388" i="20"/>
  <c r="AG388" i="20" s="1"/>
  <c r="R389" i="20"/>
  <c r="AG389" i="20" s="1"/>
  <c r="R390" i="20"/>
  <c r="AG390" i="20" s="1"/>
  <c r="R391" i="20"/>
  <c r="AG391" i="20" s="1"/>
  <c r="R392" i="20"/>
  <c r="AG392" i="20" s="1"/>
  <c r="R393" i="20"/>
  <c r="AG393" i="20" s="1"/>
  <c r="R394" i="20"/>
  <c r="AG394" i="20" s="1"/>
  <c r="R395" i="20"/>
  <c r="AG395" i="20" s="1"/>
  <c r="R396" i="20"/>
  <c r="AC396" i="20" s="1"/>
  <c r="AD396" i="20" s="1"/>
  <c r="R397" i="20"/>
  <c r="AC397" i="20" s="1"/>
  <c r="AD397" i="20" s="1"/>
  <c r="R398" i="20"/>
  <c r="AG398" i="20" s="1"/>
  <c r="R399" i="20"/>
  <c r="Z399" i="20" s="1"/>
  <c r="R400" i="20"/>
  <c r="Z400" i="20" s="1"/>
  <c r="R401" i="20"/>
  <c r="AC401" i="20" s="1"/>
  <c r="AD401" i="20" s="1"/>
  <c r="R402" i="20"/>
  <c r="AG402" i="20" s="1"/>
  <c r="R403" i="20"/>
  <c r="AG403" i="20" s="1"/>
  <c r="R404" i="20"/>
  <c r="V404" i="20" s="1"/>
  <c r="W404" i="20" s="1"/>
  <c r="R405" i="20"/>
  <c r="Z405" i="20" s="1"/>
  <c r="R406" i="20"/>
  <c r="AG406" i="20" s="1"/>
  <c r="R407" i="20"/>
  <c r="AG407" i="20" s="1"/>
  <c r="R408" i="20"/>
  <c r="AG408" i="20" s="1"/>
  <c r="R409" i="20"/>
  <c r="AG409" i="20" s="1"/>
  <c r="R410" i="20"/>
  <c r="AG410" i="20" s="1"/>
  <c r="R411" i="20"/>
  <c r="Z411" i="20" s="1"/>
  <c r="R412" i="20"/>
  <c r="AG412" i="20" s="1"/>
  <c r="R413" i="20"/>
  <c r="AG413" i="20" s="1"/>
  <c r="R414" i="20"/>
  <c r="V414" i="20" s="1"/>
  <c r="W414" i="20" s="1"/>
  <c r="R415" i="20"/>
  <c r="AG415" i="20" s="1"/>
  <c r="R416" i="20"/>
  <c r="V416" i="20" s="1"/>
  <c r="W416" i="20" s="1"/>
  <c r="R417" i="20"/>
  <c r="AG417" i="20" s="1"/>
  <c r="R418" i="20"/>
  <c r="V418" i="20" s="1"/>
  <c r="W418" i="20" s="1"/>
  <c r="R419" i="20"/>
  <c r="AG419" i="20" s="1"/>
  <c r="R420" i="20"/>
  <c r="Z420" i="20" s="1"/>
  <c r="R421" i="20"/>
  <c r="AG421" i="20" s="1"/>
  <c r="R422" i="20"/>
  <c r="AG422" i="20" s="1"/>
  <c r="R423" i="20"/>
  <c r="AG423" i="20" s="1"/>
  <c r="R424" i="20"/>
  <c r="AC424" i="20" s="1"/>
  <c r="AD424" i="20" s="1"/>
  <c r="R425" i="20"/>
  <c r="AG425" i="20" s="1"/>
  <c r="R426" i="20"/>
  <c r="AG426" i="20" s="1"/>
  <c r="R427" i="20"/>
  <c r="AC427" i="20" s="1"/>
  <c r="AD427" i="20" s="1"/>
  <c r="R428" i="20"/>
  <c r="AC428" i="20" s="1"/>
  <c r="AD428" i="20" s="1"/>
  <c r="R429" i="20"/>
  <c r="V429" i="20" s="1"/>
  <c r="W429" i="20" s="1"/>
  <c r="R430" i="20"/>
  <c r="AG430" i="20" s="1"/>
  <c r="R431" i="20"/>
  <c r="AG431" i="20" s="1"/>
  <c r="R432" i="20"/>
  <c r="AG432" i="20" s="1"/>
  <c r="R433" i="20"/>
  <c r="AG433" i="20" s="1"/>
  <c r="R434" i="20"/>
  <c r="R435" i="20"/>
  <c r="Z435" i="20" s="1"/>
  <c r="R436" i="20"/>
  <c r="AC436" i="20" s="1"/>
  <c r="AD436" i="20" s="1"/>
  <c r="AE436" i="20" s="1"/>
  <c r="R437" i="20"/>
  <c r="AG437" i="20" s="1"/>
  <c r="R438" i="20"/>
  <c r="AG438" i="20" s="1"/>
  <c r="R439" i="20"/>
  <c r="AG439" i="20" s="1"/>
  <c r="R440" i="20"/>
  <c r="AC440" i="20" s="1"/>
  <c r="AD440" i="20" s="1"/>
  <c r="R441" i="20"/>
  <c r="V441" i="20" s="1"/>
  <c r="W441" i="20" s="1"/>
  <c r="R442" i="20"/>
  <c r="AG442" i="20" s="1"/>
  <c r="R443" i="20"/>
  <c r="V443" i="20" s="1"/>
  <c r="W443" i="20" s="1"/>
  <c r="R444" i="20"/>
  <c r="V444" i="20" s="1"/>
  <c r="W444" i="20" s="1"/>
  <c r="R445" i="20"/>
  <c r="AG445" i="20" s="1"/>
  <c r="R446" i="20"/>
  <c r="V446" i="20" s="1"/>
  <c r="W446" i="20" s="1"/>
  <c r="R447" i="20"/>
  <c r="AG447" i="20" s="1"/>
  <c r="R448" i="20"/>
  <c r="R449" i="20"/>
  <c r="AG449" i="20" s="1"/>
  <c r="R450" i="20"/>
  <c r="AG450" i="20" s="1"/>
  <c r="R451" i="20"/>
  <c r="AG451" i="20" s="1"/>
  <c r="R452" i="20"/>
  <c r="AG452" i="20" s="1"/>
  <c r="R453" i="20"/>
  <c r="AG453" i="20" s="1"/>
  <c r="R6" i="20"/>
  <c r="AC6" i="20" s="1"/>
  <c r="AD6" i="20" s="1"/>
  <c r="AE449" i="20"/>
  <c r="AF449" i="20" s="1"/>
  <c r="AD450" i="20"/>
  <c r="AE450" i="20"/>
  <c r="AF450" i="20" s="1"/>
  <c r="AD451" i="20"/>
  <c r="AE451" i="20"/>
  <c r="AF451" i="20"/>
  <c r="AD452" i="20"/>
  <c r="AE452" i="20"/>
  <c r="AF452" i="20" s="1"/>
  <c r="AD453" i="20"/>
  <c r="AE453" i="20"/>
  <c r="AF453" i="20" s="1"/>
  <c r="X7" i="20"/>
  <c r="Y7" i="20"/>
  <c r="X8" i="20"/>
  <c r="Y8" i="20" s="1"/>
  <c r="X9" i="20"/>
  <c r="Y9" i="20" s="1"/>
  <c r="X10" i="20"/>
  <c r="Y10" i="20" s="1"/>
  <c r="X11" i="20"/>
  <c r="Y11" i="20" s="1"/>
  <c r="X12" i="20"/>
  <c r="Y12" i="20"/>
  <c r="X13" i="20"/>
  <c r="Y13" i="20" s="1"/>
  <c r="X14" i="20"/>
  <c r="Y14" i="20" s="1"/>
  <c r="X15" i="20"/>
  <c r="Y15" i="20" s="1"/>
  <c r="X16" i="20"/>
  <c r="Y16" i="20"/>
  <c r="X17" i="20"/>
  <c r="Y17" i="20" s="1"/>
  <c r="X18" i="20"/>
  <c r="Y18" i="20" s="1"/>
  <c r="X19" i="20"/>
  <c r="Y19" i="20"/>
  <c r="X20" i="20"/>
  <c r="Y20" i="20" s="1"/>
  <c r="X21" i="20"/>
  <c r="Y21" i="20"/>
  <c r="X22" i="20"/>
  <c r="Y22" i="20" s="1"/>
  <c r="X23" i="20"/>
  <c r="Y23" i="20" s="1"/>
  <c r="X24" i="20"/>
  <c r="Y24" i="20" s="1"/>
  <c r="X25" i="20"/>
  <c r="Y25" i="20"/>
  <c r="X26" i="20"/>
  <c r="Y26" i="20" s="1"/>
  <c r="X27" i="20"/>
  <c r="Y27" i="20" s="1"/>
  <c r="X28" i="20"/>
  <c r="Y28" i="20"/>
  <c r="X29" i="20"/>
  <c r="Y29" i="20" s="1"/>
  <c r="X30" i="20"/>
  <c r="Y30" i="20" s="1"/>
  <c r="X31" i="20"/>
  <c r="Y31" i="20" s="1"/>
  <c r="X32" i="20"/>
  <c r="Y32" i="20" s="1"/>
  <c r="X33" i="20"/>
  <c r="Y33" i="20" s="1"/>
  <c r="X34" i="20"/>
  <c r="Y34" i="20" s="1"/>
  <c r="X35" i="20"/>
  <c r="Y35" i="20" s="1"/>
  <c r="X36" i="20"/>
  <c r="Y36" i="20"/>
  <c r="X37" i="20"/>
  <c r="Y37" i="20" s="1"/>
  <c r="X38" i="20"/>
  <c r="Y38" i="20" s="1"/>
  <c r="X39" i="20"/>
  <c r="Y39" i="20"/>
  <c r="X40" i="20"/>
  <c r="Y40" i="20" s="1"/>
  <c r="X41" i="20"/>
  <c r="Y41" i="20" s="1"/>
  <c r="X42" i="20"/>
  <c r="Y42" i="20" s="1"/>
  <c r="X43" i="20"/>
  <c r="Y43" i="20" s="1"/>
  <c r="X44" i="20"/>
  <c r="Y44" i="20" s="1"/>
  <c r="X45" i="20"/>
  <c r="Y45" i="20"/>
  <c r="X46" i="20"/>
  <c r="Y46" i="20" s="1"/>
  <c r="X47" i="20"/>
  <c r="Y47" i="20" s="1"/>
  <c r="X48" i="20"/>
  <c r="Y48" i="20"/>
  <c r="X49" i="20"/>
  <c r="Y49" i="20" s="1"/>
  <c r="X50" i="20"/>
  <c r="Y50" i="20" s="1"/>
  <c r="X51" i="20"/>
  <c r="Y51" i="20"/>
  <c r="X52" i="20"/>
  <c r="Y52" i="20" s="1"/>
  <c r="X53" i="20"/>
  <c r="Y53" i="20" s="1"/>
  <c r="X54" i="20"/>
  <c r="Y54" i="20" s="1"/>
  <c r="X55" i="20"/>
  <c r="Y55" i="20" s="1"/>
  <c r="X56" i="20"/>
  <c r="Y56" i="20" s="1"/>
  <c r="X57" i="20"/>
  <c r="Y57" i="20"/>
  <c r="X58" i="20"/>
  <c r="Y58" i="20" s="1"/>
  <c r="X59" i="20"/>
  <c r="Y59" i="20" s="1"/>
  <c r="X60" i="20"/>
  <c r="Y60" i="20" s="1"/>
  <c r="X61" i="20"/>
  <c r="Y61" i="20" s="1"/>
  <c r="X62" i="20"/>
  <c r="Y62" i="20" s="1"/>
  <c r="X63" i="20"/>
  <c r="Y63" i="20" s="1"/>
  <c r="X64" i="20"/>
  <c r="Y64" i="20" s="1"/>
  <c r="X65" i="20"/>
  <c r="Y65" i="20" s="1"/>
  <c r="X66" i="20"/>
  <c r="Y66" i="20" s="1"/>
  <c r="X67" i="20"/>
  <c r="Y67" i="20" s="1"/>
  <c r="X68" i="20"/>
  <c r="Y68" i="20" s="1"/>
  <c r="X69" i="20"/>
  <c r="Y69" i="20" s="1"/>
  <c r="X70" i="20"/>
  <c r="Y70" i="20" s="1"/>
  <c r="X71" i="20"/>
  <c r="Y71" i="20"/>
  <c r="X72" i="20"/>
  <c r="Y72" i="20" s="1"/>
  <c r="X73" i="20"/>
  <c r="Y73" i="20" s="1"/>
  <c r="X74" i="20"/>
  <c r="Y74" i="20" s="1"/>
  <c r="X75" i="20"/>
  <c r="Y75" i="20" s="1"/>
  <c r="X76" i="20"/>
  <c r="Y76" i="20"/>
  <c r="X77" i="20"/>
  <c r="Y77" i="20"/>
  <c r="X78" i="20"/>
  <c r="Y78" i="20" s="1"/>
  <c r="X79" i="20"/>
  <c r="Y79" i="20" s="1"/>
  <c r="X80" i="20"/>
  <c r="Y80" i="20"/>
  <c r="X81" i="20"/>
  <c r="Y81" i="20" s="1"/>
  <c r="X82" i="20"/>
  <c r="Y82" i="20" s="1"/>
  <c r="X83" i="20"/>
  <c r="Y83" i="20"/>
  <c r="X84" i="20"/>
  <c r="Y84" i="20" s="1"/>
  <c r="X85" i="20"/>
  <c r="Y85" i="20" s="1"/>
  <c r="X86" i="20"/>
  <c r="Y86" i="20" s="1"/>
  <c r="X87" i="20"/>
  <c r="Y87" i="20" s="1"/>
  <c r="X88" i="20"/>
  <c r="Y88" i="20" s="1"/>
  <c r="X89" i="20"/>
  <c r="Y89" i="20"/>
  <c r="X90" i="20"/>
  <c r="Y90" i="20" s="1"/>
  <c r="X91" i="20"/>
  <c r="Y91" i="20" s="1"/>
  <c r="X92" i="20"/>
  <c r="Y92" i="20" s="1"/>
  <c r="X93" i="20"/>
  <c r="Y93" i="20" s="1"/>
  <c r="X94" i="20"/>
  <c r="Y94" i="20" s="1"/>
  <c r="X95" i="20"/>
  <c r="Y95" i="20" s="1"/>
  <c r="X96" i="20"/>
  <c r="Y96" i="20" s="1"/>
  <c r="X97" i="20"/>
  <c r="Y97" i="20" s="1"/>
  <c r="X98" i="20"/>
  <c r="Y98" i="20" s="1"/>
  <c r="X99" i="20"/>
  <c r="Y99" i="20" s="1"/>
  <c r="X100" i="20"/>
  <c r="Y100" i="20" s="1"/>
  <c r="X101" i="20"/>
  <c r="Y101" i="20" s="1"/>
  <c r="X102" i="20"/>
  <c r="Y102" i="20" s="1"/>
  <c r="X103" i="20"/>
  <c r="Y103" i="20"/>
  <c r="X104" i="20"/>
  <c r="Y104" i="20" s="1"/>
  <c r="X105" i="20"/>
  <c r="Y105" i="20" s="1"/>
  <c r="X106" i="20"/>
  <c r="Y106" i="20" s="1"/>
  <c r="X107" i="20"/>
  <c r="Y107" i="20" s="1"/>
  <c r="X108" i="20"/>
  <c r="Y108" i="20"/>
  <c r="X109" i="20"/>
  <c r="Y109" i="20"/>
  <c r="X110" i="20"/>
  <c r="Y110" i="20" s="1"/>
  <c r="X111" i="20"/>
  <c r="Y111" i="20" s="1"/>
  <c r="X112" i="20"/>
  <c r="Y112" i="20"/>
  <c r="X113" i="20"/>
  <c r="Y113" i="20" s="1"/>
  <c r="X114" i="20"/>
  <c r="Y114" i="20" s="1"/>
  <c r="X115" i="20"/>
  <c r="Y115" i="20"/>
  <c r="X116" i="20"/>
  <c r="Y116" i="20" s="1"/>
  <c r="X117" i="20"/>
  <c r="Y117" i="20" s="1"/>
  <c r="X118" i="20"/>
  <c r="Y118" i="20" s="1"/>
  <c r="X119" i="20"/>
  <c r="Y119" i="20" s="1"/>
  <c r="X120" i="20"/>
  <c r="Y120" i="20" s="1"/>
  <c r="X121" i="20"/>
  <c r="Y121" i="20"/>
  <c r="X122" i="20"/>
  <c r="Y122" i="20" s="1"/>
  <c r="X123" i="20"/>
  <c r="Y123" i="20" s="1"/>
  <c r="X124" i="20"/>
  <c r="Y124" i="20" s="1"/>
  <c r="X125" i="20"/>
  <c r="Y125" i="20" s="1"/>
  <c r="X126" i="20"/>
  <c r="Y126" i="20" s="1"/>
  <c r="X127" i="20"/>
  <c r="Y127" i="20" s="1"/>
  <c r="X128" i="20"/>
  <c r="Y128" i="20" s="1"/>
  <c r="X129" i="20"/>
  <c r="Y129" i="20" s="1"/>
  <c r="X130" i="20"/>
  <c r="Y130" i="20" s="1"/>
  <c r="X131" i="20"/>
  <c r="Y131" i="20"/>
  <c r="X132" i="20"/>
  <c r="Y132" i="20" s="1"/>
  <c r="X133" i="20"/>
  <c r="Y133" i="20" s="1"/>
  <c r="X134" i="20"/>
  <c r="Y134" i="20" s="1"/>
  <c r="X135" i="20"/>
  <c r="Y135" i="20"/>
  <c r="X136" i="20"/>
  <c r="Y136" i="20" s="1"/>
  <c r="X137" i="20"/>
  <c r="Y137" i="20" s="1"/>
  <c r="X138" i="20"/>
  <c r="Y138" i="20" s="1"/>
  <c r="X139" i="20"/>
  <c r="Y139" i="20" s="1"/>
  <c r="X140" i="20"/>
  <c r="Y140" i="20"/>
  <c r="X141" i="20"/>
  <c r="Y141" i="20"/>
  <c r="X142" i="20"/>
  <c r="Y142" i="20" s="1"/>
  <c r="X143" i="20"/>
  <c r="Y143" i="20" s="1"/>
  <c r="X144" i="20"/>
  <c r="Y144" i="20"/>
  <c r="X145" i="20"/>
  <c r="Y145" i="20" s="1"/>
  <c r="X146" i="20"/>
  <c r="Y146" i="20" s="1"/>
  <c r="X147" i="20"/>
  <c r="Y147" i="20"/>
  <c r="X148" i="20"/>
  <c r="Y148" i="20" s="1"/>
  <c r="X149" i="20"/>
  <c r="Y149" i="20" s="1"/>
  <c r="X150" i="20"/>
  <c r="Y150" i="20" s="1"/>
  <c r="X151" i="20"/>
  <c r="Y151" i="20" s="1"/>
  <c r="X152" i="20"/>
  <c r="Y152" i="20" s="1"/>
  <c r="X153" i="20"/>
  <c r="Y153" i="20"/>
  <c r="X154" i="20"/>
  <c r="Y154" i="20" s="1"/>
  <c r="X155" i="20"/>
  <c r="Y155" i="20" s="1"/>
  <c r="X156" i="20"/>
  <c r="Y156" i="20"/>
  <c r="X157" i="20"/>
  <c r="Y157" i="20" s="1"/>
  <c r="X158" i="20"/>
  <c r="Y158" i="20" s="1"/>
  <c r="X159" i="20"/>
  <c r="Y159" i="20" s="1"/>
  <c r="X160" i="20"/>
  <c r="Y160" i="20" s="1"/>
  <c r="X161" i="20"/>
  <c r="Y161" i="20" s="1"/>
  <c r="X162" i="20"/>
  <c r="Y162" i="20" s="1"/>
  <c r="X163" i="20"/>
  <c r="Y163" i="20" s="1"/>
  <c r="X164" i="20"/>
  <c r="Y164" i="20" s="1"/>
  <c r="X165" i="20"/>
  <c r="Y165" i="20"/>
  <c r="X166" i="20"/>
  <c r="Y166" i="20" s="1"/>
  <c r="X167" i="20"/>
  <c r="Y167" i="20"/>
  <c r="X168" i="20"/>
  <c r="Y168" i="20" s="1"/>
  <c r="X169" i="20"/>
  <c r="Y169" i="20" s="1"/>
  <c r="X170" i="20"/>
  <c r="Y170" i="20" s="1"/>
  <c r="X171" i="20"/>
  <c r="Y171" i="20" s="1"/>
  <c r="X172" i="20"/>
  <c r="Y172" i="20"/>
  <c r="X173" i="20"/>
  <c r="Y173" i="20"/>
  <c r="X174" i="20"/>
  <c r="Y174" i="20" s="1"/>
  <c r="X175" i="20"/>
  <c r="Y175" i="20" s="1"/>
  <c r="X176" i="20"/>
  <c r="Y176" i="20"/>
  <c r="X177" i="20"/>
  <c r="Y177" i="20" s="1"/>
  <c r="X178" i="20"/>
  <c r="Y178" i="20" s="1"/>
  <c r="X179" i="20"/>
  <c r="Y179" i="20"/>
  <c r="X180" i="20"/>
  <c r="Y180" i="20" s="1"/>
  <c r="X181" i="20"/>
  <c r="Y181" i="20" s="1"/>
  <c r="X182" i="20"/>
  <c r="Y182" i="20" s="1"/>
  <c r="X183" i="20"/>
  <c r="Y183" i="20" s="1"/>
  <c r="X184" i="20"/>
  <c r="Y184" i="20" s="1"/>
  <c r="X185" i="20"/>
  <c r="Y185" i="20"/>
  <c r="X186" i="20"/>
  <c r="Y186" i="20" s="1"/>
  <c r="X187" i="20"/>
  <c r="Y187" i="20" s="1"/>
  <c r="X188" i="20"/>
  <c r="Y188" i="20" s="1"/>
  <c r="X189" i="20"/>
  <c r="Y189" i="20" s="1"/>
  <c r="X190" i="20"/>
  <c r="Y190" i="20" s="1"/>
  <c r="X191" i="20"/>
  <c r="Y191" i="20" s="1"/>
  <c r="X192" i="20"/>
  <c r="Y192" i="20" s="1"/>
  <c r="X193" i="20"/>
  <c r="Y193" i="20" s="1"/>
  <c r="X194" i="20"/>
  <c r="Y194" i="20" s="1"/>
  <c r="X195" i="20"/>
  <c r="Y195" i="20" s="1"/>
  <c r="X196" i="20"/>
  <c r="Y196" i="20" s="1"/>
  <c r="X197" i="20"/>
  <c r="Y197" i="20" s="1"/>
  <c r="X198" i="20"/>
  <c r="Y198" i="20" s="1"/>
  <c r="X199" i="20"/>
  <c r="Y199" i="20"/>
  <c r="X200" i="20"/>
  <c r="Y200" i="20" s="1"/>
  <c r="X201" i="20"/>
  <c r="Y201" i="20" s="1"/>
  <c r="X202" i="20"/>
  <c r="Y202" i="20" s="1"/>
  <c r="X203" i="20"/>
  <c r="Y203" i="20" s="1"/>
  <c r="X204" i="20"/>
  <c r="Y204" i="20"/>
  <c r="X205" i="20"/>
  <c r="Y205" i="20"/>
  <c r="X206" i="20"/>
  <c r="Y206" i="20" s="1"/>
  <c r="X207" i="20"/>
  <c r="Y207" i="20" s="1"/>
  <c r="X208" i="20"/>
  <c r="Y208" i="20"/>
  <c r="X209" i="20"/>
  <c r="Y209" i="20" s="1"/>
  <c r="X210" i="20"/>
  <c r="Y210" i="20" s="1"/>
  <c r="X211" i="20"/>
  <c r="Y211" i="20"/>
  <c r="X212" i="20"/>
  <c r="Y212" i="20" s="1"/>
  <c r="X213" i="20"/>
  <c r="Y213" i="20" s="1"/>
  <c r="X214" i="20"/>
  <c r="Y214" i="20" s="1"/>
  <c r="X215" i="20"/>
  <c r="Y215" i="20" s="1"/>
  <c r="X216" i="20"/>
  <c r="Y216" i="20" s="1"/>
  <c r="X217" i="20"/>
  <c r="Y217" i="20"/>
  <c r="X218" i="20"/>
  <c r="Y218" i="20" s="1"/>
  <c r="X219" i="20"/>
  <c r="Y219" i="20" s="1"/>
  <c r="X220" i="20"/>
  <c r="Y220" i="20" s="1"/>
  <c r="X221" i="20"/>
  <c r="Y221" i="20" s="1"/>
  <c r="X222" i="20"/>
  <c r="Y222" i="20" s="1"/>
  <c r="X223" i="20"/>
  <c r="Y223" i="20" s="1"/>
  <c r="X224" i="20"/>
  <c r="Y224" i="20" s="1"/>
  <c r="X225" i="20"/>
  <c r="Y225" i="20" s="1"/>
  <c r="X226" i="20"/>
  <c r="Y226" i="20" s="1"/>
  <c r="X227" i="20"/>
  <c r="Y227" i="20"/>
  <c r="X228" i="20"/>
  <c r="Y228" i="20" s="1"/>
  <c r="X229" i="20"/>
  <c r="Y229" i="20" s="1"/>
  <c r="X230" i="20"/>
  <c r="Y230" i="20" s="1"/>
  <c r="X231" i="20"/>
  <c r="Y231" i="20"/>
  <c r="X232" i="20"/>
  <c r="Y232" i="20" s="1"/>
  <c r="X233" i="20"/>
  <c r="Y233" i="20" s="1"/>
  <c r="X234" i="20"/>
  <c r="Y234" i="20" s="1"/>
  <c r="X235" i="20"/>
  <c r="Y235" i="20" s="1"/>
  <c r="X236" i="20"/>
  <c r="Y236" i="20"/>
  <c r="X237" i="20"/>
  <c r="Y237" i="20"/>
  <c r="X238" i="20"/>
  <c r="Y238" i="20" s="1"/>
  <c r="X239" i="20"/>
  <c r="Y239" i="20" s="1"/>
  <c r="X240" i="20"/>
  <c r="Y240" i="20"/>
  <c r="X241" i="20"/>
  <c r="Y241" i="20" s="1"/>
  <c r="X242" i="20"/>
  <c r="Y242" i="20" s="1"/>
  <c r="X243" i="20"/>
  <c r="Y243" i="20"/>
  <c r="X244" i="20"/>
  <c r="Y244" i="20" s="1"/>
  <c r="X245" i="20"/>
  <c r="Y245" i="20" s="1"/>
  <c r="X246" i="20"/>
  <c r="Y246" i="20" s="1"/>
  <c r="X247" i="20"/>
  <c r="Y247" i="20" s="1"/>
  <c r="X248" i="20"/>
  <c r="Y248" i="20" s="1"/>
  <c r="X249" i="20"/>
  <c r="Y249" i="20"/>
  <c r="X250" i="20"/>
  <c r="Y250" i="20" s="1"/>
  <c r="X251" i="20"/>
  <c r="Y251" i="20" s="1"/>
  <c r="X252" i="20"/>
  <c r="Y252" i="20"/>
  <c r="X253" i="20"/>
  <c r="Y253" i="20" s="1"/>
  <c r="X254" i="20"/>
  <c r="Y254" i="20" s="1"/>
  <c r="X255" i="20"/>
  <c r="Y255" i="20" s="1"/>
  <c r="X256" i="20"/>
  <c r="Y256" i="20" s="1"/>
  <c r="X257" i="20"/>
  <c r="Y257" i="20" s="1"/>
  <c r="X258" i="20"/>
  <c r="Y258" i="20" s="1"/>
  <c r="X259" i="20"/>
  <c r="Y259" i="20" s="1"/>
  <c r="X260" i="20"/>
  <c r="Y260" i="20" s="1"/>
  <c r="X261" i="20"/>
  <c r="Y261" i="20"/>
  <c r="X262" i="20"/>
  <c r="Y262" i="20" s="1"/>
  <c r="X263" i="20"/>
  <c r="Y263" i="20"/>
  <c r="X264" i="20"/>
  <c r="Y264" i="20" s="1"/>
  <c r="X265" i="20"/>
  <c r="Y265" i="20" s="1"/>
  <c r="X266" i="20"/>
  <c r="Y266" i="20" s="1"/>
  <c r="X267" i="20"/>
  <c r="Y267" i="20" s="1"/>
  <c r="X268" i="20"/>
  <c r="Y268" i="20"/>
  <c r="X269" i="20"/>
  <c r="Y269" i="20"/>
  <c r="X270" i="20"/>
  <c r="Y270" i="20" s="1"/>
  <c r="X271" i="20"/>
  <c r="Y271" i="20" s="1"/>
  <c r="X272" i="20"/>
  <c r="Y272" i="20"/>
  <c r="X273" i="20"/>
  <c r="Y273" i="20" s="1"/>
  <c r="X274" i="20"/>
  <c r="Y274" i="20" s="1"/>
  <c r="X275" i="20"/>
  <c r="Y275" i="20"/>
  <c r="X276" i="20"/>
  <c r="Y276" i="20" s="1"/>
  <c r="X277" i="20"/>
  <c r="Y277" i="20" s="1"/>
  <c r="X278" i="20"/>
  <c r="Y278" i="20" s="1"/>
  <c r="X279" i="20"/>
  <c r="Y279" i="20" s="1"/>
  <c r="X280" i="20"/>
  <c r="Y280" i="20" s="1"/>
  <c r="X281" i="20"/>
  <c r="Y281" i="20"/>
  <c r="X282" i="20"/>
  <c r="Y282" i="20" s="1"/>
  <c r="X283" i="20"/>
  <c r="Y283" i="20" s="1"/>
  <c r="X284" i="20"/>
  <c r="Y284" i="20" s="1"/>
  <c r="X285" i="20"/>
  <c r="Y285" i="20" s="1"/>
  <c r="X286" i="20"/>
  <c r="Y286" i="20" s="1"/>
  <c r="X287" i="20"/>
  <c r="Y287" i="20" s="1"/>
  <c r="X288" i="20"/>
  <c r="Y288" i="20" s="1"/>
  <c r="X289" i="20"/>
  <c r="Y289" i="20" s="1"/>
  <c r="X290" i="20"/>
  <c r="Y290" i="20" s="1"/>
  <c r="X291" i="20"/>
  <c r="Y291" i="20" s="1"/>
  <c r="X292" i="20"/>
  <c r="Y292" i="20" s="1"/>
  <c r="X293" i="20"/>
  <c r="Y293" i="20" s="1"/>
  <c r="X294" i="20"/>
  <c r="Y294" i="20" s="1"/>
  <c r="X295" i="20"/>
  <c r="Y295" i="20"/>
  <c r="X296" i="20"/>
  <c r="Y296" i="20" s="1"/>
  <c r="X297" i="20"/>
  <c r="Y297" i="20" s="1"/>
  <c r="X298" i="20"/>
  <c r="Y298" i="20" s="1"/>
  <c r="X299" i="20"/>
  <c r="Y299" i="20" s="1"/>
  <c r="X300" i="20"/>
  <c r="Y300" i="20"/>
  <c r="X301" i="20"/>
  <c r="Y301" i="20"/>
  <c r="X302" i="20"/>
  <c r="Y302" i="20" s="1"/>
  <c r="X303" i="20"/>
  <c r="Y303" i="20" s="1"/>
  <c r="X304" i="20"/>
  <c r="Y304" i="20"/>
  <c r="X305" i="20"/>
  <c r="Y305" i="20" s="1"/>
  <c r="X306" i="20"/>
  <c r="Y306" i="20" s="1"/>
  <c r="X307" i="20"/>
  <c r="Y307" i="20"/>
  <c r="X308" i="20"/>
  <c r="Y308" i="20" s="1"/>
  <c r="X309" i="20"/>
  <c r="Y309" i="20" s="1"/>
  <c r="X310" i="20"/>
  <c r="Y310" i="20" s="1"/>
  <c r="X311" i="20"/>
  <c r="Y311" i="20" s="1"/>
  <c r="X312" i="20"/>
  <c r="Y312" i="20" s="1"/>
  <c r="X313" i="20"/>
  <c r="Y313" i="20"/>
  <c r="X314" i="20"/>
  <c r="Y314" i="20" s="1"/>
  <c r="X315" i="20"/>
  <c r="Y315" i="20" s="1"/>
  <c r="X316" i="20"/>
  <c r="Y316" i="20" s="1"/>
  <c r="X317" i="20"/>
  <c r="Y317" i="20" s="1"/>
  <c r="X318" i="20"/>
  <c r="Y318" i="20" s="1"/>
  <c r="X319" i="20"/>
  <c r="Y319" i="20" s="1"/>
  <c r="X320" i="20"/>
  <c r="Y320" i="20" s="1"/>
  <c r="X321" i="20"/>
  <c r="Y321" i="20" s="1"/>
  <c r="X322" i="20"/>
  <c r="Y322" i="20" s="1"/>
  <c r="X323" i="20"/>
  <c r="Y323" i="20"/>
  <c r="X324" i="20"/>
  <c r="Y324" i="20" s="1"/>
  <c r="X325" i="20"/>
  <c r="Y325" i="20" s="1"/>
  <c r="X326" i="20"/>
  <c r="Y326" i="20" s="1"/>
  <c r="X327" i="20"/>
  <c r="Y327" i="20"/>
  <c r="X328" i="20"/>
  <c r="Y328" i="20" s="1"/>
  <c r="X329" i="20"/>
  <c r="Y329" i="20" s="1"/>
  <c r="X330" i="20"/>
  <c r="Y330" i="20" s="1"/>
  <c r="X331" i="20"/>
  <c r="Y331" i="20" s="1"/>
  <c r="X332" i="20"/>
  <c r="Y332" i="20"/>
  <c r="X333" i="20"/>
  <c r="Y333" i="20"/>
  <c r="X334" i="20"/>
  <c r="Y334" i="20" s="1"/>
  <c r="X335" i="20"/>
  <c r="Y335" i="20" s="1"/>
  <c r="X336" i="20"/>
  <c r="Y336" i="20"/>
  <c r="X337" i="20"/>
  <c r="Y337" i="20" s="1"/>
  <c r="X338" i="20"/>
  <c r="Y338" i="20" s="1"/>
  <c r="X339" i="20"/>
  <c r="Y339" i="20"/>
  <c r="X340" i="20"/>
  <c r="Y340" i="20" s="1"/>
  <c r="X341" i="20"/>
  <c r="Y341" i="20" s="1"/>
  <c r="X342" i="20"/>
  <c r="Y342" i="20" s="1"/>
  <c r="X343" i="20"/>
  <c r="Y343" i="20" s="1"/>
  <c r="X344" i="20"/>
  <c r="Y344" i="20" s="1"/>
  <c r="X345" i="20"/>
  <c r="Y345" i="20"/>
  <c r="X346" i="20"/>
  <c r="Y346" i="20" s="1"/>
  <c r="X347" i="20"/>
  <c r="Y347" i="20" s="1"/>
  <c r="X348" i="20"/>
  <c r="Y348" i="20" s="1"/>
  <c r="X349" i="20"/>
  <c r="Y349" i="20"/>
  <c r="X350" i="20"/>
  <c r="Y350" i="20" s="1"/>
  <c r="X351" i="20"/>
  <c r="Y351" i="20" s="1"/>
  <c r="X352" i="20"/>
  <c r="Y352" i="20" s="1"/>
  <c r="X353" i="20"/>
  <c r="Y353" i="20"/>
  <c r="X354" i="20"/>
  <c r="Y354" i="20" s="1"/>
  <c r="X355" i="20"/>
  <c r="Y355" i="20" s="1"/>
  <c r="X356" i="20"/>
  <c r="Y356" i="20" s="1"/>
  <c r="X357" i="20"/>
  <c r="Y357" i="20" s="1"/>
  <c r="X358" i="20"/>
  <c r="Y358" i="20" s="1"/>
  <c r="X359" i="20"/>
  <c r="Y359" i="20" s="1"/>
  <c r="X360" i="20"/>
  <c r="Y360" i="20" s="1"/>
  <c r="X361" i="20"/>
  <c r="Y361" i="20"/>
  <c r="X362" i="20"/>
  <c r="Y362" i="20" s="1"/>
  <c r="X363" i="20"/>
  <c r="Y363" i="20" s="1"/>
  <c r="X364" i="20"/>
  <c r="Y364" i="20" s="1"/>
  <c r="X365" i="20"/>
  <c r="Y365" i="20" s="1"/>
  <c r="X366" i="20"/>
  <c r="Y366" i="20" s="1"/>
  <c r="X367" i="20"/>
  <c r="Y367" i="20" s="1"/>
  <c r="X368" i="20"/>
  <c r="Y368" i="20" s="1"/>
  <c r="X369" i="20"/>
  <c r="Y369" i="20"/>
  <c r="X370" i="20"/>
  <c r="Y370" i="20" s="1"/>
  <c r="X371" i="20"/>
  <c r="Y371" i="20" s="1"/>
  <c r="X372" i="20"/>
  <c r="Y372" i="20" s="1"/>
  <c r="X373" i="20"/>
  <c r="Y373" i="20" s="1"/>
  <c r="X374" i="20"/>
  <c r="Y374" i="20" s="1"/>
  <c r="X375" i="20"/>
  <c r="Y375" i="20" s="1"/>
  <c r="X376" i="20"/>
  <c r="Y376" i="20" s="1"/>
  <c r="X377" i="20"/>
  <c r="Y377" i="20"/>
  <c r="X378" i="20"/>
  <c r="Y378" i="20" s="1"/>
  <c r="X379" i="20"/>
  <c r="Y379" i="20" s="1"/>
  <c r="X380" i="20"/>
  <c r="Y380" i="20" s="1"/>
  <c r="X381" i="20"/>
  <c r="Y381" i="20" s="1"/>
  <c r="X382" i="20"/>
  <c r="Y382" i="20" s="1"/>
  <c r="X383" i="20"/>
  <c r="Y383" i="20" s="1"/>
  <c r="X384" i="20"/>
  <c r="Y384" i="20" s="1"/>
  <c r="X385" i="20"/>
  <c r="Y385" i="20"/>
  <c r="X386" i="20"/>
  <c r="Y386" i="20" s="1"/>
  <c r="X387" i="20"/>
  <c r="Y387" i="20" s="1"/>
  <c r="X388" i="20"/>
  <c r="Y388" i="20" s="1"/>
  <c r="X389" i="20"/>
  <c r="Y389" i="20" s="1"/>
  <c r="X390" i="20"/>
  <c r="Y390" i="20" s="1"/>
  <c r="X391" i="20"/>
  <c r="Y391" i="20" s="1"/>
  <c r="X392" i="20"/>
  <c r="Y392" i="20" s="1"/>
  <c r="X393" i="20"/>
  <c r="Y393" i="20"/>
  <c r="X394" i="20"/>
  <c r="Y394" i="20" s="1"/>
  <c r="X395" i="20"/>
  <c r="Y395" i="20" s="1"/>
  <c r="X396" i="20"/>
  <c r="Y396" i="20" s="1"/>
  <c r="X397" i="20"/>
  <c r="Y397" i="20"/>
  <c r="X398" i="20"/>
  <c r="Y398" i="20" s="1"/>
  <c r="X399" i="20"/>
  <c r="Y399" i="20" s="1"/>
  <c r="X400" i="20"/>
  <c r="Y400" i="20" s="1"/>
  <c r="X401" i="20"/>
  <c r="Y401" i="20"/>
  <c r="X402" i="20"/>
  <c r="Y402" i="20" s="1"/>
  <c r="X403" i="20"/>
  <c r="Y403" i="20" s="1"/>
  <c r="X404" i="20"/>
  <c r="Y404" i="20" s="1"/>
  <c r="X405" i="20"/>
  <c r="Y405" i="20" s="1"/>
  <c r="X406" i="20"/>
  <c r="Y406" i="20" s="1"/>
  <c r="X407" i="20"/>
  <c r="Y407" i="20" s="1"/>
  <c r="X408" i="20"/>
  <c r="Y408" i="20" s="1"/>
  <c r="X409" i="20"/>
  <c r="Y409" i="20"/>
  <c r="X410" i="20"/>
  <c r="Y410" i="20" s="1"/>
  <c r="X411" i="20"/>
  <c r="Y411" i="20" s="1"/>
  <c r="X412" i="20"/>
  <c r="Y412" i="20" s="1"/>
  <c r="X413" i="20"/>
  <c r="Y413" i="20" s="1"/>
  <c r="X414" i="20"/>
  <c r="Y414" i="20" s="1"/>
  <c r="X415" i="20"/>
  <c r="Y415" i="20" s="1"/>
  <c r="X416" i="20"/>
  <c r="Y416" i="20" s="1"/>
  <c r="X417" i="20"/>
  <c r="Y417" i="20"/>
  <c r="X418" i="20"/>
  <c r="Y418" i="20" s="1"/>
  <c r="X419" i="20"/>
  <c r="Y419" i="20" s="1"/>
  <c r="X420" i="20"/>
  <c r="Y420" i="20" s="1"/>
  <c r="X421" i="20"/>
  <c r="Y421" i="20" s="1"/>
  <c r="X422" i="20"/>
  <c r="Y422" i="20" s="1"/>
  <c r="X423" i="20"/>
  <c r="Y423" i="20" s="1"/>
  <c r="X424" i="20"/>
  <c r="Y424" i="20" s="1"/>
  <c r="X425" i="20"/>
  <c r="Y425" i="20"/>
  <c r="X426" i="20"/>
  <c r="Y426" i="20" s="1"/>
  <c r="X427" i="20"/>
  <c r="Y427" i="20" s="1"/>
  <c r="X428" i="20"/>
  <c r="Y428" i="20" s="1"/>
  <c r="X429" i="20"/>
  <c r="Y429" i="20" s="1"/>
  <c r="X430" i="20"/>
  <c r="Y430" i="20" s="1"/>
  <c r="X431" i="20"/>
  <c r="Y431" i="20" s="1"/>
  <c r="X432" i="20"/>
  <c r="Y432" i="20" s="1"/>
  <c r="X433" i="20"/>
  <c r="Y433" i="20"/>
  <c r="X434" i="20"/>
  <c r="Y434" i="20" s="1"/>
  <c r="X435" i="20"/>
  <c r="Y435" i="20" s="1"/>
  <c r="X436" i="20"/>
  <c r="Y436" i="20" s="1"/>
  <c r="X437" i="20"/>
  <c r="Y437" i="20" s="1"/>
  <c r="X438" i="20"/>
  <c r="Y438" i="20" s="1"/>
  <c r="X439" i="20"/>
  <c r="Y439" i="20" s="1"/>
  <c r="X440" i="20"/>
  <c r="Y440" i="20" s="1"/>
  <c r="X441" i="20"/>
  <c r="Y441" i="20"/>
  <c r="X442" i="20"/>
  <c r="Y442" i="20" s="1"/>
  <c r="X443" i="20"/>
  <c r="Y443" i="20" s="1"/>
  <c r="X444" i="20"/>
  <c r="Y444" i="20" s="1"/>
  <c r="X445" i="20"/>
  <c r="Y445" i="20"/>
  <c r="X446" i="20"/>
  <c r="Y446" i="20" s="1"/>
  <c r="X447" i="20"/>
  <c r="Y447" i="20" s="1"/>
  <c r="X448" i="20"/>
  <c r="Y448" i="20" s="1"/>
  <c r="X6" i="20"/>
  <c r="Y6" i="20"/>
  <c r="Z14" i="20"/>
  <c r="Z15" i="20"/>
  <c r="Z24" i="20"/>
  <c r="Z26" i="20"/>
  <c r="Z45" i="20"/>
  <c r="Z81" i="20"/>
  <c r="AE21" i="20"/>
  <c r="AF21" i="20"/>
  <c r="AE22" i="20"/>
  <c r="AF22" i="20" s="1"/>
  <c r="AE24" i="20"/>
  <c r="AF24" i="20" s="1"/>
  <c r="AE25" i="20"/>
  <c r="AF25" i="20" s="1"/>
  <c r="AE31" i="20"/>
  <c r="AF31" i="20" s="1"/>
  <c r="AE45" i="20"/>
  <c r="AF45" i="20" s="1"/>
  <c r="AE46" i="20"/>
  <c r="AF46" i="20"/>
  <c r="AE48" i="20"/>
  <c r="AF48" i="20"/>
  <c r="AE50" i="20"/>
  <c r="AF50" i="20"/>
  <c r="AE52" i="20"/>
  <c r="AF52" i="20" s="1"/>
  <c r="AE54" i="20"/>
  <c r="AF54" i="20" s="1"/>
  <c r="AE56" i="20"/>
  <c r="AF56" i="20" s="1"/>
  <c r="AE59" i="20"/>
  <c r="AF59" i="20" s="1"/>
  <c r="AE65" i="20"/>
  <c r="AF65" i="20" s="1"/>
  <c r="AE108" i="20"/>
  <c r="AF108" i="20"/>
  <c r="AE109" i="20"/>
  <c r="AF109" i="20"/>
  <c r="AE111" i="20"/>
  <c r="AF111" i="20"/>
  <c r="AE113" i="20"/>
  <c r="AF113" i="20" s="1"/>
  <c r="AE114" i="20"/>
  <c r="AF114" i="20" s="1"/>
  <c r="AE115" i="20"/>
  <c r="AF115" i="20" s="1"/>
  <c r="AE125" i="20"/>
  <c r="AF125" i="20"/>
  <c r="AE127" i="20"/>
  <c r="AF127" i="20" s="1"/>
  <c r="AE130" i="20"/>
  <c r="AF130" i="20"/>
  <c r="AE137" i="20"/>
  <c r="AF137" i="20"/>
  <c r="AE140" i="20"/>
  <c r="AF140" i="20"/>
  <c r="AE143" i="20"/>
  <c r="AF143" i="20" s="1"/>
  <c r="AE145" i="20"/>
  <c r="AF145" i="20" s="1"/>
  <c r="AE149" i="20"/>
  <c r="AF149" i="20"/>
  <c r="AE201" i="20"/>
  <c r="AF201" i="20" s="1"/>
  <c r="AE202" i="20"/>
  <c r="AF202" i="20" s="1"/>
  <c r="AE226" i="20"/>
  <c r="AF226" i="20"/>
  <c r="AE230" i="20"/>
  <c r="AF230" i="20"/>
  <c r="AE242" i="20"/>
  <c r="AF242" i="20"/>
  <c r="AE243" i="20"/>
  <c r="AF243" i="20" s="1"/>
  <c r="AE244" i="20"/>
  <c r="AF244" i="20"/>
  <c r="AE246" i="20"/>
  <c r="AF246" i="20" s="1"/>
  <c r="AE247" i="20"/>
  <c r="AF247" i="20" s="1"/>
  <c r="AE248" i="20"/>
  <c r="AF248" i="20" s="1"/>
  <c r="AE250" i="20"/>
  <c r="AF250" i="20"/>
  <c r="AE255" i="20"/>
  <c r="AF255" i="20"/>
  <c r="AE284" i="20"/>
  <c r="AF284" i="20"/>
  <c r="AE289" i="20"/>
  <c r="AF289" i="20" s="1"/>
  <c r="AE291" i="20"/>
  <c r="AF291" i="20" s="1"/>
  <c r="AE292" i="20"/>
  <c r="AF292" i="20" s="1"/>
  <c r="AE293" i="20"/>
  <c r="AF293" i="20" s="1"/>
  <c r="AE295" i="20"/>
  <c r="AF295" i="20" s="1"/>
  <c r="AE299" i="20"/>
  <c r="AF299" i="20"/>
  <c r="AE305" i="20"/>
  <c r="AF305" i="20"/>
  <c r="AE310" i="20"/>
  <c r="AF310" i="20"/>
  <c r="AE316" i="20"/>
  <c r="AF316" i="20" s="1"/>
  <c r="AE318" i="20"/>
  <c r="AF318" i="20" s="1"/>
  <c r="AE319" i="20"/>
  <c r="AF319" i="20" s="1"/>
  <c r="AE320" i="20"/>
  <c r="AF320" i="20" s="1"/>
  <c r="AE323" i="20"/>
  <c r="AF323" i="20" s="1"/>
  <c r="AE324" i="20"/>
  <c r="AF324" i="20"/>
  <c r="AE334" i="20"/>
  <c r="AF334" i="20"/>
  <c r="AE339" i="20"/>
  <c r="AF339" i="20"/>
  <c r="AE347" i="20"/>
  <c r="AF347" i="20" s="1"/>
  <c r="AE354" i="20"/>
  <c r="AF354" i="20" s="1"/>
  <c r="AE360" i="20"/>
  <c r="AF360" i="20" s="1"/>
  <c r="AE361" i="20"/>
  <c r="AF361" i="20" s="1"/>
  <c r="AE365" i="20"/>
  <c r="AF365" i="20" s="1"/>
  <c r="AE372" i="20"/>
  <c r="AF372" i="20"/>
  <c r="AE374" i="20"/>
  <c r="AF374" i="20"/>
  <c r="AE379" i="20"/>
  <c r="AF379" i="20"/>
  <c r="AE380" i="20"/>
  <c r="AF380" i="20" s="1"/>
  <c r="AE381" i="20"/>
  <c r="AF381" i="20" s="1"/>
  <c r="AE382" i="20"/>
  <c r="AF382" i="20" s="1"/>
  <c r="AE383" i="20"/>
  <c r="AF383" i="20"/>
  <c r="AE384" i="20"/>
  <c r="AF384" i="20" s="1"/>
  <c r="AE385" i="20"/>
  <c r="AF385" i="20"/>
  <c r="AE386" i="20"/>
  <c r="AF386" i="20"/>
  <c r="AE388" i="20"/>
  <c r="AF388" i="20"/>
  <c r="AE389" i="20"/>
  <c r="AF389" i="20" s="1"/>
  <c r="AE390" i="20"/>
  <c r="AF390" i="20" s="1"/>
  <c r="AE391" i="20"/>
  <c r="AF391" i="20"/>
  <c r="AE392" i="20"/>
  <c r="AF392" i="20" s="1"/>
  <c r="AE393" i="20"/>
  <c r="AF393" i="20" s="1"/>
  <c r="AE394" i="20"/>
  <c r="AF394" i="20"/>
  <c r="AE395" i="20"/>
  <c r="AF395" i="20"/>
  <c r="AE396" i="20"/>
  <c r="AF396" i="20"/>
  <c r="AE397" i="20"/>
  <c r="AF397" i="20" s="1"/>
  <c r="AE398" i="20"/>
  <c r="AF398" i="20"/>
  <c r="AE399" i="20"/>
  <c r="AF399" i="20" s="1"/>
  <c r="AE400" i="20"/>
  <c r="AF400" i="20" s="1"/>
  <c r="AE402" i="20"/>
  <c r="AF402" i="20" s="1"/>
  <c r="AE403" i="20"/>
  <c r="AF403" i="20"/>
  <c r="AE406" i="20"/>
  <c r="AF406" i="20"/>
  <c r="AE417" i="20"/>
  <c r="AF417" i="20"/>
  <c r="AE422" i="20"/>
  <c r="AF422" i="20" s="1"/>
  <c r="AE423" i="20"/>
  <c r="AF423" i="20" s="1"/>
  <c r="AE424" i="20"/>
  <c r="AF424" i="20" s="1"/>
  <c r="AE425" i="20"/>
  <c r="AF425" i="20" s="1"/>
  <c r="AE426" i="20"/>
  <c r="AF426" i="20" s="1"/>
  <c r="AE427" i="20"/>
  <c r="AF427" i="20"/>
  <c r="AE428" i="20"/>
  <c r="AF428" i="20"/>
  <c r="AE429" i="20"/>
  <c r="AF429" i="20"/>
  <c r="AE430" i="20"/>
  <c r="AF430" i="20" s="1"/>
  <c r="AE431" i="20"/>
  <c r="AF431" i="20" s="1"/>
  <c r="AE432" i="20"/>
  <c r="AF432" i="20" s="1"/>
  <c r="AE434" i="20"/>
  <c r="AF434" i="20" s="1"/>
  <c r="AE435" i="20"/>
  <c r="AF435" i="20" s="1"/>
  <c r="AE437" i="20"/>
  <c r="AF437" i="20"/>
  <c r="AE438" i="20"/>
  <c r="AF438" i="20"/>
  <c r="AE439" i="20"/>
  <c r="AF439" i="20"/>
  <c r="AE440" i="20"/>
  <c r="AF440" i="20" s="1"/>
  <c r="AE441" i="20"/>
  <c r="AF441" i="20" s="1"/>
  <c r="AE442" i="20"/>
  <c r="AF442" i="20" s="1"/>
  <c r="AE443" i="20"/>
  <c r="AF443" i="20" s="1"/>
  <c r="AE444" i="20"/>
  <c r="AF444" i="20" s="1"/>
  <c r="AE445" i="20"/>
  <c r="AF445" i="20"/>
  <c r="AE446" i="20"/>
  <c r="AF446" i="20"/>
  <c r="AE448" i="20"/>
  <c r="AF448" i="20"/>
  <c r="V83" i="20"/>
  <c r="W83" i="20" s="1"/>
  <c r="V29" i="20"/>
  <c r="W29" i="20" s="1"/>
  <c r="V129" i="20"/>
  <c r="W129" i="20" s="1"/>
  <c r="Z86" i="20"/>
  <c r="Z137" i="20"/>
  <c r="AC8" i="20"/>
  <c r="AD8" i="20" s="1"/>
  <c r="AF8" i="20" s="1"/>
  <c r="V236" i="20"/>
  <c r="W236" i="20" s="1"/>
  <c r="V68" i="20"/>
  <c r="W68" i="20" s="1"/>
  <c r="AC36" i="20"/>
  <c r="AD36" i="20" s="1"/>
  <c r="AF36" i="20" s="1"/>
  <c r="AC29" i="20"/>
  <c r="AD29" i="20" s="1"/>
  <c r="AE29" i="20" s="1"/>
  <c r="AC26" i="20"/>
  <c r="AD26" i="20" s="1"/>
  <c r="AC89" i="20"/>
  <c r="AD89" i="20" s="1"/>
  <c r="AC65" i="20"/>
  <c r="AD65" i="20" s="1"/>
  <c r="V33" i="20"/>
  <c r="W33" i="20" s="1"/>
  <c r="V32" i="20"/>
  <c r="W32" i="20" s="1"/>
  <c r="AC11" i="20"/>
  <c r="AD11" i="20" s="1"/>
  <c r="AE11" i="20" s="1"/>
  <c r="AC10" i="20"/>
  <c r="AD10" i="20" s="1"/>
  <c r="AE10" i="20" s="1"/>
  <c r="AC153" i="20"/>
  <c r="AD153" i="20" s="1"/>
  <c r="AC9" i="20"/>
  <c r="AD9" i="20" s="1"/>
  <c r="AF9" i="20" s="1"/>
  <c r="V9" i="20"/>
  <c r="W9" i="20" s="1"/>
  <c r="V69" i="20"/>
  <c r="W69" i="20" s="1"/>
  <c r="V53" i="20"/>
  <c r="W53" i="20" s="1"/>
  <c r="AC84" i="20"/>
  <c r="AD84" i="20" s="1"/>
  <c r="AE84" i="20" s="1"/>
  <c r="V20" i="20"/>
  <c r="W20" i="20" s="1"/>
  <c r="V44" i="20"/>
  <c r="W44" i="20" s="1"/>
  <c r="AC18" i="20"/>
  <c r="AD18" i="20" s="1"/>
  <c r="V18" i="20"/>
  <c r="W18" i="20" s="1"/>
  <c r="AC114" i="20"/>
  <c r="AD114" i="20" s="1"/>
  <c r="AC45" i="20"/>
  <c r="AD45" i="20" s="1"/>
  <c r="AW388" i="18"/>
  <c r="AV388" i="18"/>
  <c r="Z388" i="18"/>
  <c r="AX388" i="18" s="1"/>
  <c r="AW387" i="18"/>
  <c r="AV387" i="18"/>
  <c r="Z387" i="18"/>
  <c r="AX387" i="18" s="1"/>
  <c r="AW386" i="18"/>
  <c r="AV386" i="18"/>
  <c r="Z386" i="18"/>
  <c r="AX386" i="18" s="1"/>
  <c r="AW385" i="18"/>
  <c r="AV385" i="18"/>
  <c r="Z385" i="18"/>
  <c r="AX385" i="18" s="1"/>
  <c r="AW384" i="18"/>
  <c r="AV384" i="18"/>
  <c r="Z384" i="18"/>
  <c r="AX384" i="18" s="1"/>
  <c r="AW383" i="18"/>
  <c r="AV383" i="18"/>
  <c r="Z383" i="18"/>
  <c r="AX383" i="18" s="1"/>
  <c r="AW382" i="18"/>
  <c r="AV382" i="18"/>
  <c r="Z382" i="18"/>
  <c r="AX382" i="18" s="1"/>
  <c r="AW381" i="18"/>
  <c r="AV381" i="18"/>
  <c r="Z381" i="18"/>
  <c r="AX381" i="18" s="1"/>
  <c r="AW380" i="18"/>
  <c r="AV380" i="18"/>
  <c r="Z380" i="18"/>
  <c r="AX380" i="18" s="1"/>
  <c r="AW379" i="18"/>
  <c r="AV379" i="18"/>
  <c r="Z379" i="18"/>
  <c r="AX379" i="18" s="1"/>
  <c r="AW378" i="18"/>
  <c r="AV378" i="18"/>
  <c r="Z378" i="18"/>
  <c r="AX378" i="18" s="1"/>
  <c r="AW377" i="18"/>
  <c r="AV377" i="18"/>
  <c r="Z377" i="18"/>
  <c r="AX377" i="18" s="1"/>
  <c r="AW376" i="18"/>
  <c r="AV376" i="18"/>
  <c r="Z376" i="18"/>
  <c r="AX376" i="18" s="1"/>
  <c r="AW375" i="18"/>
  <c r="AV375" i="18"/>
  <c r="Z375" i="18"/>
  <c r="AX375" i="18" s="1"/>
  <c r="AW374" i="18"/>
  <c r="AV374" i="18"/>
  <c r="Z374" i="18"/>
  <c r="AX374" i="18" s="1"/>
  <c r="AW373" i="18"/>
  <c r="AV373" i="18"/>
  <c r="Z373" i="18"/>
  <c r="AX373" i="18" s="1"/>
  <c r="AW372" i="18"/>
  <c r="AV372" i="18"/>
  <c r="Z372" i="18"/>
  <c r="AX372" i="18" s="1"/>
  <c r="AW371" i="18"/>
  <c r="AV371" i="18"/>
  <c r="Z371" i="18"/>
  <c r="AX371" i="18" s="1"/>
  <c r="AX370" i="18"/>
  <c r="AW370" i="18"/>
  <c r="AV370" i="18"/>
  <c r="Z370" i="18"/>
  <c r="Z369" i="18"/>
  <c r="AX369" i="18" s="1"/>
  <c r="AV369" i="18"/>
  <c r="AW369" i="18"/>
  <c r="Z368" i="18"/>
  <c r="AX368" i="18" s="1"/>
  <c r="AV368" i="18"/>
  <c r="AW368" i="18"/>
  <c r="Z364" i="18"/>
  <c r="AX364" i="18" s="1"/>
  <c r="AV364" i="18"/>
  <c r="AW364" i="18"/>
  <c r="Z365" i="18"/>
  <c r="AX365" i="18" s="1"/>
  <c r="AV365" i="18"/>
  <c r="AW365" i="18"/>
  <c r="Z366" i="18"/>
  <c r="AX366" i="18" s="1"/>
  <c r="AV366" i="18"/>
  <c r="AW366" i="18"/>
  <c r="Z367" i="18"/>
  <c r="AX367" i="18" s="1"/>
  <c r="AV367" i="18"/>
  <c r="AW367" i="18"/>
  <c r="Z363" i="18"/>
  <c r="AX363" i="18" s="1"/>
  <c r="AV363" i="18"/>
  <c r="AW363" i="18"/>
  <c r="Z361" i="18"/>
  <c r="AV361" i="18"/>
  <c r="AW361" i="18"/>
  <c r="AX361" i="18"/>
  <c r="Z362" i="18"/>
  <c r="AV362" i="18"/>
  <c r="AW362" i="18"/>
  <c r="AX362" i="18"/>
  <c r="Z360" i="18"/>
  <c r="AV360" i="18"/>
  <c r="AW360" i="18"/>
  <c r="AX360" i="18"/>
  <c r="Z358" i="18"/>
  <c r="AX358" i="18" s="1"/>
  <c r="AV358" i="18"/>
  <c r="AW358" i="18"/>
  <c r="Z359" i="18"/>
  <c r="AX359" i="18" s="1"/>
  <c r="AV359" i="18"/>
  <c r="AW359" i="18"/>
  <c r="Z357" i="18"/>
  <c r="AX357" i="18" s="1"/>
  <c r="AV357" i="18"/>
  <c r="AW357" i="18"/>
  <c r="Z353" i="18"/>
  <c r="AX353" i="18" s="1"/>
  <c r="AV353" i="18"/>
  <c r="AW353" i="18"/>
  <c r="Z354" i="18"/>
  <c r="AX354" i="18" s="1"/>
  <c r="AV354" i="18"/>
  <c r="AW354" i="18"/>
  <c r="Z355" i="18"/>
  <c r="AX355" i="18" s="1"/>
  <c r="AV355" i="18"/>
  <c r="AW355" i="18"/>
  <c r="Z356" i="18"/>
  <c r="AX356" i="18" s="1"/>
  <c r="AV356" i="18"/>
  <c r="AW356" i="18"/>
  <c r="Z352" i="18"/>
  <c r="AX352" i="18" s="1"/>
  <c r="AV352" i="18"/>
  <c r="AW352" i="18"/>
  <c r="Z351" i="18"/>
  <c r="AX351" i="18" s="1"/>
  <c r="AV351" i="18"/>
  <c r="AW351" i="18"/>
  <c r="Z349" i="18"/>
  <c r="AX349" i="18" s="1"/>
  <c r="AV349" i="18"/>
  <c r="AW349" i="18"/>
  <c r="Z350" i="18"/>
  <c r="AX350" i="18" s="1"/>
  <c r="AV350" i="18"/>
  <c r="AW350" i="18"/>
  <c r="Z341" i="18"/>
  <c r="AX341" i="18" s="1"/>
  <c r="AV341" i="18"/>
  <c r="AW341" i="18"/>
  <c r="Z342" i="18"/>
  <c r="AX342" i="18" s="1"/>
  <c r="AV342" i="18"/>
  <c r="AW342" i="18"/>
  <c r="Z343" i="18"/>
  <c r="AX343" i="18" s="1"/>
  <c r="AV343" i="18"/>
  <c r="AW343" i="18"/>
  <c r="Z344" i="18"/>
  <c r="AX344" i="18" s="1"/>
  <c r="AV344" i="18"/>
  <c r="AW344" i="18"/>
  <c r="Z345" i="18"/>
  <c r="AX345" i="18" s="1"/>
  <c r="AV345" i="18"/>
  <c r="AW345" i="18"/>
  <c r="Z346" i="18"/>
  <c r="AX346" i="18" s="1"/>
  <c r="AV346" i="18"/>
  <c r="AW346" i="18"/>
  <c r="Z347" i="18"/>
  <c r="AX347" i="18" s="1"/>
  <c r="AV347" i="18"/>
  <c r="AW347" i="18"/>
  <c r="Z348" i="18"/>
  <c r="AX348" i="18" s="1"/>
  <c r="AV348" i="18"/>
  <c r="AW348" i="18"/>
  <c r="Z337" i="18"/>
  <c r="AX337" i="18" s="1"/>
  <c r="AV337" i="18"/>
  <c r="AW337" i="18"/>
  <c r="Z338" i="18"/>
  <c r="AX338" i="18" s="1"/>
  <c r="AV338" i="18"/>
  <c r="AW338" i="18"/>
  <c r="Z339" i="18"/>
  <c r="AX339" i="18" s="1"/>
  <c r="AV339" i="18"/>
  <c r="AW339" i="18"/>
  <c r="Z340" i="18"/>
  <c r="AX340" i="18" s="1"/>
  <c r="AV340" i="18"/>
  <c r="AW340" i="18"/>
  <c r="Z335" i="18"/>
  <c r="AX335" i="18" s="1"/>
  <c r="AV335" i="18"/>
  <c r="AW335" i="18"/>
  <c r="Z336" i="18"/>
  <c r="AX336" i="18" s="1"/>
  <c r="AV336" i="18"/>
  <c r="AW336" i="18"/>
  <c r="Z325" i="18"/>
  <c r="AV325" i="18"/>
  <c r="AW325" i="18"/>
  <c r="AX325" i="18"/>
  <c r="Z326" i="18"/>
  <c r="AV326" i="18"/>
  <c r="AW326" i="18"/>
  <c r="AX326" i="18"/>
  <c r="Z327" i="18"/>
  <c r="AV327" i="18"/>
  <c r="AW327" i="18"/>
  <c r="AX327" i="18"/>
  <c r="Z328" i="18"/>
  <c r="AV328" i="18"/>
  <c r="AW328" i="18"/>
  <c r="AX328" i="18"/>
  <c r="Z329" i="18"/>
  <c r="AV329" i="18"/>
  <c r="AW329" i="18"/>
  <c r="AX329" i="18"/>
  <c r="Z330" i="18"/>
  <c r="AV330" i="18"/>
  <c r="AW330" i="18"/>
  <c r="AX330" i="18"/>
  <c r="Z331" i="18"/>
  <c r="AV331" i="18"/>
  <c r="AW331" i="18"/>
  <c r="AX331" i="18"/>
  <c r="Z332" i="18"/>
  <c r="AV332" i="18"/>
  <c r="AW332" i="18"/>
  <c r="AX332" i="18"/>
  <c r="Z333" i="18"/>
  <c r="AV333" i="18"/>
  <c r="AW333" i="18"/>
  <c r="AX333" i="18"/>
  <c r="Z334" i="18"/>
  <c r="AV334" i="18"/>
  <c r="AW334" i="18"/>
  <c r="AX334" i="18"/>
  <c r="Z319" i="18"/>
  <c r="AX319" i="18" s="1"/>
  <c r="AV319" i="18"/>
  <c r="AW319" i="18"/>
  <c r="Z320" i="18"/>
  <c r="AV320" i="18"/>
  <c r="AW320" i="18"/>
  <c r="AX320" i="18"/>
  <c r="Z321" i="18"/>
  <c r="AX321" i="18" s="1"/>
  <c r="AV321" i="18"/>
  <c r="AW321" i="18"/>
  <c r="Z322" i="18"/>
  <c r="AX322" i="18" s="1"/>
  <c r="AV322" i="18"/>
  <c r="AW322" i="18"/>
  <c r="Z323" i="18"/>
  <c r="AX323" i="18" s="1"/>
  <c r="AV323" i="18"/>
  <c r="AW323" i="18"/>
  <c r="Z324" i="18"/>
  <c r="AV324" i="18"/>
  <c r="AW324" i="18"/>
  <c r="AX324" i="18"/>
  <c r="Z310" i="18"/>
  <c r="AV310" i="18"/>
  <c r="AW310" i="18"/>
  <c r="AX310" i="18"/>
  <c r="Z311" i="18"/>
  <c r="AV311" i="18"/>
  <c r="AW311" i="18"/>
  <c r="AX311" i="18"/>
  <c r="Z312" i="18"/>
  <c r="AV312" i="18"/>
  <c r="AW312" i="18"/>
  <c r="AX312" i="18"/>
  <c r="Z313" i="18"/>
  <c r="AV313" i="18"/>
  <c r="AW313" i="18"/>
  <c r="AX313" i="18"/>
  <c r="Z314" i="18"/>
  <c r="AV314" i="18"/>
  <c r="AW314" i="18"/>
  <c r="AX314" i="18"/>
  <c r="Z315" i="18"/>
  <c r="AV315" i="18"/>
  <c r="AW315" i="18"/>
  <c r="AX315" i="18"/>
  <c r="Z316" i="18"/>
  <c r="AV316" i="18"/>
  <c r="AW316" i="18"/>
  <c r="AX316" i="18"/>
  <c r="Z317" i="18"/>
  <c r="AV317" i="18"/>
  <c r="AW317" i="18"/>
  <c r="AX317" i="18"/>
  <c r="Z318" i="18"/>
  <c r="AV318" i="18"/>
  <c r="AW318" i="18"/>
  <c r="AX318" i="18"/>
  <c r="Z309" i="18"/>
  <c r="AV309" i="18"/>
  <c r="AW309" i="18"/>
  <c r="AX309" i="18"/>
  <c r="Z307" i="18"/>
  <c r="AV307" i="18"/>
  <c r="AW307" i="18"/>
  <c r="AX307" i="18"/>
  <c r="Z308" i="18"/>
  <c r="AV308" i="18"/>
  <c r="AW308" i="18"/>
  <c r="AX308" i="18"/>
  <c r="Z306" i="18"/>
  <c r="AV306" i="18"/>
  <c r="AW306" i="18"/>
  <c r="AX306" i="18"/>
  <c r="Z305" i="18"/>
  <c r="AV305" i="18"/>
  <c r="AW305" i="18"/>
  <c r="AX305" i="18"/>
  <c r="Z304" i="18"/>
  <c r="AV304" i="18"/>
  <c r="AW304" i="18"/>
  <c r="AX304" i="18"/>
  <c r="Z303" i="18"/>
  <c r="AV303" i="18"/>
  <c r="AW303" i="18"/>
  <c r="AX303" i="18"/>
  <c r="Z302" i="18"/>
  <c r="AV302" i="18"/>
  <c r="AW302" i="18"/>
  <c r="AX302" i="18"/>
  <c r="Z301" i="18"/>
  <c r="AV301" i="18"/>
  <c r="AW301" i="18"/>
  <c r="AX301" i="18"/>
  <c r="Z300" i="18"/>
  <c r="AV300" i="18"/>
  <c r="AW300" i="18"/>
  <c r="AX300" i="18"/>
  <c r="Z296" i="18"/>
  <c r="AV296" i="18"/>
  <c r="AW296" i="18"/>
  <c r="AX296" i="18"/>
  <c r="Z297" i="18"/>
  <c r="AV297" i="18"/>
  <c r="AW297" i="18"/>
  <c r="AX297" i="18"/>
  <c r="Z298" i="18"/>
  <c r="AV298" i="18"/>
  <c r="AW298" i="18"/>
  <c r="AX298" i="18"/>
  <c r="Z299" i="18"/>
  <c r="AV299" i="18"/>
  <c r="AW299" i="18"/>
  <c r="AX299" i="18"/>
  <c r="Z295" i="18"/>
  <c r="AV295" i="18"/>
  <c r="AW295" i="18"/>
  <c r="AX295" i="18"/>
  <c r="Z294" i="18"/>
  <c r="AV294" i="18"/>
  <c r="AW294" i="18"/>
  <c r="AX294" i="18"/>
  <c r="Z284" i="18"/>
  <c r="AV284" i="18"/>
  <c r="AW284" i="18"/>
  <c r="AX284" i="18"/>
  <c r="Z285" i="18"/>
  <c r="AV285" i="18"/>
  <c r="AW285" i="18"/>
  <c r="AX285" i="18"/>
  <c r="Z286" i="18"/>
  <c r="AV286" i="18"/>
  <c r="AW286" i="18"/>
  <c r="AX286" i="18"/>
  <c r="Z287" i="18"/>
  <c r="AV287" i="18"/>
  <c r="AW287" i="18"/>
  <c r="AX287" i="18"/>
  <c r="Z288" i="18"/>
  <c r="AV288" i="18"/>
  <c r="AW288" i="18"/>
  <c r="AX288" i="18"/>
  <c r="Z289" i="18"/>
  <c r="AV289" i="18"/>
  <c r="AW289" i="18"/>
  <c r="AX289" i="18"/>
  <c r="Z290" i="18"/>
  <c r="AV290" i="18"/>
  <c r="AW290" i="18"/>
  <c r="AX290" i="18"/>
  <c r="Z291" i="18"/>
  <c r="AV291" i="18"/>
  <c r="AW291" i="18"/>
  <c r="AX291" i="18"/>
  <c r="Z292" i="18"/>
  <c r="AV292" i="18"/>
  <c r="AW292" i="18"/>
  <c r="AX292" i="18"/>
  <c r="Z293" i="18"/>
  <c r="AV293" i="18"/>
  <c r="AW293" i="18"/>
  <c r="AX293" i="18"/>
  <c r="Z272" i="18"/>
  <c r="AV272" i="18"/>
  <c r="AW272" i="18"/>
  <c r="AX272" i="18"/>
  <c r="Z273" i="18"/>
  <c r="AV273" i="18"/>
  <c r="AW273" i="18"/>
  <c r="AX273" i="18"/>
  <c r="Z274" i="18"/>
  <c r="AV274" i="18"/>
  <c r="AW274" i="18"/>
  <c r="AX274" i="18"/>
  <c r="Z275" i="18"/>
  <c r="AV275" i="18"/>
  <c r="AW275" i="18"/>
  <c r="AX275" i="18"/>
  <c r="Z276" i="18"/>
  <c r="AV276" i="18"/>
  <c r="AW276" i="18"/>
  <c r="AX276" i="18"/>
  <c r="Z277" i="18"/>
  <c r="AV277" i="18"/>
  <c r="AW277" i="18"/>
  <c r="AX277" i="18"/>
  <c r="Z278" i="18"/>
  <c r="AV278" i="18"/>
  <c r="AW278" i="18"/>
  <c r="AX278" i="18"/>
  <c r="Z279" i="18"/>
  <c r="AV279" i="18"/>
  <c r="AW279" i="18"/>
  <c r="AX279" i="18"/>
  <c r="Z280" i="18"/>
  <c r="AV280" i="18"/>
  <c r="AW280" i="18"/>
  <c r="AX280" i="18"/>
  <c r="Z281" i="18"/>
  <c r="AV281" i="18"/>
  <c r="AW281" i="18"/>
  <c r="AX281" i="18"/>
  <c r="Z282" i="18"/>
  <c r="AV282" i="18"/>
  <c r="AW282" i="18"/>
  <c r="AX282" i="18"/>
  <c r="Z283" i="18"/>
  <c r="AV283" i="18"/>
  <c r="AW283" i="18"/>
  <c r="AX283" i="18"/>
  <c r="Z255" i="18"/>
  <c r="AV255" i="18"/>
  <c r="AW255" i="18"/>
  <c r="AX255" i="18"/>
  <c r="Z256" i="18"/>
  <c r="AV256" i="18"/>
  <c r="AW256" i="18"/>
  <c r="AX256" i="18"/>
  <c r="Z257" i="18"/>
  <c r="AV257" i="18"/>
  <c r="AW257" i="18"/>
  <c r="AX257" i="18"/>
  <c r="Z258" i="18"/>
  <c r="AV258" i="18"/>
  <c r="AW258" i="18"/>
  <c r="AX258" i="18"/>
  <c r="Z259" i="18"/>
  <c r="AV259" i="18"/>
  <c r="AW259" i="18"/>
  <c r="AX259" i="18"/>
  <c r="Z260" i="18"/>
  <c r="AV260" i="18"/>
  <c r="AW260" i="18"/>
  <c r="AX260" i="18"/>
  <c r="Z261" i="18"/>
  <c r="AV261" i="18"/>
  <c r="AW261" i="18"/>
  <c r="AX261" i="18"/>
  <c r="Z262" i="18"/>
  <c r="AV262" i="18"/>
  <c r="AW262" i="18"/>
  <c r="AX262" i="18"/>
  <c r="Z263" i="18"/>
  <c r="AV263" i="18"/>
  <c r="AW263" i="18"/>
  <c r="AX263" i="18"/>
  <c r="Z264" i="18"/>
  <c r="AV264" i="18"/>
  <c r="AW264" i="18"/>
  <c r="AX264" i="18"/>
  <c r="Z265" i="18"/>
  <c r="AV265" i="18"/>
  <c r="AW265" i="18"/>
  <c r="AX265" i="18"/>
  <c r="Z266" i="18"/>
  <c r="AV266" i="18"/>
  <c r="AW266" i="18"/>
  <c r="AX266" i="18"/>
  <c r="Z267" i="18"/>
  <c r="AV267" i="18"/>
  <c r="AW267" i="18"/>
  <c r="AX267" i="18"/>
  <c r="Z268" i="18"/>
  <c r="AV268" i="18"/>
  <c r="AW268" i="18"/>
  <c r="AX268" i="18"/>
  <c r="Z269" i="18"/>
  <c r="AV269" i="18"/>
  <c r="AW269" i="18"/>
  <c r="AX269" i="18"/>
  <c r="Z270" i="18"/>
  <c r="AV270" i="18"/>
  <c r="AW270" i="18"/>
  <c r="AX270" i="18"/>
  <c r="Z271" i="18"/>
  <c r="AV271" i="18"/>
  <c r="AW271" i="18"/>
  <c r="AX271" i="18"/>
  <c r="Z253" i="18"/>
  <c r="AV253" i="18"/>
  <c r="AW253" i="18"/>
  <c r="AX253" i="18"/>
  <c r="Z254" i="18"/>
  <c r="AV254" i="18"/>
  <c r="AW254" i="18"/>
  <c r="AX254" i="18"/>
  <c r="Z233" i="18"/>
  <c r="AV233" i="18"/>
  <c r="AW233" i="18"/>
  <c r="AX233" i="18"/>
  <c r="Z234" i="18"/>
  <c r="AV234" i="18"/>
  <c r="AW234" i="18"/>
  <c r="AX234" i="18"/>
  <c r="Z235" i="18"/>
  <c r="AV235" i="18"/>
  <c r="AW235" i="18"/>
  <c r="AX235" i="18"/>
  <c r="Z236" i="18"/>
  <c r="AV236" i="18"/>
  <c r="AW236" i="18"/>
  <c r="AX236" i="18"/>
  <c r="Z237" i="18"/>
  <c r="AV237" i="18"/>
  <c r="AW237" i="18"/>
  <c r="AX237" i="18"/>
  <c r="Z238" i="18"/>
  <c r="AV238" i="18"/>
  <c r="AW238" i="18"/>
  <c r="AX238" i="18"/>
  <c r="Z239" i="18"/>
  <c r="AV239" i="18"/>
  <c r="AW239" i="18"/>
  <c r="AX239" i="18"/>
  <c r="Z240" i="18"/>
  <c r="AV240" i="18"/>
  <c r="AW240" i="18"/>
  <c r="AX240" i="18"/>
  <c r="Z241" i="18"/>
  <c r="AV241" i="18"/>
  <c r="AW241" i="18"/>
  <c r="AX241" i="18"/>
  <c r="Z242" i="18"/>
  <c r="AV242" i="18"/>
  <c r="AW242" i="18"/>
  <c r="AX242" i="18"/>
  <c r="Z243" i="18"/>
  <c r="AV243" i="18"/>
  <c r="AW243" i="18"/>
  <c r="AX243" i="18"/>
  <c r="Z244" i="18"/>
  <c r="AV244" i="18"/>
  <c r="AW244" i="18"/>
  <c r="AX244" i="18"/>
  <c r="Z245" i="18"/>
  <c r="AV245" i="18"/>
  <c r="AW245" i="18"/>
  <c r="AX245" i="18"/>
  <c r="Z246" i="18"/>
  <c r="AV246" i="18"/>
  <c r="AW246" i="18"/>
  <c r="AX246" i="18"/>
  <c r="Z247" i="18"/>
  <c r="AV247" i="18"/>
  <c r="AW247" i="18"/>
  <c r="AX247" i="18"/>
  <c r="Z248" i="18"/>
  <c r="AV248" i="18"/>
  <c r="AW248" i="18"/>
  <c r="AX248" i="18"/>
  <c r="Z249" i="18"/>
  <c r="AV249" i="18"/>
  <c r="AW249" i="18"/>
  <c r="AX249" i="18"/>
  <c r="Z250" i="18"/>
  <c r="AV250" i="18"/>
  <c r="AW250" i="18"/>
  <c r="AX250" i="18"/>
  <c r="Z251" i="18"/>
  <c r="AV251" i="18"/>
  <c r="AW251" i="18"/>
  <c r="AX251" i="18"/>
  <c r="Z252" i="18"/>
  <c r="AV252" i="18"/>
  <c r="AW252" i="18"/>
  <c r="AX252" i="18"/>
  <c r="Z225" i="18"/>
  <c r="AV225" i="18"/>
  <c r="AW225" i="18"/>
  <c r="AX225" i="18"/>
  <c r="Z226" i="18"/>
  <c r="AV226" i="18"/>
  <c r="AW226" i="18"/>
  <c r="AX226" i="18"/>
  <c r="Z227" i="18"/>
  <c r="AV227" i="18"/>
  <c r="AW227" i="18"/>
  <c r="AX227" i="18"/>
  <c r="Z228" i="18"/>
  <c r="AV228" i="18"/>
  <c r="AW228" i="18"/>
  <c r="AX228" i="18"/>
  <c r="Z229" i="18"/>
  <c r="AV229" i="18"/>
  <c r="AW229" i="18"/>
  <c r="AX229" i="18"/>
  <c r="Z230" i="18"/>
  <c r="AV230" i="18"/>
  <c r="AW230" i="18"/>
  <c r="AX230" i="18"/>
  <c r="Z231" i="18"/>
  <c r="AV231" i="18"/>
  <c r="AW231" i="18"/>
  <c r="AX231" i="18"/>
  <c r="Z232" i="18"/>
  <c r="AV232" i="18"/>
  <c r="AW232" i="18"/>
  <c r="AX232" i="18"/>
  <c r="Z220" i="18"/>
  <c r="AV220" i="18"/>
  <c r="AW220" i="18"/>
  <c r="AX220" i="18"/>
  <c r="Z221" i="18"/>
  <c r="AV221" i="18"/>
  <c r="AW221" i="18"/>
  <c r="AX221" i="18"/>
  <c r="Z222" i="18"/>
  <c r="AV222" i="18"/>
  <c r="AW222" i="18"/>
  <c r="AX222" i="18"/>
  <c r="Z223" i="18"/>
  <c r="AV223" i="18"/>
  <c r="AW223" i="18"/>
  <c r="AX223" i="18"/>
  <c r="Z224" i="18"/>
  <c r="AV224" i="18"/>
  <c r="AW224" i="18"/>
  <c r="AX224" i="18"/>
  <c r="Z203" i="18"/>
  <c r="AV203" i="18"/>
  <c r="AW203" i="18"/>
  <c r="AX203" i="18"/>
  <c r="Z204" i="18"/>
  <c r="AV204" i="18"/>
  <c r="AW204" i="18"/>
  <c r="AX204" i="18"/>
  <c r="Z205" i="18"/>
  <c r="AX205" i="18" s="1"/>
  <c r="AV205" i="18"/>
  <c r="AW205" i="18"/>
  <c r="Z206" i="18"/>
  <c r="AX206" i="18" s="1"/>
  <c r="AV206" i="18"/>
  <c r="AW206" i="18"/>
  <c r="Z207" i="18"/>
  <c r="AV207" i="18"/>
  <c r="AW207" i="18"/>
  <c r="AX207" i="18"/>
  <c r="Z208" i="18"/>
  <c r="AV208" i="18"/>
  <c r="AW208" i="18"/>
  <c r="AX208" i="18"/>
  <c r="Z209" i="18"/>
  <c r="AV209" i="18"/>
  <c r="AW209" i="18"/>
  <c r="AX209" i="18"/>
  <c r="Z210" i="18"/>
  <c r="AV210" i="18"/>
  <c r="AW210" i="18"/>
  <c r="AX210" i="18"/>
  <c r="Z211" i="18"/>
  <c r="AX211" i="18" s="1"/>
  <c r="AV211" i="18"/>
  <c r="AW211" i="18"/>
  <c r="Z212" i="18"/>
  <c r="AV212" i="18"/>
  <c r="AW212" i="18"/>
  <c r="AX212" i="18"/>
  <c r="Z213" i="18"/>
  <c r="AV213" i="18"/>
  <c r="AW213" i="18"/>
  <c r="AX213" i="18"/>
  <c r="Z214" i="18"/>
  <c r="AX214" i="18" s="1"/>
  <c r="AV214" i="18"/>
  <c r="AW214" i="18"/>
  <c r="Z215" i="18"/>
  <c r="AX215" i="18" s="1"/>
  <c r="AV215" i="18"/>
  <c r="AW215" i="18"/>
  <c r="Z216" i="18"/>
  <c r="AX216" i="18" s="1"/>
  <c r="AV216" i="18"/>
  <c r="AW216" i="18"/>
  <c r="Z217" i="18"/>
  <c r="AX217" i="18" s="1"/>
  <c r="AV217" i="18"/>
  <c r="AW217" i="18"/>
  <c r="Z218" i="18"/>
  <c r="AV218" i="18"/>
  <c r="AW218" i="18"/>
  <c r="AX218" i="18"/>
  <c r="Z219" i="18"/>
  <c r="AV219" i="18"/>
  <c r="AW219" i="18"/>
  <c r="AX219" i="18"/>
  <c r="Z188" i="18"/>
  <c r="AV188" i="18"/>
  <c r="AW188" i="18"/>
  <c r="AX188" i="18"/>
  <c r="Z189" i="18"/>
  <c r="AV189" i="18"/>
  <c r="AW189" i="18"/>
  <c r="AX189" i="18"/>
  <c r="Z190" i="18"/>
  <c r="AX190" i="18" s="1"/>
  <c r="AV190" i="18"/>
  <c r="AW190" i="18"/>
  <c r="Z191" i="18"/>
  <c r="AX191" i="18" s="1"/>
  <c r="AV191" i="18"/>
  <c r="AW191" i="18"/>
  <c r="Z192" i="18"/>
  <c r="AV192" i="18"/>
  <c r="AW192" i="18"/>
  <c r="AX192" i="18"/>
  <c r="Z193" i="18"/>
  <c r="AV193" i="18"/>
  <c r="AW193" i="18"/>
  <c r="AX193" i="18"/>
  <c r="Z194" i="18"/>
  <c r="AV194" i="18"/>
  <c r="AW194" i="18"/>
  <c r="AX194" i="18"/>
  <c r="Z195" i="18"/>
  <c r="AX195" i="18" s="1"/>
  <c r="AV195" i="18"/>
  <c r="AW195" i="18"/>
  <c r="Z196" i="18"/>
  <c r="AV196" i="18"/>
  <c r="AW196" i="18"/>
  <c r="AX196" i="18"/>
  <c r="Z197" i="18"/>
  <c r="AV197" i="18"/>
  <c r="AW197" i="18"/>
  <c r="AX197" i="18"/>
  <c r="Z198" i="18"/>
  <c r="AV198" i="18"/>
  <c r="AW198" i="18"/>
  <c r="AX198" i="18"/>
  <c r="Z199" i="18"/>
  <c r="AV199" i="18"/>
  <c r="AW199" i="18"/>
  <c r="AX199" i="18"/>
  <c r="Z200" i="18"/>
  <c r="AX200" i="18" s="1"/>
  <c r="AV200" i="18"/>
  <c r="AW200" i="18"/>
  <c r="Z201" i="18"/>
  <c r="AX201" i="18" s="1"/>
  <c r="AV201" i="18"/>
  <c r="AW201" i="18"/>
  <c r="Z202" i="18"/>
  <c r="AV202" i="18"/>
  <c r="AW202" i="18"/>
  <c r="AX202" i="18"/>
  <c r="Z184" i="18"/>
  <c r="AV184" i="18"/>
  <c r="AW184" i="18"/>
  <c r="AX184" i="18"/>
  <c r="Z185" i="18"/>
  <c r="AV185" i="18"/>
  <c r="AW185" i="18"/>
  <c r="AX185" i="18"/>
  <c r="Z186" i="18"/>
  <c r="AV186" i="18"/>
  <c r="AW186" i="18"/>
  <c r="AX186" i="18"/>
  <c r="Z187" i="18"/>
  <c r="AV187" i="18"/>
  <c r="AW187" i="18"/>
  <c r="AX187" i="18"/>
  <c r="Z183" i="18"/>
  <c r="AV183" i="18"/>
  <c r="AW183" i="18"/>
  <c r="AX183" i="18"/>
  <c r="Z179" i="18"/>
  <c r="AX179" i="18" s="1"/>
  <c r="AV179" i="18"/>
  <c r="AW179" i="18"/>
  <c r="Z180" i="18"/>
  <c r="AX180" i="18" s="1"/>
  <c r="AV180" i="18"/>
  <c r="AW180" i="18"/>
  <c r="Z181" i="18"/>
  <c r="AX181" i="18" s="1"/>
  <c r="AV181" i="18"/>
  <c r="AW181" i="18"/>
  <c r="Z182" i="18"/>
  <c r="AX182" i="18" s="1"/>
  <c r="AV182" i="18"/>
  <c r="AW182" i="18"/>
  <c r="Z172" i="18"/>
  <c r="AX172" i="18" s="1"/>
  <c r="AV172" i="18"/>
  <c r="AW172" i="18"/>
  <c r="Z173" i="18"/>
  <c r="AX173" i="18" s="1"/>
  <c r="AV173" i="18"/>
  <c r="AW173" i="18"/>
  <c r="Z174" i="18"/>
  <c r="AX174" i="18" s="1"/>
  <c r="AV174" i="18"/>
  <c r="AW174" i="18"/>
  <c r="Z175" i="18"/>
  <c r="AX175" i="18" s="1"/>
  <c r="AV175" i="18"/>
  <c r="AW175" i="18"/>
  <c r="Z176" i="18"/>
  <c r="AX176" i="18" s="1"/>
  <c r="AV176" i="18"/>
  <c r="AW176" i="18"/>
  <c r="Z177" i="18"/>
  <c r="AX177" i="18" s="1"/>
  <c r="AV177" i="18"/>
  <c r="AW177" i="18"/>
  <c r="Z178" i="18"/>
  <c r="AX178" i="18" s="1"/>
  <c r="AV178" i="18"/>
  <c r="AW178" i="18"/>
  <c r="Z170" i="18"/>
  <c r="AX170" i="18" s="1"/>
  <c r="AV170" i="18"/>
  <c r="AW170" i="18"/>
  <c r="Z171" i="18"/>
  <c r="AX171" i="18" s="1"/>
  <c r="AV171" i="18"/>
  <c r="AW171" i="18"/>
  <c r="Z169" i="18"/>
  <c r="AV169" i="18"/>
  <c r="AW169" i="18"/>
  <c r="AX169" i="18"/>
  <c r="Z168" i="18"/>
  <c r="AV168" i="18"/>
  <c r="AW168" i="18"/>
  <c r="AX168" i="18"/>
  <c r="Z167" i="18"/>
  <c r="AV167" i="18"/>
  <c r="AW167" i="18"/>
  <c r="AX167" i="18"/>
  <c r="Z165" i="18"/>
  <c r="AV165" i="18"/>
  <c r="AW165" i="18"/>
  <c r="AX165" i="18"/>
  <c r="Z166" i="18"/>
  <c r="AV166" i="18"/>
  <c r="AW166" i="18"/>
  <c r="AX166" i="18"/>
  <c r="Z164" i="18"/>
  <c r="AV164" i="18"/>
  <c r="AW164" i="18"/>
  <c r="AX164" i="18"/>
  <c r="Z163" i="18"/>
  <c r="AX163" i="18" s="1"/>
  <c r="AV163" i="18"/>
  <c r="AW163" i="18"/>
  <c r="Z158" i="18"/>
  <c r="AV158" i="18"/>
  <c r="AW158" i="18"/>
  <c r="AX158" i="18"/>
  <c r="Z159" i="18"/>
  <c r="AV159" i="18"/>
  <c r="AW159" i="18"/>
  <c r="AX159" i="18"/>
  <c r="Z160" i="18"/>
  <c r="AV160" i="18"/>
  <c r="AW160" i="18"/>
  <c r="AX160" i="18"/>
  <c r="Z161" i="18"/>
  <c r="AV161" i="18"/>
  <c r="AW161" i="18"/>
  <c r="AX161" i="18"/>
  <c r="Z162" i="18"/>
  <c r="AV162" i="18"/>
  <c r="AW162" i="18"/>
  <c r="AX162" i="18"/>
  <c r="Z156" i="18"/>
  <c r="AV156" i="18"/>
  <c r="AW156" i="18"/>
  <c r="AX156" i="18"/>
  <c r="Z157" i="18"/>
  <c r="AV157" i="18"/>
  <c r="AW157" i="18"/>
  <c r="AX157" i="18"/>
  <c r="Z155" i="18"/>
  <c r="AV155" i="18"/>
  <c r="AW155" i="18"/>
  <c r="AX155" i="18"/>
  <c r="Z154" i="18"/>
  <c r="AV154" i="18"/>
  <c r="AW154" i="18"/>
  <c r="AX154" i="18"/>
  <c r="Z152" i="18"/>
  <c r="AV152" i="18"/>
  <c r="AW152" i="18"/>
  <c r="AX152" i="18"/>
  <c r="Z153" i="18"/>
  <c r="AV153" i="18"/>
  <c r="AW153" i="18"/>
  <c r="AX153" i="18"/>
  <c r="Z151" i="18"/>
  <c r="AV151" i="18"/>
  <c r="AW151" i="18"/>
  <c r="AX151" i="18"/>
  <c r="Z149" i="18"/>
  <c r="AV149" i="18"/>
  <c r="AW149" i="18"/>
  <c r="AX149" i="18"/>
  <c r="Z150" i="18"/>
  <c r="AV150" i="18"/>
  <c r="AW150" i="18"/>
  <c r="AX150" i="18"/>
  <c r="Z148" i="18"/>
  <c r="AV148" i="18"/>
  <c r="AW148" i="18"/>
  <c r="AX148" i="18"/>
  <c r="Z140" i="18"/>
  <c r="AV140" i="18"/>
  <c r="AW140" i="18"/>
  <c r="AX140" i="18"/>
  <c r="Z141" i="18"/>
  <c r="AV141" i="18"/>
  <c r="AW141" i="18"/>
  <c r="AX141" i="18"/>
  <c r="Z142" i="18"/>
  <c r="AV142" i="18"/>
  <c r="AW142" i="18"/>
  <c r="AX142" i="18"/>
  <c r="Z143" i="18"/>
  <c r="AV143" i="18"/>
  <c r="AW143" i="18"/>
  <c r="AX143" i="18"/>
  <c r="Z144" i="18"/>
  <c r="AV144" i="18"/>
  <c r="AW144" i="18"/>
  <c r="AX144" i="18"/>
  <c r="Z145" i="18"/>
  <c r="AV145" i="18"/>
  <c r="AW145" i="18"/>
  <c r="AX145" i="18"/>
  <c r="Z146" i="18"/>
  <c r="AV146" i="18"/>
  <c r="AW146" i="18"/>
  <c r="AX146" i="18"/>
  <c r="Z147" i="18"/>
  <c r="AV147" i="18"/>
  <c r="AW147" i="18"/>
  <c r="AX147" i="18"/>
  <c r="Z139" i="18"/>
  <c r="AX139" i="18" s="1"/>
  <c r="AV139" i="18"/>
  <c r="AW139" i="18"/>
  <c r="Z137" i="18"/>
  <c r="AX137" i="18" s="1"/>
  <c r="AV137" i="18"/>
  <c r="AW137" i="18"/>
  <c r="Z138" i="18"/>
  <c r="AX138" i="18" s="1"/>
  <c r="AV138" i="18"/>
  <c r="AW138" i="18"/>
  <c r="Z136" i="18"/>
  <c r="AX136" i="18" s="1"/>
  <c r="AV136" i="18"/>
  <c r="AW136" i="18"/>
  <c r="Z129" i="18"/>
  <c r="AV129" i="18"/>
  <c r="AW129" i="18"/>
  <c r="AX129" i="18"/>
  <c r="Z130" i="18"/>
  <c r="AV130" i="18"/>
  <c r="AW130" i="18"/>
  <c r="AX130" i="18"/>
  <c r="Z131" i="18"/>
  <c r="AV131" i="18"/>
  <c r="AW131" i="18"/>
  <c r="AX131" i="18"/>
  <c r="Z132" i="18"/>
  <c r="AV132" i="18"/>
  <c r="AW132" i="18"/>
  <c r="AX132" i="18"/>
  <c r="Z133" i="18"/>
  <c r="AV133" i="18"/>
  <c r="AW133" i="18"/>
  <c r="AX133" i="18"/>
  <c r="Z134" i="18"/>
  <c r="AV134" i="18"/>
  <c r="AW134" i="18"/>
  <c r="AX134" i="18"/>
  <c r="Z135" i="18"/>
  <c r="AV135" i="18"/>
  <c r="AW135" i="18"/>
  <c r="AX135" i="18"/>
  <c r="Z70" i="18"/>
  <c r="AV70" i="18"/>
  <c r="AW70" i="18"/>
  <c r="AX70" i="18"/>
  <c r="Z71" i="18"/>
  <c r="AV71" i="18"/>
  <c r="AW71" i="18"/>
  <c r="AX71" i="18"/>
  <c r="Z72" i="18"/>
  <c r="AV72" i="18"/>
  <c r="AW72" i="18"/>
  <c r="AX72" i="18"/>
  <c r="Z73" i="18"/>
  <c r="AV73" i="18"/>
  <c r="AW73" i="18"/>
  <c r="AX73" i="18"/>
  <c r="Z74" i="18"/>
  <c r="AV74" i="18"/>
  <c r="AW74" i="18"/>
  <c r="AX74" i="18"/>
  <c r="Z75" i="18"/>
  <c r="AV75" i="18"/>
  <c r="AW75" i="18"/>
  <c r="AX75" i="18"/>
  <c r="Z76" i="18"/>
  <c r="AV76" i="18"/>
  <c r="AW76" i="18"/>
  <c r="AX76" i="18"/>
  <c r="Z77" i="18"/>
  <c r="AV77" i="18"/>
  <c r="AW77" i="18"/>
  <c r="AX77" i="18"/>
  <c r="Z78" i="18"/>
  <c r="AV78" i="18"/>
  <c r="AW78" i="18"/>
  <c r="AX78" i="18"/>
  <c r="Z79" i="18"/>
  <c r="AV79" i="18"/>
  <c r="AW79" i="18"/>
  <c r="AX79" i="18"/>
  <c r="Z80" i="18"/>
  <c r="AV80" i="18"/>
  <c r="AW80" i="18"/>
  <c r="AX80" i="18"/>
  <c r="Z81" i="18"/>
  <c r="AV81" i="18"/>
  <c r="AW81" i="18"/>
  <c r="AX81" i="18"/>
  <c r="Z82" i="18"/>
  <c r="AV82" i="18"/>
  <c r="AW82" i="18"/>
  <c r="AX82" i="18"/>
  <c r="Z83" i="18"/>
  <c r="AV83" i="18"/>
  <c r="AW83" i="18"/>
  <c r="AX83" i="18"/>
  <c r="Z84" i="18"/>
  <c r="AV84" i="18"/>
  <c r="AW84" i="18"/>
  <c r="AX84" i="18"/>
  <c r="Z85" i="18"/>
  <c r="AV85" i="18"/>
  <c r="AW85" i="18"/>
  <c r="AX85" i="18"/>
  <c r="Z86" i="18"/>
  <c r="AV86" i="18"/>
  <c r="AW86" i="18"/>
  <c r="AX86" i="18"/>
  <c r="Z87" i="18"/>
  <c r="AV87" i="18"/>
  <c r="AW87" i="18"/>
  <c r="AX87" i="18"/>
  <c r="Z88" i="18"/>
  <c r="AV88" i="18"/>
  <c r="AW88" i="18"/>
  <c r="AX88" i="18"/>
  <c r="Z89" i="18"/>
  <c r="AV89" i="18"/>
  <c r="AW89" i="18"/>
  <c r="AX89" i="18"/>
  <c r="Z90" i="18"/>
  <c r="AV90" i="18"/>
  <c r="AW90" i="18"/>
  <c r="AX90" i="18"/>
  <c r="Z91" i="18"/>
  <c r="AV91" i="18"/>
  <c r="AW91" i="18"/>
  <c r="AX91" i="18"/>
  <c r="Z92" i="18"/>
  <c r="AV92" i="18"/>
  <c r="AW92" i="18"/>
  <c r="AX92" i="18"/>
  <c r="Z93" i="18"/>
  <c r="AV93" i="18"/>
  <c r="AW93" i="18"/>
  <c r="AX93" i="18"/>
  <c r="Z94" i="18"/>
  <c r="AV94" i="18"/>
  <c r="AW94" i="18"/>
  <c r="AX94" i="18"/>
  <c r="Z95" i="18"/>
  <c r="AV95" i="18"/>
  <c r="AW95" i="18"/>
  <c r="AX95" i="18"/>
  <c r="Z96" i="18"/>
  <c r="AV96" i="18"/>
  <c r="AW96" i="18"/>
  <c r="AX96" i="18"/>
  <c r="Z97" i="18"/>
  <c r="AV97" i="18"/>
  <c r="AW97" i="18"/>
  <c r="AX97" i="18"/>
  <c r="Z98" i="18"/>
  <c r="AV98" i="18"/>
  <c r="AW98" i="18"/>
  <c r="AX98" i="18"/>
  <c r="Z99" i="18"/>
  <c r="AV99" i="18"/>
  <c r="AW99" i="18"/>
  <c r="AX99" i="18"/>
  <c r="Z100" i="18"/>
  <c r="AV100" i="18"/>
  <c r="AW100" i="18"/>
  <c r="AX100" i="18"/>
  <c r="Z101" i="18"/>
  <c r="AV101" i="18"/>
  <c r="AW101" i="18"/>
  <c r="AX101" i="18"/>
  <c r="Z102" i="18"/>
  <c r="AV102" i="18"/>
  <c r="AW102" i="18"/>
  <c r="AX102" i="18"/>
  <c r="Z103" i="18"/>
  <c r="AV103" i="18"/>
  <c r="AW103" i="18"/>
  <c r="AX103" i="18"/>
  <c r="Z104" i="18"/>
  <c r="AV104" i="18"/>
  <c r="AW104" i="18"/>
  <c r="AX104" i="18"/>
  <c r="Z105" i="18"/>
  <c r="AV105" i="18"/>
  <c r="AW105" i="18"/>
  <c r="AX105" i="18"/>
  <c r="Z106" i="18"/>
  <c r="AV106" i="18"/>
  <c r="AW106" i="18"/>
  <c r="AX106" i="18"/>
  <c r="Z107" i="18"/>
  <c r="AV107" i="18"/>
  <c r="AW107" i="18"/>
  <c r="AX107" i="18"/>
  <c r="Z108" i="18"/>
  <c r="AV108" i="18"/>
  <c r="AW108" i="18"/>
  <c r="AX108" i="18"/>
  <c r="Z109" i="18"/>
  <c r="AV109" i="18"/>
  <c r="AW109" i="18"/>
  <c r="AX109" i="18"/>
  <c r="Z110" i="18"/>
  <c r="AV110" i="18"/>
  <c r="AW110" i="18"/>
  <c r="AX110" i="18"/>
  <c r="Z111" i="18"/>
  <c r="AV111" i="18"/>
  <c r="AW111" i="18"/>
  <c r="AX111" i="18"/>
  <c r="Z112" i="18"/>
  <c r="AV112" i="18"/>
  <c r="AW112" i="18"/>
  <c r="AX112" i="18"/>
  <c r="Z113" i="18"/>
  <c r="AV113" i="18"/>
  <c r="AW113" i="18"/>
  <c r="AX113" i="18"/>
  <c r="Z114" i="18"/>
  <c r="AV114" i="18"/>
  <c r="AW114" i="18"/>
  <c r="AX114" i="18"/>
  <c r="Z115" i="18"/>
  <c r="AV115" i="18"/>
  <c r="AW115" i="18"/>
  <c r="AX115" i="18"/>
  <c r="Z116" i="18"/>
  <c r="AV116" i="18"/>
  <c r="AW116" i="18"/>
  <c r="AX116" i="18"/>
  <c r="Z117" i="18"/>
  <c r="AV117" i="18"/>
  <c r="AW117" i="18"/>
  <c r="AX117" i="18"/>
  <c r="Z118" i="18"/>
  <c r="AV118" i="18"/>
  <c r="AW118" i="18"/>
  <c r="AX118" i="18"/>
  <c r="Z119" i="18"/>
  <c r="AV119" i="18"/>
  <c r="AW119" i="18"/>
  <c r="AX119" i="18"/>
  <c r="Z120" i="18"/>
  <c r="AV120" i="18"/>
  <c r="AW120" i="18"/>
  <c r="AX120" i="18"/>
  <c r="Z121" i="18"/>
  <c r="AV121" i="18"/>
  <c r="AW121" i="18"/>
  <c r="AX121" i="18"/>
  <c r="Z122" i="18"/>
  <c r="AV122" i="18"/>
  <c r="AW122" i="18"/>
  <c r="AX122" i="18"/>
  <c r="Z123" i="18"/>
  <c r="AV123" i="18"/>
  <c r="AW123" i="18"/>
  <c r="AX123" i="18"/>
  <c r="Z124" i="18"/>
  <c r="AV124" i="18"/>
  <c r="AW124" i="18"/>
  <c r="AX124" i="18"/>
  <c r="Z125" i="18"/>
  <c r="AV125" i="18"/>
  <c r="AW125" i="18"/>
  <c r="AX125" i="18"/>
  <c r="Z126" i="18"/>
  <c r="AV126" i="18"/>
  <c r="AW126" i="18"/>
  <c r="AX126" i="18"/>
  <c r="Z127" i="18"/>
  <c r="AV127" i="18"/>
  <c r="AW127" i="18"/>
  <c r="AX127" i="18"/>
  <c r="Z128" i="18"/>
  <c r="AV128" i="18"/>
  <c r="AW128" i="18"/>
  <c r="AX128" i="18"/>
  <c r="Z47" i="18"/>
  <c r="AV47" i="18"/>
  <c r="AW47" i="18"/>
  <c r="AX47" i="18"/>
  <c r="Z48" i="18"/>
  <c r="AV48" i="18"/>
  <c r="AW48" i="18"/>
  <c r="AX48" i="18"/>
  <c r="Z49" i="18"/>
  <c r="AV49" i="18"/>
  <c r="AW49" i="18"/>
  <c r="AX49" i="18"/>
  <c r="Z50" i="18"/>
  <c r="AV50" i="18"/>
  <c r="AW50" i="18"/>
  <c r="AX50" i="18"/>
  <c r="Z51" i="18"/>
  <c r="AV51" i="18"/>
  <c r="AW51" i="18"/>
  <c r="AX51" i="18"/>
  <c r="Z52" i="18"/>
  <c r="AV52" i="18"/>
  <c r="AW52" i="18"/>
  <c r="AX52" i="18"/>
  <c r="Z53" i="18"/>
  <c r="AV53" i="18"/>
  <c r="AW53" i="18"/>
  <c r="AX53" i="18"/>
  <c r="Z54" i="18"/>
  <c r="AV54" i="18"/>
  <c r="AW54" i="18"/>
  <c r="AX54" i="18"/>
  <c r="Z55" i="18"/>
  <c r="AV55" i="18"/>
  <c r="AW55" i="18"/>
  <c r="AX55" i="18"/>
  <c r="Z56" i="18"/>
  <c r="AV56" i="18"/>
  <c r="AW56" i="18"/>
  <c r="AX56" i="18"/>
  <c r="Z57" i="18"/>
  <c r="AV57" i="18"/>
  <c r="AW57" i="18"/>
  <c r="AX57" i="18"/>
  <c r="Z58" i="18"/>
  <c r="AV58" i="18"/>
  <c r="AW58" i="18"/>
  <c r="AX58" i="18"/>
  <c r="Z59" i="18"/>
  <c r="AV59" i="18"/>
  <c r="AW59" i="18"/>
  <c r="AX59" i="18"/>
  <c r="Z60" i="18"/>
  <c r="AV60" i="18"/>
  <c r="AW60" i="18"/>
  <c r="AX60" i="18"/>
  <c r="Z61" i="18"/>
  <c r="AV61" i="18"/>
  <c r="AW61" i="18"/>
  <c r="AX61" i="18"/>
  <c r="Z62" i="18"/>
  <c r="AV62" i="18"/>
  <c r="AW62" i="18"/>
  <c r="AX62" i="18"/>
  <c r="Z63" i="18"/>
  <c r="AX63" i="18" s="1"/>
  <c r="AV63" i="18"/>
  <c r="AW63" i="18"/>
  <c r="Z64" i="18"/>
  <c r="AX64" i="18" s="1"/>
  <c r="AV64" i="18"/>
  <c r="AW64" i="18"/>
  <c r="Z65" i="18"/>
  <c r="AX65" i="18" s="1"/>
  <c r="AV65" i="18"/>
  <c r="AW65" i="18"/>
  <c r="Z66" i="18"/>
  <c r="AX66" i="18" s="1"/>
  <c r="AV66" i="18"/>
  <c r="AW66" i="18"/>
  <c r="Z67" i="18"/>
  <c r="AV67" i="18"/>
  <c r="AW67" i="18"/>
  <c r="AX67" i="18"/>
  <c r="Z68" i="18"/>
  <c r="AV68" i="18"/>
  <c r="AW68" i="18"/>
  <c r="AX68" i="18"/>
  <c r="Z69" i="18"/>
  <c r="AV69" i="18"/>
  <c r="AW69" i="18"/>
  <c r="AX69" i="18"/>
  <c r="Z33" i="18"/>
  <c r="AV33" i="18"/>
  <c r="AW33" i="18"/>
  <c r="AX33" i="18"/>
  <c r="Z34" i="18"/>
  <c r="AV34" i="18"/>
  <c r="AW34" i="18"/>
  <c r="AX34" i="18"/>
  <c r="Z35" i="18"/>
  <c r="AV35" i="18"/>
  <c r="AW35" i="18"/>
  <c r="AX35" i="18"/>
  <c r="Z36" i="18"/>
  <c r="AV36" i="18"/>
  <c r="AW36" i="18"/>
  <c r="AX36" i="18"/>
  <c r="Z37" i="18"/>
  <c r="AV37" i="18"/>
  <c r="AW37" i="18"/>
  <c r="AX37" i="18"/>
  <c r="Z38" i="18"/>
  <c r="AV38" i="18"/>
  <c r="AW38" i="18"/>
  <c r="AX38" i="18"/>
  <c r="Z39" i="18"/>
  <c r="AV39" i="18"/>
  <c r="AW39" i="18"/>
  <c r="AX39" i="18"/>
  <c r="Z40" i="18"/>
  <c r="AV40" i="18"/>
  <c r="AW40" i="18"/>
  <c r="AX40" i="18"/>
  <c r="Z41" i="18"/>
  <c r="AV41" i="18"/>
  <c r="AW41" i="18"/>
  <c r="AX41" i="18"/>
  <c r="Z42" i="18"/>
  <c r="AV42" i="18"/>
  <c r="AW42" i="18"/>
  <c r="AX42" i="18"/>
  <c r="Z43" i="18"/>
  <c r="AV43" i="18"/>
  <c r="AW43" i="18"/>
  <c r="AX43" i="18"/>
  <c r="Z44" i="18"/>
  <c r="AV44" i="18"/>
  <c r="AW44" i="18"/>
  <c r="AX44" i="18"/>
  <c r="Z45" i="18"/>
  <c r="AV45" i="18"/>
  <c r="AW45" i="18"/>
  <c r="AX45" i="18"/>
  <c r="Z46" i="18"/>
  <c r="AV46" i="18"/>
  <c r="AW46" i="18"/>
  <c r="AX46" i="18"/>
  <c r="Z32" i="18"/>
  <c r="AV32" i="18"/>
  <c r="AW32" i="18"/>
  <c r="AX32" i="18"/>
  <c r="Z24" i="18"/>
  <c r="AV24" i="18"/>
  <c r="AW24" i="18"/>
  <c r="AX24" i="18"/>
  <c r="Z25" i="18"/>
  <c r="AV25" i="18"/>
  <c r="AW25" i="18"/>
  <c r="AX25" i="18"/>
  <c r="Z26" i="18"/>
  <c r="AV26" i="18"/>
  <c r="AW26" i="18"/>
  <c r="AX26" i="18"/>
  <c r="Z27" i="18"/>
  <c r="AV27" i="18"/>
  <c r="AW27" i="18"/>
  <c r="AX27" i="18"/>
  <c r="Z28" i="18"/>
  <c r="AV28" i="18"/>
  <c r="AW28" i="18"/>
  <c r="AX28" i="18"/>
  <c r="Z29" i="18"/>
  <c r="AV29" i="18"/>
  <c r="AW29" i="18"/>
  <c r="AX29" i="18"/>
  <c r="Z30" i="18"/>
  <c r="AV30" i="18"/>
  <c r="AW30" i="18"/>
  <c r="AX30" i="18"/>
  <c r="Z31" i="18"/>
  <c r="AV31" i="18"/>
  <c r="AW31" i="18"/>
  <c r="AX31" i="18"/>
  <c r="Z23" i="18"/>
  <c r="AV23" i="18"/>
  <c r="AW23" i="18"/>
  <c r="AX23" i="18"/>
  <c r="Z22" i="18"/>
  <c r="AX22" i="18" s="1"/>
  <c r="AV22" i="18"/>
  <c r="AW22" i="18"/>
  <c r="AX21" i="18"/>
  <c r="AW21" i="18"/>
  <c r="AV21" i="18"/>
  <c r="Z21" i="18"/>
  <c r="AX20" i="18"/>
  <c r="AW20" i="18"/>
  <c r="AV20" i="18"/>
  <c r="Z20" i="18"/>
  <c r="AX19" i="18"/>
  <c r="AW19" i="18"/>
  <c r="AV19" i="18"/>
  <c r="Z19" i="18"/>
  <c r="AX18" i="18"/>
  <c r="AW18" i="18"/>
  <c r="AV18" i="18"/>
  <c r="Z18" i="18"/>
  <c r="AX17" i="18"/>
  <c r="AW17" i="18"/>
  <c r="AV17" i="18"/>
  <c r="Z17" i="18"/>
  <c r="AX16" i="18"/>
  <c r="AW16" i="18"/>
  <c r="AV16" i="18"/>
  <c r="Z16" i="18"/>
  <c r="AX15" i="18"/>
  <c r="AW15" i="18"/>
  <c r="AV15" i="18"/>
  <c r="Z15" i="18"/>
  <c r="AX14" i="18"/>
  <c r="AW14" i="18"/>
  <c r="AV14" i="18"/>
  <c r="Z14" i="18"/>
  <c r="AW13" i="18"/>
  <c r="AV13" i="18"/>
  <c r="Z13" i="18"/>
  <c r="AX13" i="18" s="1"/>
  <c r="AW12" i="18"/>
  <c r="AV12" i="18"/>
  <c r="Z12" i="18"/>
  <c r="AX12" i="18" s="1"/>
  <c r="AW11" i="18"/>
  <c r="AV11" i="18"/>
  <c r="Z11" i="18"/>
  <c r="AX11" i="18" s="1"/>
  <c r="AX10" i="18"/>
  <c r="AW10" i="18"/>
  <c r="AV10" i="18"/>
  <c r="Z10" i="18"/>
  <c r="AX9" i="18"/>
  <c r="AW9" i="18"/>
  <c r="AV9" i="18"/>
  <c r="Z9" i="18"/>
  <c r="AX8" i="18"/>
  <c r="AW8" i="18"/>
  <c r="AV8" i="18"/>
  <c r="Z8" i="18"/>
  <c r="AX7" i="18"/>
  <c r="AW7" i="18"/>
  <c r="AV7" i="18"/>
  <c r="Z7" i="18"/>
  <c r="AX6" i="18"/>
  <c r="AW6" i="18"/>
  <c r="AV6" i="18"/>
  <c r="Z6" i="18"/>
  <c r="AX5" i="18"/>
  <c r="AW5" i="18"/>
  <c r="AV5" i="18"/>
  <c r="Z5" i="18"/>
  <c r="BD4" i="18"/>
  <c r="AX4" i="18"/>
  <c r="AW4" i="18"/>
  <c r="AV4" i="18"/>
  <c r="Z4" i="18"/>
  <c r="K68" i="4"/>
  <c r="K67" i="4"/>
  <c r="D42" i="5"/>
  <c r="D43" i="5"/>
  <c r="D44" i="5"/>
  <c r="D45" i="5"/>
  <c r="D46" i="5"/>
  <c r="D47" i="5"/>
  <c r="D48" i="5"/>
  <c r="D49" i="5"/>
  <c r="D50" i="5"/>
  <c r="D51" i="5"/>
  <c r="D52" i="5"/>
  <c r="D53" i="5"/>
  <c r="D54" i="5"/>
  <c r="C42" i="5"/>
  <c r="C43" i="5"/>
  <c r="C44" i="5"/>
  <c r="C45" i="5"/>
  <c r="C46" i="5"/>
  <c r="C47" i="5"/>
  <c r="C48" i="5"/>
  <c r="C49" i="5"/>
  <c r="C50" i="5"/>
  <c r="C51" i="5"/>
  <c r="C52" i="5"/>
  <c r="C53" i="5"/>
  <c r="C54" i="5"/>
  <c r="B54" i="5"/>
  <c r="B53" i="5"/>
  <c r="B46" i="5"/>
  <c r="B45" i="5"/>
  <c r="B43" i="5"/>
  <c r="B52" i="5"/>
  <c r="B51" i="5"/>
  <c r="B50" i="5"/>
  <c r="B49" i="5"/>
  <c r="B48" i="5"/>
  <c r="B47" i="5"/>
  <c r="B44" i="5"/>
  <c r="B42" i="5"/>
  <c r="Z245" i="20"/>
  <c r="Z44" i="20"/>
  <c r="AG21" i="20"/>
  <c r="Z21" i="20"/>
  <c r="V227" i="20" l="1"/>
  <c r="W227" i="20" s="1"/>
  <c r="Z27" i="20"/>
  <c r="Z78" i="20"/>
  <c r="AC20" i="20"/>
  <c r="AD20" i="20" s="1"/>
  <c r="AF20" i="20" s="1"/>
  <c r="V260" i="20"/>
  <c r="W260" i="20" s="1"/>
  <c r="Z68" i="20"/>
  <c r="V14" i="20"/>
  <c r="W14" i="20" s="1"/>
  <c r="Z140" i="20"/>
  <c r="AC164" i="20"/>
  <c r="AD164" i="20" s="1"/>
  <c r="AE164" i="20" s="1"/>
  <c r="AC38" i="20"/>
  <c r="AD38" i="20" s="1"/>
  <c r="AF38" i="20" s="1"/>
  <c r="AC14" i="20"/>
  <c r="AD14" i="20" s="1"/>
  <c r="AE14" i="20" s="1"/>
  <c r="AC198" i="20"/>
  <c r="AD198" i="20" s="1"/>
  <c r="AE198" i="20" s="1"/>
  <c r="Z308" i="20"/>
  <c r="Z38" i="20"/>
  <c r="V38" i="20"/>
  <c r="W38" i="20" s="1"/>
  <c r="V60" i="20"/>
  <c r="W60" i="20" s="1"/>
  <c r="Z132" i="20"/>
  <c r="V12" i="20"/>
  <c r="W12" i="20" s="1"/>
  <c r="Z102" i="20"/>
  <c r="AG30" i="20"/>
  <c r="V30" i="20"/>
  <c r="W30" i="20" s="1"/>
  <c r="V36" i="20"/>
  <c r="W36" i="20" s="1"/>
  <c r="Z126" i="20"/>
  <c r="Z92" i="20"/>
  <c r="Z165" i="20"/>
  <c r="AC143" i="20"/>
  <c r="AD143" i="20" s="1"/>
  <c r="Z128" i="20"/>
  <c r="AC48" i="20"/>
  <c r="AD48" i="20" s="1"/>
  <c r="AC80" i="20"/>
  <c r="AD80" i="20" s="1"/>
  <c r="AF80" i="20" s="1"/>
  <c r="V152" i="20"/>
  <c r="W152" i="20" s="1"/>
  <c r="V24" i="20"/>
  <c r="W24" i="20" s="1"/>
  <c r="V8" i="20"/>
  <c r="W8" i="20" s="1"/>
  <c r="V72" i="20"/>
  <c r="W72" i="20" s="1"/>
  <c r="AC24" i="20"/>
  <c r="AD24" i="20" s="1"/>
  <c r="Z8" i="20"/>
  <c r="V56" i="20"/>
  <c r="W56" i="20" s="1"/>
  <c r="AC107" i="20"/>
  <c r="AD107" i="20" s="1"/>
  <c r="AF107" i="20" s="1"/>
  <c r="Z99" i="20"/>
  <c r="Z51" i="20"/>
  <c r="V99" i="20"/>
  <c r="W99" i="20" s="1"/>
  <c r="Z123" i="20"/>
  <c r="V27" i="20"/>
  <c r="W27" i="20" s="1"/>
  <c r="V224" i="20"/>
  <c r="W224" i="20" s="1"/>
  <c r="AC123" i="20"/>
  <c r="AD123" i="20" s="1"/>
  <c r="AC51" i="20"/>
  <c r="AD51" i="20" s="1"/>
  <c r="AF51" i="20" s="1"/>
  <c r="AC27" i="20"/>
  <c r="AD27" i="20" s="1"/>
  <c r="AF27" i="20" s="1"/>
  <c r="V155" i="20"/>
  <c r="W155" i="20" s="1"/>
  <c r="AC155" i="20"/>
  <c r="AD155" i="20" s="1"/>
  <c r="AF155" i="20" s="1"/>
  <c r="Z75" i="20"/>
  <c r="V75" i="20"/>
  <c r="W75" i="20" s="1"/>
  <c r="V51" i="20"/>
  <c r="W51" i="20" s="1"/>
  <c r="Z19" i="20"/>
  <c r="AC39" i="20"/>
  <c r="AD39" i="20" s="1"/>
  <c r="AE39" i="20" s="1"/>
  <c r="V63" i="20"/>
  <c r="W63" i="20" s="1"/>
  <c r="AC63" i="20"/>
  <c r="AD63" i="20" s="1"/>
  <c r="V15" i="20"/>
  <c r="W15" i="20" s="1"/>
  <c r="V239" i="20"/>
  <c r="W239" i="20" s="1"/>
  <c r="V71" i="20"/>
  <c r="W71" i="20" s="1"/>
  <c r="Z39" i="20"/>
  <c r="AC87" i="20"/>
  <c r="AD87" i="20" s="1"/>
  <c r="AE87" i="20" s="1"/>
  <c r="AC15" i="20"/>
  <c r="AD15" i="20" s="1"/>
  <c r="AE15" i="20" s="1"/>
  <c r="AC111" i="20"/>
  <c r="AD111" i="20" s="1"/>
  <c r="Z23" i="20"/>
  <c r="V39" i="20"/>
  <c r="W39" i="20" s="1"/>
  <c r="Z63" i="20"/>
  <c r="V167" i="20"/>
  <c r="W167" i="20" s="1"/>
  <c r="AC42" i="20"/>
  <c r="AD42" i="20" s="1"/>
  <c r="AF42" i="20" s="1"/>
  <c r="Z146" i="20"/>
  <c r="Z104" i="20"/>
  <c r="V194" i="20"/>
  <c r="W194" i="20" s="1"/>
  <c r="V104" i="20"/>
  <c r="W104" i="20" s="1"/>
  <c r="V26" i="20"/>
  <c r="W26" i="20" s="1"/>
  <c r="V43" i="20"/>
  <c r="W43" i="20" s="1"/>
  <c r="AC43" i="20"/>
  <c r="AD43" i="20" s="1"/>
  <c r="AF43" i="20" s="1"/>
  <c r="Z31" i="20"/>
  <c r="AC31" i="20"/>
  <c r="AD31" i="20" s="1"/>
  <c r="V100" i="20"/>
  <c r="W100" i="20" s="1"/>
  <c r="AC284" i="20"/>
  <c r="AD284" i="20" s="1"/>
  <c r="V176" i="20"/>
  <c r="W176" i="20" s="1"/>
  <c r="V296" i="20"/>
  <c r="W296" i="20" s="1"/>
  <c r="Z248" i="20"/>
  <c r="AG44" i="20"/>
  <c r="AC176" i="20"/>
  <c r="AD176" i="20" s="1"/>
  <c r="AE176" i="20" s="1"/>
  <c r="AC56" i="20"/>
  <c r="AD56" i="20" s="1"/>
  <c r="AC68" i="20"/>
  <c r="AD68" i="20" s="1"/>
  <c r="AE68" i="20" s="1"/>
  <c r="V332" i="20"/>
  <c r="W332" i="20" s="1"/>
  <c r="AC296" i="20"/>
  <c r="AD296" i="20" s="1"/>
  <c r="AE296" i="20" s="1"/>
  <c r="Z188" i="20"/>
  <c r="Z236" i="20"/>
  <c r="AC188" i="20"/>
  <c r="AD188" i="20" s="1"/>
  <c r="AE188" i="20" s="1"/>
  <c r="V80" i="20"/>
  <c r="W80" i="20" s="1"/>
  <c r="V272" i="20"/>
  <c r="W272" i="20" s="1"/>
  <c r="V188" i="20"/>
  <c r="W188" i="20" s="1"/>
  <c r="Z224" i="20"/>
  <c r="AC200" i="20"/>
  <c r="AD200" i="20" s="1"/>
  <c r="AE200" i="20" s="1"/>
  <c r="AC272" i="20"/>
  <c r="AD272" i="20" s="1"/>
  <c r="AE272" i="20" s="1"/>
  <c r="Z200" i="20"/>
  <c r="Z212" i="20"/>
  <c r="V140" i="20"/>
  <c r="W140" i="20" s="1"/>
  <c r="AC32" i="20"/>
  <c r="AD32" i="20" s="1"/>
  <c r="AF32" i="20" s="1"/>
  <c r="V92" i="20"/>
  <c r="W92" i="20" s="1"/>
  <c r="V212" i="20"/>
  <c r="W212" i="20" s="1"/>
  <c r="V200" i="20"/>
  <c r="W200" i="20" s="1"/>
  <c r="Z116" i="20"/>
  <c r="Z32" i="20"/>
  <c r="AC140" i="20"/>
  <c r="AD140" i="20" s="1"/>
  <c r="AC92" i="20"/>
  <c r="AD92" i="20" s="1"/>
  <c r="AF92" i="20" s="1"/>
  <c r="AC212" i="20"/>
  <c r="AD212" i="20" s="1"/>
  <c r="AE212" i="20" s="1"/>
  <c r="V116" i="20"/>
  <c r="W116" i="20" s="1"/>
  <c r="AC104" i="20"/>
  <c r="AD104" i="20" s="1"/>
  <c r="AC224" i="20"/>
  <c r="AD224" i="20" s="1"/>
  <c r="AF224" i="20" s="1"/>
  <c r="Z152" i="20"/>
  <c r="Z56" i="20"/>
  <c r="V128" i="20"/>
  <c r="W128" i="20" s="1"/>
  <c r="AG332" i="20"/>
  <c r="AC116" i="20"/>
  <c r="AD116" i="20" s="1"/>
  <c r="AF116" i="20" s="1"/>
  <c r="AC260" i="20"/>
  <c r="AD260" i="20" s="1"/>
  <c r="AF260" i="20" s="1"/>
  <c r="AC236" i="20"/>
  <c r="AD236" i="20" s="1"/>
  <c r="AE236" i="20" s="1"/>
  <c r="Z164" i="20"/>
  <c r="Z296" i="20"/>
  <c r="AC128" i="20"/>
  <c r="AD128" i="20" s="1"/>
  <c r="AE128" i="20" s="1"/>
  <c r="V308" i="20"/>
  <c r="W308" i="20" s="1"/>
  <c r="V248" i="20"/>
  <c r="W248" i="20" s="1"/>
  <c r="V164" i="20"/>
  <c r="W164" i="20" s="1"/>
  <c r="Z284" i="20"/>
  <c r="Z80" i="20"/>
  <c r="Z20" i="20"/>
  <c r="AC152" i="20"/>
  <c r="AD152" i="20" s="1"/>
  <c r="AF152" i="20" s="1"/>
  <c r="AC308" i="20"/>
  <c r="AD308" i="20" s="1"/>
  <c r="AE308" i="20" s="1"/>
  <c r="AC248" i="20"/>
  <c r="AD248" i="20" s="1"/>
  <c r="Z176" i="20"/>
  <c r="Z260" i="20"/>
  <c r="V122" i="20"/>
  <c r="W122" i="20" s="1"/>
  <c r="AC74" i="20"/>
  <c r="AD74" i="20" s="1"/>
  <c r="AF74" i="20" s="1"/>
  <c r="AC230" i="20"/>
  <c r="AD230" i="20" s="1"/>
  <c r="AC134" i="20"/>
  <c r="AD134" i="20" s="1"/>
  <c r="AF134" i="20" s="1"/>
  <c r="Z302" i="20"/>
  <c r="V170" i="20"/>
  <c r="W170" i="20" s="1"/>
  <c r="AC110" i="20"/>
  <c r="AD110" i="20" s="1"/>
  <c r="AE110" i="20" s="1"/>
  <c r="AC302" i="20"/>
  <c r="AD302" i="20" s="1"/>
  <c r="AF302" i="20" s="1"/>
  <c r="Z74" i="20"/>
  <c r="Z170" i="20"/>
  <c r="V182" i="20"/>
  <c r="W182" i="20" s="1"/>
  <c r="V74" i="20"/>
  <c r="W74" i="20" s="1"/>
  <c r="Z278" i="20"/>
  <c r="Z158" i="20"/>
  <c r="V206" i="20"/>
  <c r="W206" i="20" s="1"/>
  <c r="AC158" i="20"/>
  <c r="AD158" i="20" s="1"/>
  <c r="AE158" i="20" s="1"/>
  <c r="V86" i="20"/>
  <c r="W86" i="20" s="1"/>
  <c r="Z134" i="20"/>
  <c r="V230" i="20"/>
  <c r="W230" i="20" s="1"/>
  <c r="AC50" i="20"/>
  <c r="AD50" i="20" s="1"/>
  <c r="AC170" i="20"/>
  <c r="AD170" i="20" s="1"/>
  <c r="AE170" i="20" s="1"/>
  <c r="Z98" i="20"/>
  <c r="Z242" i="20"/>
  <c r="V290" i="20"/>
  <c r="W290" i="20" s="1"/>
  <c r="AC182" i="20"/>
  <c r="AD182" i="20" s="1"/>
  <c r="V98" i="20"/>
  <c r="W98" i="20" s="1"/>
  <c r="Z122" i="20"/>
  <c r="Z110" i="20"/>
  <c r="Z230" i="20"/>
  <c r="AC206" i="20"/>
  <c r="AD206" i="20" s="1"/>
  <c r="AE206" i="20" s="1"/>
  <c r="V110" i="20"/>
  <c r="W110" i="20" s="1"/>
  <c r="V254" i="20"/>
  <c r="W254" i="20" s="1"/>
  <c r="AC62" i="20"/>
  <c r="AD62" i="20" s="1"/>
  <c r="AE62" i="20" s="1"/>
  <c r="AC218" i="20"/>
  <c r="AD218" i="20" s="1"/>
  <c r="AF218" i="20" s="1"/>
  <c r="AC122" i="20"/>
  <c r="AD122" i="20" s="1"/>
  <c r="AF122" i="20" s="1"/>
  <c r="Z218" i="20"/>
  <c r="AC254" i="20"/>
  <c r="AD254" i="20" s="1"/>
  <c r="AF254" i="20" s="1"/>
  <c r="AC194" i="20"/>
  <c r="AD194" i="20" s="1"/>
  <c r="AE194" i="20" s="1"/>
  <c r="V134" i="20"/>
  <c r="W134" i="20" s="1"/>
  <c r="AC86" i="20"/>
  <c r="AD86" i="20" s="1"/>
  <c r="AE86" i="20" s="1"/>
  <c r="AC242" i="20"/>
  <c r="AD242" i="20" s="1"/>
  <c r="AC146" i="20"/>
  <c r="AD146" i="20" s="1"/>
  <c r="AF146" i="20" s="1"/>
  <c r="Z62" i="20"/>
  <c r="Z50" i="20"/>
  <c r="Z194" i="20"/>
  <c r="V158" i="20"/>
  <c r="W158" i="20" s="1"/>
  <c r="V146" i="20"/>
  <c r="W146" i="20" s="1"/>
  <c r="AC98" i="20"/>
  <c r="AD98" i="20" s="1"/>
  <c r="AF98" i="20" s="1"/>
  <c r="AC290" i="20"/>
  <c r="AD290" i="20" s="1"/>
  <c r="AE290" i="20" s="1"/>
  <c r="V62" i="20"/>
  <c r="W62" i="20" s="1"/>
  <c r="V50" i="20"/>
  <c r="W50" i="20" s="1"/>
  <c r="Z290" i="20"/>
  <c r="Z182" i="20"/>
  <c r="AC22" i="20"/>
  <c r="AD22" i="20" s="1"/>
  <c r="AC332" i="20"/>
  <c r="AD332" i="20" s="1"/>
  <c r="AF332" i="20" s="1"/>
  <c r="Z10" i="20"/>
  <c r="AC7" i="20"/>
  <c r="AD7" i="20" s="1"/>
  <c r="AE7" i="20" s="1"/>
  <c r="AC64" i="20"/>
  <c r="AD64" i="20" s="1"/>
  <c r="AE64" i="20" s="1"/>
  <c r="Z7" i="20"/>
  <c r="V13" i="20"/>
  <c r="W13" i="20" s="1"/>
  <c r="AG85" i="20"/>
  <c r="V25" i="20"/>
  <c r="W25" i="20" s="1"/>
  <c r="AC13" i="20"/>
  <c r="AD13" i="20" s="1"/>
  <c r="Z49" i="20"/>
  <c r="AC37" i="20"/>
  <c r="AD37" i="20" s="1"/>
  <c r="AC25" i="20"/>
  <c r="AD25" i="20" s="1"/>
  <c r="V37" i="20"/>
  <c r="W37" i="20" s="1"/>
  <c r="V61" i="20"/>
  <c r="W61" i="20" s="1"/>
  <c r="Z13" i="20"/>
  <c r="Z25" i="20"/>
  <c r="AC49" i="20"/>
  <c r="AD49" i="20" s="1"/>
  <c r="AE49" i="20" s="1"/>
  <c r="AC28" i="20"/>
  <c r="AD28" i="20" s="1"/>
  <c r="AE28" i="20" s="1"/>
  <c r="Z344" i="20"/>
  <c r="Z28" i="20"/>
  <c r="V58" i="20"/>
  <c r="W58" i="20" s="1"/>
  <c r="V11" i="20"/>
  <c r="W11" i="20" s="1"/>
  <c r="AC311" i="20"/>
  <c r="AD311" i="20" s="1"/>
  <c r="AF311" i="20" s="1"/>
  <c r="Z167" i="20"/>
  <c r="Z239" i="20"/>
  <c r="Z83" i="20"/>
  <c r="Z143" i="20"/>
  <c r="Z251" i="20"/>
  <c r="V131" i="20"/>
  <c r="W131" i="20" s="1"/>
  <c r="AC23" i="20"/>
  <c r="AD23" i="20" s="1"/>
  <c r="AF23" i="20" s="1"/>
  <c r="AC179" i="20"/>
  <c r="AD179" i="20" s="1"/>
  <c r="AF179" i="20" s="1"/>
  <c r="AC35" i="20"/>
  <c r="AD35" i="20" s="1"/>
  <c r="AE35" i="20" s="1"/>
  <c r="V179" i="20"/>
  <c r="W179" i="20" s="1"/>
  <c r="V251" i="20"/>
  <c r="W251" i="20" s="1"/>
  <c r="V95" i="20"/>
  <c r="W95" i="20" s="1"/>
  <c r="Z131" i="20"/>
  <c r="V143" i="20"/>
  <c r="W143" i="20" s="1"/>
  <c r="AC191" i="20"/>
  <c r="AD191" i="20" s="1"/>
  <c r="AF191" i="20" s="1"/>
  <c r="Z191" i="20"/>
  <c r="V263" i="20"/>
  <c r="W263" i="20" s="1"/>
  <c r="Z107" i="20"/>
  <c r="AC203" i="20"/>
  <c r="AD203" i="20" s="1"/>
  <c r="AF203" i="20" s="1"/>
  <c r="V191" i="20"/>
  <c r="W191" i="20" s="1"/>
  <c r="AC215" i="20"/>
  <c r="AD215" i="20" s="1"/>
  <c r="AF215" i="20" s="1"/>
  <c r="Z203" i="20"/>
  <c r="Z287" i="20"/>
  <c r="V23" i="20"/>
  <c r="W23" i="20" s="1"/>
  <c r="Z95" i="20"/>
  <c r="AC59" i="20"/>
  <c r="AD59" i="20" s="1"/>
  <c r="AC227" i="20"/>
  <c r="AD227" i="20" s="1"/>
  <c r="AE227" i="20" s="1"/>
  <c r="Z47" i="20"/>
  <c r="V203" i="20"/>
  <c r="W203" i="20" s="1"/>
  <c r="V287" i="20"/>
  <c r="W287" i="20" s="1"/>
  <c r="Z11" i="20"/>
  <c r="V107" i="20"/>
  <c r="W107" i="20" s="1"/>
  <c r="Z119" i="20"/>
  <c r="Z215" i="20"/>
  <c r="V119" i="20"/>
  <c r="W119" i="20" s="1"/>
  <c r="AC167" i="20"/>
  <c r="AD167" i="20" s="1"/>
  <c r="AE167" i="20" s="1"/>
  <c r="V35" i="20"/>
  <c r="W35" i="20" s="1"/>
  <c r="Z179" i="20"/>
  <c r="Z275" i="20"/>
  <c r="AC239" i="20"/>
  <c r="AD239" i="20" s="1"/>
  <c r="AE239" i="20" s="1"/>
  <c r="V47" i="20"/>
  <c r="W47" i="20" s="1"/>
  <c r="Z311" i="20"/>
  <c r="Z59" i="20"/>
  <c r="AC83" i="20"/>
  <c r="AD83" i="20" s="1"/>
  <c r="AF83" i="20" s="1"/>
  <c r="AC263" i="20"/>
  <c r="AD263" i="20" s="1"/>
  <c r="AE263" i="20" s="1"/>
  <c r="AC119" i="20"/>
  <c r="AD119" i="20" s="1"/>
  <c r="AF119" i="20" s="1"/>
  <c r="V215" i="20"/>
  <c r="W215" i="20" s="1"/>
  <c r="Z335" i="20"/>
  <c r="V59" i="20"/>
  <c r="W59" i="20" s="1"/>
  <c r="Z35" i="20"/>
  <c r="AC71" i="20"/>
  <c r="AD71" i="20" s="1"/>
  <c r="AF71" i="20" s="1"/>
  <c r="AC95" i="20"/>
  <c r="AD95" i="20" s="1"/>
  <c r="AE95" i="20" s="1"/>
  <c r="AC47" i="20"/>
  <c r="AD47" i="20" s="1"/>
  <c r="AF47" i="20" s="1"/>
  <c r="AC275" i="20"/>
  <c r="AD275" i="20" s="1"/>
  <c r="AF275" i="20" s="1"/>
  <c r="AC131" i="20"/>
  <c r="AD131" i="20" s="1"/>
  <c r="AE131" i="20" s="1"/>
  <c r="Z155" i="20"/>
  <c r="Z227" i="20"/>
  <c r="Z71" i="20"/>
  <c r="AC299" i="20"/>
  <c r="AD299" i="20" s="1"/>
  <c r="AC323" i="20"/>
  <c r="AD323" i="20" s="1"/>
  <c r="Z299" i="20"/>
  <c r="Z130" i="20"/>
  <c r="AC347" i="20"/>
  <c r="AD347" i="20" s="1"/>
  <c r="V299" i="20"/>
  <c r="W299" i="20" s="1"/>
  <c r="AC46" i="20"/>
  <c r="AD46" i="20" s="1"/>
  <c r="V311" i="20"/>
  <c r="W311" i="20" s="1"/>
  <c r="Z323" i="20"/>
  <c r="AC251" i="20"/>
  <c r="AD251" i="20" s="1"/>
  <c r="AF251" i="20" s="1"/>
  <c r="Z263" i="20"/>
  <c r="V70" i="20"/>
  <c r="W70" i="20" s="1"/>
  <c r="AC287" i="20"/>
  <c r="AD287" i="20" s="1"/>
  <c r="AE287" i="20" s="1"/>
  <c r="AC34" i="20"/>
  <c r="AD34" i="20" s="1"/>
  <c r="AF34" i="20" s="1"/>
  <c r="V275" i="20"/>
  <c r="W275" i="20" s="1"/>
  <c r="AC58" i="20"/>
  <c r="AD58" i="20" s="1"/>
  <c r="AF58" i="20" s="1"/>
  <c r="AC77" i="20"/>
  <c r="AD77" i="20" s="1"/>
  <c r="AE77" i="20" s="1"/>
  <c r="AC53" i="20"/>
  <c r="AD53" i="20" s="1"/>
  <c r="AE53" i="20" s="1"/>
  <c r="V137" i="20"/>
  <c r="W137" i="20" s="1"/>
  <c r="Z29" i="20"/>
  <c r="AC125" i="20"/>
  <c r="AD125" i="20" s="1"/>
  <c r="AC118" i="20"/>
  <c r="AD118" i="20" s="1"/>
  <c r="AF118" i="20" s="1"/>
  <c r="Z65" i="20"/>
  <c r="Z53" i="20"/>
  <c r="AC137" i="20"/>
  <c r="AD137" i="20" s="1"/>
  <c r="V161" i="20"/>
  <c r="W161" i="20" s="1"/>
  <c r="V17" i="20"/>
  <c r="W17" i="20" s="1"/>
  <c r="AC161" i="20"/>
  <c r="AD161" i="20" s="1"/>
  <c r="V65" i="20"/>
  <c r="W65" i="20" s="1"/>
  <c r="V185" i="20"/>
  <c r="W185" i="20" s="1"/>
  <c r="AC197" i="20"/>
  <c r="AD197" i="20" s="1"/>
  <c r="AE197" i="20" s="1"/>
  <c r="V77" i="20"/>
  <c r="W77" i="20" s="1"/>
  <c r="Z41" i="20"/>
  <c r="AC101" i="20"/>
  <c r="AD101" i="20" s="1"/>
  <c r="AE101" i="20" s="1"/>
  <c r="V209" i="20"/>
  <c r="W209" i="20" s="1"/>
  <c r="V16" i="20"/>
  <c r="W16" i="20" s="1"/>
  <c r="V113" i="20"/>
  <c r="W113" i="20" s="1"/>
  <c r="Z89" i="20"/>
  <c r="Z185" i="20"/>
  <c r="Z113" i="20"/>
  <c r="Z40" i="20"/>
  <c r="Z209" i="20"/>
  <c r="V89" i="20"/>
  <c r="W89" i="20" s="1"/>
  <c r="AC185" i="20"/>
  <c r="AD185" i="20" s="1"/>
  <c r="Z77" i="20"/>
  <c r="V41" i="20"/>
  <c r="W41" i="20" s="1"/>
  <c r="AC113" i="20"/>
  <c r="AD113" i="20" s="1"/>
  <c r="AC19" i="20"/>
  <c r="AD19" i="20" s="1"/>
  <c r="AE19" i="20" s="1"/>
  <c r="V67" i="20"/>
  <c r="W67" i="20" s="1"/>
  <c r="V49" i="20"/>
  <c r="W49" i="20" s="1"/>
  <c r="AC41" i="20"/>
  <c r="AD41" i="20" s="1"/>
  <c r="AE41" i="20" s="1"/>
  <c r="V34" i="20"/>
  <c r="W34" i="20" s="1"/>
  <c r="AC79" i="20"/>
  <c r="AD79" i="20" s="1"/>
  <c r="AF79" i="20" s="1"/>
  <c r="V149" i="20"/>
  <c r="W149" i="20" s="1"/>
  <c r="Z125" i="20"/>
  <c r="Z101" i="20"/>
  <c r="Z173" i="20"/>
  <c r="Z17" i="20"/>
  <c r="V173" i="20"/>
  <c r="W173" i="20" s="1"/>
  <c r="V40" i="20"/>
  <c r="W40" i="20" s="1"/>
  <c r="AC17" i="20"/>
  <c r="AD17" i="20" s="1"/>
  <c r="AE17" i="20" s="1"/>
  <c r="V125" i="20"/>
  <c r="W125" i="20" s="1"/>
  <c r="V64" i="20"/>
  <c r="W64" i="20" s="1"/>
  <c r="V101" i="20"/>
  <c r="W101" i="20" s="1"/>
  <c r="AC257" i="20"/>
  <c r="AD257" i="20" s="1"/>
  <c r="AC109" i="20"/>
  <c r="AD109" i="20" s="1"/>
  <c r="V121" i="20"/>
  <c r="W121" i="20" s="1"/>
  <c r="Z197" i="20"/>
  <c r="Z52" i="20"/>
  <c r="Z257" i="20"/>
  <c r="V197" i="20"/>
  <c r="W197" i="20" s="1"/>
  <c r="AC173" i="20"/>
  <c r="AD173" i="20" s="1"/>
  <c r="AE173" i="20" s="1"/>
  <c r="Z73" i="20"/>
  <c r="Z161" i="20"/>
  <c r="AC73" i="20"/>
  <c r="AD73" i="20" s="1"/>
  <c r="AE73" i="20" s="1"/>
  <c r="AC233" i="20"/>
  <c r="AD233" i="20" s="1"/>
  <c r="AF233" i="20" s="1"/>
  <c r="Z109" i="20"/>
  <c r="Z233" i="20"/>
  <c r="AG245" i="20"/>
  <c r="AC55" i="20"/>
  <c r="AD55" i="20" s="1"/>
  <c r="AE55" i="20" s="1"/>
  <c r="V19" i="20"/>
  <c r="W19" i="20" s="1"/>
  <c r="V257" i="20"/>
  <c r="W257" i="20" s="1"/>
  <c r="V22" i="20"/>
  <c r="W22" i="20" s="1"/>
  <c r="AC76" i="20"/>
  <c r="AD76" i="20" s="1"/>
  <c r="AE76" i="20" s="1"/>
  <c r="AC149" i="20"/>
  <c r="AD149" i="20" s="1"/>
  <c r="V323" i="20"/>
  <c r="W323" i="20" s="1"/>
  <c r="V55" i="20"/>
  <c r="W55" i="20" s="1"/>
  <c r="Z221" i="20"/>
  <c r="Z149" i="20"/>
  <c r="Z37" i="20"/>
  <c r="V293" i="20"/>
  <c r="W293" i="20" s="1"/>
  <c r="V103" i="20"/>
  <c r="W103" i="20" s="1"/>
  <c r="AC40" i="20"/>
  <c r="AD40" i="20" s="1"/>
  <c r="AE40" i="20" s="1"/>
  <c r="AC16" i="20"/>
  <c r="AD16" i="20" s="1"/>
  <c r="AF16" i="20" s="1"/>
  <c r="AC371" i="20"/>
  <c r="AD371" i="20" s="1"/>
  <c r="AE371" i="20" s="1"/>
  <c r="Z359" i="20"/>
  <c r="Z16" i="20"/>
  <c r="V245" i="20"/>
  <c r="W245" i="20" s="1"/>
  <c r="V281" i="20"/>
  <c r="W281" i="20" s="1"/>
  <c r="AC341" i="20"/>
  <c r="AD341" i="20" s="1"/>
  <c r="AE341" i="20" s="1"/>
  <c r="AC112" i="20"/>
  <c r="AD112" i="20" s="1"/>
  <c r="AF112" i="20" s="1"/>
  <c r="V221" i="20"/>
  <c r="W221" i="20" s="1"/>
  <c r="AC221" i="20"/>
  <c r="AD221" i="20" s="1"/>
  <c r="AF221" i="20" s="1"/>
  <c r="Z383" i="20"/>
  <c r="V335" i="20"/>
  <c r="W335" i="20" s="1"/>
  <c r="AC70" i="20"/>
  <c r="AD70" i="20" s="1"/>
  <c r="AF70" i="20" s="1"/>
  <c r="AC124" i="20"/>
  <c r="AD124" i="20" s="1"/>
  <c r="AE124" i="20" s="1"/>
  <c r="V52" i="20"/>
  <c r="W52" i="20" s="1"/>
  <c r="AC88" i="20"/>
  <c r="AD88" i="20" s="1"/>
  <c r="AE88" i="20" s="1"/>
  <c r="AC52" i="20"/>
  <c r="AD52" i="20" s="1"/>
  <c r="Z124" i="20"/>
  <c r="AC130" i="20"/>
  <c r="AD130" i="20" s="1"/>
  <c r="Z178" i="20"/>
  <c r="Z76" i="20"/>
  <c r="V76" i="20"/>
  <c r="W76" i="20" s="1"/>
  <c r="AC404" i="20"/>
  <c r="AD404" i="20" s="1"/>
  <c r="AF404" i="20" s="1"/>
  <c r="V233" i="20"/>
  <c r="W233" i="20" s="1"/>
  <c r="AC142" i="20"/>
  <c r="AD142" i="20" s="1"/>
  <c r="AF142" i="20" s="1"/>
  <c r="Z55" i="20"/>
  <c r="Z43" i="20"/>
  <c r="Z166" i="20"/>
  <c r="Z305" i="20"/>
  <c r="V269" i="20"/>
  <c r="W269" i="20" s="1"/>
  <c r="AC166" i="20"/>
  <c r="AD166" i="20" s="1"/>
  <c r="AF166" i="20" s="1"/>
  <c r="AC67" i="20"/>
  <c r="AD67" i="20" s="1"/>
  <c r="AF67" i="20" s="1"/>
  <c r="Z269" i="20"/>
  <c r="AG352" i="20"/>
  <c r="V85" i="20"/>
  <c r="W85" i="20" s="1"/>
  <c r="V196" i="20"/>
  <c r="W196" i="20" s="1"/>
  <c r="Z238" i="20"/>
  <c r="V136" i="20"/>
  <c r="W136" i="20" s="1"/>
  <c r="V220" i="20"/>
  <c r="W220" i="20" s="1"/>
  <c r="AC359" i="20"/>
  <c r="AD359" i="20" s="1"/>
  <c r="AE359" i="20" s="1"/>
  <c r="V142" i="20"/>
  <c r="W142" i="20" s="1"/>
  <c r="AC151" i="20"/>
  <c r="AD151" i="20" s="1"/>
  <c r="AF151" i="20" s="1"/>
  <c r="AC127" i="20"/>
  <c r="AD127" i="20" s="1"/>
  <c r="AC229" i="20"/>
  <c r="AD229" i="20" s="1"/>
  <c r="AF229" i="20" s="1"/>
  <c r="Z271" i="20"/>
  <c r="V305" i="20"/>
  <c r="W305" i="20" s="1"/>
  <c r="AC202" i="20"/>
  <c r="AD202" i="20" s="1"/>
  <c r="AC157" i="20"/>
  <c r="AD157" i="20" s="1"/>
  <c r="AE157" i="20" s="1"/>
  <c r="AC269" i="20"/>
  <c r="AD269" i="20" s="1"/>
  <c r="AE269" i="20" s="1"/>
  <c r="Z88" i="20"/>
  <c r="Z82" i="20"/>
  <c r="AC217" i="20"/>
  <c r="AD217" i="20" s="1"/>
  <c r="AF217" i="20" s="1"/>
  <c r="AC317" i="20"/>
  <c r="AD317" i="20" s="1"/>
  <c r="Z100" i="20"/>
  <c r="AC106" i="20"/>
  <c r="AD106" i="20" s="1"/>
  <c r="AF106" i="20" s="1"/>
  <c r="Z293" i="20"/>
  <c r="V112" i="20"/>
  <c r="W112" i="20" s="1"/>
  <c r="Z118" i="20"/>
  <c r="AC352" i="20"/>
  <c r="AD352" i="20" s="1"/>
  <c r="AE352" i="20" s="1"/>
  <c r="Z193" i="20"/>
  <c r="V124" i="20"/>
  <c r="W124" i="20" s="1"/>
  <c r="Z208" i="20"/>
  <c r="AC100" i="20"/>
  <c r="AD100" i="20" s="1"/>
  <c r="AE100" i="20" s="1"/>
  <c r="V301" i="20"/>
  <c r="W301" i="20" s="1"/>
  <c r="Z136" i="20"/>
  <c r="Z133" i="20"/>
  <c r="V295" i="20"/>
  <c r="W295" i="20" s="1"/>
  <c r="AC266" i="20"/>
  <c r="AD266" i="20" s="1"/>
  <c r="AF266" i="20" s="1"/>
  <c r="AC160" i="20"/>
  <c r="AD160" i="20" s="1"/>
  <c r="AF160" i="20" s="1"/>
  <c r="AC328" i="20"/>
  <c r="AD328" i="20" s="1"/>
  <c r="AF328" i="20" s="1"/>
  <c r="AC85" i="20"/>
  <c r="AD85" i="20" s="1"/>
  <c r="AE85" i="20" s="1"/>
  <c r="AC187" i="20"/>
  <c r="AD187" i="20" s="1"/>
  <c r="AE187" i="20" s="1"/>
  <c r="V242" i="20"/>
  <c r="W242" i="20" s="1"/>
  <c r="AC61" i="20"/>
  <c r="AD61" i="20" s="1"/>
  <c r="AF61" i="20" s="1"/>
  <c r="AC301" i="20"/>
  <c r="AD301" i="20" s="1"/>
  <c r="AF301" i="20" s="1"/>
  <c r="AC374" i="20"/>
  <c r="AD374" i="20" s="1"/>
  <c r="AC220" i="20"/>
  <c r="AD220" i="20" s="1"/>
  <c r="AE220" i="20" s="1"/>
  <c r="Z127" i="20"/>
  <c r="V118" i="20"/>
  <c r="W118" i="20" s="1"/>
  <c r="Z70" i="20"/>
  <c r="Z151" i="20"/>
  <c r="Z266" i="20"/>
  <c r="V278" i="20"/>
  <c r="W278" i="20" s="1"/>
  <c r="V256" i="20"/>
  <c r="W256" i="20" s="1"/>
  <c r="Z175" i="20"/>
  <c r="Z254" i="20"/>
  <c r="V326" i="20"/>
  <c r="W326" i="20" s="1"/>
  <c r="Z202" i="20"/>
  <c r="V157" i="20"/>
  <c r="W157" i="20" s="1"/>
  <c r="AC94" i="20"/>
  <c r="AD94" i="20" s="1"/>
  <c r="AE94" i="20" s="1"/>
  <c r="Z256" i="20"/>
  <c r="Z206" i="20"/>
  <c r="V202" i="20"/>
  <c r="W202" i="20" s="1"/>
  <c r="V181" i="20"/>
  <c r="W181" i="20" s="1"/>
  <c r="Z304" i="20"/>
  <c r="Z286" i="20"/>
  <c r="V217" i="20"/>
  <c r="W217" i="20" s="1"/>
  <c r="Z265" i="20"/>
  <c r="AG163" i="20"/>
  <c r="AC148" i="20"/>
  <c r="AD148" i="20" s="1"/>
  <c r="AF148" i="20" s="1"/>
  <c r="AC193" i="20"/>
  <c r="AD193" i="20" s="1"/>
  <c r="AE193" i="20" s="1"/>
  <c r="AC196" i="20"/>
  <c r="AD196" i="20" s="1"/>
  <c r="AE196" i="20" s="1"/>
  <c r="V127" i="20"/>
  <c r="W127" i="20" s="1"/>
  <c r="V286" i="20"/>
  <c r="W286" i="20" s="1"/>
  <c r="Z169" i="20"/>
  <c r="AC223" i="20"/>
  <c r="AD223" i="20" s="1"/>
  <c r="AE223" i="20" s="1"/>
  <c r="V218" i="20"/>
  <c r="W218" i="20" s="1"/>
  <c r="V106" i="20"/>
  <c r="W106" i="20" s="1"/>
  <c r="AC265" i="20"/>
  <c r="AD265" i="20" s="1"/>
  <c r="AE265" i="20" s="1"/>
  <c r="AC278" i="20"/>
  <c r="AD278" i="20" s="1"/>
  <c r="AF278" i="20" s="1"/>
  <c r="V133" i="20"/>
  <c r="W133" i="20" s="1"/>
  <c r="V232" i="20"/>
  <c r="W232" i="20" s="1"/>
  <c r="V268" i="20"/>
  <c r="W268" i="20" s="1"/>
  <c r="Z61" i="20"/>
  <c r="V178" i="20"/>
  <c r="W178" i="20" s="1"/>
  <c r="V88" i="20"/>
  <c r="W88" i="20" s="1"/>
  <c r="V193" i="20"/>
  <c r="W193" i="20" s="1"/>
  <c r="V148" i="20"/>
  <c r="W148" i="20" s="1"/>
  <c r="Z244" i="20"/>
  <c r="Z91" i="20"/>
  <c r="AC379" i="20"/>
  <c r="AD379" i="20" s="1"/>
  <c r="AC277" i="20"/>
  <c r="AD277" i="20" s="1"/>
  <c r="AF277" i="20" s="1"/>
  <c r="AC133" i="20"/>
  <c r="AD133" i="20" s="1"/>
  <c r="AE133" i="20" s="1"/>
  <c r="AC232" i="20"/>
  <c r="AD232" i="20" s="1"/>
  <c r="AE232" i="20" s="1"/>
  <c r="AC268" i="20"/>
  <c r="AD268" i="20" s="1"/>
  <c r="AE268" i="20" s="1"/>
  <c r="Z205" i="20"/>
  <c r="Z340" i="20"/>
  <c r="V266" i="20"/>
  <c r="W266" i="20" s="1"/>
  <c r="AC178" i="20"/>
  <c r="AD178" i="20" s="1"/>
  <c r="AE178" i="20" s="1"/>
  <c r="AC314" i="20"/>
  <c r="AD314" i="20" s="1"/>
  <c r="AE314" i="20" s="1"/>
  <c r="AC304" i="20"/>
  <c r="AD304" i="20" s="1"/>
  <c r="AF304" i="20" s="1"/>
  <c r="V73" i="20"/>
  <c r="W73" i="20" s="1"/>
  <c r="Z214" i="20"/>
  <c r="Z112" i="20"/>
  <c r="Z241" i="20"/>
  <c r="V187" i="20"/>
  <c r="W187" i="20" s="1"/>
  <c r="AC190" i="20"/>
  <c r="AD190" i="20" s="1"/>
  <c r="AE190" i="20" s="1"/>
  <c r="AC326" i="20"/>
  <c r="AD326" i="20" s="1"/>
  <c r="AF326" i="20" s="1"/>
  <c r="V160" i="20"/>
  <c r="W160" i="20" s="1"/>
  <c r="V97" i="20"/>
  <c r="W97" i="20" s="1"/>
  <c r="V214" i="20"/>
  <c r="W214" i="20" s="1"/>
  <c r="V253" i="20"/>
  <c r="W253" i="20" s="1"/>
  <c r="V223" i="20"/>
  <c r="W223" i="20" s="1"/>
  <c r="Z386" i="20"/>
  <c r="Z232" i="20"/>
  <c r="Z184" i="20"/>
  <c r="Z172" i="20"/>
  <c r="V302" i="20"/>
  <c r="W302" i="20" s="1"/>
  <c r="AC238" i="20"/>
  <c r="AD238" i="20" s="1"/>
  <c r="AF238" i="20" s="1"/>
  <c r="AC172" i="20"/>
  <c r="AD172" i="20" s="1"/>
  <c r="AF172" i="20" s="1"/>
  <c r="V250" i="20"/>
  <c r="W250" i="20" s="1"/>
  <c r="V265" i="20"/>
  <c r="W265" i="20" s="1"/>
  <c r="Z328" i="20"/>
  <c r="Z268" i="20"/>
  <c r="Z121" i="20"/>
  <c r="AG172" i="20"/>
  <c r="V314" i="20"/>
  <c r="W314" i="20" s="1"/>
  <c r="AC274" i="20"/>
  <c r="AD274" i="20" s="1"/>
  <c r="AE274" i="20" s="1"/>
  <c r="V184" i="20"/>
  <c r="W184" i="20" s="1"/>
  <c r="Z274" i="20"/>
  <c r="Z277" i="20"/>
  <c r="Z326" i="20"/>
  <c r="V319" i="20"/>
  <c r="W319" i="20" s="1"/>
  <c r="V307" i="20"/>
  <c r="W307" i="20" s="1"/>
  <c r="AC247" i="20"/>
  <c r="AD247" i="20" s="1"/>
  <c r="V367" i="20"/>
  <c r="W367" i="20" s="1"/>
  <c r="V199" i="20"/>
  <c r="W199" i="20" s="1"/>
  <c r="AC259" i="20"/>
  <c r="AD259" i="20" s="1"/>
  <c r="AE259" i="20" s="1"/>
  <c r="V139" i="20"/>
  <c r="W139" i="20" s="1"/>
  <c r="Z298" i="20"/>
  <c r="Z199" i="20"/>
  <c r="AC136" i="20"/>
  <c r="AD136" i="20" s="1"/>
  <c r="AE136" i="20" s="1"/>
  <c r="AC271" i="20"/>
  <c r="AD271" i="20" s="1"/>
  <c r="AE271" i="20" s="1"/>
  <c r="V79" i="20"/>
  <c r="W79" i="20" s="1"/>
  <c r="V317" i="20"/>
  <c r="W317" i="20" s="1"/>
  <c r="V82" i="20"/>
  <c r="W82" i="20" s="1"/>
  <c r="AC214" i="20"/>
  <c r="AD214" i="20" s="1"/>
  <c r="AE214" i="20" s="1"/>
  <c r="AC169" i="20"/>
  <c r="AD169" i="20" s="1"/>
  <c r="AE169" i="20" s="1"/>
  <c r="AC91" i="20"/>
  <c r="AD91" i="20" s="1"/>
  <c r="AE91" i="20" s="1"/>
  <c r="AC209" i="20"/>
  <c r="AD209" i="20" s="1"/>
  <c r="AF209" i="20" s="1"/>
  <c r="V28" i="20"/>
  <c r="W28" i="20" s="1"/>
  <c r="V244" i="20"/>
  <c r="W244" i="20" s="1"/>
  <c r="Z46" i="20"/>
  <c r="Z97" i="20"/>
  <c r="Z154" i="20"/>
  <c r="Z226" i="20"/>
  <c r="V298" i="20"/>
  <c r="W298" i="20" s="1"/>
  <c r="Z64" i="20"/>
  <c r="V130" i="20"/>
  <c r="W130" i="20" s="1"/>
  <c r="V205" i="20"/>
  <c r="W205" i="20" s="1"/>
  <c r="Z289" i="20"/>
  <c r="AC82" i="20"/>
  <c r="AD82" i="20" s="1"/>
  <c r="AF82" i="20" s="1"/>
  <c r="Z148" i="20"/>
  <c r="V211" i="20"/>
  <c r="W211" i="20" s="1"/>
  <c r="Z355" i="20"/>
  <c r="Z220" i="20"/>
  <c r="Z79" i="20"/>
  <c r="Z22" i="20"/>
  <c r="AC235" i="20"/>
  <c r="AD235" i="20" s="1"/>
  <c r="AF235" i="20" s="1"/>
  <c r="V271" i="20"/>
  <c r="W271" i="20" s="1"/>
  <c r="Z139" i="20"/>
  <c r="Z283" i="20"/>
  <c r="Z211" i="20"/>
  <c r="V283" i="20"/>
  <c r="W283" i="20" s="1"/>
  <c r="Z367" i="20"/>
  <c r="AC283" i="20"/>
  <c r="AD283" i="20" s="1"/>
  <c r="AE283" i="20" s="1"/>
  <c r="V91" i="20"/>
  <c r="W91" i="20" s="1"/>
  <c r="V94" i="20"/>
  <c r="W94" i="20" s="1"/>
  <c r="AC226" i="20"/>
  <c r="AD226" i="20" s="1"/>
  <c r="AC181" i="20"/>
  <c r="AD181" i="20" s="1"/>
  <c r="AF181" i="20" s="1"/>
  <c r="AC103" i="20"/>
  <c r="AD103" i="20" s="1"/>
  <c r="AE103" i="20" s="1"/>
  <c r="AC244" i="20"/>
  <c r="AD244" i="20" s="1"/>
  <c r="V46" i="20"/>
  <c r="W46" i="20" s="1"/>
  <c r="V154" i="20"/>
  <c r="W154" i="20" s="1"/>
  <c r="V226" i="20"/>
  <c r="W226" i="20" s="1"/>
  <c r="Z310" i="20"/>
  <c r="Z142" i="20"/>
  <c r="Z217" i="20"/>
  <c r="V289" i="20"/>
  <c r="W289" i="20" s="1"/>
  <c r="Z94" i="20"/>
  <c r="Z223" i="20"/>
  <c r="Z295" i="20"/>
  <c r="Z343" i="20"/>
  <c r="AC163" i="20"/>
  <c r="AD163" i="20" s="1"/>
  <c r="AF163" i="20" s="1"/>
  <c r="V7" i="20"/>
  <c r="W7" i="20" s="1"/>
  <c r="V10" i="20"/>
  <c r="W10" i="20" s="1"/>
  <c r="AC250" i="20"/>
  <c r="AD250" i="20" s="1"/>
  <c r="V31" i="20"/>
  <c r="W31" i="20" s="1"/>
  <c r="AC205" i="20"/>
  <c r="AD205" i="20" s="1"/>
  <c r="AE205" i="20" s="1"/>
  <c r="AC121" i="20"/>
  <c r="AD121" i="20" s="1"/>
  <c r="AF121" i="20" s="1"/>
  <c r="AC184" i="20"/>
  <c r="AD184" i="20" s="1"/>
  <c r="AF184" i="20" s="1"/>
  <c r="AC256" i="20"/>
  <c r="AD256" i="20" s="1"/>
  <c r="AE256" i="20" s="1"/>
  <c r="V292" i="20"/>
  <c r="W292" i="20" s="1"/>
  <c r="V109" i="20"/>
  <c r="W109" i="20" s="1"/>
  <c r="V166" i="20"/>
  <c r="W166" i="20" s="1"/>
  <c r="V238" i="20"/>
  <c r="W238" i="20" s="1"/>
  <c r="Z157" i="20"/>
  <c r="Z229" i="20"/>
  <c r="V313" i="20"/>
  <c r="W313" i="20" s="1"/>
  <c r="Z106" i="20"/>
  <c r="V151" i="20"/>
  <c r="W151" i="20" s="1"/>
  <c r="Z235" i="20"/>
  <c r="Z341" i="20"/>
  <c r="Z292" i="20"/>
  <c r="Z160" i="20"/>
  <c r="Z67" i="20"/>
  <c r="Z34" i="20"/>
  <c r="AC295" i="20"/>
  <c r="AD295" i="20" s="1"/>
  <c r="AC175" i="20"/>
  <c r="AD175" i="20" s="1"/>
  <c r="AF175" i="20" s="1"/>
  <c r="AC319" i="20"/>
  <c r="AD319" i="20" s="1"/>
  <c r="AC115" i="20"/>
  <c r="AD115" i="20" s="1"/>
  <c r="AC262" i="20"/>
  <c r="AD262" i="20" s="1"/>
  <c r="AF262" i="20" s="1"/>
  <c r="Z250" i="20"/>
  <c r="V229" i="20"/>
  <c r="W229" i="20" s="1"/>
  <c r="V349" i="20"/>
  <c r="W349" i="20" s="1"/>
  <c r="Z163" i="20"/>
  <c r="V235" i="20"/>
  <c r="W235" i="20" s="1"/>
  <c r="V343" i="20"/>
  <c r="W343" i="20" s="1"/>
  <c r="Z247" i="20"/>
  <c r="AG340" i="20"/>
  <c r="AC199" i="20"/>
  <c r="AD199" i="20" s="1"/>
  <c r="AE199" i="20" s="1"/>
  <c r="AC343" i="20"/>
  <c r="AD343" i="20" s="1"/>
  <c r="AE343" i="20" s="1"/>
  <c r="AC139" i="20"/>
  <c r="AD139" i="20" s="1"/>
  <c r="AE139" i="20" s="1"/>
  <c r="AC286" i="20"/>
  <c r="AD286" i="20" s="1"/>
  <c r="AF286" i="20" s="1"/>
  <c r="AC241" i="20"/>
  <c r="AD241" i="20" s="1"/>
  <c r="AE241" i="20" s="1"/>
  <c r="AC281" i="20"/>
  <c r="AD281" i="20" s="1"/>
  <c r="AF281" i="20" s="1"/>
  <c r="V145" i="20"/>
  <c r="W145" i="20" s="1"/>
  <c r="V208" i="20"/>
  <c r="W208" i="20" s="1"/>
  <c r="Z115" i="20"/>
  <c r="Z190" i="20"/>
  <c r="Z262" i="20"/>
  <c r="V169" i="20"/>
  <c r="W169" i="20" s="1"/>
  <c r="V241" i="20"/>
  <c r="W241" i="20" s="1"/>
  <c r="V175" i="20"/>
  <c r="W175" i="20" s="1"/>
  <c r="V247" i="20"/>
  <c r="W247" i="20" s="1"/>
  <c r="Z319" i="20"/>
  <c r="Z281" i="20"/>
  <c r="Z103" i="20"/>
  <c r="V259" i="20"/>
  <c r="W259" i="20" s="1"/>
  <c r="AC331" i="20"/>
  <c r="AD331" i="20" s="1"/>
  <c r="AF331" i="20" s="1"/>
  <c r="AG259" i="20"/>
  <c r="AC211" i="20"/>
  <c r="AD211" i="20" s="1"/>
  <c r="AF211" i="20" s="1"/>
  <c r="AC367" i="20"/>
  <c r="AD367" i="20" s="1"/>
  <c r="AE367" i="20" s="1"/>
  <c r="AC97" i="20"/>
  <c r="AD97" i="20" s="1"/>
  <c r="AF97" i="20" s="1"/>
  <c r="AC154" i="20"/>
  <c r="AD154" i="20" s="1"/>
  <c r="AE154" i="20" s="1"/>
  <c r="AC298" i="20"/>
  <c r="AD298" i="20" s="1"/>
  <c r="AE298" i="20" s="1"/>
  <c r="AC253" i="20"/>
  <c r="AD253" i="20" s="1"/>
  <c r="AF253" i="20" s="1"/>
  <c r="AC293" i="20"/>
  <c r="AD293" i="20" s="1"/>
  <c r="AC145" i="20"/>
  <c r="AD145" i="20" s="1"/>
  <c r="AC208" i="20"/>
  <c r="AD208" i="20" s="1"/>
  <c r="AE208" i="20" s="1"/>
  <c r="V280" i="20"/>
  <c r="W280" i="20" s="1"/>
  <c r="V115" i="20"/>
  <c r="W115" i="20" s="1"/>
  <c r="V190" i="20"/>
  <c r="W190" i="20" s="1"/>
  <c r="V262" i="20"/>
  <c r="W262" i="20" s="1"/>
  <c r="Z181" i="20"/>
  <c r="Z253" i="20"/>
  <c r="Z58" i="20"/>
  <c r="Z187" i="20"/>
  <c r="Z317" i="20"/>
  <c r="Z280" i="20"/>
  <c r="Z196" i="20"/>
  <c r="Z145" i="20"/>
  <c r="V304" i="20"/>
  <c r="W304" i="20" s="1"/>
  <c r="V328" i="20"/>
  <c r="W328" i="20" s="1"/>
  <c r="AC340" i="20"/>
  <c r="AD340" i="20" s="1"/>
  <c r="AF340" i="20" s="1"/>
  <c r="Z237" i="20"/>
  <c r="Z219" i="20"/>
  <c r="V102" i="20"/>
  <c r="W102" i="20" s="1"/>
  <c r="V42" i="20"/>
  <c r="W42" i="20" s="1"/>
  <c r="AC78" i="20"/>
  <c r="AD78" i="20" s="1"/>
  <c r="AE78" i="20" s="1"/>
  <c r="AC292" i="20"/>
  <c r="AD292" i="20" s="1"/>
  <c r="Z54" i="20"/>
  <c r="Z352" i="20"/>
  <c r="V54" i="20"/>
  <c r="W54" i="20" s="1"/>
  <c r="AC54" i="20"/>
  <c r="AD54" i="20" s="1"/>
  <c r="Z66" i="20"/>
  <c r="V141" i="20"/>
  <c r="W141" i="20" s="1"/>
  <c r="AC246" i="20"/>
  <c r="AD246" i="20" s="1"/>
  <c r="AC30" i="20"/>
  <c r="AD30" i="20" s="1"/>
  <c r="AE30" i="20" s="1"/>
  <c r="AC280" i="20"/>
  <c r="AD280" i="20" s="1"/>
  <c r="AF280" i="20" s="1"/>
  <c r="Z138" i="20"/>
  <c r="Z222" i="20"/>
  <c r="AG376" i="20"/>
  <c r="V138" i="20"/>
  <c r="W138" i="20" s="1"/>
  <c r="Z42" i="20"/>
  <c r="Z156" i="20"/>
  <c r="V213" i="20"/>
  <c r="W213" i="20" s="1"/>
  <c r="Z252" i="20"/>
  <c r="AC21" i="20"/>
  <c r="AD21" i="20" s="1"/>
  <c r="AC75" i="20"/>
  <c r="AD75" i="20" s="1"/>
  <c r="AF75" i="20" s="1"/>
  <c r="AC12" i="20"/>
  <c r="AD12" i="20" s="1"/>
  <c r="AF12" i="20" s="1"/>
  <c r="AC141" i="20"/>
  <c r="AD141" i="20" s="1"/>
  <c r="AF141" i="20" s="1"/>
  <c r="V171" i="20"/>
  <c r="W171" i="20" s="1"/>
  <c r="Z60" i="20"/>
  <c r="V87" i="20"/>
  <c r="W87" i="20" s="1"/>
  <c r="V277" i="20"/>
  <c r="W277" i="20" s="1"/>
  <c r="AC135" i="20"/>
  <c r="AD135" i="20" s="1"/>
  <c r="AF135" i="20" s="1"/>
  <c r="Z12" i="20"/>
  <c r="V267" i="20"/>
  <c r="W267" i="20" s="1"/>
  <c r="Z186" i="20"/>
  <c r="Z120" i="20"/>
  <c r="V66" i="20"/>
  <c r="W66" i="20" s="1"/>
  <c r="V123" i="20"/>
  <c r="W123" i="20" s="1"/>
  <c r="Z84" i="20"/>
  <c r="Z159" i="20"/>
  <c r="Z195" i="20"/>
  <c r="V78" i="20"/>
  <c r="W78" i="20" s="1"/>
  <c r="V105" i="20"/>
  <c r="W105" i="20" s="1"/>
  <c r="V150" i="20"/>
  <c r="W150" i="20" s="1"/>
  <c r="AC289" i="20"/>
  <c r="AD289" i="20" s="1"/>
  <c r="AC66" i="20"/>
  <c r="AD66" i="20" s="1"/>
  <c r="AF66" i="20" s="1"/>
  <c r="AC81" i="20"/>
  <c r="AD81" i="20" s="1"/>
  <c r="AF81" i="20" s="1"/>
  <c r="V96" i="20"/>
  <c r="W96" i="20" s="1"/>
  <c r="V359" i="20"/>
  <c r="W359" i="20" s="1"/>
  <c r="Z313" i="20"/>
  <c r="V57" i="20"/>
  <c r="W57" i="20" s="1"/>
  <c r="AC313" i="20"/>
  <c r="AD313" i="20" s="1"/>
  <c r="AF313" i="20" s="1"/>
  <c r="AC90" i="20"/>
  <c r="AD90" i="20" s="1"/>
  <c r="AE90" i="20" s="1"/>
  <c r="V126" i="20"/>
  <c r="W126" i="20" s="1"/>
  <c r="Z117" i="20"/>
  <c r="V325" i="20"/>
  <c r="W325" i="20" s="1"/>
  <c r="Z395" i="20"/>
  <c r="Z18" i="20"/>
  <c r="AC60" i="20"/>
  <c r="AD60" i="20" s="1"/>
  <c r="AE60" i="20" s="1"/>
  <c r="V84" i="20"/>
  <c r="W84" i="20" s="1"/>
  <c r="Z48" i="20"/>
  <c r="V156" i="20"/>
  <c r="W156" i="20" s="1"/>
  <c r="AC72" i="20"/>
  <c r="AD72" i="20" s="1"/>
  <c r="AF72" i="20" s="1"/>
  <c r="AC180" i="20"/>
  <c r="AD180" i="20" s="1"/>
  <c r="AF180" i="20" s="1"/>
  <c r="Z96" i="20"/>
  <c r="V48" i="20"/>
  <c r="W48" i="20" s="1"/>
  <c r="V108" i="20"/>
  <c r="W108" i="20" s="1"/>
  <c r="V300" i="20"/>
  <c r="W300" i="20" s="1"/>
  <c r="AC96" i="20"/>
  <c r="AD96" i="20" s="1"/>
  <c r="AE96" i="20" s="1"/>
  <c r="AC288" i="20"/>
  <c r="AD288" i="20" s="1"/>
  <c r="AE288" i="20" s="1"/>
  <c r="AC120" i="20"/>
  <c r="AD120" i="20" s="1"/>
  <c r="AE120" i="20" s="1"/>
  <c r="AC132" i="20"/>
  <c r="AD132" i="20" s="1"/>
  <c r="AF132" i="20" s="1"/>
  <c r="V186" i="20"/>
  <c r="W186" i="20" s="1"/>
  <c r="V144" i="20"/>
  <c r="W144" i="20" s="1"/>
  <c r="V384" i="20"/>
  <c r="W384" i="20" s="1"/>
  <c r="Z36" i="20"/>
  <c r="V396" i="20"/>
  <c r="W396" i="20" s="1"/>
  <c r="AC183" i="20"/>
  <c r="AD183" i="20" s="1"/>
  <c r="AF183" i="20" s="1"/>
  <c r="Z144" i="20"/>
  <c r="Z183" i="20"/>
  <c r="Z300" i="20"/>
  <c r="Z72" i="20"/>
  <c r="Z201" i="20"/>
  <c r="Z198" i="20"/>
  <c r="Z246" i="20"/>
  <c r="AC213" i="20"/>
  <c r="AD213" i="20" s="1"/>
  <c r="AE213" i="20" s="1"/>
  <c r="AC117" i="20"/>
  <c r="AD117" i="20" s="1"/>
  <c r="AF117" i="20" s="1"/>
  <c r="AC267" i="20"/>
  <c r="AD267" i="20" s="1"/>
  <c r="AE267" i="20" s="1"/>
  <c r="Z273" i="20"/>
  <c r="AC237" i="20"/>
  <c r="AD237" i="20" s="1"/>
  <c r="AE237" i="20" s="1"/>
  <c r="V174" i="20"/>
  <c r="W174" i="20" s="1"/>
  <c r="AC99" i="20"/>
  <c r="AD99" i="20" s="1"/>
  <c r="AE99" i="20" s="1"/>
  <c r="AC129" i="20"/>
  <c r="AD129" i="20" s="1"/>
  <c r="AE129" i="20" s="1"/>
  <c r="AC315" i="20"/>
  <c r="AD315" i="20" s="1"/>
  <c r="AF315" i="20" s="1"/>
  <c r="Z285" i="20"/>
  <c r="Z111" i="20"/>
  <c r="V168" i="20"/>
  <c r="W168" i="20" s="1"/>
  <c r="Z135" i="20"/>
  <c r="Z392" i="20"/>
  <c r="Z171" i="20"/>
  <c r="Z93" i="20"/>
  <c r="Z57" i="20"/>
  <c r="Z9" i="20"/>
  <c r="AC363" i="20"/>
  <c r="AD363" i="20" s="1"/>
  <c r="AE363" i="20" s="1"/>
  <c r="V195" i="20"/>
  <c r="W195" i="20" s="1"/>
  <c r="V81" i="20"/>
  <c r="W81" i="20" s="1"/>
  <c r="AC297" i="20"/>
  <c r="AD297" i="20" s="1"/>
  <c r="AF297" i="20" s="1"/>
  <c r="V198" i="20"/>
  <c r="W198" i="20" s="1"/>
  <c r="AC156" i="20"/>
  <c r="AD156" i="20" s="1"/>
  <c r="AF156" i="20" s="1"/>
  <c r="AC33" i="20"/>
  <c r="AD33" i="20" s="1"/>
  <c r="AE33" i="20" s="1"/>
  <c r="V320" i="20"/>
  <c r="W320" i="20" s="1"/>
  <c r="V344" i="20"/>
  <c r="W344" i="20" s="1"/>
  <c r="AC144" i="20"/>
  <c r="AD144" i="20" s="1"/>
  <c r="AF144" i="20" s="1"/>
  <c r="Z153" i="20"/>
  <c r="Z322" i="20"/>
  <c r="V204" i="20"/>
  <c r="W204" i="20" s="1"/>
  <c r="AC150" i="20"/>
  <c r="AD150" i="20" s="1"/>
  <c r="AF150" i="20" s="1"/>
  <c r="V120" i="20"/>
  <c r="W120" i="20" s="1"/>
  <c r="AC108" i="20"/>
  <c r="AD108" i="20" s="1"/>
  <c r="V93" i="20"/>
  <c r="W93" i="20" s="1"/>
  <c r="AC168" i="20"/>
  <c r="AD168" i="20" s="1"/>
  <c r="AF168" i="20" s="1"/>
  <c r="AC102" i="20"/>
  <c r="AD102" i="20" s="1"/>
  <c r="AE102" i="20" s="1"/>
  <c r="AC69" i="20"/>
  <c r="AD69" i="20" s="1"/>
  <c r="AF69" i="20" s="1"/>
  <c r="V234" i="20"/>
  <c r="W234" i="20" s="1"/>
  <c r="AC159" i="20"/>
  <c r="AD159" i="20" s="1"/>
  <c r="AF159" i="20" s="1"/>
  <c r="V153" i="20"/>
  <c r="W153" i="20" s="1"/>
  <c r="Z334" i="20"/>
  <c r="Z228" i="20"/>
  <c r="Z362" i="20"/>
  <c r="Z272" i="20"/>
  <c r="Z90" i="20"/>
  <c r="Z33" i="20"/>
  <c r="AC93" i="20"/>
  <c r="AD93" i="20" s="1"/>
  <c r="AF93" i="20" s="1"/>
  <c r="V294" i="20"/>
  <c r="W294" i="20" s="1"/>
  <c r="AC171" i="20"/>
  <c r="AD171" i="20" s="1"/>
  <c r="AE171" i="20" s="1"/>
  <c r="V117" i="20"/>
  <c r="W117" i="20" s="1"/>
  <c r="Z264" i="20"/>
  <c r="Z354" i="20"/>
  <c r="V45" i="20"/>
  <c r="W45" i="20" s="1"/>
  <c r="AC276" i="20"/>
  <c r="AD276" i="20" s="1"/>
  <c r="AE276" i="20" s="1"/>
  <c r="AC57" i="20"/>
  <c r="AD57" i="20" s="1"/>
  <c r="AE57" i="20" s="1"/>
  <c r="AC105" i="20"/>
  <c r="AD105" i="20" s="1"/>
  <c r="AE105" i="20" s="1"/>
  <c r="V342" i="20"/>
  <c r="W342" i="20" s="1"/>
  <c r="V183" i="20"/>
  <c r="W183" i="20" s="1"/>
  <c r="Z129" i="20"/>
  <c r="V276" i="20"/>
  <c r="W276" i="20" s="1"/>
  <c r="V90" i="20"/>
  <c r="W90" i="20" s="1"/>
  <c r="AC126" i="20"/>
  <c r="AD126" i="20" s="1"/>
  <c r="AF126" i="20" s="1"/>
  <c r="AC324" i="20"/>
  <c r="AD324" i="20" s="1"/>
  <c r="V284" i="20"/>
  <c r="W284" i="20" s="1"/>
  <c r="V375" i="20"/>
  <c r="W375" i="20" s="1"/>
  <c r="Z108" i="20"/>
  <c r="V201" i="20"/>
  <c r="W201" i="20" s="1"/>
  <c r="V274" i="20"/>
  <c r="W274" i="20" s="1"/>
  <c r="Z87" i="20"/>
  <c r="Z141" i="20"/>
  <c r="Z348" i="20"/>
  <c r="V114" i="20"/>
  <c r="W114" i="20" s="1"/>
  <c r="Z105" i="20"/>
  <c r="Z69" i="20"/>
  <c r="AG333" i="20"/>
  <c r="V333" i="20"/>
  <c r="W333" i="20" s="1"/>
  <c r="AG309" i="20"/>
  <c r="AC309" i="20"/>
  <c r="AD309" i="20" s="1"/>
  <c r="AF309" i="20" s="1"/>
  <c r="AG285" i="20"/>
  <c r="AC285" i="20"/>
  <c r="AD285" i="20" s="1"/>
  <c r="AF285" i="20" s="1"/>
  <c r="AG189" i="20"/>
  <c r="V189" i="20"/>
  <c r="W189" i="20" s="1"/>
  <c r="AG177" i="20"/>
  <c r="V177" i="20"/>
  <c r="W177" i="20" s="1"/>
  <c r="Z177" i="20"/>
  <c r="AG165" i="20"/>
  <c r="AC165" i="20"/>
  <c r="AD165" i="20" s="1"/>
  <c r="AE165" i="20" s="1"/>
  <c r="AG261" i="20"/>
  <c r="V261" i="20"/>
  <c r="W261" i="20" s="1"/>
  <c r="AG249" i="20"/>
  <c r="V249" i="20"/>
  <c r="W249" i="20" s="1"/>
  <c r="Z249" i="20"/>
  <c r="AC261" i="20"/>
  <c r="AD261" i="20" s="1"/>
  <c r="AE261" i="20" s="1"/>
  <c r="AC300" i="20"/>
  <c r="AD300" i="20" s="1"/>
  <c r="AF300" i="20" s="1"/>
  <c r="V327" i="20"/>
  <c r="W327" i="20" s="1"/>
  <c r="V297" i="20"/>
  <c r="W297" i="20" s="1"/>
  <c r="V264" i="20"/>
  <c r="W264" i="20" s="1"/>
  <c r="Z243" i="20"/>
  <c r="AC273" i="20"/>
  <c r="AD273" i="20" s="1"/>
  <c r="AF273" i="20" s="1"/>
  <c r="AC312" i="20"/>
  <c r="AD312" i="20" s="1"/>
  <c r="AE312" i="20" s="1"/>
  <c r="AC351" i="20"/>
  <c r="AD351" i="20" s="1"/>
  <c r="AF351" i="20" s="1"/>
  <c r="Z213" i="20"/>
  <c r="Z309" i="20"/>
  <c r="Z276" i="20"/>
  <c r="Z270" i="20"/>
  <c r="AG210" i="20"/>
  <c r="AC210" i="20"/>
  <c r="AD210" i="20" s="1"/>
  <c r="AF210" i="20" s="1"/>
  <c r="AG162" i="20"/>
  <c r="Z162" i="20"/>
  <c r="V162" i="20"/>
  <c r="W162" i="20" s="1"/>
  <c r="AG366" i="20"/>
  <c r="AC366" i="20"/>
  <c r="AD366" i="20" s="1"/>
  <c r="AF366" i="20" s="1"/>
  <c r="AG306" i="20"/>
  <c r="Z306" i="20"/>
  <c r="AG282" i="20"/>
  <c r="AC282" i="20"/>
  <c r="AD282" i="20" s="1"/>
  <c r="Z282" i="20"/>
  <c r="V210" i="20"/>
  <c r="W210" i="20" s="1"/>
  <c r="AC348" i="20"/>
  <c r="AD348" i="20" s="1"/>
  <c r="AE348" i="20" s="1"/>
  <c r="V282" i="20"/>
  <c r="W282" i="20" s="1"/>
  <c r="AC234" i="20"/>
  <c r="AD234" i="20" s="1"/>
  <c r="AE234" i="20" s="1"/>
  <c r="AC339" i="20"/>
  <c r="AD339" i="20" s="1"/>
  <c r="Z225" i="20"/>
  <c r="Z333" i="20"/>
  <c r="Z192" i="20"/>
  <c r="Z288" i="20"/>
  <c r="Z327" i="20"/>
  <c r="Z294" i="20"/>
  <c r="Z234" i="20"/>
  <c r="AG318" i="20"/>
  <c r="AC318" i="20"/>
  <c r="AD318" i="20" s="1"/>
  <c r="V318" i="20"/>
  <c r="W318" i="20" s="1"/>
  <c r="AG258" i="20"/>
  <c r="AC258" i="20"/>
  <c r="AD258" i="20" s="1"/>
  <c r="AF258" i="20" s="1"/>
  <c r="Z258" i="20"/>
  <c r="V258" i="20"/>
  <c r="W258" i="20" s="1"/>
  <c r="AG222" i="20"/>
  <c r="AC222" i="20"/>
  <c r="AD222" i="20" s="1"/>
  <c r="AF222" i="20" s="1"/>
  <c r="Z204" i="20"/>
  <c r="AG396" i="20"/>
  <c r="AG204" i="20"/>
  <c r="V306" i="20"/>
  <c r="W306" i="20" s="1"/>
  <c r="V246" i="20"/>
  <c r="W246" i="20" s="1"/>
  <c r="V363" i="20"/>
  <c r="W363" i="20" s="1"/>
  <c r="V225" i="20"/>
  <c r="W225" i="20" s="1"/>
  <c r="V192" i="20"/>
  <c r="W192" i="20" s="1"/>
  <c r="V288" i="20"/>
  <c r="W288" i="20" s="1"/>
  <c r="Z267" i="20"/>
  <c r="AG291" i="20"/>
  <c r="V291" i="20"/>
  <c r="W291" i="20" s="1"/>
  <c r="AG147" i="20"/>
  <c r="V147" i="20"/>
  <c r="W147" i="20" s="1"/>
  <c r="AC147" i="20"/>
  <c r="AD147" i="20" s="1"/>
  <c r="AF147" i="20" s="1"/>
  <c r="AG279" i="20"/>
  <c r="Z279" i="20"/>
  <c r="AC279" i="20"/>
  <c r="AD279" i="20" s="1"/>
  <c r="AE279" i="20" s="1"/>
  <c r="AG255" i="20"/>
  <c r="Z255" i="20"/>
  <c r="AG219" i="20"/>
  <c r="V219" i="20"/>
  <c r="W219" i="20" s="1"/>
  <c r="AG207" i="20"/>
  <c r="Z207" i="20"/>
  <c r="AC207" i="20"/>
  <c r="AD207" i="20" s="1"/>
  <c r="AE207" i="20" s="1"/>
  <c r="AG195" i="20"/>
  <c r="AC189" i="20"/>
  <c r="AD189" i="20" s="1"/>
  <c r="AF189" i="20" s="1"/>
  <c r="AC192" i="20"/>
  <c r="AD192" i="20" s="1"/>
  <c r="AE192" i="20" s="1"/>
  <c r="V354" i="20"/>
  <c r="W354" i="20" s="1"/>
  <c r="V270" i="20"/>
  <c r="W270" i="20" s="1"/>
  <c r="V243" i="20"/>
  <c r="W243" i="20" s="1"/>
  <c r="V237" i="20"/>
  <c r="W237" i="20" s="1"/>
  <c r="Z216" i="20"/>
  <c r="Z174" i="20"/>
  <c r="Z318" i="20"/>
  <c r="Z291" i="20"/>
  <c r="AG315" i="20"/>
  <c r="V315" i="20"/>
  <c r="W315" i="20" s="1"/>
  <c r="AG231" i="20"/>
  <c r="V231" i="20"/>
  <c r="W231" i="20" s="1"/>
  <c r="Z231" i="20"/>
  <c r="AC201" i="20"/>
  <c r="AD201" i="20" s="1"/>
  <c r="AC228" i="20"/>
  <c r="AD228" i="20" s="1"/>
  <c r="AF228" i="20" s="1"/>
  <c r="V402" i="20"/>
  <c r="W402" i="20" s="1"/>
  <c r="AC270" i="20"/>
  <c r="AD270" i="20" s="1"/>
  <c r="AF270" i="20" s="1"/>
  <c r="AC243" i="20"/>
  <c r="AD243" i="20" s="1"/>
  <c r="Z261" i="20"/>
  <c r="AC174" i="20"/>
  <c r="AD174" i="20" s="1"/>
  <c r="AF174" i="20" s="1"/>
  <c r="AG324" i="20"/>
  <c r="Z324" i="20"/>
  <c r="AG180" i="20"/>
  <c r="Z180" i="20"/>
  <c r="AG360" i="20"/>
  <c r="AC360" i="20"/>
  <c r="AD360" i="20" s="1"/>
  <c r="AG336" i="20"/>
  <c r="V336" i="20"/>
  <c r="W336" i="20" s="1"/>
  <c r="AG312" i="20"/>
  <c r="V312" i="20"/>
  <c r="W312" i="20" s="1"/>
  <c r="AG252" i="20"/>
  <c r="V252" i="20"/>
  <c r="W252" i="20" s="1"/>
  <c r="AG240" i="20"/>
  <c r="AC240" i="20"/>
  <c r="AD240" i="20" s="1"/>
  <c r="AF240" i="20" s="1"/>
  <c r="V240" i="20"/>
  <c r="W240" i="20" s="1"/>
  <c r="Z240" i="20"/>
  <c r="AG216" i="20"/>
  <c r="AC216" i="20"/>
  <c r="AD216" i="20" s="1"/>
  <c r="AE216" i="20" s="1"/>
  <c r="AC225" i="20"/>
  <c r="AD225" i="20" s="1"/>
  <c r="AE225" i="20" s="1"/>
  <c r="AC264" i="20"/>
  <c r="AD264" i="20" s="1"/>
  <c r="AF264" i="20" s="1"/>
  <c r="AC294" i="20"/>
  <c r="AD294" i="20" s="1"/>
  <c r="AF294" i="20" s="1"/>
  <c r="V159" i="20"/>
  <c r="W159" i="20" s="1"/>
  <c r="AC255" i="20"/>
  <c r="AD255" i="20" s="1"/>
  <c r="V273" i="20"/>
  <c r="W273" i="20" s="1"/>
  <c r="V228" i="20"/>
  <c r="W228" i="20" s="1"/>
  <c r="V348" i="20"/>
  <c r="W348" i="20" s="1"/>
  <c r="AC186" i="20"/>
  <c r="AD186" i="20" s="1"/>
  <c r="AF186" i="20" s="1"/>
  <c r="V135" i="20"/>
  <c r="W135" i="20" s="1"/>
  <c r="AC138" i="20"/>
  <c r="AD138" i="20" s="1"/>
  <c r="AE138" i="20" s="1"/>
  <c r="AC322" i="20"/>
  <c r="AD322" i="20" s="1"/>
  <c r="AF322" i="20" s="1"/>
  <c r="V368" i="20"/>
  <c r="W368" i="20" s="1"/>
  <c r="V356" i="20"/>
  <c r="W356" i="20" s="1"/>
  <c r="AC344" i="20"/>
  <c r="AD344" i="20" s="1"/>
  <c r="AE344" i="20" s="1"/>
  <c r="V132" i="20"/>
  <c r="W132" i="20" s="1"/>
  <c r="V322" i="20"/>
  <c r="W322" i="20" s="1"/>
  <c r="V111" i="20"/>
  <c r="W111" i="20" s="1"/>
  <c r="Z168" i="20"/>
  <c r="Z150" i="20"/>
  <c r="Z114" i="20"/>
  <c r="V346" i="20"/>
  <c r="W346" i="20" s="1"/>
  <c r="V365" i="20"/>
  <c r="W365" i="20" s="1"/>
  <c r="V345" i="20"/>
  <c r="W345" i="20" s="1"/>
  <c r="V337" i="20"/>
  <c r="W337" i="20" s="1"/>
  <c r="AC413" i="20"/>
  <c r="AD413" i="20" s="1"/>
  <c r="AF413" i="20" s="1"/>
  <c r="AC410" i="20"/>
  <c r="AD410" i="20" s="1"/>
  <c r="AF410" i="20" s="1"/>
  <c r="V329" i="20"/>
  <c r="W329" i="20" s="1"/>
  <c r="AC333" i="20"/>
  <c r="AD333" i="20" s="1"/>
  <c r="AE333" i="20" s="1"/>
  <c r="AC349" i="20"/>
  <c r="AD349" i="20" s="1"/>
  <c r="AF349" i="20" s="1"/>
  <c r="AC305" i="20"/>
  <c r="AD305" i="20" s="1"/>
  <c r="V391" i="20"/>
  <c r="W391" i="20" s="1"/>
  <c r="Z297" i="20"/>
  <c r="Z321" i="20"/>
  <c r="Z381" i="20"/>
  <c r="Z301" i="20"/>
  <c r="Z325" i="20"/>
  <c r="Z414" i="20"/>
  <c r="Z385" i="20"/>
  <c r="AC382" i="20"/>
  <c r="AD382" i="20" s="1"/>
  <c r="V338" i="20"/>
  <c r="W338" i="20" s="1"/>
  <c r="V386" i="20"/>
  <c r="W386" i="20" s="1"/>
  <c r="AC310" i="20"/>
  <c r="AD310" i="20" s="1"/>
  <c r="AC362" i="20"/>
  <c r="AD362" i="20" s="1"/>
  <c r="AE362" i="20" s="1"/>
  <c r="AC402" i="20"/>
  <c r="AD402" i="20" s="1"/>
  <c r="AC342" i="20"/>
  <c r="AD342" i="20" s="1"/>
  <c r="AE342" i="20" s="1"/>
  <c r="V310" i="20"/>
  <c r="W310" i="20" s="1"/>
  <c r="V334" i="20"/>
  <c r="W334" i="20" s="1"/>
  <c r="Z366" i="20"/>
  <c r="Z338" i="20"/>
  <c r="Z314" i="20"/>
  <c r="Z382" i="20"/>
  <c r="AC406" i="20"/>
  <c r="AD406" i="20" s="1"/>
  <c r="AC398" i="20"/>
  <c r="AD398" i="20" s="1"/>
  <c r="V362" i="20"/>
  <c r="W362" i="20" s="1"/>
  <c r="AC334" i="20"/>
  <c r="AD334" i="20" s="1"/>
  <c r="V382" i="20"/>
  <c r="W382" i="20" s="1"/>
  <c r="AC386" i="20"/>
  <c r="AD386" i="20" s="1"/>
  <c r="AC378" i="20"/>
  <c r="AD378" i="20" s="1"/>
  <c r="AE378" i="20" s="1"/>
  <c r="AC390" i="20"/>
  <c r="AD390" i="20" s="1"/>
  <c r="Z358" i="20"/>
  <c r="Z390" i="20"/>
  <c r="Z370" i="20"/>
  <c r="Z375" i="20"/>
  <c r="AC381" i="20"/>
  <c r="AD381" i="20" s="1"/>
  <c r="V381" i="20"/>
  <c r="W381" i="20" s="1"/>
  <c r="AC353" i="20"/>
  <c r="AD353" i="20" s="1"/>
  <c r="AF353" i="20" s="1"/>
  <c r="V417" i="20"/>
  <c r="W417" i="20" s="1"/>
  <c r="Z361" i="20"/>
  <c r="V389" i="20"/>
  <c r="W389" i="20" s="1"/>
  <c r="Z377" i="20"/>
  <c r="V353" i="20"/>
  <c r="W353" i="20" s="1"/>
  <c r="AC321" i="20"/>
  <c r="AD321" i="20" s="1"/>
  <c r="AE321" i="20" s="1"/>
  <c r="AC325" i="20"/>
  <c r="AD325" i="20" s="1"/>
  <c r="AF325" i="20" s="1"/>
  <c r="V413" i="20"/>
  <c r="W413" i="20" s="1"/>
  <c r="V321" i="20"/>
  <c r="W321" i="20" s="1"/>
  <c r="V357" i="20"/>
  <c r="W357" i="20" s="1"/>
  <c r="Z337" i="20"/>
  <c r="V361" i="20"/>
  <c r="W361" i="20" s="1"/>
  <c r="Z389" i="20"/>
  <c r="Z413" i="20"/>
  <c r="Z365" i="20"/>
  <c r="Z353" i="20"/>
  <c r="AC405" i="20"/>
  <c r="AD405" i="20" s="1"/>
  <c r="AE405" i="20" s="1"/>
  <c r="V397" i="20"/>
  <c r="W397" i="20" s="1"/>
  <c r="Z417" i="20"/>
  <c r="AE231" i="20"/>
  <c r="AC391" i="20"/>
  <c r="AD391" i="20" s="1"/>
  <c r="AC419" i="20"/>
  <c r="AD419" i="20" s="1"/>
  <c r="AE419" i="20" s="1"/>
  <c r="V439" i="20"/>
  <c r="W439" i="20" s="1"/>
  <c r="V392" i="20"/>
  <c r="W392" i="20" s="1"/>
  <c r="Z391" i="20"/>
  <c r="AC375" i="20"/>
  <c r="AD375" i="20" s="1"/>
  <c r="AE375" i="20" s="1"/>
  <c r="V388" i="20"/>
  <c r="W388" i="20" s="1"/>
  <c r="Z371" i="20"/>
  <c r="Z402" i="20"/>
  <c r="V372" i="20"/>
  <c r="W372" i="20" s="1"/>
  <c r="AC355" i="20"/>
  <c r="AD355" i="20" s="1"/>
  <c r="AE355" i="20" s="1"/>
  <c r="AC439" i="20"/>
  <c r="AD439" i="20" s="1"/>
  <c r="AC445" i="20"/>
  <c r="AD445" i="20" s="1"/>
  <c r="V398" i="20"/>
  <c r="W398" i="20" s="1"/>
  <c r="AC417" i="20"/>
  <c r="AD417" i="20" s="1"/>
  <c r="AC336" i="20"/>
  <c r="AD336" i="20" s="1"/>
  <c r="AF336" i="20" s="1"/>
  <c r="V379" i="20"/>
  <c r="W379" i="20" s="1"/>
  <c r="V355" i="20"/>
  <c r="W355" i="20" s="1"/>
  <c r="AC392" i="20"/>
  <c r="AD392" i="20" s="1"/>
  <c r="V351" i="20"/>
  <c r="W351" i="20" s="1"/>
  <c r="AC399" i="20"/>
  <c r="AD399" i="20" s="1"/>
  <c r="AC388" i="20"/>
  <c r="AD388" i="20" s="1"/>
  <c r="Z347" i="20"/>
  <c r="V371" i="20"/>
  <c r="W371" i="20" s="1"/>
  <c r="Z336" i="20"/>
  <c r="V360" i="20"/>
  <c r="W360" i="20" s="1"/>
  <c r="Z445" i="20"/>
  <c r="Z398" i="20"/>
  <c r="Z379" i="20"/>
  <c r="Z368" i="20"/>
  <c r="Z363" i="20"/>
  <c r="Z430" i="20"/>
  <c r="AF290" i="20"/>
  <c r="V410" i="20"/>
  <c r="W410" i="20" s="1"/>
  <c r="V442" i="20"/>
  <c r="W442" i="20" s="1"/>
  <c r="AC442" i="20"/>
  <c r="AD442" i="20" s="1"/>
  <c r="Z410" i="20"/>
  <c r="Z436" i="20"/>
  <c r="AF29" i="20"/>
  <c r="AC368" i="20"/>
  <c r="AD368" i="20" s="1"/>
  <c r="AF368" i="20" s="1"/>
  <c r="V401" i="20"/>
  <c r="W401" i="20" s="1"/>
  <c r="V409" i="20"/>
  <c r="W409" i="20" s="1"/>
  <c r="Z372" i="20"/>
  <c r="AC394" i="20"/>
  <c r="AD394" i="20" s="1"/>
  <c r="AC421" i="20"/>
  <c r="AD421" i="20" s="1"/>
  <c r="AF421" i="20" s="1"/>
  <c r="AC447" i="20"/>
  <c r="AD447" i="20" s="1"/>
  <c r="AE447" i="20" s="1"/>
  <c r="V341" i="20"/>
  <c r="W341" i="20" s="1"/>
  <c r="AC345" i="20"/>
  <c r="AD345" i="20" s="1"/>
  <c r="AE345" i="20" s="1"/>
  <c r="AC441" i="20"/>
  <c r="AD441" i="20" s="1"/>
  <c r="AC432" i="20"/>
  <c r="AD432" i="20" s="1"/>
  <c r="AC337" i="20"/>
  <c r="AD337" i="20" s="1"/>
  <c r="AE337" i="20" s="1"/>
  <c r="V394" i="20"/>
  <c r="W394" i="20" s="1"/>
  <c r="AC329" i="20"/>
  <c r="AD329" i="20" s="1"/>
  <c r="AF329" i="20" s="1"/>
  <c r="V425" i="20"/>
  <c r="W425" i="20" s="1"/>
  <c r="V390" i="20"/>
  <c r="W390" i="20" s="1"/>
  <c r="V421" i="20"/>
  <c r="W421" i="20" s="1"/>
  <c r="V411" i="20"/>
  <c r="W411" i="20" s="1"/>
  <c r="V376" i="20"/>
  <c r="W376" i="20" s="1"/>
  <c r="Z345" i="20"/>
  <c r="Z360" i="20"/>
  <c r="Z349" i="20"/>
  <c r="Z421" i="20"/>
  <c r="Z406" i="20"/>
  <c r="AG380" i="20"/>
  <c r="V424" i="20"/>
  <c r="W424" i="20" s="1"/>
  <c r="Z424" i="20"/>
  <c r="Z409" i="20"/>
  <c r="AF10" i="20"/>
  <c r="V428" i="20"/>
  <c r="W428" i="20" s="1"/>
  <c r="Z388" i="20"/>
  <c r="AG436" i="20"/>
  <c r="Z432" i="20"/>
  <c r="AG424" i="20"/>
  <c r="Z416" i="20"/>
  <c r="AE332" i="20"/>
  <c r="V385" i="20"/>
  <c r="W385" i="20" s="1"/>
  <c r="V412" i="20"/>
  <c r="W412" i="20" s="1"/>
  <c r="V432" i="20"/>
  <c r="W432" i="20" s="1"/>
  <c r="Z394" i="20"/>
  <c r="Z396" i="20"/>
  <c r="V420" i="20"/>
  <c r="W420" i="20" s="1"/>
  <c r="V436" i="20"/>
  <c r="W436" i="20" s="1"/>
  <c r="AC370" i="20"/>
  <c r="AD370" i="20" s="1"/>
  <c r="AE370" i="20" s="1"/>
  <c r="AC430" i="20"/>
  <c r="AD430" i="20" s="1"/>
  <c r="AC409" i="20"/>
  <c r="AD409" i="20" s="1"/>
  <c r="AF409" i="20" s="1"/>
  <c r="AC393" i="20"/>
  <c r="AD393" i="20" s="1"/>
  <c r="AC408" i="20"/>
  <c r="AD408" i="20" s="1"/>
  <c r="AF408" i="20" s="1"/>
  <c r="V370" i="20"/>
  <c r="W370" i="20" s="1"/>
  <c r="V419" i="20"/>
  <c r="W419" i="20" s="1"/>
  <c r="V378" i="20"/>
  <c r="W378" i="20" s="1"/>
  <c r="V426" i="20"/>
  <c r="W426" i="20" s="1"/>
  <c r="V366" i="20"/>
  <c r="W366" i="20" s="1"/>
  <c r="AC385" i="20"/>
  <c r="AD385" i="20" s="1"/>
  <c r="AC412" i="20"/>
  <c r="AD412" i="20" s="1"/>
  <c r="AF412" i="20" s="1"/>
  <c r="Z422" i="20"/>
  <c r="Z412" i="20"/>
  <c r="Z378" i="20"/>
  <c r="V423" i="20"/>
  <c r="W423" i="20" s="1"/>
  <c r="Z427" i="20"/>
  <c r="Z404" i="20"/>
  <c r="AG404" i="20"/>
  <c r="AC389" i="20"/>
  <c r="AD389" i="20" s="1"/>
  <c r="AC377" i="20"/>
  <c r="AD377" i="20" s="1"/>
  <c r="AE377" i="20" s="1"/>
  <c r="AC426" i="20"/>
  <c r="AD426" i="20" s="1"/>
  <c r="V377" i="20"/>
  <c r="W377" i="20" s="1"/>
  <c r="AC357" i="20"/>
  <c r="AD357" i="20" s="1"/>
  <c r="AF357" i="20" s="1"/>
  <c r="AC335" i="20"/>
  <c r="AD335" i="20" s="1"/>
  <c r="AE335" i="20" s="1"/>
  <c r="AC383" i="20"/>
  <c r="AD383" i="20" s="1"/>
  <c r="AC384" i="20"/>
  <c r="AD384" i="20" s="1"/>
  <c r="V380" i="20"/>
  <c r="W380" i="20" s="1"/>
  <c r="V373" i="20"/>
  <c r="W373" i="20" s="1"/>
  <c r="AC423" i="20"/>
  <c r="AD423" i="20" s="1"/>
  <c r="V387" i="20"/>
  <c r="W387" i="20" s="1"/>
  <c r="AC376" i="20"/>
  <c r="AD376" i="20" s="1"/>
  <c r="AF376" i="20" s="1"/>
  <c r="AC400" i="20"/>
  <c r="AD400" i="20" s="1"/>
  <c r="Z369" i="20"/>
  <c r="Z393" i="20"/>
  <c r="V383" i="20"/>
  <c r="W383" i="20" s="1"/>
  <c r="Z408" i="20"/>
  <c r="Z442" i="20"/>
  <c r="Z426" i="20"/>
  <c r="Z419" i="20"/>
  <c r="Z387" i="20"/>
  <c r="Z380" i="20"/>
  <c r="Z342" i="20"/>
  <c r="Z331" i="20"/>
  <c r="AC431" i="20"/>
  <c r="AD431" i="20" s="1"/>
  <c r="V435" i="20"/>
  <c r="W435" i="20" s="1"/>
  <c r="Z443" i="20"/>
  <c r="AG372" i="20"/>
  <c r="AF11" i="20"/>
  <c r="AE9" i="20"/>
  <c r="AC415" i="20"/>
  <c r="AD415" i="20" s="1"/>
  <c r="AE415" i="20" s="1"/>
  <c r="AC418" i="20"/>
  <c r="AD418" i="20" s="1"/>
  <c r="AE418" i="20" s="1"/>
  <c r="AC395" i="20"/>
  <c r="AD395" i="20" s="1"/>
  <c r="AC369" i="20"/>
  <c r="AD369" i="20" s="1"/>
  <c r="AE369" i="20" s="1"/>
  <c r="AC358" i="20"/>
  <c r="AD358" i="20" s="1"/>
  <c r="V331" i="20"/>
  <c r="W331" i="20" s="1"/>
  <c r="AC361" i="20"/>
  <c r="AD361" i="20" s="1"/>
  <c r="AC338" i="20"/>
  <c r="AD338" i="20" s="1"/>
  <c r="AE338" i="20" s="1"/>
  <c r="V395" i="20"/>
  <c r="W395" i="20" s="1"/>
  <c r="AC365" i="20"/>
  <c r="AD365" i="20" s="1"/>
  <c r="AC354" i="20"/>
  <c r="AD354" i="20" s="1"/>
  <c r="V415" i="20"/>
  <c r="W415" i="20" s="1"/>
  <c r="V403" i="20"/>
  <c r="W403" i="20" s="1"/>
  <c r="AC373" i="20"/>
  <c r="AD373" i="20" s="1"/>
  <c r="V445" i="20"/>
  <c r="W445" i="20" s="1"/>
  <c r="AC327" i="20"/>
  <c r="AD327" i="20" s="1"/>
  <c r="AF327" i="20" s="1"/>
  <c r="AC387" i="20"/>
  <c r="AD387" i="20" s="1"/>
  <c r="AE387" i="20" s="1"/>
  <c r="Z357" i="20"/>
  <c r="V369" i="20"/>
  <c r="W369" i="20" s="1"/>
  <c r="V393" i="20"/>
  <c r="W393" i="20" s="1"/>
  <c r="V358" i="20"/>
  <c r="W358" i="20" s="1"/>
  <c r="V347" i="20"/>
  <c r="W347" i="20" s="1"/>
  <c r="Z384" i="20"/>
  <c r="V408" i="20"/>
  <c r="W408" i="20" s="1"/>
  <c r="Z439" i="20"/>
  <c r="Z423" i="20"/>
  <c r="Z415" i="20"/>
  <c r="Z403" i="20"/>
  <c r="Z373" i="20"/>
  <c r="Z351" i="20"/>
  <c r="AG443" i="20"/>
  <c r="AF182" i="20"/>
  <c r="AE182" i="20"/>
  <c r="AF257" i="20"/>
  <c r="AE257" i="20"/>
  <c r="AE195" i="20"/>
  <c r="AF195" i="20"/>
  <c r="AF162" i="20"/>
  <c r="AF204" i="20"/>
  <c r="V437" i="20"/>
  <c r="W437" i="20" s="1"/>
  <c r="V433" i="20"/>
  <c r="W433" i="20" s="1"/>
  <c r="AE74" i="20"/>
  <c r="AC403" i="20"/>
  <c r="AD403" i="20" s="1"/>
  <c r="AC407" i="20"/>
  <c r="AD407" i="20" s="1"/>
  <c r="AF407" i="20" s="1"/>
  <c r="V422" i="20"/>
  <c r="W422" i="20" s="1"/>
  <c r="AC444" i="20"/>
  <c r="AD444" i="20" s="1"/>
  <c r="V407" i="20"/>
  <c r="W407" i="20" s="1"/>
  <c r="Z6" i="20"/>
  <c r="Z437" i="20"/>
  <c r="AF296" i="20"/>
  <c r="AF49" i="20"/>
  <c r="AC425" i="20"/>
  <c r="AD425" i="20" s="1"/>
  <c r="AC422" i="20"/>
  <c r="AD422" i="20" s="1"/>
  <c r="AC429" i="20"/>
  <c r="AD429" i="20" s="1"/>
  <c r="AE302" i="20"/>
  <c r="Z433" i="20"/>
  <c r="Z425" i="20"/>
  <c r="Z407" i="20"/>
  <c r="AF306" i="20"/>
  <c r="AC437" i="20"/>
  <c r="AD437" i="20" s="1"/>
  <c r="V447" i="20"/>
  <c r="W447" i="20" s="1"/>
  <c r="Z447" i="20"/>
  <c r="AE252" i="20"/>
  <c r="AE215" i="20"/>
  <c r="AE146" i="20"/>
  <c r="AF436" i="20"/>
  <c r="AF371" i="20"/>
  <c r="AE249" i="20"/>
  <c r="AE224" i="20"/>
  <c r="AF62" i="20"/>
  <c r="AF87" i="20"/>
  <c r="AC443" i="20"/>
  <c r="AD443" i="20" s="1"/>
  <c r="AC433" i="20"/>
  <c r="AD433" i="20" s="1"/>
  <c r="AF433" i="20" s="1"/>
  <c r="AF190" i="20"/>
  <c r="AF303" i="20"/>
  <c r="AF39" i="20"/>
  <c r="AF37" i="20"/>
  <c r="AE37" i="20"/>
  <c r="AE104" i="20"/>
  <c r="AF104" i="20"/>
  <c r="AG446" i="20"/>
  <c r="Z446" i="20"/>
  <c r="AG414" i="20"/>
  <c r="AC414" i="20"/>
  <c r="AD414" i="20" s="1"/>
  <c r="AF15" i="20"/>
  <c r="AE42" i="20"/>
  <c r="AG420" i="20"/>
  <c r="AG416" i="20"/>
  <c r="AF68" i="20"/>
  <c r="AF84" i="20"/>
  <c r="AE8" i="20"/>
  <c r="AC416" i="20"/>
  <c r="AD416" i="20" s="1"/>
  <c r="AC446" i="20"/>
  <c r="AD446" i="20" s="1"/>
  <c r="AC420" i="20"/>
  <c r="AD420" i="20" s="1"/>
  <c r="AE420" i="20" s="1"/>
  <c r="V438" i="20"/>
  <c r="W438" i="20" s="1"/>
  <c r="Z438" i="20"/>
  <c r="AG339" i="20"/>
  <c r="V339" i="20"/>
  <c r="W339" i="20" s="1"/>
  <c r="AG364" i="20"/>
  <c r="Z364" i="20"/>
  <c r="AC364" i="20"/>
  <c r="AD364" i="20" s="1"/>
  <c r="AG350" i="20"/>
  <c r="Z350" i="20"/>
  <c r="AC350" i="20"/>
  <c r="AD350" i="20" s="1"/>
  <c r="AG346" i="20"/>
  <c r="Z346" i="20"/>
  <c r="AG320" i="20"/>
  <c r="Z320" i="20"/>
  <c r="AG316" i="20"/>
  <c r="Z316" i="20"/>
  <c r="AC316" i="20"/>
  <c r="AD316" i="20" s="1"/>
  <c r="AF99" i="20"/>
  <c r="AE36" i="20"/>
  <c r="AC438" i="20"/>
  <c r="AD438" i="20" s="1"/>
  <c r="AG441" i="20"/>
  <c r="Z441" i="20"/>
  <c r="AG411" i="20"/>
  <c r="AC411" i="20"/>
  <c r="AD411" i="20" s="1"/>
  <c r="AG405" i="20"/>
  <c r="V405" i="20"/>
  <c r="W405" i="20" s="1"/>
  <c r="AG356" i="20"/>
  <c r="AC356" i="20"/>
  <c r="AD356" i="20" s="1"/>
  <c r="AG330" i="20"/>
  <c r="Z330" i="20"/>
  <c r="AC330" i="20"/>
  <c r="AD330" i="20" s="1"/>
  <c r="AG307" i="20"/>
  <c r="Z307" i="20"/>
  <c r="AG303" i="20"/>
  <c r="Z303" i="20"/>
  <c r="V303" i="20"/>
  <c r="W303" i="20" s="1"/>
  <c r="V406" i="20"/>
  <c r="W406" i="20" s="1"/>
  <c r="AE26" i="20"/>
  <c r="AF26" i="20"/>
  <c r="AE161" i="20"/>
  <c r="AF161" i="20"/>
  <c r="AE317" i="20"/>
  <c r="AF317" i="20"/>
  <c r="AE121" i="20"/>
  <c r="AF177" i="20"/>
  <c r="AE177" i="20"/>
  <c r="AE245" i="20"/>
  <c r="AF245" i="20"/>
  <c r="AF153" i="20"/>
  <c r="AE153" i="20"/>
  <c r="AG448" i="20"/>
  <c r="AC448" i="20"/>
  <c r="AD448" i="20" s="1"/>
  <c r="Z448" i="20"/>
  <c r="AG440" i="20"/>
  <c r="V440" i="20"/>
  <c r="W440" i="20" s="1"/>
  <c r="Z440" i="20"/>
  <c r="AF35" i="20"/>
  <c r="AE80" i="20"/>
  <c r="V448" i="20"/>
  <c r="W448" i="20" s="1"/>
  <c r="AE107" i="20"/>
  <c r="AE116" i="20"/>
  <c r="AE20" i="20"/>
  <c r="AF173" i="20"/>
  <c r="AF124" i="20"/>
  <c r="AE238" i="20"/>
  <c r="AF44" i="20"/>
  <c r="AE119" i="20"/>
  <c r="AF282" i="20"/>
  <c r="AE282" i="20"/>
  <c r="AE6" i="20"/>
  <c r="AF6" i="20"/>
  <c r="AG444" i="20"/>
  <c r="Z444" i="20"/>
  <c r="AE18" i="20"/>
  <c r="AF18" i="20"/>
  <c r="AE203" i="20"/>
  <c r="AF307" i="20"/>
  <c r="AE307" i="20"/>
  <c r="AE63" i="20"/>
  <c r="AF63" i="20"/>
  <c r="AE401" i="20"/>
  <c r="AF401" i="20"/>
  <c r="AF41" i="20"/>
  <c r="AF219" i="20"/>
  <c r="AE219" i="20"/>
  <c r="AE123" i="20"/>
  <c r="AF123" i="20"/>
  <c r="AE70" i="20"/>
  <c r="AE185" i="20"/>
  <c r="AF185" i="20"/>
  <c r="AF128" i="20"/>
  <c r="AF76" i="20"/>
  <c r="AF91" i="20"/>
  <c r="AE148" i="20"/>
  <c r="AF73" i="20"/>
  <c r="AF346" i="20"/>
  <c r="AE311" i="20"/>
  <c r="AF13" i="20"/>
  <c r="AE13" i="20"/>
  <c r="AF89" i="20"/>
  <c r="AE89" i="20"/>
  <c r="AE79" i="20"/>
  <c r="AE150" i="20"/>
  <c r="AC435" i="20"/>
  <c r="AD435" i="20" s="1"/>
  <c r="AG435" i="20"/>
  <c r="V427" i="20"/>
  <c r="W427" i="20" s="1"/>
  <c r="AG427" i="20"/>
  <c r="Z418" i="20"/>
  <c r="AG418" i="20"/>
  <c r="Z401" i="20"/>
  <c r="AG401" i="20"/>
  <c r="Z397" i="20"/>
  <c r="AG397" i="20"/>
  <c r="AG434" i="20"/>
  <c r="Z434" i="20"/>
  <c r="AG400" i="20"/>
  <c r="V400" i="20"/>
  <c r="W400" i="20" s="1"/>
  <c r="AC434" i="20"/>
  <c r="AD434" i="20" s="1"/>
  <c r="V431" i="20"/>
  <c r="W431" i="20" s="1"/>
  <c r="V6" i="20"/>
  <c r="W6" i="20" s="1"/>
  <c r="V434" i="20"/>
  <c r="W434" i="20" s="1"/>
  <c r="V430" i="20"/>
  <c r="W430" i="20" s="1"/>
  <c r="Z431" i="20"/>
  <c r="Z429" i="20"/>
  <c r="AG429" i="20"/>
  <c r="V399" i="20"/>
  <c r="W399" i="20" s="1"/>
  <c r="AG399" i="20"/>
  <c r="Z374" i="20"/>
  <c r="AG374" i="20"/>
  <c r="AG6" i="20"/>
  <c r="AG428" i="20"/>
  <c r="Z428" i="20"/>
  <c r="AG329" i="20"/>
  <c r="AF64" i="20" l="1"/>
  <c r="AF212" i="20"/>
  <c r="AE218" i="20"/>
  <c r="AE27" i="20"/>
  <c r="AF28" i="20"/>
  <c r="AE47" i="20"/>
  <c r="AE260" i="20"/>
  <c r="AE286" i="20"/>
  <c r="AE51" i="20"/>
  <c r="AF198" i="20"/>
  <c r="AF272" i="20"/>
  <c r="AF343" i="20"/>
  <c r="AF236" i="20"/>
  <c r="AE98" i="20"/>
  <c r="AF7" i="20"/>
  <c r="AF298" i="20"/>
  <c r="AE155" i="20"/>
  <c r="AE404" i="20"/>
  <c r="AE67" i="20"/>
  <c r="AE66" i="20"/>
  <c r="AF259" i="20"/>
  <c r="AF187" i="20"/>
  <c r="AE112" i="20"/>
  <c r="AE152" i="20"/>
  <c r="AF157" i="20"/>
  <c r="AE313" i="20"/>
  <c r="AE254" i="20"/>
  <c r="AF223" i="20"/>
  <c r="AE151" i="20"/>
  <c r="AE181" i="20"/>
  <c r="AE277" i="20"/>
  <c r="AF256" i="20"/>
  <c r="AF344" i="20"/>
  <c r="AE144" i="20"/>
  <c r="AF197" i="20"/>
  <c r="AE34" i="20"/>
  <c r="AF308" i="20"/>
  <c r="AF170" i="20"/>
  <c r="AF164" i="20"/>
  <c r="AE211" i="20"/>
  <c r="AF207" i="20"/>
  <c r="AF188" i="20"/>
  <c r="AF314" i="20"/>
  <c r="AE81" i="20"/>
  <c r="AE61" i="20"/>
  <c r="AE43" i="20"/>
  <c r="AE38" i="20"/>
  <c r="AE58" i="20"/>
  <c r="AF220" i="20"/>
  <c r="AF206" i="20"/>
  <c r="AE275" i="20"/>
  <c r="AF131" i="20"/>
  <c r="AF194" i="20"/>
  <c r="AE278" i="20"/>
  <c r="AF288" i="20"/>
  <c r="AE23" i="20"/>
  <c r="AE262" i="20"/>
  <c r="AF88" i="20"/>
  <c r="AF19" i="20"/>
  <c r="AF367" i="20"/>
  <c r="AE160" i="20"/>
  <c r="AF110" i="20"/>
  <c r="AF268" i="20"/>
  <c r="AF77" i="20"/>
  <c r="AF269" i="20"/>
  <c r="AF265" i="20"/>
  <c r="AF14" i="20"/>
  <c r="AE315" i="20"/>
  <c r="AE72" i="20"/>
  <c r="AE16" i="20"/>
  <c r="AF241" i="20"/>
  <c r="AE285" i="20"/>
  <c r="AE12" i="20"/>
  <c r="AE106" i="20"/>
  <c r="AE340" i="20"/>
  <c r="AE351" i="20"/>
  <c r="AF30" i="20"/>
  <c r="AF129" i="20"/>
  <c r="AE229" i="20"/>
  <c r="AF90" i="20"/>
  <c r="AF276" i="20"/>
  <c r="AF96" i="20"/>
  <c r="AF208" i="20"/>
  <c r="AF100" i="20"/>
  <c r="AF263" i="20"/>
  <c r="AE69" i="20"/>
  <c r="AF95" i="20"/>
  <c r="AE266" i="20"/>
  <c r="AE264" i="20"/>
  <c r="AE159" i="20"/>
  <c r="AF103" i="20"/>
  <c r="AF105" i="20"/>
  <c r="AF205" i="20"/>
  <c r="AE240" i="20"/>
  <c r="AF213" i="20"/>
  <c r="AF196" i="20"/>
  <c r="AF85" i="20"/>
  <c r="AF101" i="20"/>
  <c r="AE180" i="20"/>
  <c r="AF239" i="20"/>
  <c r="AF171" i="20"/>
  <c r="AE183" i="20"/>
  <c r="AE235" i="20"/>
  <c r="AF267" i="20"/>
  <c r="AF17" i="20"/>
  <c r="AE71" i="20"/>
  <c r="AE326" i="20"/>
  <c r="AF200" i="20"/>
  <c r="AE191" i="20"/>
  <c r="AE172" i="20"/>
  <c r="AE122" i="20"/>
  <c r="AF227" i="20"/>
  <c r="AF287" i="20"/>
  <c r="AF176" i="20"/>
  <c r="AE92" i="20"/>
  <c r="AE97" i="20"/>
  <c r="AE322" i="20"/>
  <c r="AF86" i="20"/>
  <c r="AE134" i="20"/>
  <c r="AF158" i="20"/>
  <c r="AE32" i="20"/>
  <c r="AE83" i="20"/>
  <c r="AF57" i="20"/>
  <c r="AE304" i="20"/>
  <c r="AF359" i="20"/>
  <c r="AE82" i="20"/>
  <c r="AE253" i="20"/>
  <c r="AE174" i="20"/>
  <c r="AE126" i="20"/>
  <c r="AE301" i="20"/>
  <c r="AF341" i="20"/>
  <c r="AF352" i="20"/>
  <c r="AE309" i="20"/>
  <c r="AE209" i="20"/>
  <c r="AE179" i="20"/>
  <c r="AE233" i="20"/>
  <c r="AE222" i="20"/>
  <c r="AE117" i="20"/>
  <c r="AF139" i="20"/>
  <c r="AF53" i="20"/>
  <c r="AE141" i="20"/>
  <c r="AE251" i="20"/>
  <c r="AE184" i="20"/>
  <c r="AF167" i="20"/>
  <c r="AF363" i="20"/>
  <c r="AF355" i="20"/>
  <c r="AE300" i="20"/>
  <c r="AE118" i="20"/>
  <c r="AF55" i="20"/>
  <c r="AE142" i="20"/>
  <c r="AF133" i="20"/>
  <c r="AF192" i="20"/>
  <c r="AF419" i="20"/>
  <c r="AF237" i="20"/>
  <c r="AF136" i="20"/>
  <c r="AF40" i="20"/>
  <c r="AF348" i="20"/>
  <c r="AF232" i="20"/>
  <c r="AE135" i="20"/>
  <c r="AE331" i="20"/>
  <c r="AE210" i="20"/>
  <c r="AF271" i="20"/>
  <c r="AE217" i="20"/>
  <c r="AF279" i="20"/>
  <c r="AF274" i="20"/>
  <c r="AF261" i="20"/>
  <c r="AE147" i="20"/>
  <c r="AE281" i="20"/>
  <c r="AF94" i="20"/>
  <c r="AF78" i="20"/>
  <c r="AF283" i="20"/>
  <c r="AE189" i="20"/>
  <c r="AE221" i="20"/>
  <c r="AE186" i="20"/>
  <c r="AE328" i="20"/>
  <c r="AE280" i="20"/>
  <c r="AF193" i="20"/>
  <c r="AF216" i="20"/>
  <c r="AF387" i="20"/>
  <c r="AE273" i="20"/>
  <c r="AE168" i="20"/>
  <c r="AF165" i="20"/>
  <c r="AE156" i="20"/>
  <c r="AE163" i="20"/>
  <c r="AF60" i="20"/>
  <c r="AE93" i="20"/>
  <c r="AF214" i="20"/>
  <c r="AF120" i="20"/>
  <c r="AE294" i="20"/>
  <c r="AE270" i="20"/>
  <c r="AE175" i="20"/>
  <c r="AE166" i="20"/>
  <c r="AF169" i="20"/>
  <c r="AF154" i="20"/>
  <c r="AF178" i="20"/>
  <c r="AE75" i="20"/>
  <c r="AF33" i="20"/>
  <c r="AE366" i="20"/>
  <c r="AE132" i="20"/>
  <c r="AF199" i="20"/>
  <c r="AF312" i="20"/>
  <c r="AF102" i="20"/>
  <c r="AF138" i="20"/>
  <c r="AE410" i="20"/>
  <c r="AE258" i="20"/>
  <c r="AF415" i="20"/>
  <c r="AE368" i="20"/>
  <c r="AF405" i="20"/>
  <c r="AF321" i="20"/>
  <c r="AF375" i="20"/>
  <c r="AF377" i="20"/>
  <c r="AE325" i="20"/>
  <c r="AE228" i="20"/>
  <c r="AE297" i="20"/>
  <c r="AF225" i="20"/>
  <c r="AE413" i="20"/>
  <c r="AF234" i="20"/>
  <c r="AF333" i="20"/>
  <c r="AE376" i="20"/>
  <c r="AF362" i="20"/>
  <c r="AE408" i="20"/>
  <c r="AF378" i="20"/>
  <c r="AE349" i="20"/>
  <c r="AF342" i="20"/>
  <c r="AF420" i="20"/>
  <c r="AE353" i="20"/>
  <c r="AF369" i="20"/>
  <c r="AE327" i="20"/>
  <c r="AF418" i="20"/>
  <c r="AF337" i="20"/>
  <c r="AE409" i="20"/>
  <c r="AF345" i="20"/>
  <c r="AF338" i="20"/>
  <c r="AE336" i="20"/>
  <c r="AE407" i="20"/>
  <c r="AF335" i="20"/>
  <c r="AF370" i="20"/>
  <c r="AF447" i="20"/>
  <c r="AE421" i="20"/>
  <c r="AE329" i="20"/>
  <c r="AE412" i="20"/>
  <c r="AE357" i="20"/>
  <c r="AE358" i="20"/>
  <c r="AF358" i="20"/>
  <c r="AF373" i="20"/>
  <c r="AE373" i="20"/>
  <c r="AE433" i="20"/>
  <c r="AF356" i="20"/>
  <c r="AE356" i="20"/>
  <c r="AE411" i="20"/>
  <c r="AF411" i="20"/>
  <c r="AE364" i="20"/>
  <c r="AF364" i="20"/>
  <c r="AE416" i="20"/>
  <c r="AF416" i="20"/>
  <c r="AF330" i="20"/>
  <c r="AE330" i="20"/>
  <c r="AE350" i="20"/>
  <c r="AF350" i="20"/>
  <c r="AE414" i="20"/>
  <c r="AF414" i="20"/>
  <c r="BA16" i="27" l="1"/>
  <c r="BA13" i="27"/>
  <c r="BA17" i="27"/>
  <c r="BA1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tc={215F0D8E-C68E-4413-8CED-7467EB269C2A}</author>
    <author>tc={D8DE3782-C54C-41B3-A142-B34AEF1FD8B9}</author>
    <author>tc={119C377D-C7B3-458E-89DB-9ACB2A636E20}</author>
  </authors>
  <commentList>
    <comment ref="AJ203"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encuentra vencida la acción</t>
      </text>
    </comment>
    <comment ref="AJ204" authorId="1" shapeId="0" xr:uid="{00000000-0006-0000-02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encuentra vencida la acción</t>
      </text>
    </comment>
    <comment ref="AJ205" authorId="2" shapeId="0" xr:uid="{00000000-0006-0000-02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encuentra vencida la acción</t>
      </text>
    </comment>
  </commentList>
</comments>
</file>

<file path=xl/sharedStrings.xml><?xml version="1.0" encoding="utf-8"?>
<sst xmlns="http://schemas.openxmlformats.org/spreadsheetml/2006/main" count="36800" uniqueCount="5462">
  <si>
    <t>ESTADISTICA</t>
  </si>
  <si>
    <t>Etiquetas de columna</t>
  </si>
  <si>
    <t>Etiquetas de fila</t>
  </si>
  <si>
    <t>Plan anticorrupcion y de atencion al ciudadano</t>
  </si>
  <si>
    <t>Plan de adecuacion y sostenibilidad</t>
  </si>
  <si>
    <t>Plan de mejoramiento archivistico</t>
  </si>
  <si>
    <t>Plan de mejoramiento auditorias internas</t>
  </si>
  <si>
    <t>Plan de mejoramiento Contraloria de Bogota</t>
  </si>
  <si>
    <t>Plan de mejoramiento personeria  de Bogota</t>
  </si>
  <si>
    <t>Plan de mejoramiento Veeduria de Bogota</t>
  </si>
  <si>
    <t>Total general</t>
  </si>
  <si>
    <t>Comunicaciones</t>
  </si>
  <si>
    <t>Gerente Proyecto 1104</t>
  </si>
  <si>
    <t>Gerente Proyecto 7726</t>
  </si>
  <si>
    <t>Gerente Proyecto 971</t>
  </si>
  <si>
    <t>Oficina asesora de planeación</t>
  </si>
  <si>
    <t>Oficina asesora de planeación – Investigaciones</t>
  </si>
  <si>
    <t>Oficina asesora de planeación - MIPG</t>
  </si>
  <si>
    <t>Oficina asesora de planeación – Participación ciudadana</t>
  </si>
  <si>
    <t xml:space="preserve">Oficina asesora de planeación – Políticas publicas </t>
  </si>
  <si>
    <t>Oficina asesora de planeación – SIMI</t>
  </si>
  <si>
    <t>Oficina asesora jurídica</t>
  </si>
  <si>
    <t>Oficina de control interno</t>
  </si>
  <si>
    <t xml:space="preserve">Subdirección de Métodos Educativos y Operativa </t>
  </si>
  <si>
    <t>Subdirección técnica administrativa y financiera</t>
  </si>
  <si>
    <t>Subdirección técnica administrativa y financiera - almacén e inventarios</t>
  </si>
  <si>
    <t>Subdirección técnica administrativa y financiera - Atención a la ciudadanía</t>
  </si>
  <si>
    <t>Subdirección técnica administrativa y financiera - contabilidad</t>
  </si>
  <si>
    <t>Subdirección técnica administrativa y financiera - control interno disciplinario</t>
  </si>
  <si>
    <t>Subdirección técnica administrativa y financiera - financiera</t>
  </si>
  <si>
    <t>Subdirección técnica administrativa y financiera - gestión ambiental</t>
  </si>
  <si>
    <t>Subdirección técnica administrativa y financiera – gestión documental</t>
  </si>
  <si>
    <t>Subdirección técnica administrativa y financiera – infraestructura</t>
  </si>
  <si>
    <t>Subdirección técnica administrativa y financiera – mantenimiento</t>
  </si>
  <si>
    <t>Subdirección técnica administrativa y financiera - sistemas</t>
  </si>
  <si>
    <t>Subdirección técnica administrativa y financiera - tesorería</t>
  </si>
  <si>
    <t>Subdirección técnica administrativa y financiera - transportes</t>
  </si>
  <si>
    <t>Subdirección técnica de desarrollo humano</t>
  </si>
  <si>
    <t>Subdirección técnica de desarrollo humano – carrera administrativa, bienestar social y capacitación</t>
  </si>
  <si>
    <t>Subdirección técnica de desarrollo humano – nómina y liquidaciones</t>
  </si>
  <si>
    <t>Subdirección técnica de métodos educativos y operativos</t>
  </si>
  <si>
    <t>Subdirección técnica de métodos educativos y operativos - Bienestar  y capacitación</t>
  </si>
  <si>
    <t>Subdirección técnica de métodos educativos y operativos – salud</t>
  </si>
  <si>
    <t>Subdirección técnica de métodos educativos y operativos - sociolegal y justicia restaurativa</t>
  </si>
  <si>
    <t>Supervisor del contrato</t>
  </si>
  <si>
    <t>Supervisores de Contrato de la Subdirección Técnica de Desarrollo Humano</t>
  </si>
  <si>
    <t>Gerente Proyecto 7720</t>
  </si>
  <si>
    <t>Subdirección técnica administrativa y financiera - servicios administrativos</t>
  </si>
  <si>
    <t>ABIERTO</t>
  </si>
  <si>
    <t>CERRADO</t>
  </si>
  <si>
    <t>COMPOSICION TABLERO DE CONTROL</t>
  </si>
  <si>
    <t>Cuenta de HALLAZGO / BRECHA IDENTIFICADA / SITUACION IDENTIFICADA</t>
  </si>
  <si>
    <t>PLANES SIN INFORMACIÓN</t>
  </si>
  <si>
    <t>FECHA FINAL</t>
  </si>
  <si>
    <t>Sin informacion</t>
  </si>
  <si>
    <t>Cuenta de ACTIVIDAD</t>
  </si>
  <si>
    <t xml:space="preserve">PLANES SIN SEGUIMIENTO </t>
  </si>
  <si>
    <t>(Varios elementos)</t>
  </si>
  <si>
    <t>SEGUIMIENTO</t>
  </si>
  <si>
    <t>Cuenta de SEGUIMIENTO</t>
  </si>
  <si>
    <t>INFORMACIÓN A 31-12-2020</t>
  </si>
  <si>
    <t xml:space="preserve">FORMULACIÓN PLAN DE MEJORAMIENTO/ ACCIONES </t>
  </si>
  <si>
    <t>NO</t>
  </si>
  <si>
    <t xml:space="preserve">Cuenta de FORMULACIÓN PLAN DE MEJORAMIENTO/ ACCIONES </t>
  </si>
  <si>
    <t>SI</t>
  </si>
  <si>
    <t>INFORMACIÓN COMPLETA DEL PLAN DE MEJORAMIENTO/ ACCIONES</t>
  </si>
  <si>
    <t>Cuenta de INFORMACIÓN COMPLETA DEL PLAN DE MEJORAMIENTO/ ACCIONES</t>
  </si>
  <si>
    <t xml:space="preserve"> Oficina Asesora de Planeación
</t>
  </si>
  <si>
    <t>Comité Directivo</t>
  </si>
  <si>
    <t>Equipo de Participación Ciudadana - Oficina Asesora de Planeación</t>
  </si>
  <si>
    <t>Oficina Asesora Jurídica</t>
  </si>
  <si>
    <t>Vencidas a 31 /12/2020</t>
  </si>
  <si>
    <t>Ejecucion</t>
  </si>
  <si>
    <t>VENCIDAS</t>
  </si>
  <si>
    <t>EJECUCION</t>
  </si>
  <si>
    <t>Atención a la ciudadanía</t>
  </si>
  <si>
    <t>Control Interno</t>
  </si>
  <si>
    <t>Defensa Jurídica</t>
  </si>
  <si>
    <t>Direccionamiento estrategico</t>
  </si>
  <si>
    <t>Fortalecimiento organizacional</t>
  </si>
  <si>
    <t>Gestión del conocimiento y la innovación</t>
  </si>
  <si>
    <t>Gestión Documental</t>
  </si>
  <si>
    <t>Gobierno Digital</t>
  </si>
  <si>
    <t>Integridad</t>
  </si>
  <si>
    <t>No aplica</t>
  </si>
  <si>
    <t>Participación ciudadana</t>
  </si>
  <si>
    <t>Racionalización de trámites</t>
  </si>
  <si>
    <t>Seguimiento y evaluación</t>
  </si>
  <si>
    <t>Talento humano</t>
  </si>
  <si>
    <t>Trámites</t>
  </si>
  <si>
    <t>Transparencia</t>
  </si>
  <si>
    <t>SUBDIRECCIÓN / OFICINA</t>
  </si>
  <si>
    <t xml:space="preserve">TOTAL </t>
  </si>
  <si>
    <t>TOTAL</t>
  </si>
  <si>
    <t xml:space="preserve">Comunicaciones	</t>
  </si>
  <si>
    <t>OAP</t>
  </si>
  <si>
    <t>OAJ</t>
  </si>
  <si>
    <t>OCI</t>
  </si>
  <si>
    <t>SMEO</t>
  </si>
  <si>
    <t>STAF</t>
  </si>
  <si>
    <t>STDH</t>
  </si>
  <si>
    <t>Supervisores de Contrato de la STDH</t>
  </si>
  <si>
    <t>STMEO</t>
  </si>
  <si>
    <t>ACCIONES CERRADAS EN EL PRIMER TRIMESTRE DEL 2022 (SEGUIMIENTO CON CORTE AL 31-12-2021)</t>
  </si>
  <si>
    <t>PRIMER SEGUIMIENTO
MAYO DE 2021</t>
  </si>
  <si>
    <t>PRIMER SEGUIMIENTO
FEBRERO DE 2022</t>
  </si>
  <si>
    <t>TIEMPO</t>
  </si>
  <si>
    <t>SEGUIMIENTO OAP</t>
  </si>
  <si>
    <t>EVALUACION OAC</t>
  </si>
  <si>
    <t>ESTADO CONTRALORIA DE BOGOTA
(Aplica para el plan de mejoramiento suscrito con la contraloria</t>
  </si>
  <si>
    <t>N°</t>
  </si>
  <si>
    <t>PROCESO RESPONSABLE</t>
  </si>
  <si>
    <t>PROCESO QUE LIDERA</t>
  </si>
  <si>
    <t>SIGLA</t>
  </si>
  <si>
    <t>TEMATICA</t>
  </si>
  <si>
    <t>SUBTEMATICA</t>
  </si>
  <si>
    <t>RESPONSABLE DE SEGUIMIENTO DESDE PLANEACION</t>
  </si>
  <si>
    <t>FUENTE</t>
  </si>
  <si>
    <t>CÓDIGO DE ACCION EN EL TABLERO DE CONTROL</t>
  </si>
  <si>
    <t>NUMERO DE HALLAZGO</t>
  </si>
  <si>
    <t>CODIGO AUDITORIA SEGÚN PAD DE LA VIGENCIA</t>
  </si>
  <si>
    <t>AÑO VIGENCIA DEL PLAN</t>
  </si>
  <si>
    <t>HALLAZGO / BRECHA IDENTIFICADA / SITUACION IDENTIFICADA</t>
  </si>
  <si>
    <t>CAUSA</t>
  </si>
  <si>
    <t>ACTIVIDAD</t>
  </si>
  <si>
    <t>CÓDIGO DE ACCIÓN</t>
  </si>
  <si>
    <t>NOMBRE DEL INDICADOR</t>
  </si>
  <si>
    <t>FORMULA DEL INDICADOR</t>
  </si>
  <si>
    <t>META</t>
  </si>
  <si>
    <t>PRODUCTO</t>
  </si>
  <si>
    <t>FECHA INICIO</t>
  </si>
  <si>
    <t>FECHA DE CIERRE DE LA ACTIVIDAD</t>
  </si>
  <si>
    <t>DIAS FALTANTES</t>
  </si>
  <si>
    <t>FECHA DE SEGUIMIENTO</t>
  </si>
  <si>
    <t>PENDIENTE ENVIO DE SEGUIMIENTO</t>
  </si>
  <si>
    <t>TAREAS PENDIENTES PARA EL CIERRE</t>
  </si>
  <si>
    <t>PORCENTAJE DE AVANCE</t>
  </si>
  <si>
    <t>ESTADO</t>
  </si>
  <si>
    <t>DIAS FALTANTES PARA EL VENCIMIENTO</t>
  </si>
  <si>
    <t>OPORTUNIDAD</t>
  </si>
  <si>
    <t>FECHA DE EVALUACION</t>
  </si>
  <si>
    <t>EVALUACION</t>
  </si>
  <si>
    <t>AUDITOR</t>
  </si>
  <si>
    <t>PORCENTAJE DE EFICACIA</t>
  </si>
  <si>
    <t>PORCENTAJE DE EFECTIVIDAD</t>
  </si>
  <si>
    <t>STATUS FINAL</t>
  </si>
  <si>
    <t>Instancias de participación</t>
  </si>
  <si>
    <t>Seguimiento a compromisos</t>
  </si>
  <si>
    <t>Yuli Cristel Peña Arboleda</t>
  </si>
  <si>
    <t>PMAI-2017-001</t>
  </si>
  <si>
    <t>Auditoria Regular Estrategia Participación Ciudadana - II Semestre 2017</t>
  </si>
  <si>
    <t>No se evidencia un monitoreo permanente del IDIPRON frente al cumplimiento de compromisos en espacios interinstitucionales locales y distritales de participación ciudadana.</t>
  </si>
  <si>
    <t>No se cuenta con una estrategia o heramienta que permita realizar el seguimiento y evaluación a los compromisos</t>
  </si>
  <si>
    <t>Desarrrollo de una estrategia de monitoreo trimestral que permita el monitoreo permanente para la generación de alertas</t>
  </si>
  <si>
    <t>Accion cerrada  en seguimiento anterior</t>
  </si>
  <si>
    <t>CUMPLIMIENTO TOTAL</t>
  </si>
  <si>
    <t>NO APLICA ACCION CERRADA</t>
  </si>
  <si>
    <t>CUMPLIDA EFECTIVA</t>
  </si>
  <si>
    <t>NO APLICA</t>
  </si>
  <si>
    <t>Participacion ciudadana</t>
  </si>
  <si>
    <t>Limitado personal</t>
  </si>
  <si>
    <t>PMAI-2017-002</t>
  </si>
  <si>
    <t xml:space="preserve">Aunque existe un equipo que coordina desde la Oficina Asesora de Planeación las acciones y actividades de participación Ciudadana en la entidad, este se encuentra limitado en cantidad y conocimiento relacionado con los temas tratados en cada espacio interinstitucional. </t>
  </si>
  <si>
    <t>Equipos reducidos y no cualificados en los temas de Políticas Públicas  que den la cobertura suficiente a las instancias obligadas y obligantes para la competencia de IDIPRON</t>
  </si>
  <si>
    <t>Redistribuir la responsabilidad de la participación en los espacios e instancias institucionales por áreas, dependencias o equipos, de acuerdo a su competencia y conocimiento en garantía al cumplimiento de los compromisos del Instituto</t>
  </si>
  <si>
    <t>Retroalimentación a las dependencias</t>
  </si>
  <si>
    <t>PMAI-2017-003</t>
  </si>
  <si>
    <t>No existe retroalimentación a la entidad frente a la participación de sus representantes en instancias locales, por tanto, este ejercicio se limita a la asistencia y no a la construcción conjunta de conocimiento para retroalimentar la entidad en la toma efectiva y oportuna de decisiones.</t>
  </si>
  <si>
    <t>No se cuenta con una estrategia o heramienta que permita realizar el seguimiento, evaluación y retroalimentación de la participiación para la toma efectiva de decisiones</t>
  </si>
  <si>
    <t>Desarrrollo de una estrategia que permita el seguimiento, evaluación y retroalimentación permanente para la generación de alertas y toma de decisiones oportunas, medainte la redistribución de la responsabilidad de la participación en espacios de acuerdo a la compentecia del área, dependencia o equipo</t>
  </si>
  <si>
    <t>Planeacion</t>
  </si>
  <si>
    <t>Herramientas de gestión (riesgos, indicadores, balance social, planes y proyectos de inversión)</t>
  </si>
  <si>
    <t>PMAI-2017-004</t>
  </si>
  <si>
    <t>En relación con la acción estratégica de Participación Ciudadana dentro del plan de acción de Planeación, no evidencia coherencia entre la meta, el indicador y las acciones formuladas para el cumplimiento del mismo. Por otra parte, se reporta la ejecución en un 100% a pesar de que se adelantan actividades para el cumplimiento de algunas acciones que no necesariamente llegan a término, lo que en consecuencia genera que el indicador no se cumpla.</t>
  </si>
  <si>
    <t>La formulación de las acciones de participación ciudadana en el plan de acción de Planeación no fueron planteadas en contribución con la meta e indicador del proceso</t>
  </si>
  <si>
    <t>Reformulación plan de accion 2018 teniendo en cuenta la indicación de la auditoria</t>
  </si>
  <si>
    <t>Informe anual de rendición de cuentas</t>
  </si>
  <si>
    <t>PMAI-2017-005</t>
  </si>
  <si>
    <t>A pesar de la participación de la entidad en dos espacios de Rendición de Cuentas, no se evidenció durante el proceso de auditoria el Informe Anual de Rendición de Cuentas en ningún medio</t>
  </si>
  <si>
    <t>Aunque se llevó a cabo la rendición de cuentas, el informe anual de rendición de cuentas no fue consolidado y publicado en la Página Web del Instituto</t>
  </si>
  <si>
    <t>Consolidar y publicar el informe de rendición de cuentas de la vigencia auditada.
Realizar seguimiento y control al cumplimiento de los lineamientos para la publicación de rendición de cuentas a través de la construcción o robustecimiento de la documentación de participación ciudadana</t>
  </si>
  <si>
    <t>Nivel de asistencia</t>
  </si>
  <si>
    <t>PMAI-2017-006</t>
  </si>
  <si>
    <t>Se mantiene el bajo nivel de asistencia del IDIPRON a las instancias locales de obligatoria participación, lo que en consecuencia representa una falta al normatividad vigente, conformado principalmente por la Ley 388 de 1997 en la que se expresa la necesidad de promover la armoniosa concurrencia de la Nación, las entidades territoriales, las autoridades ambientales y las instancias y autoridades administrativas y de planificación, en el cumplimiento de las obligaciones constitucionales y legales que prescriben al Estado el ordenamiento del territorio, para lograr el mejoramiento de la calidad de vida de sus habitantes, así como el incumplimiento del decreto Ley 1421 de 1993 en el que se establece como función del alcalde en relación con la prosperidad del territorio, el generar, apoyar y financiar procesos de planeación participativa que conduzcan a planes de desarrollo estratégico comunal y comunitario de mediano y de largo plazo.</t>
  </si>
  <si>
    <t>Plan de participación ciudadana</t>
  </si>
  <si>
    <t>PMAI-2017-007</t>
  </si>
  <si>
    <t>Para la vigencia 2017 no se formula el Plan Institucional de Participación Ciudadana, lo que en consecuencia representa deficiencias en la planeación y monitoreo de las acciones institucionales que favorezcan la participación de la ciudadanía según el Lineamiento del año 2014.</t>
  </si>
  <si>
    <t>Debilidades en la planeación de actividades y falta de un cronograma que permitiera consolidar las actividades y programar el desarrollo de las mismas</t>
  </si>
  <si>
    <t>Formular el Plan Institucional de Participación Ciudadana, proyectando lineamientos, acciones y metodologías para las futuras vigencias</t>
  </si>
  <si>
    <t>Atención al ciudadano</t>
  </si>
  <si>
    <t>Tramites y servicios</t>
  </si>
  <si>
    <t>PMAI-2017-008</t>
  </si>
  <si>
    <t>Se presenta un incumplimiento frente a los estándares de publicación obligatoria de la Resolución 3565 de 2015, lo que constituye una falta frente la creación y sostenimiento de canales de comunicación en doble vía como insumo para la mejora continua de la oferta de servicios.</t>
  </si>
  <si>
    <t xml:space="preserve">Link de Transparencia que no responde al 100% con los estándares de publicación por implementación y ajustes de la página web nueva  </t>
  </si>
  <si>
    <t>Revisión y ajuste de los parámetros de la página web con respecto al anexo de la resolución 3564 de 2015, así como, continuar con el monitoreo sobre la actualización continua de la información de la página.</t>
  </si>
  <si>
    <t>No presento seguimiento</t>
  </si>
  <si>
    <t>Presentar seguimiento del Plan de mejoramiento</t>
  </si>
  <si>
    <t>SIN AVANCE</t>
  </si>
  <si>
    <t>VENCIDO</t>
  </si>
  <si>
    <t>Acción vencida.
No se evidencian avances en el cumplimiento de la  acción.</t>
  </si>
  <si>
    <t>Zuly Marcela Rojas Tolosa</t>
  </si>
  <si>
    <t>CUMPLIDA INEFECTIVA</t>
  </si>
  <si>
    <t>ABIERTA</t>
  </si>
  <si>
    <t>Se evidencia el ajuste del link de transparencia y el monitoreo realizado por la OAP</t>
  </si>
  <si>
    <t xml:space="preserve">No </t>
  </si>
  <si>
    <t>Se observa en la evidencia y en la consulta de la página web de la entidad el acceso a la información de transparencia</t>
  </si>
  <si>
    <t>NAVIS ALBERTO FLOREZ LEON</t>
  </si>
  <si>
    <t>Gobierno digital</t>
  </si>
  <si>
    <t>Construcción de estrategia</t>
  </si>
  <si>
    <t>PMAI-2017-009</t>
  </si>
  <si>
    <t>No se ha consolidado la Estrategia de Gobierno en Línea o Estrategia de Gobierno Electrónico desde la que se busca un gobierno más eficiente, más transparente y más participativo. Lo anterior representa una omisión ante la directriz del Decreto 2573 de 2014, en donde además, se exige al sujeto obligado, la creación de la estrategia de Gobierno en Línea de forma transversal dentro de sus planes estratégicos sectoriales e institucionales, y anualmente dentro de los planes de acción de acuerdo con el Modelo Integrado de Planeación y Gestión.</t>
  </si>
  <si>
    <t>No hay reglamentación ni se han definido responsables en la implementación del gobierno en línea en el IDIPRON.</t>
  </si>
  <si>
    <t>Reglamentación del Acto Administrativo de adopción del Comité de Gestión y Desempeño del IDIPRON</t>
  </si>
  <si>
    <t>INCUMPLIDA</t>
  </si>
  <si>
    <t>Se evidencia la regfamentación del Comite Institucional de Gestión y Desempeño  a través de la Resolución 926 de 201</t>
  </si>
  <si>
    <t>Se observó que se dio cumplimiento con la expedición del comité de Desempeño y gestión.</t>
  </si>
  <si>
    <t>PMAI-2017-010</t>
  </si>
  <si>
    <t>El proceso de Planeación de la Gestión y Participación no cuenta con indicadores de gestión que permitan medir la eficiencia y efectividad con el fin de evaluar la gestión en temas de participación ciudadana y control social para la toma de decisiones y poder realizar un seguimiento y mejora continua para el cumplimiento de objetivos, lo anterior incumpliendo con la cuarta dimensión (Evaluación de Resultados) del Modelo Integrado de Planeación y Gestión (MIPG) en el que se enfatiza en la importancia de contar con indicadores para monitorear y medir el desempeño de las entidades. Estos indicadores se diseñan en la dimensión de Direccionamiento Estratégico y Planeación, y dada la importancia que tienen, deben enfocarse en los criterios, directrices y normas que orientan la gestión.</t>
  </si>
  <si>
    <t>No se formularon indicadoores de seguimiento y evaluación en la caracterización del proceso</t>
  </si>
  <si>
    <t>Diseñar y validar los indicadores de gestión en temas de participación ciudadana, para que sean incluidos en la caracterización del proceso de Planeación</t>
  </si>
  <si>
    <t>Se evidencia caracterizacion actualizada con indicadores</t>
  </si>
  <si>
    <t>No</t>
  </si>
  <si>
    <t xml:space="preserve">Se observa que la entidad expidió en la caracterización indicadores de seguimiento y evaluación cumplimiento con la acción pendiente. </t>
  </si>
  <si>
    <t>planeacion</t>
  </si>
  <si>
    <t>Fortalecimiento organizacional y simplificación de procesos</t>
  </si>
  <si>
    <t>PMAI-2017-011</t>
  </si>
  <si>
    <t xml:space="preserve"> No se implementan las orientaciones de los procedimientos aún vigentes, ni se ha formalizado el nuevo instrumento por la Oficina Asesora de Planeación, lo que en consecuencia representa debilidades en operatividad de la Estrategia de Participación Ciudadana incumpliendo con uno de los aspectos mínimos que una entidad debe tener en cuenta para trabajar por procesos según  la Política de Fortalecimiento organizacional y simplificación de procesos del Modelo Integrado de Planeación y Gestión (MIPG).</t>
  </si>
  <si>
    <t>Falta de adopción de los lineamientos del MIPG, tras la invalidez de la Norma Técnica Distrital NTD-SIG 001 de 2011</t>
  </si>
  <si>
    <t>Revisar el procedimiento GESTIÓN INTERINSTITUCIONAL E-PLA-PR-002 para que se ajuste a los lineamientos establecidos en MIPG</t>
  </si>
  <si>
    <t>Gestion ambiental</t>
  </si>
  <si>
    <t>Disposición de Residuos Líquidos y Sólidos, condiciones específicas de las áreas de elaboración, almacenamiento, distribución, transporte, comercialización de alimentos, estado de los equipos y utensilios empleados en el manejo de los alimentos</t>
  </si>
  <si>
    <t>Yury  Orjuela Florez</t>
  </si>
  <si>
    <t>PMAI-2017-012</t>
  </si>
  <si>
    <t>Informe de Seguimiento a Buenas Prácticas de Manufactura vigencia 2016</t>
  </si>
  <si>
    <t>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t>
  </si>
  <si>
    <t>Realizar etapa precontractual del proceso para cambio de trampas de grasa portátiles de acuerdo a priorización (Área de Gestión Ambiental)</t>
  </si>
  <si>
    <t>PMAI-2017-013</t>
  </si>
  <si>
    <t>Reforzar mediante capacitación la limpieza de trampas de grasa a las diferentes personas y equipos que laboran en las áreas de cocina y preparación.</t>
  </si>
  <si>
    <t>PMAI-2017-014</t>
  </si>
  <si>
    <t xml:space="preserve">*Realizar y hacer seguimiento  al  diagnóstico de Perfil Sanitario una vez al año. </t>
  </si>
  <si>
    <t>Inventarios</t>
  </si>
  <si>
    <t>Controles (Ficha Kardex y formatos de control)</t>
  </si>
  <si>
    <t>PMAI-2017-015</t>
  </si>
  <si>
    <t xml:space="preserve">Deficiencias en los controles (ficha Kardex, formato control en recepción de alimentos) con el fin de realizar eficazmente la administración y distribución de los alimentos. </t>
  </si>
  <si>
    <t>"* Realizar una capacitación a los líderes administrativos/ Responsables de la unidad sobre el manejo del formato control en recepción de alimentos.
* Realizar visitas a las cocinas de las UPI , para verificar  el cumplimiento en el manejo del formato control en recepción de alimentos.  "</t>
  </si>
  <si>
    <t>PMAI-2017-016</t>
  </si>
  <si>
    <t xml:space="preserve">* Reemplazar el menaje deteriorado y dar concepto técnico para que se de  baja el menaje reemplazado.  </t>
  </si>
  <si>
    <t>Autorregulación</t>
  </si>
  <si>
    <t>Documentación de procedimientos y formatos</t>
  </si>
  <si>
    <t>PMAI-2017-017</t>
  </si>
  <si>
    <t>No se cuenta con manuales, guías y procedimientos que señalan la hoja de ruta requerida para fabricar o elaborar alimentos y la desinfección de menaje, equipos y pisos, generando riesgos de contaminación de los alimentos y pérdida de insumos, incumpliendo la Resolución 2674/2013, artículo 22.</t>
  </si>
  <si>
    <t xml:space="preserve">Actualizar la documentación vigente que se encuentra publicada de conformidad con la  resolución 2674 de 2013.
</t>
  </si>
  <si>
    <t>Gestion documental</t>
  </si>
  <si>
    <t>Política archivística</t>
  </si>
  <si>
    <t>PMAI-2017-018</t>
  </si>
  <si>
    <t xml:space="preserve">Existen deficiencias en la implementación de la política archivista. </t>
  </si>
  <si>
    <t xml:space="preserve">* Realizar capacitaciones al personal encargado del manejo de la documentación para el manejo de la misma de conformidad con la política de gestión documental. </t>
  </si>
  <si>
    <t xml:space="preserve">Subdirección Técnica de Metodos Educativos y Operativa.-STMEO  -Área Psicosocial  
Oficina Asesora de Planeación.  </t>
  </si>
  <si>
    <t>Modelo pedagogico</t>
  </si>
  <si>
    <t>Estandares ICBF</t>
  </si>
  <si>
    <t>PMAI-2017-021</t>
  </si>
  <si>
    <t>Auditoria de gestión al proceso misional vigencia 2016</t>
  </si>
  <si>
    <t>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t>
  </si>
  <si>
    <t xml:space="preserve">Desde la documentación del área no se encuentra establecido un estándar de atención diferenciado para internados, externados y  externado habitante, que establezca los tanto las condiciones de la población como las necesidades de atención diferenciadas . 
2. El IDIPRON no atiende con estándar de ICBF, por lo cual es necesario definir un estándar de atención diferenciado. </t>
  </si>
  <si>
    <t xml:space="preserve">Ajustar el manual  Operativo del área  sicosocial, por parte del líder del área y la STMEO, para establecer un estándar de atención diferenciado en UPI Internado, UPI Externado y UPI Externado Joven habitante de calle . </t>
  </si>
  <si>
    <t>Seguimiento accion "Establecer un estándar propio para el IDIPRON de necesidades de profesionales, de conformidad con la población activa en cada UPI." Se hace la revisión, el Plan de Mejoramiento -2021 IE2689 nos permite ver el planteamiento de la reformulación de la acción, sin embargo, no el avance de las actividades allí planteadas, por lo que el monitoreo no se puede realizar, además no se adjunta memorando de aprobación por parte de Control Interno. Verificar el seguimiento de avance y hacer llegar las evidencias correspondientes.
12-09-2021: Se modifica tablero de control al inclluir la nueva formulacion de la accion.</t>
  </si>
  <si>
    <t>Memorando de aprobación de reformulación por parte de Control Interno.
Avances en la acción.</t>
  </si>
  <si>
    <t>CON TIEMPO</t>
  </si>
  <si>
    <t>Se observa la reformulación de la acción de acuerdo al Rad No 2021IE2689, pero de acuerdo a la acción no se observan avances.</t>
  </si>
  <si>
    <t>Sulma Esperanza Avendaño M.</t>
  </si>
  <si>
    <t>EN EJECUCION</t>
  </si>
  <si>
    <t>Se verifica observación y se evidencia cierre en el informe de auditoría proceso misional - área sicosocial. 
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
El informe se encuentra publicado en el link https://www.idipron.gov.co/sites/default
/files/docs/transparencia/control-interno/informes/auditorias/2021/Informe-Final-Auditoria-area-Sicosocial-2021.pdf</t>
  </si>
  <si>
    <t xml:space="preserve">
Se evidencia que en el informe se encuentra publicado en el link https://www.idipron.gov.co/sites/default
/files/docs/transparencia/control-interno/informes/auditorias/2021/Informe-Final-Auditoria-area-Sicosocial-2021.pdf.  Se encuentra cerrado este hallazgo toda vez que se actualizo el manual Operativo  M-MSSMA-001 el 2 de junio de 2021, que da cumplimeinto a la accion propuesta inicialmente. </t>
  </si>
  <si>
    <t>Ingrid Acosta</t>
  </si>
  <si>
    <t>comités técnicos</t>
  </si>
  <si>
    <t>PMAI-2017-026</t>
  </si>
  <si>
    <t>Se evidencio debilidad en el seguimiento y control para la evaluación efectiva desde la Subdirección de Métodos frente a las áreas de derecho evaluadas, teniendo en cuenta que no se realizaron los comités técnicos durante el año 2016, como unidad de coordinación y asesoría en los aspectos pedagógicos y administrativos del Idipron y cuya finalidad en la medida que garantice espacios de intervención bajo principios de planeación para la restitución de derechos</t>
  </si>
  <si>
    <t>Emitir una directriz desde la Subdirección de Métodos, para que se remitan en medio magnético mensualmente las actas de los comités Operativos de la SE (3)</t>
  </si>
  <si>
    <t>Simi</t>
  </si>
  <si>
    <t>PMAI-2017-029</t>
  </si>
  <si>
    <t>La Orientación y Atención jurídica de la población con procesos penales en su contra y la resolución de conflictos internos a través de prácticas restaurativas con la población, es poco evidenciada teniendo en cuenta que no tuvo registro detallado en el Sistema de Información Misional (SIMI) por parte del área Sociolegal, lo que disminuye la efectividad de esta función en la oferta preventiva del IDIPRON y la posibilidad de seguimiento por parte de los demás funcionarios y unidades de la entidad.</t>
  </si>
  <si>
    <t>Remitir a la Oficina de Control Interno, la información registrada en los parámetros caso jurídica por el Área Sociolegal.</t>
  </si>
  <si>
    <t>proceso de seguimiento al egreso de los NNAJ retirados del IDIPRON</t>
  </si>
  <si>
    <t>PMAI-2017-030</t>
  </si>
  <si>
    <t>El procedimiento de “Seguimiento a la población NNAJ egresada” evidenció inobservancia e incumplimiento a los documentos adoptados y vigentes en la entidad por parte del área Sociolegal. Esto repercute negativamente en la gestión de todo el proceso de Restitución de Derechos y del Seguimiento al Goce efectivo de Derechos, debido a que no permite monitorear la transición social posterior al egreso de los NNAJ e identificar elementos de diagnóstico actualizados y focalizados para la Planeación de las estrategias misionales</t>
  </si>
  <si>
    <t>Realizar seguimientos periódicos por parte de la Subdirección de Métodos al cumplimiento de los tiempos establecidos para realizar el seguimiento a la inasistencia temporal y egreso de los NNAJ, conforme a lo estipulado en el documento interno 002 SEGUIMIENTO A LA INASISTENCIA TEMPORAL YO AL EGRESO DE NNAJ M-MSL-DI-002.</t>
  </si>
  <si>
    <t>control interno disciplinario</t>
  </si>
  <si>
    <t>Término de la investigación disciplinaria</t>
  </si>
  <si>
    <t>Marisol Monsalve Usme</t>
  </si>
  <si>
    <t>PMAI-2017-031</t>
  </si>
  <si>
    <t>Control Interno Disciplinario</t>
  </si>
  <si>
    <t xml:space="preserve">se observa que los procesos 225 de 2016, disciplinado Luz Mary Meza González;  235 de 2016, disciplinado Nelvis Leonor Díaz Daza y Luis Vicente Bermúdez; 237 de 2016, disciplinado en averiguación de responsable; 239 de 2016, disciplinado Carlos Alfonso Lara; y 258 de 2016, disciplinado en averiguación de responsable, se encuentran fuera del término de indagación preliminar. Se soslaya el término establecido en el artículo 150 de la Ley 734 de 2002, como quiera que excede de la duración de seis (6) meses. </t>
  </si>
  <si>
    <t>1. Para el despacho es relevante darle prioridad a los procesos de vigencias anteriores. 
2. La Ley 734 de 2002 no establece un término para dar inicio al auto de investigación preliminar, razón por la cual no es una prioridad teniendo en cuenta que los procesos de esta vigencia cuentan con un amplio lapso de tiempo en términos de prescripción de la acción disciplinaria y son prioritarios los de vigencias más antiguas.
3. En caso de no iniciar la investigación disciplinaria o el archivo de esta, la Ley 1474 de 2011, regula el efecto prescriptivo de dichas investigaciones, lo cual no invalida la actuación que se lleve a cabo con posterioridad a los 6 meses de proferirse el auto de indagación preliminar</t>
  </si>
  <si>
    <t>"Cuando se profiera auto de indagación preliminar el término de duración máximo será de seis meses…"</t>
  </si>
  <si>
    <t xml:space="preserve">Una vez  revisados los soportes que la oficina de Control Interno Disciplinario adjunta, se evidencia que se dio cierre a la acción mediante Memorando 2021IE2417 de fecha 23 de abril de 2021.  </t>
  </si>
  <si>
    <t>Verónica Muñoz</t>
  </si>
  <si>
    <t>PMAI-2017-032</t>
  </si>
  <si>
    <t xml:space="preserve">En las investigaciones disciplinarias 061 de 2012 y 204 de 2015 se  quebranta el término establecido en el artículo 52 de la Ley 1474 de 2011, pues se incumple con el término de doce (12) meses, contados a partir de la decisión de apertura, o de dieciocho (18) meses en los procesos que se adelante por faltas gravísimas. Lo anterior, como quiera que en el proceso 061 de 2012, se profirió auto de investigación disciplinaria el 21 de abril de 2016 y cierre de investigación el 20 de noviembre de 2017, así mismo, en el proceso 204 de 2015, se profirió auto de apertura el 15 de abril de 2016 y cierre de investigación el 9 de octubre de 2017. </t>
  </si>
  <si>
    <t xml:space="preserve">1. El alcance de la presente auditoria no era verificar las vigencia 2012 a 2014
2.  Las personas encargadas antes de los expedientes disciplinarios son diferentes a las actuales por lo que los expedientes de vigencias anteriores no cumplieron el termino descrito en el artículo 52 de la Ley 1474 de 2011.
3. El despacho ha realizado un trabajo arduo para poder depurar el despacho de las vigencias anteriores, aunado a lo anterior, el despacho cuenta con cinco (5) años siguientes contados a partir del auto de apertura de investigación disciplinaria para que opere el fenómeno de prescripción relacionado en el artículo 132 de la Ley 1474 de 2011. </t>
  </si>
  <si>
    <t>"Cuando se profiera uto de investigación disciplinaria será en el término máximo de doce meses contados a partir de la decisión de apertura o de dieciocho meses…"</t>
  </si>
  <si>
    <t xml:space="preserve">Ofic Asesora Jurídica/área de Adquisiciones/Presupuesto/Administradores de Proyectos de inversión </t>
  </si>
  <si>
    <t>Catalina Cardenas Martinez</t>
  </si>
  <si>
    <t>PMCB-2018-001</t>
  </si>
  <si>
    <t>3.1.1.1</t>
  </si>
  <si>
    <t>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t>
  </si>
  <si>
    <t>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t>
  </si>
  <si>
    <t>Hacer seguimiento al Plan Anual de Adquisiciones de manera periódica, de tal manera que los bienes y servicios se reciban dentro de la vigencia, con las excepciones que se puedan presentar.</t>
  </si>
  <si>
    <t>Número de seguimientos realizados al Plan Anual de Adquisiciones / Número de Seguimientos Programados (12)*100</t>
  </si>
  <si>
    <t>Área de Tesorería/ Gerencias y Administraciones de Proyectos de Inversión</t>
  </si>
  <si>
    <t>Stefanny Reina Alvarez</t>
  </si>
  <si>
    <t>PMCB-2018-002</t>
  </si>
  <si>
    <r>
      <t xml:space="preserve">Remitir informes mensuales de seguimiento por parte del Área de Tesorería para la revisión detallada por proyecto de inversión de la </t>
    </r>
    <r>
      <rPr>
        <i/>
        <sz val="10"/>
        <rFont val="Arial"/>
        <family val="2"/>
      </rPr>
      <t xml:space="preserve">no ejecución </t>
    </r>
    <r>
      <rPr>
        <sz val="10"/>
        <rFont val="Arial"/>
        <family val="2"/>
      </rPr>
      <t>de PAC a Gerentes y Administradores de Proyectos de Inversión, con el fin de adelantar las gestiones de seguimiento pertinentes.</t>
    </r>
  </si>
  <si>
    <t>Informes Mensuales Generados / Informes Proyectados * 100%</t>
  </si>
  <si>
    <t>Oficina Asesora de Planeación</t>
  </si>
  <si>
    <t>PMCB-2018-003</t>
  </si>
  <si>
    <t xml:space="preserve">
Ausencia de la estructura de un modelo de medición y monitoreo de la gestión misional del IDIPRON y su engranaje con el Sistema de Información Misional - SIMI</t>
  </si>
  <si>
    <t>Estructurar y poner en marcha un diseño de medición y monitoreo de indicadores de efectividad de la gestión misional del IDIPRON, que contengan su diagnóstico inicial (Estimado en 5 indicadores) para poder dar inicio a la medición de la evolución en términos de impacto, en el marco del modelo pedagógico de atención que brinda el IDIPRON</t>
  </si>
  <si>
    <t>No. de indicadores de efectividad misional con diagnóstico inicial/5 indicadoresx100</t>
  </si>
  <si>
    <t>Presupuesto</t>
  </si>
  <si>
    <t>Reservas</t>
  </si>
  <si>
    <t>PMCB-2018-004</t>
  </si>
  <si>
    <t>3.1.4.3.2.1</t>
  </si>
  <si>
    <t>Hallazgo administrativo, con presunta incidencia disciplinaria: Por deficiencias en la aplicación oportuna de los recursos apropiados conforme al principio de anualidad, lo que obligó a la constitución de reservas, al cierre de la vigencia 2017, que ascendieron al 27.7%, al quedar un total de $25.983.968.302 para ejecutar en el 2018</t>
  </si>
  <si>
    <t>Deficiencias en la ejecución oportuna de los recursos. Falta de coordinación interna y seguimiento al Plan Anual de Adquisiciones</t>
  </si>
  <si>
    <t xml:space="preserve">Gerente del Proyecto 1104. Coordinación Unidad de  Convenios. Coordinador Convenio Baños públicos </t>
  </si>
  <si>
    <t>PROYECTO 1104</t>
  </si>
  <si>
    <t>Contratacion</t>
  </si>
  <si>
    <t>Supervisión e interventoría</t>
  </si>
  <si>
    <t>PMCB-2018-006</t>
  </si>
  <si>
    <t>3.5</t>
  </si>
  <si>
    <t>Debilidades en la Supervisión por incumplimiento de las partes en la obligación pactada en el Convenio Interadministrativo 636 de 2017</t>
  </si>
  <si>
    <t>Gestión administrativa inoportuna en relación con la atención de las eventualidades técnicas y logístico presentadas en los baños de damas y caballeros del Convenio Interadministrativo 636 de 2017 suscrito entre la Secretaria General de la Alcaldía y el IDIPRON.</t>
  </si>
  <si>
    <t xml:space="preserve">Informar de manera oportuna a la Secretaría General sobre los inconvenientes tecnicos y logisticos presentados y remitir las evidencias necesarias para la oportuna intervención de la Secretaria General de la Alcaldia y el IDIPRON. </t>
  </si>
  <si>
    <t>Número de inconvenientes reportados / Número de inconvenientes presentados  * 100</t>
  </si>
  <si>
    <t>Seguridad y salud en el trabajo</t>
  </si>
  <si>
    <t>cronograma de trabajo</t>
  </si>
  <si>
    <t>PMAI-2018-001</t>
  </si>
  <si>
    <t>Seguimiento al sistema de gestión de seguridad y salud en el trabajo
2018</t>
  </si>
  <si>
    <t xml:space="preserve">De acuerdo al seguimiento realizado por la Oficina de Control Interno no pudo evidenciarse el cronograma de actividades vigencia 2018 del Sistema de Gestión de Seguridad y Salud en el Trabajo para observar si se dio cumplimiento a las fechas programadas en el cronograma. </t>
  </si>
  <si>
    <t>Se contaba con el cronograma de actividades vigencia 2018 consolidado de las 4 áreas que conforman la STDH, que incluye el área SST pero este documento no fue presentado durante la auditoría.
Falta de disciplina en el seguimiento de los documentos de planeación del área</t>
  </si>
  <si>
    <t>Para la vigencia 2019 se actualizará el cronograma del Área de Seguridad y Salud en el Trabajo mensualmente con las actividades ejecutadas.</t>
  </si>
  <si>
    <t>Capacitaciones</t>
  </si>
  <si>
    <t>Inducción y re-inducción en SG-SST</t>
  </si>
  <si>
    <t>PMAI-2018-002</t>
  </si>
  <si>
    <t>Seguimiento al sistema de gestión de seguridad y salud en el trabajo
2019</t>
  </si>
  <si>
    <t>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
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t>
  </si>
  <si>
    <t xml:space="preserve">El Área de Seguridad y Salud en el Trabajo no cuenta con las evidencias de las Inducciones y Reinducciones en la que ha participado toda vez que son lideradas por otra Área de la Subdirección Técnica de Desarrollo Humano
El plan de capacitación establecido para la vigencia 2018 se enfocó en las actividades con riesgo mas altos. </t>
  </si>
  <si>
    <t>* Solicitar la inclusión de los temas de Seguridad y Salud en el Trabajo en el plan de capacitación del Instituto y Participar en las jornadas de inducción y reinducción.</t>
  </si>
  <si>
    <t>PMAI-2018-003</t>
  </si>
  <si>
    <t>Seguimiento al sistema de gestión de seguridad y salud en el trabajo
2020</t>
  </si>
  <si>
    <t>*Elaboración de un folleto informativo de inducción a los riesgos y temas de SST para todos los contratisas (según cargo/actividades a realizar) que ingresen al Instituto, el cual será entregado en el momento de la afiliación a la ARL</t>
  </si>
  <si>
    <t>Asignación presupuestal al sistema de gestión de la seguridad y salud en el trabajo</t>
  </si>
  <si>
    <t>PMAI-2018-004</t>
  </si>
  <si>
    <t>Seguimiento al sistema de gestión de seguridad y salud en el trabajo
2021</t>
  </si>
  <si>
    <t>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t>
  </si>
  <si>
    <t>* El Instituto no ha realizado la asignación presupuestal suficiente en temas de seguridad y salud en el trabajo para los diferentes grupos poblacionales que hacen parte o visitan el IDIPRON
* La asignación prespuestal para la vigencia 2018 del Instituto fue inferior al 25% frente a lo apropiado inicialmente en el plan anual de adquisiciones
* Algunos procesos salieron con fecha de adjudicación a la incialmente planeada, lo que genera retrazos de la ejución del contrato</t>
  </si>
  <si>
    <t xml:space="preserve">
* Antes del primer cuatrimestre del año haber entregado toda la documentación para el desarrollo de los  procesos contractuales pertenecientes al Área de Seguridad y Salud en el Trabajo.
</t>
  </si>
  <si>
    <t>PMAI-2018-005</t>
  </si>
  <si>
    <t>Seguimiento al sistema de gestión de seguridad y salud en el trabajo
2022</t>
  </si>
  <si>
    <t>* Elaborarar un anteproyecto con la proyección de las necesidades en temas de seguridad y salud en el trabajo para el Instituto con el fin de que los diferentes gerentes de proyecto realicen la apropiación respectiva.</t>
  </si>
  <si>
    <t>Aplicación y actualización de procedimientos y formatos</t>
  </si>
  <si>
    <t>PMAI-2018-006</t>
  </si>
  <si>
    <t>Seguimiento al sistema de gestión de seguridad y salud en el trabajo
2023</t>
  </si>
  <si>
    <t xml:space="preserve">
La Documentación del Sistema de Gestión de la Seguridad y Salud en el Trabajo, que se encuentra en la intranet se encuentra desactualizada o duplicada lo que conlleva a comunicar información errónea, incumpliendo con el Decreto 1072/2015 Artículo 2.2.4.6.13.</t>
  </si>
  <si>
    <t>* Hay documentos pendientes de actualización toda vez que la modificación de los mismos depende de aprobación previa por parte del IDIGER.
* Para la vigencia 2018 no se realizó la migración total de los documentos al nuevo Manual de Procesos y Procedimientos del Instituto.</t>
  </si>
  <si>
    <t xml:space="preserve">* Efectuar la revisión de la documentación del Área de Seguridad y Salud en el Trabajo en el Manual de Procesos y Procedimientos del IDIPRON.
</t>
  </si>
  <si>
    <t>PMAI-2018-007</t>
  </si>
  <si>
    <t>Seguimiento al sistema de gestión de seguridad y salud en el trabajo
2024</t>
  </si>
  <si>
    <t xml:space="preserve">
* Efectuar la migración de la documentación al nuevo Mapa de Procesos y Procedimientos del IDIPRON</t>
  </si>
  <si>
    <t xml:space="preserve">Revisión por la Dirección </t>
  </si>
  <si>
    <t>PMAI-2018-008</t>
  </si>
  <si>
    <t>Seguimiento al sistema de gestión de seguridad y salud en el trabajo
2025</t>
  </si>
  <si>
    <t xml:space="preserve">
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t>
  </si>
  <si>
    <t xml:space="preserve">La Dirección no emitió informe correspondiente a la revisión por la Direccción </t>
  </si>
  <si>
    <t xml:space="preserve">* Presentar informe de gestión 2018 del Área de Seguridad y Salud en el Trabajo a la Dirección
</t>
  </si>
  <si>
    <t>PMAI-2018-009</t>
  </si>
  <si>
    <t>Seguimiento al sistema de gestión de seguridad y salud en el trabajo
2026</t>
  </si>
  <si>
    <t xml:space="preserve">
* Presentar a la dirección una propuesta  de seguimiento y control parametrizada para el SG-SST</t>
  </si>
  <si>
    <t>Rendición de cuentas</t>
  </si>
  <si>
    <t>PMAI-2018-010</t>
  </si>
  <si>
    <t>Seguimiento al sistema de gestión de seguridad y salud en el trabajo
2027</t>
  </si>
  <si>
    <t xml:space="preserve">
Se evidenció que no se ha realizado rendición de cuentas a todos los trabajadores, lo que genera incumplimiento al Decreto 1072 capitulo 6 Artículo 2.2.4.6.8 Numeral 3</t>
  </si>
  <si>
    <t>* Durante la vigencia 2018 el Insituto realizó una jornada de rendición de cuentas enfocada en los procesos misionales
* El Área de Seguridad y Salud en el Trabajo no ha realizado rendición de cuentas tal como está estipulado en el numeral 3 del artículo 2.2.4.6.8 del Decreto 1072 de 2015</t>
  </si>
  <si>
    <t>* Generar un boletín electrónico semestral para rendir cuentas de la gestión realizada en el marco del Sistema de Gestión de Seguridad y Salud en el Trabajo. Y publicarlo a través de la página web institucional, la intranet, correo electrónico.
* Realizar dos jornadas de rendición de cuentas al año dentro de los primeros 15 días de cada semestre.</t>
  </si>
  <si>
    <t>talento humano</t>
  </si>
  <si>
    <t>Comité de convivencia</t>
  </si>
  <si>
    <t>PMAI-2018-011</t>
  </si>
  <si>
    <t>Seguimiento al sistema de gestión de seguridad y salud en el trabajo
2028</t>
  </si>
  <si>
    <t xml:space="preserve">
Revisada la conformación Comité de Convivencia se observó que excede el tiempo de duración dos años establecida en la Resolución 652 de 2012, teniendo en cuenta que el actual fue elegido para el periodo 2015-2017.</t>
  </si>
  <si>
    <t>* Resolución de conformación del Comité no está publicada.</t>
  </si>
  <si>
    <t xml:space="preserve">* Publicar la Resolución del comité que está vigente.
</t>
  </si>
  <si>
    <t>PMAI-2018-012</t>
  </si>
  <si>
    <t>Seguimiento al sistema de gestión de seguridad y salud en el trabajo
2029</t>
  </si>
  <si>
    <t xml:space="preserve">
* Elaborar un plan para las elecciones futuras que contemple dentro del cronograma los tiempos que pueden perderse por distintas causas.</t>
  </si>
  <si>
    <t>seguimiento y evaluacion  de los programas, proyectos y metodologias</t>
  </si>
  <si>
    <t>PMAI-2018-013</t>
  </si>
  <si>
    <t>Auditoría Regular Área Educación - II semestre 2017</t>
  </si>
  <si>
    <t>No se evidencian acciones de seguimiento y evaluación documentadas al desarrollo de las metodologías, al contenido de los temas y al impacto del proceso educativo en las relaciones personales de los NNAJ. Por lo anterior, no existe una retroalimentación de los resultados para el ajuste del modelo educativo en atención a las necesidades de la población de las que se presume una continua transformación.</t>
  </si>
  <si>
    <t>a. Seguimiento diario a la planeación por parte del apoyo académico de cada UPI, quien dará el visto bueno en garantía del monitoreo.
b. Capacitación mensual a los apoyos académicos y a los docentes en relación con el Modelo Pedagógico de la Entidad.</t>
  </si>
  <si>
    <t>controles asociados a los talleres</t>
  </si>
  <si>
    <t>PMAI-2018-014</t>
  </si>
  <si>
    <t>La Escuela Pedagógica Integral IDIPRON expidió hasta el mes de Mayo de 2018 constancias de asistencia de AJ vinculados a la entidad desde los talleres de corta y larga duración, a pesar de que éstos programas  no se encuentran en la malla curricular de la Institución educativa y que por ende la población señalada no guarda vínculo con la Escuela.</t>
  </si>
  <si>
    <t>Desplazamiento de la responsabilidad del trámite a la Dirección de la entidad y a la Oficina Asesora de Planeación.</t>
  </si>
  <si>
    <t>Educacion - retroalimentación y legalidad  de  los procesos académicos</t>
  </si>
  <si>
    <t>PMAI-2018-017</t>
  </si>
  <si>
    <t>No existe una retroalimentación a los padres de familia sobre los procesos académicos de los NNAJ, constituyendo una decisión poco concordante con el propósito de fortalecer procesos de participación activa de los padres de familia en la institucionalización de los NNAJ.</t>
  </si>
  <si>
    <t xml:space="preserve">Se programan 4 encuentros en el año con padres de familia con fines de retroalimentación integral del proceso de los NNAJ en el que se incluye el avance académico de los NNAJ </t>
  </si>
  <si>
    <t xml:space="preserve">implementacion de ambientes pedagogicos </t>
  </si>
  <si>
    <t>PMAI-2018-018</t>
  </si>
  <si>
    <t>El marco normativo indica la existencia de ambientes pedagógicos básicos en los que se incluyen criterios de iluminación, ventilación y acceso que no son tenidos en cuenta por la entidad en la implementación de los programas de formación técnica</t>
  </si>
  <si>
    <t>Solicitar adecuaciones en los ambientes de aprendizaje y UPIS que respondan a unos mínimos de iluminación, ventilación, acceso de acuerdo a la norma de adecuación de ambientes educativos.</t>
  </si>
  <si>
    <t>desactualizacion y falta de aplicacion de funciones de las dependencias</t>
  </si>
  <si>
    <t>PMAI-2018-021</t>
  </si>
  <si>
    <t xml:space="preserve">Se evidencia una desactualización de las funciones asignadas al área de Educación en la Resolución 322 de 2016,“Por la cual se ajustan, eliminan, fusionan y redistribuyen áreas de trabajo en la Subdirección Técnica de Métodos Educativos y Operativa, Subdirección de Desarrollo Humano y Oficina Asesora de Planeación del IDIPRON; se designan las funciones de las mismas y se expiden otras disposiciones en el Instituto Distrital para la Protección de la Niñez y la Juventud – IDIPRON” respecto a la operatividad de la misma y a los cambios ocurridos en el área desde la emisión de la Resolución en mención. </t>
  </si>
  <si>
    <t>Capacitación por parte del equipo de gestión documental. Expurgo documental para clasificación de los archivos. Seguimiento a las prácticas adecuadas a la conservación de documentos.</t>
  </si>
  <si>
    <t>Prácticas inadecuadas de conservación de documentos</t>
  </si>
  <si>
    <t>PMAI-2018-022</t>
  </si>
  <si>
    <t>Se evidenciaron prácticas inadecuadas de conservación de documentos que soportan la gestión del área, faltando a las responsabilidades frente al Archivo de Gestión atribuidas mediante instructivo ORGANIZACIÓN DE ARCHIVO DE GESTIÓN A-GDO-IN-01 Numeral 3.3. Por otra parte, se omiten acciones encaminadas a la Organización de documentos de Archivo de Gestión estipuladas el Manual GESTIÓN DOCUMENTAL A-GDO-MA-001 Numeral 11 .</t>
  </si>
  <si>
    <t>Garantizar que los archivos físicos y magnéticos sobre un mismo asunto contengan la misma información.Garantizar que los archivos físicos y magnéticos sobre un mismo asunto contengan
la misma información.</t>
  </si>
  <si>
    <t>Características de los documentos electrónicos</t>
  </si>
  <si>
    <t>PMAI-2018-023</t>
  </si>
  <si>
    <t>Se observó un archivo físico y uno magnético del mismo documento (Acta). Este último no guarda las características del documento electrónico de archivo establecidos por el Decreto 2609 de 2012 Arts. 25, 26, 27, 28 y 29.</t>
  </si>
  <si>
    <t>Capacitación a docentes y talleristas y seguimiento control al interior de cada UPI.</t>
  </si>
  <si>
    <t>PMAI-2018-024</t>
  </si>
  <si>
    <t>Formatos de la Escuela Pedagógica Integral IDIPRON y de Formación Técnica no se encuentran totalmente diligenciados, para la primera, algunos formatos reposan en medio magnético y para los dos procesos se evidencian documentos sin firmas que soporten la intervención de los profesionales, en algunos casos no se cuenta con el formato diligenciado para cada uno de los estudiantes matriculados.</t>
  </si>
  <si>
    <t>1. Capacitación frente construcción de indicadores por la OAP
2. Formulación de indicadores de gestión.</t>
  </si>
  <si>
    <t>Elementos de protección personal</t>
  </si>
  <si>
    <t>PMAI-2018-025</t>
  </si>
  <si>
    <t>Se evidenció un uso inadecuado de los elementos de protección y la omisión en el uso de los mismos durante el desarrollo de los programas de formación como práctica de prevención  para la mitigación de los posibles riesgos. Lo anterior representa el incumplimiento a lo estipulado por el Decreto 1072 de 2015 Capitulo 2 Sección 3 articulo 2.2.4.2.3.8</t>
  </si>
  <si>
    <t>1. Realizar un seguimiento y control permanente de la utilización de los elementos de protección
personal.
2. Capacitaciones con el área de seguridad y salud en el trabajo sobre la importancia de la
seguridad industrial</t>
  </si>
  <si>
    <t>PMAI-2018-026</t>
  </si>
  <si>
    <t>No existen procesos documentados de Elección de Representantes Estudiantiles en la vigencia auditada, lo que representa un incumplimiento en el Artículo 93 y 94 de la Ley 115 de 1994 en donde se orienta a la elección de un representante de los estudiantes de los tres (3) últimos grados  y del personero estudiantil como promotor de los derechos y deberes en la institución educativa.</t>
  </si>
  <si>
    <t>Diligenciamiento de los instrumentos que soportan el proceso de elección de los representantes del gobierno escolar: PLAN DE GOBIERNO M-MED-FT-022, ACTA DE INSTALACIÓN DEL JURADO DE VOTACIÓN M-MED-FT-023, ACTA DE ESCRUTINIOS M-MED-FT-024,
ACTA DE POSESIÓN Y FORMULA DE JURAMENTO M-MED-FT-025</t>
  </si>
  <si>
    <t xml:space="preserve">Denuncias de los casos con Presunto Abuso Sexual  </t>
  </si>
  <si>
    <t>PMAI-2018-027</t>
  </si>
  <si>
    <t>Auditoría Especial Área Sociolegal y Justicia Restaurativa - 2017</t>
  </si>
  <si>
    <t xml:space="preserve">Solo el 64 % de los casos con Presunto Abuso Sexual cuentan con denuncia ante Fiscalía General de la Nación, faltando así al deber de denuncia consagrado en el Artículo 67 del Código de Procedimiento Penal en el que se estipula que toda persona debe denunciar a la autoridad los delitos de cuya comisión tenga conocimiento y que deban investigarse de oficio. Teniéndose en cuenta que la denuncia debe ser interpuesta por la primera persona en conocimiento de hecho punible y que en la mayoría de las situaciones es el Área Sicosocial la remitente al Área Socio legal, se llama a las dos áreas en esta No Conformidad para la formulación y ejecución de la acción de mejora. </t>
  </si>
  <si>
    <t xml:space="preserve">* Establecer las denuncias por Violencia sexual en los casos en los que el NNA tenga vinculación activa con el IDIPRON, de lo contrario, se hace necesario el seguimiento ante ICBF de los casos que en su momento fueron reportados por la misma situación. 
* Construcción conjunta entre las Áreas Sicosocial y Socio legal de un documento interno que contiene las acciones de identificación, reporte y denuncia de situaciones de presunta violencia sexual.
*Oficialización del documento interno ante OAP. </t>
  </si>
  <si>
    <t>PMAI-2018-028</t>
  </si>
  <si>
    <t>Auditoría Especial Área Sociolegal y Justicia Restaurativa - 2018</t>
  </si>
  <si>
    <t xml:space="preserve">El Área Sociolegal no da cuenta de la situación o condiciones de vida de los NNAJ una vez se desvinculan del IDIPRON, lo que se traduce en el incumplimiento a la función de diseñar y ejecutar el proceso de seguimiento al egreso de los NNAJ retirados del IDIPRON de las UPIS modalidad internado y externado según lo estipula la Resolución 322 de 2016. 
</t>
  </si>
  <si>
    <t xml:space="preserve">* Realizar un informe que de cuenta de los casos de número real de NNAJ  a los cuales se les debe realizar seguimiento al egreso. Dicho informe estará sustentado por el Sistema de Información Misional de la entidad. 
* Construir y oficializar los documentos de los lineamientos para establecer las condiciones que debe cumplir un NNAJ para hacerle seguimiento efectivo al egreso.
* Realizar oficio remisorio con solicitud de verificación del estado de derechos de los NNA que a la fecha son menores de edad y que fueron egresados en las vigencias 2016 y 2017, teniéndose en cuenta la existencia de condiciones de vulneración, inobservancia y riesgo como principal causa de vinculación al IDIPRON. </t>
  </si>
  <si>
    <t>Cifras</t>
  </si>
  <si>
    <t>casos con Proceso Administrativo de Restablecimiento de Derechos</t>
  </si>
  <si>
    <t>PMAI-2018-029</t>
  </si>
  <si>
    <t>Auditoría Especial Área Sociolegal y Justicia Restaurativa - 2019</t>
  </si>
  <si>
    <t xml:space="preserve">No es posible determinar la gestión del área frente al seguimiento legal y social a los casos con Proceso Administrativo de Restablecimiento de Derechos, en cuanto no se conoce la cifra real de los mismos. Esta situación, constituye un incumplimiento a las funciones adjudicadas al área por medio de la Resolución 322 de 2016. </t>
  </si>
  <si>
    <t xml:space="preserve">1. Efectuar verificación de los antecedentes institucionales de los NNA en los procesos de ingreso, permanencia y egreso del IDIPRON, con la Oficina de Servicios y Atención de la Regional Bogotá del ICBF y con la Subdirección para la Familia de la SDIS; favoreciendo la identificación, seguimiento, acompañamiento e impulso de los PARD de los NNA.
*Activar red con ICBF y la  Secretaría de Integración Social para trámite de información.  
*Modificar el Instructivo "RESTABLECIMIENTO DE DERECHOS DE NIÑOS, NIÑAS Y ADOLESCENTES CON SUS DERECHOS AMENAZADOS, INOBSERVADOS O VULNERADOS M-MSL-IN-006, en el que se incluye:
*Una verificación de antecedentes institucionales previa al ingreso con el ICBF y la Secretaría de Integración Social 
*Responsabilidades de los profesionales frente al oportuno reporte del PARD. 
</t>
  </si>
  <si>
    <t>PMAI-2018-030</t>
  </si>
  <si>
    <t>Auditoría Especial Área Sociolegal y Justicia Restaurativa - 2020</t>
  </si>
  <si>
    <t xml:space="preserve">No existe un documento interno o procedimiento que determine una ruta de denuncia de los casos por Presunto Abuso Sexual. Lo anterior, representa un vacío administrativo y operativo que se materializa en la omisión de las denuncias. El no establecer procedimientos o en dado caso tenerlos desactualizados en situaciones de abordaje cotidiano como el Presunto Abuso Sexual u otras formas de violencia hacia NNAJ, constituye una falta a la Planeación Estratégica de la entidad. Esta No Conformidad debe ser atendida por el Área Socio legal y por el Área Sicosocial dada la articulación de la materia con las funciones de las dos áreas. </t>
  </si>
  <si>
    <t>Construir de manera conjunta entre las Áreas Sicosocial y Socio legal  un documento interno que contenga las acciones de identificación, reporte y denuncia ante situaciones de presunta violencia sexual.</t>
  </si>
  <si>
    <t>PMAI-2018-031</t>
  </si>
  <si>
    <t>Auditoría Especial Área Sociolegal y Justicia Restaurativa - 2021</t>
  </si>
  <si>
    <t>El Área Socio legal no cuenta con indicadores que permitan determinar eficacia, eficiencia y efectividad en la gestión, supeditando la evaluación del área a las funciones ya obsoletas por implementación de nuevo mapa de procesos, la creación de nuevas áreas en el Modelo Pedagógico del IDIPRON y la redistribución de responsabilidades.</t>
  </si>
  <si>
    <t xml:space="preserve">*Caracterización oficializada del proceso misional ante la OAP en la que se reflejen los indicadores del Área Socio legal. </t>
  </si>
  <si>
    <t>planes de mejoramiento</t>
  </si>
  <si>
    <t>Formulación y seguimiento</t>
  </si>
  <si>
    <t>PMAI-2018-032</t>
  </si>
  <si>
    <t>Auditoría Especial Área Sociolegal y Justicia Restaurativa - 2022</t>
  </si>
  <si>
    <t xml:space="preserve">A la fecha no se han reportado acciones de mejora de la auditoria regular a las áreas de derecho de la vigencia 2017, en la que se incluyó la revisión y evaluación de la gestión del área Socio legal.  Las observaciones y no conformidades de la auditoría en mención continúan abiertas. 
</t>
  </si>
  <si>
    <t xml:space="preserve">1. Radicar ante la Oficina de Control Interno las evidencias de las acciones de mejora a fin de cerrar la totalidad de  observaciones  y no conformidades producto de dicha auditoría. </t>
  </si>
  <si>
    <t>Gestion financiera</t>
  </si>
  <si>
    <t>Estados financieros</t>
  </si>
  <si>
    <t>PMAI-2018-033</t>
  </si>
  <si>
    <t>Gestión Financiera - 2018</t>
  </si>
  <si>
    <t xml:space="preserve">11.1 No se evidencia Publicación de Informes Financieros y Contables Mensuales, como lo indica el numeral 36 del Artículo 34 de la Ley 734 de 2002. </t>
  </si>
  <si>
    <t>Realizar la publicación de los informes financieros y Balance General mensualmente con las correspondientes notas en cumplimiento de Resolución No. 182 de 2017 modificada por la Resolución 239 de 2017 Por la cual se incorpora en los procedimientos transversales en el Régimen de Contabilidad Pública en procedimientos para la preparación y publicación de los informes financieros y contables en conformidad con el numeral 36 del Artículo 34 de la Ley 734 de 2002.</t>
  </si>
  <si>
    <t>Avalúos de los bienes inmuebles</t>
  </si>
  <si>
    <t>PMAI-2018-034</t>
  </si>
  <si>
    <t>11.2 A la fecha de elaboración de este informe, 14 de diciembre de 2018, no se tenían resultados de los avalúos de los bienes inmuebles, en contravía de lo estipulado en el numeral 3.1.5 de la Guía de Transición al Nuevo Marco Normativo para las Entidades del Gobierno General del Distrito Capital, lo cual implica un riesgo de incumplimiento en lo que se refiere a las características de representación fiel en los Estados Financieros completos a presentar en 2019, con corte a 31 de diciembre de 2018.</t>
  </si>
  <si>
    <t>A la fecha del informe se encontraba en proceso de ejecución el avalúo en el marco del Convenio Interadministrativo No. 12228 - 2018 con el INSTITUTO GEOGRÁFICO AGUSTIN CODAZZI - IGAC cuyo objeto "Contratar la elaboración de los avalúos comerciales de los predios de propiedad del IDIPRON y de aquellos bienes inmuebles que se encuentren en comodato" el cual se desarrolló por parte del IGAC.</t>
  </si>
  <si>
    <t xml:space="preserve">Gestión Financiera /
Contabilidad </t>
  </si>
  <si>
    <t>Politicas contables</t>
  </si>
  <si>
    <t>PMAI-2018-035</t>
  </si>
  <si>
    <t>10.1 Políticas de Operación y Procedimientos: En atención a la Resolución 533 de 2015, y a la carta circular No. 003 de la Contaduría General de la Nación, del 28 de noviembre de 2018, se manifiesta la necesidad de documentar la forma en que se ejecutarán las Políticas Contables de la Entidad, en los procedimientos y/o Políticas de Operación, de manera que se estipule la forma en que va a fluir la información de parte de las diferentes áreas hacia contabilidad, con la especificación de los tiempos y los responsables, ya que en este momento falta claridad en cuanto a la forma en que se debe recibir por parte de Contabilidad la información de relevancia financiera, así como su periodicidad y plazos. La solicitud trimestral ha sido hasta el momento insuficiente para la oportunidad en la información de calidad.</t>
  </si>
  <si>
    <t>No se cuenta el Manual de
Políticas de Operación
Contables</t>
  </si>
  <si>
    <t>Crear y socializar el Manual de
Políticas de Operación Contables</t>
  </si>
  <si>
    <t>Pendiente formulacion de actividades</t>
  </si>
  <si>
    <t>Formular Plan de Mejoramiento</t>
  </si>
  <si>
    <t>El plan de mejoramiento fue aprobado con Radicado 2021IE5622 del 22/10/2021.
23/12/2021: Se ingresa accion al tablero de control</t>
  </si>
  <si>
    <t>Carlos Andrés Guerra Jiménez</t>
  </si>
  <si>
    <t>Se evidencia manual de politicas contables con fecha 03/01/2022</t>
  </si>
  <si>
    <t>Si bien se aprobó y actualizo el manual de políticas contables del IDIPRON, en estas no se claro la forma y plazo como las áreas de gestión deben remitir la información relevante al área de contabilidad, el cual es la raíz del hallazgo formulado; es importante avanzar en el mecanismo adecuado para para para que la información fluya hacia el área contable.</t>
  </si>
  <si>
    <t xml:space="preserve">Carlos Andrés Guerra </t>
  </si>
  <si>
    <t>Conciliación y depuración de saldos</t>
  </si>
  <si>
    <t>PMAI-2018-036-1</t>
  </si>
  <si>
    <t>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t>
  </si>
  <si>
    <t>1. No exiten lineamientos para
realizar depuracion a la cuenta
Acreedores
2. No se realiza oportuno
seguimiento a los documentos
radicados con entidades
estatales o distritales
3. No se ha socializado el
proceso "Responsabilidaes</t>
  </si>
  <si>
    <t>1. Crear procedimiento "Depuracion de
Acreedores"</t>
  </si>
  <si>
    <t>El plan de mejoramiento fue aprobado con Radicado 2021IE5622 del 22/10/2021.
24/12/2021: se incluye acciones al tablero de control</t>
  </si>
  <si>
    <t>Se evidencia procedimiento y correo de socializacion</t>
  </si>
  <si>
    <t>Se observa la creación del procedimiento DEPURACIÓN DE ACREEDORES CÓDIGO v1 del 02/12/2021, que tiene como objeto Realizar la depuración de acreedores mediante la realización de las notas bancarias, comprobantes de ingreso y comprobantes de egreso según sea el caso para devolver los recursos a la Secretaría de Hacienda o reintegrar los recursos al presupuesto de la entidad; Así misma acta de la reunión para verificar los saldos.</t>
  </si>
  <si>
    <t>PMAI-2018-036-2</t>
  </si>
  <si>
    <t>2. Convocar mesas de trabajo para el
analisis de las diferencias que se
presenten trimestralmente.</t>
  </si>
  <si>
    <t>SIN DILIGENCIAR</t>
  </si>
  <si>
    <t>24/12/2021: se incluye acciones al tablero de control</t>
  </si>
  <si>
    <t>Se evidencia acta de reunion para seguimiento a la cuenta de acreedores</t>
  </si>
  <si>
    <t>1 acta de seguimiento</t>
  </si>
  <si>
    <t>PMAI-2018-036-3</t>
  </si>
  <si>
    <t>3. Socializar el procedimiento de "Responsabilidades"</t>
  </si>
  <si>
    <t>Se evidencia listado de socializacion de procedimiento</t>
  </si>
  <si>
    <t>Avalúo técnico de bienes muebles</t>
  </si>
  <si>
    <t>PMAI-2018-037</t>
  </si>
  <si>
    <t>10.3 Avalúo técnico de bienes muebles de la Entidad: A 14 de diciembre no había contratación para avalúo de los bienes muebles de la Entidad. Esta demora en el avalúo representó un alto riesgo teniendo en cuenta que, en caso de no tener acceso a los valores producto del avalúo, sería necesario por parte del área técnica, evaluar de manera específica cada elemento y determinar, así, la estimación de vidas útiles y los índices de deterioro, como lo contempla el Nuevo Marco Normativo Contable.</t>
  </si>
  <si>
    <t>Subfinanciera / Área de Transporte (Supervisor y/o Apoyo de Contrato)</t>
  </si>
  <si>
    <t>PMCB-2019-001</t>
  </si>
  <si>
    <t>3.1.3.1</t>
  </si>
  <si>
    <t>Debilidades en la Supervisión, mayor valor pagado en algunos conceptos contratados en el marco del contrato No 0577 de 2018.</t>
  </si>
  <si>
    <t>Error en la verificación de los ítems ofertados para garantizar el pago correcto de los servicios prestados por parte del proveedor Hernando Bulla Orjuela y/o Talleres del Norte bajo el contrato 0577 de 2018</t>
  </si>
  <si>
    <t>Aplicar y realizar  el descuento correspondiente  valor de dos millones doscientos veintiocho mil ciento veintiocho pesos ($2.228.128)  de  al proveedor Hernando Bulla Orjuela Almacén y talleres del Norte en la facturación del corte del 01 al 30 de abril</t>
  </si>
  <si>
    <t>Factura con el descuento realizado por parte del IDIPRON al proveedor Hernando bulla Orjuela Almacén y talleres del Norte</t>
  </si>
  <si>
    <t xml:space="preserve">De acuerdo con los soportes establecidos por el proceso, se evidencia que se ejcutaron las actividades planeadas. </t>
  </si>
  <si>
    <t>Cerrada por la Contraloría de Bogotá</t>
  </si>
  <si>
    <t>PMCB-2019-002</t>
  </si>
  <si>
    <t>Realizar dos (2) seguimiento a través del Acta  verificando los ítems facturado frente a los ítems ofertados en la ejecución del contrato.</t>
  </si>
  <si>
    <t>Actas realizadas de acuerdo a la ejecución del contrato (2)</t>
  </si>
  <si>
    <t>Vehiculos</t>
  </si>
  <si>
    <t>Consumo</t>
  </si>
  <si>
    <t>PMCB-2019-004</t>
  </si>
  <si>
    <t>3.1.3.3</t>
  </si>
  <si>
    <t>Inobservancia del Procedimiento Control de Consumo de Combustible con Código A-SAD-PR-001 Ver. 02 del 25 de mayo de 2018</t>
  </si>
  <si>
    <t>No se tienen en cuenta todas las actividades descritas en el procedimiento Consumo de Combustible con Código A-SAD-PR-001.</t>
  </si>
  <si>
    <t>Realizar la modificación del procedimiento  Control de Consumo de Combustible con Código A-SAD-PR-001 Ver. 02 del 25 de mayo de 2018 respecto a las actividades del suministro de combustible para los diferentes equipos del IDIPRON</t>
  </si>
  <si>
    <t xml:space="preserve">Modificación de procedimiento Control de Consumo de Combustible con Código A-SAD-PR-001 </t>
  </si>
  <si>
    <t>De acuerdo con los soportes aportados por el proceso, se evidencia que se realizó la modificación del procedimiento, sin embargo, el proceso no ha realizado los ajustes establecidos por al OAP, para poder proceder a su oficialización.</t>
  </si>
  <si>
    <t>Ajustes y oficialización del procedimeinto</t>
  </si>
  <si>
    <t>AVANCE SIGNIFICATIVO</t>
  </si>
  <si>
    <t>PMCB-2019-005</t>
  </si>
  <si>
    <t>3.1.3.4</t>
  </si>
  <si>
    <t>Ausencia de controles respecto de los consumos realizados por los vehículos</t>
  </si>
  <si>
    <t>La información que fue suministrada se encontraba no se encontraba actualizada de acuerdo a los volúmenes autorizados en el aplicativo de Terpel</t>
  </si>
  <si>
    <t>Actualizar mensualmente la programación del suministro de combustible frente a lo autorizado en el aplicativo Terpel.</t>
  </si>
  <si>
    <t>Programación mensual de los consumos autorizados en el aplicativo Terpel.</t>
  </si>
  <si>
    <t>Adjudicacion</t>
  </si>
  <si>
    <t>PMCB-2019-006</t>
  </si>
  <si>
    <t>3.1.3.5</t>
  </si>
  <si>
    <t>Hallazgo administrativo con presunta incidencia disciplinaria dentro del proceso de licitación pública No 05 de 2017 que desembocó en la adjudicación del contrato No 1741 de 2017.</t>
  </si>
  <si>
    <t xml:space="preserve">La entidad crea un nuevo procedimiento no establecido en el estatuto contractual. </t>
  </si>
  <si>
    <t xml:space="preserve">Realizar capacitaciones y actualizaciones en temas de contratación estatal por semestre a los abogados de la oficina asesora jurídica, que contengan temas como la Ley 80 de 1993 y Ley 1150 de 2007, por parte de la Oficina Asesora Jurídica.  </t>
  </si>
  <si>
    <t>Capacitaciones realizadas /capacitaciones programadas ( 2 capacitaciones)*100</t>
  </si>
  <si>
    <t>Oficina asesora jurídica - Gestion contractual</t>
  </si>
  <si>
    <t>Incumplimiento de contratos</t>
  </si>
  <si>
    <t>PMCB-2019-007</t>
  </si>
  <si>
    <t>3.1.3.6</t>
  </si>
  <si>
    <t>No se inicio el proceso sancionatorio por incumplimiento parcial del contrato de suministro No 1741 de 2017, suscrito con WILSOR SAS</t>
  </si>
  <si>
    <t xml:space="preserve">Presunta incidencia disciplinaria. El grupo auditor determinó que, este hallazago se presetó por no haberse iniciado el proceso sancionatorio por incumplimiento parcial del contrato de suministro No 1741 </t>
  </si>
  <si>
    <t>Realizar seguimientos trimestrales a los procesos de incumplimiento radicados en la Oficina Asesora Juridica, evaluando causas, sanciones y la eficacia de los procesos adelantados</t>
  </si>
  <si>
    <t>Seguimientos realizados /seguimientos programados (4 reuniones de seguimiento)*100</t>
  </si>
  <si>
    <t>El área soporta las actas de reunión y listas de asistencia de los seguimientos realizados por parte de la Oficina Asesora Jurídica con fechas de 4 julio y 10 de septiembre del 2019 y del 6 de enero y 21 de abril del 2020.
De acuerdo al ultimo seguimiento realizado a este hallazgo ya se encontraba al 90% de avance; con los soportes presnetados en este nuevo seguimiento se le colicita a la OCI el cierre preliminar de la acción ya quela misma tiene un porcentaje de avance del 100%</t>
  </si>
  <si>
    <t>precontractual</t>
  </si>
  <si>
    <t>PMCB-2019-008</t>
  </si>
  <si>
    <t>3.1.3.7</t>
  </si>
  <si>
    <t>Debilidades en el proceso precontractual presunta incidencia disciplinaria, por haberse expedido la adenda No 1 dentro del proceso de selección el mismo día previsto para el cierre del proceso abreviado por subasta inversa presencial, que culminó con la adjudicación del contrato No 1795 de 2017, suscrito con CONSEMAD SAS</t>
  </si>
  <si>
    <t>Hallazgo de  presunta incidencia disciplinaria. EL grupo auditor determinó que se presentó, por haberse expedido la adenda No 1 dentro del proceso de selección el mismo día previsto para el cierre del proceso abreviado por subasta inversa presencial</t>
  </si>
  <si>
    <t>Ajuntan actas de reunión con echas del 13 de noviembre del 2019 y  del 14 de abril del 2020 .
De acuerdo al ultimo seguimiento realizado a este hallazgo ya se encontraba al 90% de avance; con los soportes presnetados en este nuevo seguimiento se le colicita a la OCI el cierre preliminar de la acción ya quela misma tiene un porcentaje de avance del 100%</t>
  </si>
  <si>
    <t>3.1.3.8</t>
  </si>
  <si>
    <t>Designación de manera retroactiva al supervisor que vigilaría la ejecución del contrato No 1795 de 2017,</t>
  </si>
  <si>
    <t>Hallazgo administrativo por designar de manera retroactiva al supervisor que vigilaría la ejecución del contrato No 1795 de 2017</t>
  </si>
  <si>
    <t xml:space="preserve">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t>
  </si>
  <si>
    <t>Capacitaciones y actualizaciones realizadas / Capacitaciones y actualizaciones programadas ( 24 capacitaciones y actualizaciones)*100</t>
  </si>
  <si>
    <t>Se adjuntan las listas de asistencia de las capacitaciones realizadas por la OAJ en los meses de septiembre, octubre y noviembre del año 2019, tambien adjuntan el material utilizado para las capacitaciones.
De acuerdo al ultimo seguimiento realizado a este hallazgo ya se encontraba al 90% de avance; con los soportes presnetados en este nuevo seguimiento se le colicita a la OCI el cierre preliminar de la acción ya quela misma tiene un porcentaje de avance del 100%</t>
  </si>
  <si>
    <t>Área de Infraestructura, Supervisión del contrato</t>
  </si>
  <si>
    <t>PMCB-2019-009</t>
  </si>
  <si>
    <t>3.1.3.9</t>
  </si>
  <si>
    <t>Omisión de los responsables de la interventoría y supervisión de la ejecución del contrato de obra No 1633 de 2017</t>
  </si>
  <si>
    <t>Debiliaddes en la  supervisión de la ejecución del contrato de obra No 1633 de 2017, al no solicitar y advertir a la Oficina Asesora Jurídica el inicio del proceso sancionatorio contra el consultor</t>
  </si>
  <si>
    <t>Realizar como mínimo una (1) mesa de trabajo de seguimiento en conjunto con la Oficina Asesora Jurídica frente a la ejecución de los contratos de consultoría de estudios, diseños y  obra de equipamientos.</t>
  </si>
  <si>
    <t>Número de Mesas Realizadas / Número de Mesas Proyectadas (1) *100</t>
  </si>
  <si>
    <t>Se evidencia por parpe del proceso de Mantenimiento de bienes, las actas de reunión de comité tecnico en las fechas Julio 23 y 30 de 2019, Agosto 20, 27 y 29 de 2019 y Septiembre 2 de 2019.
Conforme a lo anterior se le solicita a la OCI el cierre preliminar de la acción.</t>
  </si>
  <si>
    <t>PMCB-2019-010</t>
  </si>
  <si>
    <t>3.1.3.10</t>
  </si>
  <si>
    <t xml:space="preserve">Falencias en la designación de la supervisión </t>
  </si>
  <si>
    <t>Presunta incidencia disciplinaria por designar supervisor al contrato de obra No 1633 del 14 de diciembre de 2017 a la señora ANA KARINA TRIGOS PEÑARANDA, cuando la entidad tenía contratada la interventoría técnica, administrativa, jurídica y financiera, al estar  prohibido por el estatuto anticorrupción.</t>
  </si>
  <si>
    <t xml:space="preserve">Realizar capacitaciones y actualizaciones en temas de contratación estatal por semestre a los abogados de la oficina asesora jurídica, que contengan la normatividad relacionada, Ley 80 de 1993 y Ley 1150 de 2007, por parte de la Oficina Asesora Jurídica. </t>
  </si>
  <si>
    <t>capacitaciones realizadas/capacitaciones programadas (2 capacitaciones)*100</t>
  </si>
  <si>
    <t>Pólizas</t>
  </si>
  <si>
    <t>PMCB-2019-011</t>
  </si>
  <si>
    <t>3.1.3.11</t>
  </si>
  <si>
    <t>Aprobación de la póliza de responsabilidad civil extracontractual con una cobertura inferior a la establecida</t>
  </si>
  <si>
    <t xml:space="preserve">Hallazgo administrativo con presunta incidencia disciplinaria por haberse aprobado la póliza de responsabilidad civil extracontractual con una cobertura inferior a la establecida en el contrato de prestación de servicios </t>
  </si>
  <si>
    <t xml:space="preserve">Área de Infraestructura </t>
  </si>
  <si>
    <t>PMCB-2019-012</t>
  </si>
  <si>
    <t>3.1.3.12</t>
  </si>
  <si>
    <t>Incumplimiento del Manual de Supervisión e Interventoría adoptado por el IDIPRON,</t>
  </si>
  <si>
    <t xml:space="preserve">Inobservacia al Manual de Supervisión e Interventoría de la Entidad </t>
  </si>
  <si>
    <t>Asistir a las capacitaciones brindadas por parte de la Oficina Asesora Jurídica frente al refuerzo de competencias en materia de supervisión.</t>
  </si>
  <si>
    <t>Número de capacitaciones asistidas / Número de capacitaciones programadas (1) * 100</t>
  </si>
  <si>
    <t xml:space="preserve">
Se evidencia por parte de la OAP que la actividad se encuentra vencida.
De acuerdo a la asistencia a las capacitaciones, solo se evidencia la asistencia por parte del proceso de Mantenimiento de bienes en las capacitaciones del los días 27 de enero del 2021 y 9 de abril del 2021</t>
  </si>
  <si>
    <t>Revisar las actas de reunión y listas de asistencia de las capacitaciones asistidas, con el fin de verificar la participación del Área de Mantenimiento de bienes</t>
  </si>
  <si>
    <t>AVANCE PARCIAL</t>
  </si>
  <si>
    <t>Área de Transporte (Supervisor y/o Apoyo de Contrato)</t>
  </si>
  <si>
    <t>PMCB-2019-013</t>
  </si>
  <si>
    <t>3.1.3.13</t>
  </si>
  <si>
    <t>Hallazgo administrativo con presunta incidencia disciplinaria por haberse iniciado la ejecución del contrato de prestación de servicios No 577 de 2018, suscrito con el señor Hernando Bulla y la del contrato de compraventa No 0555 de 2018, sin que previamente se hubiese aprobado por parte del IDIPRON la póliza de garantía del contrato</t>
  </si>
  <si>
    <t xml:space="preserve">No se tuvo en cuenta las fechas de aprobación de las pólizas </t>
  </si>
  <si>
    <t>Realizar un cuadro de control de los contratos del Área con la información contractual para llevar seguimiento</t>
  </si>
  <si>
    <t>Un (1) cuadro de control diseñado</t>
  </si>
  <si>
    <t>Registro presupuestal y garantias</t>
  </si>
  <si>
    <t>PMCB-2019-014</t>
  </si>
  <si>
    <t>3.1.3.14</t>
  </si>
  <si>
    <t>Falencias en la expedición del registro presupuestal y de las garantías</t>
  </si>
  <si>
    <t>Hallazgo administrativo por incumplimiento en los contratos No 0550 y 0555 de 2018 del plazo establecido para la expedición del registro presupuestal y de las garantías.</t>
  </si>
  <si>
    <t>Gerente de Proyecto 1104 / Supervisores de convenios</t>
  </si>
  <si>
    <t>PMCB-2019-015</t>
  </si>
  <si>
    <t>3.1.3.15</t>
  </si>
  <si>
    <t>Incumplimiento de las obligaciones del supervisor en los contratos No 0550 y 0555 de 2018</t>
  </si>
  <si>
    <t>En el contrato 0550 de 2018, se evidenció  que el último pago se realizó sin observancia de lo establecido en Estudios Previos- FORMA DE PAGO .
En el contrato 0555 de 2018 se realizó un único pago incumpliendo lo establecido en la CLAUSULA QUINTA. FORMA DE PAGO</t>
  </si>
  <si>
    <t>Establecer un cuadro de control desde la Gerencia del Proyecto para los contratos de bienes y servicios asignados para supervisión con recursos del Proyecto de Inversión 1104,  a fin de verificar la oportunidad en los pagos y garantizando el cumplimiento de las condiciones establecidas en cada contrato.</t>
  </si>
  <si>
    <t>No. de contratos de bienes y servicios con seguimiento del cumplimiento proyecto 1104 / No. de contratos de bienes y servicios  asignados para supervisión al Proyecto 1104 * 100</t>
  </si>
  <si>
    <t xml:space="preserve">Subdirección de Métodos Educativos y Operativa / Área de Bienestar y  Capacitación </t>
  </si>
  <si>
    <t>Pagos</t>
  </si>
  <si>
    <t>PMCB-2019-016</t>
  </si>
  <si>
    <t>3.1.3.16</t>
  </si>
  <si>
    <t>Expedición en los contratos No 0550 y 0580 de 2018 la certificación para el trámite de pagos sin verificar el pago de los aportes al Sistema de Seguridad Social y Parafiscales.</t>
  </si>
  <si>
    <t>La certificación de pago por parte del supervisor de los contratos  se expidió con fecha anterior a la certificación de pago de  pago de los aportes al Sistema de Seguridad Social y Parafiscales</t>
  </si>
  <si>
    <t xml:space="preserve">Gestionar a través de la Subdirección técnica de Desarrollo  Humano un taller sobre el correcto cumplimiento de los requisitos para el pago, asi como el manejo de las garantías en la contratación estatal  </t>
  </si>
  <si>
    <t>Número de funcionarios capacitados  / Número total de funcionarios  de la Subdirección de Métodos que desempeñan actividades de supervisión*100</t>
  </si>
  <si>
    <t xml:space="preserve">Estudio de mercado </t>
  </si>
  <si>
    <t>PMCB-2019-017</t>
  </si>
  <si>
    <t>3.1.3.17</t>
  </si>
  <si>
    <t>Análisis incompleto e impreciso en el estudio de mercado de los contratos</t>
  </si>
  <si>
    <t xml:space="preserve">Hallazgo administrativo con presunta incidencia disciplinaria por análisis incompleto e impreciso en el estudio de mercado de los contratos No 0550 y 0555 de 2018, de acuerdo a lo dicho por el grupo auditor. </t>
  </si>
  <si>
    <t>Realizar capacitaciones y actualizaciones en temas de contratación estatal por semestre a los abogados de la oficina asesora jurídica, que contengan temas como la  Ley 80 de 1993 y Ley 1150 de 2007, por parte de la Oficina Asesora Jurídica.</t>
  </si>
  <si>
    <t>PMCB-2019-018</t>
  </si>
  <si>
    <t>3.1.3.18</t>
  </si>
  <si>
    <t>Incumplimiento a procedimientos Por no diligenciar la totalidad de la información requerida en el formato Código M-MSL-FT-008-“Autorización y/o compromiso a salida pedagógica</t>
  </si>
  <si>
    <t xml:space="preserve">No se diligenció  en todas sus partes el formato Código M-MSL-FT-008-“ Autorización y/o compromiso a salida pedagógica – Viaje aéreo NNAJ”- Versión 2, vigente desde 30 de noviembre de 2018. </t>
  </si>
  <si>
    <t>Revisar y ajustar el procedimiento SALIDAS PEDAGÓGICAS Y EVENTOS CON NIÑOS(AS), ADOLESCENTES, JÓVENES Y FAMILIAS  codigo M-MES-IN-002 a fin de garantizar el diligenciamiento correcto del formato cuando se presenten las salidas correspondientes.</t>
  </si>
  <si>
    <t>Documento Ajustado (1)</t>
  </si>
  <si>
    <t>Área de Administración Documental</t>
  </si>
  <si>
    <t>Angel Martínez</t>
  </si>
  <si>
    <t>PMCB-2019-019</t>
  </si>
  <si>
    <t>3.1.3.20</t>
  </si>
  <si>
    <t>Hallazgo Administrativo por incumplimiento a las normas de gestión documental</t>
  </si>
  <si>
    <t xml:space="preserve">Revisados los expedientes contractuales no se encontraron todos los documentos soporte de los respectivos contratos y estos se allegan cuando el grupo auditor requiere la información
</t>
  </si>
  <si>
    <t>Realizar (1) asistencia técnica documental a la Oficina Asesora Jurídica  reforzando buenas prácticas de manejo archivístico y conformación de expedientes de acuerdo con lineamientos y directrices normativas establecidas en la materia, así mismo el refuerzo a supervisores</t>
  </si>
  <si>
    <t>Asistencia Técnica Documental realizada / Asistencia Técnica Documental programada (1)*100</t>
  </si>
  <si>
    <t>Se evidencia a tráves del acta 01 del 10 de marzo del 2021 una revisión fisica de la aplicación de TRD con la OAJ, esta se contrasta con una asistencia técnica documental a la OAJ, esto concuerda con la actividad programada en un 100%, sobre el hallazgo por incumplimiento a las normas de gestión documental.</t>
  </si>
  <si>
    <t>PMCB-2019-020</t>
  </si>
  <si>
    <t>3.1.3.21</t>
  </si>
  <si>
    <t>Debilidades en la supervisión por irregularidades en la ejecución del contrato No 0583 de 2018, firmado para el suministro de lencería y colchonetas para las UPI</t>
  </si>
  <si>
    <t>Gestionar a través de la Subdirección técnica de Desarrollo  Humano un curso en temas de supervisión e interventoría dictado por la Veeduría Distrital,   garantizando la participación de los funcionarios que desarrollan actividades de supervisión</t>
  </si>
  <si>
    <t>Número de funcionarios capacitados por la veeduría/ Número total de funcionarios  de la Subdirección de Métodos que desempeñan actividades de supervisión*100</t>
  </si>
  <si>
    <t>PMCB-2019-021</t>
  </si>
  <si>
    <t>PMCB-2019-022</t>
  </si>
  <si>
    <t>3.1.3.22</t>
  </si>
  <si>
    <t>Falta de efectividad en la acción diseñada y aplicada por IDIPRON de verificar el deber legal del contratista</t>
  </si>
  <si>
    <t xml:space="preserve">Debilidad en los controles y seguimientos a las garantias de los contratos </t>
  </si>
  <si>
    <t>SIVICOF</t>
  </si>
  <si>
    <t>Inconsistencias en la información</t>
  </si>
  <si>
    <t>PMCB-2019-023</t>
  </si>
  <si>
    <t>3.1.3.23</t>
  </si>
  <si>
    <t>Inconsistencias en la información contractual reportada en el  SIVICOF.</t>
  </si>
  <si>
    <t>No aplica teniendo en cuenta que se cierra en el informe definitivo</t>
  </si>
  <si>
    <t>PMCB-2019-025</t>
  </si>
  <si>
    <t>3.2.2.1</t>
  </si>
  <si>
    <t>Fuentes de información Balance Social, Plan de Acción, Ejecución Presupuestal no guardan estricta relación</t>
  </si>
  <si>
    <t>Inexactitud en los resultados de encuesta de beneficiarios frente al Proceso Formativo, teniendo en cuenta que se utilizaron datos brutos de la base de datos, los cuales aún no estaban procesados dentro de la ponderación, por lo que se evidenció que se presentó un filtro indebido que redujo la muestra real y afecto el resultado</t>
  </si>
  <si>
    <t>Ajuste del Formato E-PLA-FT-018, Informe de Gestión, con el fín de incluir las evidencias de todos los datos que son incluídos en el informe y especialmente aquellos que mencionen resultados de encuestas de satisfacción de los beneficiarios, requisito para inclusión en los Informes de gestión del IDPRON</t>
  </si>
  <si>
    <t>Documento Ajustado</t>
  </si>
  <si>
    <t>Se evidencia ajuste del Formato E-PLA-FT-018 Informe de Gestión</t>
  </si>
  <si>
    <t>Subdirección Administrativa y Financiera / Areas de Apoyo</t>
  </si>
  <si>
    <t>PMCB-2019-026</t>
  </si>
  <si>
    <t>3.3.1.1</t>
  </si>
  <si>
    <t>Diferencias encontradas en los saldos reportados por las entidades contables públicas con las cuales se llevó a cabo alguna transacción financiera,</t>
  </si>
  <si>
    <t>En ocasiones se presentan diferencias, estas obedecen a los tiempos de causación o devengo de cada entidad, es el caso de los servicios públicos, quienes registran y liquidan dichos servicios y los recibos llegan en los siguientes meses.</t>
  </si>
  <si>
    <t>Realizar una (1) mesa de trabajo desde el nivel directivo para dar a conocer la situación y dar las directrices para el reporte oportuno de la información financiera para las operaciones recíprocas y Estados Financieros.</t>
  </si>
  <si>
    <t>Mesa de Trabajo</t>
  </si>
  <si>
    <t xml:space="preserve">De acuerdo con los soportes suministrados por el proceso, se evidencia el cumplimiento de las actividades propuestas en un 100%. </t>
  </si>
  <si>
    <t>PMCB-2019-027</t>
  </si>
  <si>
    <t>Proyectar memorandos internos y oficios externos con las entidades externas que permita realizar la el reporte oportuno de la información financiera y brindar asesoría (cuando diere lugar) a quienes requieran aclaración sobre el tema de las diferencias en las operaciones reciprocas</t>
  </si>
  <si>
    <t xml:space="preserve">Documento de solicitud de información a través de Oficios externos y memorandos internos. </t>
  </si>
  <si>
    <t>Subdirección Administrativa y Financiera / Área de Tesorería</t>
  </si>
  <si>
    <t>PMCB-2019-028</t>
  </si>
  <si>
    <t>3.3.1.2</t>
  </si>
  <si>
    <t>Hallazgo administrativo por diferencias en la información reportada en los formatos CB-0115 – Informe sobre recursos de tesorería y CB-0116 - Informe sobre disponibilidad de fondos de la vigencia 2018, reportada en el aplicativo SIVICOF con relación a la información de Estados Financieros de IDIPRON</t>
  </si>
  <si>
    <t>En algunos meses y al cierre de año,  por el poco plazo para  la presentación de la información y tardanza en la recepción de los extractos bancarios, no se alcanza a tener la información bancaria conciliada</t>
  </si>
  <si>
    <t>Elaborar un instructivo en donde se establezcan las diferentes actividades a  tener en cuenta para actualizar la información financiera  y  reportar al SIVICOF</t>
  </si>
  <si>
    <t>Número de instructivos  realizados / Número de instructivos programados (1)  *100</t>
  </si>
  <si>
    <t>Subdirección Administrativa y Financiera / Área de Contabilidad</t>
  </si>
  <si>
    <t>PMCB-2019-029</t>
  </si>
  <si>
    <t>3.3.1.3</t>
  </si>
  <si>
    <t>Denominación errónea de algunos Estados Financieros, grupos y cuentas contables</t>
  </si>
  <si>
    <t>En el momento de actualizar el aplicativo Sysman con las cuentas del Nuevo Marco Normativo, se cambiaron los nombres de las cuentas que así lo estipulaba el nuevo plan contable y se crearon las se requerían para nuestros movimientos contables</t>
  </si>
  <si>
    <t>Actualizar, cambiar y verificar los nombres  de las cuentas contables en los Estados Financieros de acuerdo al nuevo Marco Normativo.</t>
  </si>
  <si>
    <t>Actualización nombres Plan de Cuentas Contables de Idipron de acuerdo al NMN</t>
  </si>
  <si>
    <t>PMCB-2019-030</t>
  </si>
  <si>
    <t>3.3.1.4</t>
  </si>
  <si>
    <t>Presentación de información imprecisa e incompleta en cuanto a las fechas y moneda de presentación de los Estados Financieros</t>
  </si>
  <si>
    <t>La información se encontraba precisa y completa, sin embargo no expresaba 'MILES DE PESOS' en los Estados Financieros.</t>
  </si>
  <si>
    <t>Revisar y verificar las fechas y la moneda en la que se expresan los Estados financieros de la Entidad antes de su publicación</t>
  </si>
  <si>
    <t>Estados Financieros actualizados / Estados Financieros presentados (1)</t>
  </si>
  <si>
    <t>PMCB-2019-031</t>
  </si>
  <si>
    <t>3.3.1.5</t>
  </si>
  <si>
    <t>Presentación de información confusa e incompleta en las notas a los Estados Financieros</t>
  </si>
  <si>
    <t>En las notas a los Estados Financieros se incluye la generalidad de la información de la Naturaleza de la Entidad y la estructura organizacional, tomando lo publicado por Idipron en la página web, sin embargo la información no contemplaba la totalidad del grupo étareo de 6 a 28 años</t>
  </si>
  <si>
    <t>Revisar y verificar la información descrita en las Notas a los Estados Contables</t>
  </si>
  <si>
    <t>Información actualizada en notas de Estados Financieros / Notas presentadas a cierre vigencia*100</t>
  </si>
  <si>
    <t>Área de Contabilidad, Área de Almacén e Inventarios</t>
  </si>
  <si>
    <t>Notas de los estados financieros</t>
  </si>
  <si>
    <t>Carolina Ardila</t>
  </si>
  <si>
    <t>PMCB-2019-032</t>
  </si>
  <si>
    <t>3.3.1.6</t>
  </si>
  <si>
    <t>Deficiente revelación de información en las notas a los estados contables sobre el grupo de propiedad, planta y equipo</t>
  </si>
  <si>
    <t>Los principales aspectos que afectaron el movimiento contable del Idipron, se solicitó a cada área, oficina, proyecto, dependencia, la información relevante de acuerdo a lo establecido en las Políticas Contables y los lineamientos dados por los Entes de Control; con esta información se complementó el texto de las notas que realiza el área de contabilidad</t>
  </si>
  <si>
    <t>Realizar mesas de trabajo con el Área de Almacén e Inventarios y Área de Mantenimiento de Bienes e Infraestructura frente a las revelaciones de Propiedad, Planta y Equipo (Bienes Muebles e Inmuebles) para fortalecer la presentación de la información en las notas de los estados financieros</t>
  </si>
  <si>
    <t>Mesas de trabajo realizadas / mesas de trabajo programadas (2)*100</t>
  </si>
  <si>
    <t>Se evidencia que en el ultimo seguimiento realizado por la Oficina de Control Interno, indica que la información no fue enviada en lo parametros establecidos por la Contraloria, Se Evidencia que la actividad se encuentra vencida.
Al verificar el proceso no adjunta información de avance o ejecución de la actividad programada.
Se evidencia por parte de la OAP que la actividad se encuentra vencida desde hace mas de un año, es urgente realizar las actividades que aseguren su cierre de lo contrario la entidad se ve avocada a sanciones por parte del ente de control</t>
  </si>
  <si>
    <t xml:space="preserve">Enviar información que soporte la ejecución de la actividad programada. </t>
  </si>
  <si>
    <t>Subdirección Administrativa y Financiera / Area de Contabilidad</t>
  </si>
  <si>
    <t xml:space="preserve">tope máximo permitido para el manejo de las subcuentas </t>
  </si>
  <si>
    <t>PMCB-2019-033</t>
  </si>
  <si>
    <t>3.3.1.7</t>
  </si>
  <si>
    <t>Se excedio el tope máximo permitido para el manejo de las subcuentas denominadas “Otros</t>
  </si>
  <si>
    <t>El catálogo de cuentas establecido por la Contaduría General de la Nación, para la aplicación del Nuevo Marco Normativo no contempla cuentas para algunas actividades que el Idipron desarrolla en el marco de su misionalidad y cumplimiento de sus objetivos</t>
  </si>
  <si>
    <t>Elevar consulta a la Contaduría General de la Nación sobre el hallazgo administrativo de la Contraloría, solicitando asesoría sobre la opción más viable a implementar por parte de la Entidad.</t>
  </si>
  <si>
    <t>Una (1) consulta generada a la Contaduría General de la Nación</t>
  </si>
  <si>
    <t>Activacion tardia de clausulas</t>
  </si>
  <si>
    <t>PMCB-2019-035</t>
  </si>
  <si>
    <t>4.3.1</t>
  </si>
  <si>
    <t>Hallazgo administrativo con presunta incidencia disciplinaria por activación tardía de la Cláusula Décima Quinta. Multas, clausula penal e incumplimientos, contrato 1565/2017</t>
  </si>
  <si>
    <t>Observación administrativa con presunta incidencia disciplinaria por activación tardía de la Cláusula Décima Quinta. Multas, clausula penal e incumplimientos, contrato 1565/2017</t>
  </si>
  <si>
    <t xml:space="preserve">Realizar capacitaciones y actualizaciones en temas de derecho administrativo sancionatorio por semestre a los abogados de la oficina asesora jurídica. </t>
  </si>
  <si>
    <t>Número de capacitaciones realizadas / Número de capacitaciones programadas (2)*100</t>
  </si>
  <si>
    <t xml:space="preserve">Subdirección de Métodos Educativos y Operativa / Área de Bienestar y  Capacitación  </t>
  </si>
  <si>
    <t>Estudios previos, pliegos de condiciones y fichas técnicas</t>
  </si>
  <si>
    <t>PMCB-2019-036</t>
  </si>
  <si>
    <t>4.3.2</t>
  </si>
  <si>
    <t>Hallazgo administrativo por el recibo de elementos sin las características establecidas en los estudios previos y fichas técnicas, contrato 1565/2017.</t>
  </si>
  <si>
    <t xml:space="preserve">Inobservancia al Manual de Supervisión e Interventoría de la Entidad  y del Procedimiento  -  RECEPCIÓN E INGRESO DE BIENES DEVOLUTIVOS, DE CONSUMO
CONTROLADO O DE CONSUMO-  codigo  A-GLO-PR-003. </t>
  </si>
  <si>
    <t>Gestionar a través de la Subdirección técnica de Desarrollo  Humano un taller sobre el correcto recibo de los elementos contratados por parte de la Supervisión</t>
  </si>
  <si>
    <t>Subdirección Técnica, Administrativa y Financiera.</t>
  </si>
  <si>
    <t>Seguros</t>
  </si>
  <si>
    <t>PMCB-2019-037</t>
  </si>
  <si>
    <t xml:space="preserve">4.3.5 </t>
  </si>
  <si>
    <t>Hallazgo administrativo por ausencia de cubrimiento del seguro de vida grupo por 280 días, contrato 1533/2017.</t>
  </si>
  <si>
    <t>Se generó porque las compañías aseguradoras no manifestaron interés en participar siendo declarado desierto el proceso de contratación.</t>
  </si>
  <si>
    <t>Realizar el debido acompañamiento desde la Subdirección Administrativa y Financiera y  asesoría técnica con el soporte del intermediario de seguros si lo hubiere al proceso de contratación.</t>
  </si>
  <si>
    <t>Número de Procesos de Contratación  o Adiciones Planteados en Plan Anual de Adquisiciones de cada vigencia / Número de Requerimientos de Contratación o Adiciones solicitadas por la Subdirección Técnica de Métodos Educativos y Operativa * 100.</t>
  </si>
  <si>
    <t xml:space="preserve">Subdirector de Métodos Educativos /Área Sociolegal / Oficina Asesora de Planeación  </t>
  </si>
  <si>
    <t>PMCB-2019-038</t>
  </si>
  <si>
    <t xml:space="preserve">4.3.6 </t>
  </si>
  <si>
    <t xml:space="preserve">Hallazgo administrativo por inobservancia del Procedimiento Tramite de póliza de seguros ante decesos de los Niños, niñas, adolescentes y jóvenes con Código M-RDE-PR-008 Ver 01 del 03 de diciembre de 2015 y el codificado M-MSI-PR-004 Ver. 02 del 22 de febrero de 2019, contrato 1533/2017. </t>
  </si>
  <si>
    <t xml:space="preserve">Debilidades en el  procedimiento  TRÁMITE DE PÓLIZA DE SEGUROS ANTE DECESOS DE LOS NIÑOS, NIÑAS, ADOLESCENTES Y JOVENES- M-MSL-PR-004 </t>
  </si>
  <si>
    <t xml:space="preserve">Revisar y ajustar el procedimiento -  TRÁMITE DE PÓLIZA DE SEGUROS ANTE DECESOS DE LOS NIÑOS,
NIÑAS, ADOLESCENTES Y JOVENES- M-MSL-PR-004, para vincular un formato por medio del cual el área Sociolegal verifique y certifique:  Fecha de creación en el SIMI del NNAJ, Fecha Ultima asistencia
Fecha  Deceso, certificando que el NNAJ cumple con los requisitos para acceder a la póliza. 
</t>
  </si>
  <si>
    <t xml:space="preserve">Un (1)  Procedimiento ajustado </t>
  </si>
  <si>
    <t xml:space="preserve">Gerente de Proyecto 1104/Oficina Asesora Juridica  </t>
  </si>
  <si>
    <t>Subdirección técnica administrativa y financiera - Convenios</t>
  </si>
  <si>
    <t>PMCB-2019-039</t>
  </si>
  <si>
    <t>4.3.7</t>
  </si>
  <si>
    <t>Hallazgo administrativo por no elaborar los estudios previos en coherencia con la necesidad de la entidad, en los contratos 0587/18, 1214/17, 1477/17 1286/18 y 1578/17</t>
  </si>
  <si>
    <t>No se evidenciaron en los estudios previos las cantidades estimadas a contratar.</t>
  </si>
  <si>
    <t xml:space="preserve">Establecer en los estudios previos las cantidades estimadas de los bienes que se pretende contratar de acuerdo a las compras historicas de la entidad y el numero de NNAJ que se beneficiaran con la compra.  </t>
  </si>
  <si>
    <t>Número de Estudios previos que indican cantidades estimadas / Número de Estudios previos formulados por el proyecto 1104*100</t>
  </si>
  <si>
    <t xml:space="preserve">Se estableció en los estudios previos las cantidades estimadas de los bienes que se pretende contratar de acuerdo a las compras historicas de la entidad y el numero de NNAJ que se beneficiaran con la compra. </t>
  </si>
  <si>
    <t xml:space="preserve">Gerente Proyecto 971 / Subdirección de Métodos  </t>
  </si>
  <si>
    <t>PROYECTO 971</t>
  </si>
  <si>
    <t>PMCB-2019-040</t>
  </si>
  <si>
    <t xml:space="preserve">Hallazgo administrativo por no elaborar los estudios previos en coherencia con la necesidad de la entidad, en los contratos 0587/18, 1214/17, 1477/17 1286/18 y 1578/17 </t>
  </si>
  <si>
    <t>Materializar la salida de los elementos adquiridos para uso de los beneficiarios en las Unidades de Protección Integral</t>
  </si>
  <si>
    <t>Número de elementos adquidos / N. de elementos adquiridos con salida de almacen * 100</t>
  </si>
  <si>
    <t>Se realiza la revisión de la evidencia propuesta como soporte y no se encuentra subida, por lo que el monitoreo de lo reportado no es posible realizarlo, sin embargo, al evidenciar el seguimiento de la OCI, se cuenta con un 90% de avance en el úlitmo seguimiento, por lo que se da continudad a este porcentaje.</t>
  </si>
  <si>
    <t>Soporte propuesto.
Resultado del indicador.</t>
  </si>
  <si>
    <t xml:space="preserve">Subdirección de Métodos/ Area de Almacen e Inventarios </t>
  </si>
  <si>
    <t>PMCB-2019-041</t>
  </si>
  <si>
    <t xml:space="preserve"> 4.3.8 </t>
  </si>
  <si>
    <t>Hallazgo administrativo por inconsistencia en los datos presentados en kárdex en relación con el formato “entrega de elementos de consumo y consumo controlado a servidores” con ocasión al contrato de suministro No. 0608 de 2018.</t>
  </si>
  <si>
    <t xml:space="preserve">Falta de conocimiento en el manejo y diligenciamiento de los formatos </t>
  </si>
  <si>
    <t xml:space="preserve">Realizar un taller con los funcionarios de las Unidades de protección Integral, en cual se identifique el correcto diligenciamiento de los formatos destinados para el control de los elementos de consumo que se encuentran en las UPI.  </t>
  </si>
  <si>
    <t>Taller realizado (1)</t>
  </si>
  <si>
    <t>Subdirección de Métodos</t>
  </si>
  <si>
    <t>PMCB-2019-042</t>
  </si>
  <si>
    <t>Falta de conocimiento en el manejo y diligenciamiento de los formatos</t>
  </si>
  <si>
    <t>Realizar una visita a las Unidades de protección Integral para verificar  el correcto diligenciamiento y actualización de los  formatos destinados al control de los elementos de consumo que se encuentran en las UPI</t>
  </si>
  <si>
    <t>Número de visitas realizadas /Numero de visitas programadas (19) *100</t>
  </si>
  <si>
    <t>Publicación SECOP</t>
  </si>
  <si>
    <t>PMCB-2019-043</t>
  </si>
  <si>
    <t xml:space="preserve"> 4.3.9</t>
  </si>
  <si>
    <t xml:space="preserve">Hallazgo administrativo con presunta incidencia disciplinaria por omitir la publicación de la invitación Pública en el proceso de mínima cuantía No. 1794 de 2017. </t>
  </si>
  <si>
    <t>Observación administrativa con presunta incidencia disciplinaria por omitir la publicación de la invitación Pública en el proceso de mínima cuantía No. 1794 de 2017</t>
  </si>
  <si>
    <t>Realizar seguimiento bimestral a los procesos contractuales radicados por la Oficina Asesora Juridica.</t>
  </si>
  <si>
    <t>Número de procesos con seguimiento/Numero de procesos radicados*100</t>
  </si>
  <si>
    <t>El área adjunta los seguimientos a los procesos contractuales radicados según el Plan Anual de Adquisiciones
Publicaciones publicas gestión de adquisicion y administración de bienes y servicios
Actas de reunión de capacitaciones 
La Oficina Asesora Jurídica informa que reporto el cumplimiento de la actividad al 100% por medio del memorando con No. radicado 2020EI8597</t>
  </si>
  <si>
    <t xml:space="preserve">Subdirector de Métodos Educativos /Area Sociolegal / Oficina Asesora de Planeación  </t>
  </si>
  <si>
    <t>PMCB-2019-044</t>
  </si>
  <si>
    <t xml:space="preserve">4.3.10 </t>
  </si>
  <si>
    <t>Hallazgo administrativo por inconsistencias en la información disponible en el aplicativo SIMI, respecto del estado de los usuarios beneficiarios de pago por siniestro Póliza Seguro Vida.</t>
  </si>
  <si>
    <t>Inobservancia al cumplimiento del  procedimiento- TRÁMITE DE PÓLIZA DE SEGUROS ANTE DECESOS DE LOS NIÑOS,
NIÑAS, ADOLESCENTES Y JOVENES- M-MSL-PR-004</t>
  </si>
  <si>
    <t>Revisar y ajustar el procedimiento -  TRÁMITE DE PÓLIZA DE SEGUROS ANTE DECESOS DE LOS NIÑOS,
NIÑAS, ADOLESCENTES Y JOVENES- M-MSL-PR-004, para vincular un formato por medio del cual el área Sociolegal verifique y certifique:  Fecha de creación en el SIMI del NNAJ, Fecha Ultima asistencia
Fecha  Deceso, certificando que el NNAJ cumple con los requisitos para acceder a la póliza</t>
  </si>
  <si>
    <t xml:space="preserve">Subdirección de Métodos Educativos y Operativa /
Oficina Asesora de Planeacion </t>
  </si>
  <si>
    <t>elementos de vestir</t>
  </si>
  <si>
    <t>PMCB-2019-045</t>
  </si>
  <si>
    <t xml:space="preserve">Hallazgo administrativo por inexistencia de elementos de vestir que no fueron entregados a los NNA. </t>
  </si>
  <si>
    <t xml:space="preserve">No se evidencio una correcta gestión administrativa,  al del uso de los instrumentos manuales como el formato M-MEX-FT017 Entrega de vestuario a población IDIPRON y  magnéticos como el kardex  </t>
  </si>
  <si>
    <t xml:space="preserve">Ajustes a los formatos  A- GLO- FT- 010 ENTREGA DE ELEMENTOS DE CONSUMO A SERVIDORES - M- MEX- FT- 016  ENTREGA ELEMENTOS DE CONSUMO PARA EL DESARROLLO DE ACTIVIDADES A NNAJ - M-MEX -FT - 018 ENTREGA DE ELEMENTOS DE ASEO A BENEFICIARIOS - M-MEX-FT017  ENTREGA DE VESTUARIO A POBLACION IDIPRON asignando un consecutivo y un instructivo de diligenciamiento  para ejercer un mayor control administrativo de los bienes que son entregados a los NNAJ. </t>
  </si>
  <si>
    <t>Numero de formatos ajustados y oficializados en el SIGID / Numero de formatos por ajustar  y oficializar  (5) *100</t>
  </si>
  <si>
    <t>Subdirección técnica administrativa y financiera - área de sistemas</t>
  </si>
  <si>
    <t>falta de unidad de criterio en la denominación de algunos elementos adquiridos</t>
  </si>
  <si>
    <t>PMCB-2019-046</t>
  </si>
  <si>
    <t>3.1.2.1</t>
  </si>
  <si>
    <t xml:space="preserve">Hallazgo administrativo por falta de unidad de criterio en la denominación de algunos elementos adquiridos. Contrato 0595 de 2018. </t>
  </si>
  <si>
    <t>No mantener la unidad de criterio en la nomenclatura o identificación de cada elemento que IDIPRON al realizar el ingreso al Sistema de Información del Área de Almacén para la adquisición de partes y/o repuestos e insumos y herramientas de los equipos ofimáticos del IDIPRON</t>
  </si>
  <si>
    <t>Asistir a las capacitaciones brindadas por parte de la Oficina Asesora Jurídica frente al refuerzo de competencias en materia de supervisión y del control en la verificación de documentos de ingreso contra factura de pago.</t>
  </si>
  <si>
    <t>Se evidencia en archivo adjunto la relación de capacitaciones organizadas y con las invitaciones a los funcionarios para participar, pero la actividad propuesta en este hallazgo se llama "Asistir a las capacitaciones brindadas por parte de la Oficina Asesora Jurídica", y no se ve adjunto el listado de asistencia a dicha capacitación por tal motivo se da un porcentaje de cumplimiento del 50%.</t>
  </si>
  <si>
    <t>Adjuntar la(s) lista (s) de asitencia a la(s) capacitacion(es) brindada(s) por parte de la OAJ</t>
  </si>
  <si>
    <t xml:space="preserve">Área de Sistemas  y Área de Almacén e Inventario </t>
  </si>
  <si>
    <t>PMCB-2019-047</t>
  </si>
  <si>
    <t>Verificar cuando se realice el ingreso en el Área de Almacén e Inventario, que la denominación del elemento coincida o se homologue a denominación existente en el catálogo propio de la entidad; en caso de no existir o no lograrse homologar, el área de almacén creará el elemento en el catálogo de la entidad (ficha técnica), dando cumplimiento al  Manual de Procedimientos Administrativos y Contables para el Manejo y Control de Bienes en los Entes Públicos el Distrito Capital (2.3. Fuente y Clasificación de los Bienes)</t>
  </si>
  <si>
    <t xml:space="preserve">No. de elementos facturados que cumplen con la denominación contenida en la oferta economica / No. total de elementos facturados *100 </t>
  </si>
  <si>
    <t>Se evidencia que en el ultimo seguimiento realizado por la Oficina de Control Interno, indica que la información no fue enviada en lo parametros establecidos por la Contraloria, Se Evidencia que la actividad se encuentra vencida.
Se evidencia en los soportes que:
Se evidencia que el proceso realiza la actividad para la incorporación e ingreso de los elementos en el catalogo de la entidad segun su denominación coincida o se homologue segun sea el caso, a traves del sistema que maneja el area de almacen.
Asi mismo se evidencia muestra de verificación de ingreso de elementos en diferentes fechas al almacen.
Se  solicita a la OCI el cierre del hallazgo,  ya que con las evidencias adjuntas cumplieron con las actividades formuladas.</t>
  </si>
  <si>
    <t xml:space="preserve">Área de Sistemas </t>
  </si>
  <si>
    <t>PMCB-2019-048</t>
  </si>
  <si>
    <t>3.1.2.2</t>
  </si>
  <si>
    <t>Hallazgo administrativo por no especificar las cantidades a comprar por cada elemento en los estudios previos y oferta económica. Contrato 0595 de 2018</t>
  </si>
  <si>
    <t>Los estudios previos no refirieron la cantidad de cada elemento que IDIPRON compraría con el recurso destinado a la contratación para la adquisición de partes y/o repuestos e insumos y herramientas para mantener el funcionamiento de los equipos ofimáticos del IDIPRON, a pesar que La Entidad realizó un estudio de mercado acercado a la realidad, ya que no puede haber un estimativo de la cantidad de ofimáticos que pueden dañarse o afectarse durante el periodo de ejecución,  a pesar de haber cuantificado otros ítems dentro del contrato, tales como memorias USB, discos duros, guayas y ponchadoras y otros.</t>
  </si>
  <si>
    <t xml:space="preserve">Realizar los requerimientos técnicos de insumos, herramientas y/o respuestos ofimaticos para los mantenimientos a los equipos de la Entidad, tomando como base la cantidad de elementos demandados por la entidad con base en los datos históricos del período inmediatamente anterior, a fin de establecer la cantidades a adquirir por elemento. </t>
  </si>
  <si>
    <t xml:space="preserve">No. De contratos con cantidades a contratar  / No. total de contratos a ejecutar *100 </t>
  </si>
  <si>
    <t>Oficina Asesora Juridica / Gerencias de Proyectos</t>
  </si>
  <si>
    <t>Valor real de recursos comprometidos</t>
  </si>
  <si>
    <t>PMCB-2019-049</t>
  </si>
  <si>
    <t>3.1.2.3</t>
  </si>
  <si>
    <t>Hallazgo administrativo por falta de claridad respecto al valor real de los recursos comprometidos mediante la suscripción del contrato 0556 de 2018.</t>
  </si>
  <si>
    <t xml:space="preserve">El valor de las negociaciones de bolsa no tiene concordancia con el valor establecido del contrato de comisión </t>
  </si>
  <si>
    <t>Realizar mesas técnicas entre el área de adquisiciones y las áreas que presentan la necesidad para establecer con precisión las condiciones contractuales</t>
  </si>
  <si>
    <t>Mesas técnicas realizadas/Procesos contractuales presentados *100</t>
  </si>
  <si>
    <t>PMCB-2019-050</t>
  </si>
  <si>
    <t>3.1.2.4</t>
  </si>
  <si>
    <t xml:space="preserve">Hallazgo administrativo por deficiencias en el manejo del kárdex digital como medio de control a los elementos del Lote 1 (prendas de vestir y calzado) adquiridos en el marco del contrato de comisión No 1241 de 2018. </t>
  </si>
  <si>
    <t>Ajustes a los formatos M-MEX-FT017 Entrega de vestuario a población IDIPRON y  magnéticos como el kardex  asignando un consecutivo para ejercer un control adminsitrativo de los bienes que son entregados a los NNAJ.</t>
  </si>
  <si>
    <t>Numero de formatos ajustados y oficializados en el SIGID / Numero de formatos por ajustar  y oficializar  (4) *100</t>
  </si>
  <si>
    <t>PMCB-2019-051</t>
  </si>
  <si>
    <t>3.1.2.5</t>
  </si>
  <si>
    <t xml:space="preserve"> Hallazgo administrativo con presunta incidencia disciplinaria por permisividad en la expedición tardía de una de las garantías contempladas como requisito para la ejecución del contrato de prestación de servicios No 1096 de 2018. </t>
  </si>
  <si>
    <t xml:space="preserve">Hallazgo administrativo con presunta incidencia disciplinaria por permisividad en la expedición tardía de una de las garantías contempladas como requisito para la ejecución del contrato de prestación de servicios No. 1096 de 2018, pólizas expedidas 6 días después de suscrita el acta de inicio y de indebida forma. </t>
  </si>
  <si>
    <t xml:space="preserve">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t>
  </si>
  <si>
    <t>Capacitaciones y actualizaciones realizadas/capacitaciones y actualizaciones programadas ( 24 capacitaciones y actualizaciones) *100</t>
  </si>
  <si>
    <t>Se evidencia por parte de la OAP que la actividad se encuentra vencida.
De cuerdo a la evidencia reportada, se adjuntan capacitaciones entre los meses de septiembre, octubre y noviembre del 2019. 
La Oficina Asesora Jurídica informa que reporto el cumplimiento de la actividad al 100% por medio del memorando con No. radicado 2020EI8597</t>
  </si>
  <si>
    <t>Supervisor del contrato / Oficina Asesora juridica /Subdirección de Métodos Educativos y Operativa</t>
  </si>
  <si>
    <t>PMCB-2019-052</t>
  </si>
  <si>
    <t>3.1.2.6</t>
  </si>
  <si>
    <t>Hallazgo administrativo por no ejercerse una supervisión eficaz durante la ejecución del contrato de prestación de servicios No 0494 de 2018.</t>
  </si>
  <si>
    <t>fallas en la supervisión, que si bien no afectó la función pública por cuanto el servicio se prestó y no se canceló el saldo por mora en el pago de la seguridad social por parte del contratista para el cobro del saldo por pagar.</t>
  </si>
  <si>
    <t>Iniciar las acciones para verificar el posible incumplimiento e iniciar la liquidacion del mismo.</t>
  </si>
  <si>
    <t xml:space="preserve">Contrato liquidado </t>
  </si>
  <si>
    <t>Oficina Asesora Juridica</t>
  </si>
  <si>
    <t>PMCB-2019-053</t>
  </si>
  <si>
    <t>3.1.2.7</t>
  </si>
  <si>
    <t xml:space="preserve"> Hallazgo administrativo con presunta incidencia disciplinaria por no publicar en el SECOP la invitación a presentar propuestas dentro del proceso de mínima cuantía No MC-IDIPRON-2018-0053, y que culminó con la adjudicación y suscripción del contrato No 1473 de 2018, con la firma MEDICA Y COMPUTADORES LTDA.</t>
  </si>
  <si>
    <t xml:space="preserve">No se publicó en el SECOP la invitación a presentar propuestas dentro del proceso de mínima cuantía No. MC-IDIPRON-2018-0053. </t>
  </si>
  <si>
    <t>La oficina Asesora jurídica emitirá un concepto para clarificar que lo que denominamos pliego de condiciones en los procesos de licitación pública, selección abreviada y concurso de méritos, en la mínima cuantía se denomina invitación pública.</t>
  </si>
  <si>
    <t>Concepto jurídico realizado por la OAJ</t>
  </si>
  <si>
    <t>seleccion de contratistas</t>
  </si>
  <si>
    <t>PMCB-2019-054</t>
  </si>
  <si>
    <t>3.1.2.8</t>
  </si>
  <si>
    <t xml:space="preserve">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t>
  </si>
  <si>
    <t xml:space="preserve">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t>
  </si>
  <si>
    <t>Realizar una modificación del flujo de verificación, en la que se determinan 4 filtros orientados (auxiliar, sicólogo, auxiliar, abogado) a establecer la idoneidad del contratista.</t>
  </si>
  <si>
    <t>Numero de verificaciones realizadas/ Numero de contratos por CPS celebrados *100</t>
  </si>
  <si>
    <t>Se adjuntan las idoneidades de los contratistas verificadas
De acuerdo a lo anterior se solicita a la OCI el cierre preliminar de la acción
La Oficina Asesora Jurídica informa que reporto el cumplimiento de la actividad al 100% por medio del memorando con No. radicado 2020EI8597</t>
  </si>
  <si>
    <t>Subdirección de Métodos Educativos y Operativa</t>
  </si>
  <si>
    <t>pagos salidas pedagogicas</t>
  </si>
  <si>
    <t>PMCB-2019-055</t>
  </si>
  <si>
    <t>3.1.2.9</t>
  </si>
  <si>
    <t>Hallazgo administrativo con incidencia fiscal y presunta disciplinaria por pago de cupos correspondientes a NNAJ que no asistieron a las salidas pedagógicas ecoturísticas en la ejecución del contrato No 1481 de fecha 26 de noviembre de 2018 suscrito entre IDIPRON y DOUGLAS TRADE SAS en cuantía de $ 7.154.000</t>
  </si>
  <si>
    <t>Se efectuó el pago de acuerdo al número de asistentes programados y no al número de servicios efectivamente prestados por el contratista durante la realización de la actividad</t>
  </si>
  <si>
    <t xml:space="preserve">Emitir una directriz desde la Subdirección de Métodos solicitando a los Responsables de los contextos pedagogicos se realicen las acciones pertienentes a fin de garantizar la asistencia de todos los beneficiarios a las actividades contratadas  </t>
  </si>
  <si>
    <t xml:space="preserve">Comunicación emitida </t>
  </si>
  <si>
    <t>PMCB-2019-056</t>
  </si>
  <si>
    <t>3.1.2.10</t>
  </si>
  <si>
    <t>3.1.2.10. 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t>
  </si>
  <si>
    <t>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t>
  </si>
  <si>
    <t xml:space="preserve">La oficina Asesora jurídica emitirá un concepto sobre la posibilidad de que contratistas con riesgo III puedan recibir elementos de protección personal. </t>
  </si>
  <si>
    <t>Documentación contrato</t>
  </si>
  <si>
    <t>PMCB-2019-057</t>
  </si>
  <si>
    <t>3.1.2.11</t>
  </si>
  <si>
    <t>Hallazgo administrativo por presentación tardía del Certificado de Antecedentes Disciplinarios de Abogados expedido por el Consejo Superior de la Judicatura, con ocasión al contrato de prestación de servicios No. 0064 de 2018</t>
  </si>
  <si>
    <t>Hallazgo administrativo por presentación tardía de certificado de antecedentes disciplinarios de abogados expedido por el Consejo Superior de la Judicatura, con ocasión al contrato de prestación de servicios No. 0064 de 2018.</t>
  </si>
  <si>
    <t>La entidad para minimizar los riesgos imprimirá en el desarrollo del proceso precontractual los antecedentes disciplinarios de los abogados.</t>
  </si>
  <si>
    <t>Número de antecedentes disciplinarios de abogados impresos y verificados/Numero de contratos de abogados celebrados *100</t>
  </si>
  <si>
    <t>PMCB-2019-058</t>
  </si>
  <si>
    <t>3.1.2.12</t>
  </si>
  <si>
    <t>Hallazgo administrativo con presunta incidencia disciplinaria por omitir la publicación en el Sistema Electrónico de Contratación Pública - SECOP de documentos contractuales con ocasión a la suscripción de los contratos de prestación de servicios No. 0064 de 2018, 0325 de 2018 y 0494 de 2018</t>
  </si>
  <si>
    <t>Hallazgo administrativo con presunta incidencia disciplinaria por omitir la publicación en el Sistema Electrónico de Contratación Pública - SECOP de documentos contractuales con ocasión de la suscripción de los contratos de prestación de servicios No. 0064 de 2018, 0325 de 2018 y 0494 de 2018.</t>
  </si>
  <si>
    <t>La entidad en la actualidad realiza toda su contratación bajo la plataforma SECOP II, por lo tanto todos los procesos serán públicados automáticamente.</t>
  </si>
  <si>
    <t>Procesos publicados en la plataforma SECOP II/Procesos celebrados *100</t>
  </si>
  <si>
    <t>Ejecución contractual</t>
  </si>
  <si>
    <t>PMCB-2019-059</t>
  </si>
  <si>
    <t>3.1.2.13</t>
  </si>
  <si>
    <t>Hallazgo administrativo por la designación de supervisores con fecha posterior a la firma del acta de inicio con ocasión de la suscripción de los contratos de prestación de servicios No. 0064 y No 1096 de 2018 y el contrato de bolsa No 1241 de 2018.</t>
  </si>
  <si>
    <t xml:space="preserve">Hallazgo administrativo por la designación de supervisores con fecha posterior a la firma del acta de inicio con ocasión de la suscripción de los contratos de prestación de servicios No. 0064 y No. 1096 de 2018 y el contrato de bolsa No. 1241 de 2018. </t>
  </si>
  <si>
    <t>Capacitaciones y actualizaciones realizadas/capacitaciones y actualizaciones programadas ( 24 capacitaciones y actualizaciones)*100</t>
  </si>
  <si>
    <t>Subdirección Técnica de Desarrollo Humano</t>
  </si>
  <si>
    <t>Aplicación de normatividad</t>
  </si>
  <si>
    <t>PMCB-2019-060</t>
  </si>
  <si>
    <t>3.1.2.14</t>
  </si>
  <si>
    <t>Hallazgo administrativo con presunta incidencia disciplinaria por inclusión de contratistas en una capacitación de IDIPRON, careciendo del derecho al acceso, dentro del contrato No. 0728 DE 2018 suscrito con ALGOAP S.A.S</t>
  </si>
  <si>
    <t>Asistencia a cuatro sesiones, de cuatro (4) personas vinculadas en calidad de contratistas a la Entidad a las actividades de capacitación contempladas en el marco del contrato de capacitación de la vigencia 2018</t>
  </si>
  <si>
    <t>Implementación de control donde se efectue verificación de las personas de planta convocadas mediante el memorando de solicitud de asistencia,  antes del ingreso a la capacitación y el formato de registro de asistencia comité, junta, reunión, capacitación y/o actividades de Bienestar , Código A-GDH-FT-010</t>
  </si>
  <si>
    <t>No. de Capacitaciones con el control implementado/ No. de capacitaciones ejecutadas para funcionarios de planta por medio del contrato de capacitación anual *100</t>
  </si>
  <si>
    <t>Se evidencia que en el ultimo seguimiento realizado por la Oficina de Control Interno, se indica que la información no fue enviada en lo parametros establecidos por la Contraloria, al revisar los soportes se evidencia que se adjunto la documentación del cumplimiento de la actividad, sin embargo el formato de reporte de seguimiento de Contraloria evidencia que se fue sin el diligenciamiento del campo de eficacia de la entidad.
Al revisar los soportes se evidencia la siguiente información del Contrato de capacitación 2020 de 23 de noviembre:
Capacitación Sistema de responsabilidad penal adolecente , se evidencia memorando con cita de funcionarios de planta a la capacitación con su respectiva lista de asistencia.
Capacitación Estrategicas Ludicas, se evidencia memorando con cita de funcionarios de planta a la capacitación con su respectiva lista de asistencia.
Capacitación Acción Participativa, se evidencia correo de citación a capacitación virtual y correo de asistencia arrojado por el meet de los funcionarios que asistieron, es importante tener en cuenta que en esta capacitación los soportes varian, ya que la capacitación se realizo virtual por temas de pandemia.
Capacitación Gestión Administrativa, se evidencia correo de citación a capacitación virtual y correo de asistencia arrojado por cuestionario del teems de los funcionarios que asistieron, es importante tener en cuenta que en esta capacitación los soportes varian, ya que la capacitación se realizo virtual por temas de pandemia.
Conforme a lo anterior se le solicita a la OCI el cierre preliminar de la acción</t>
  </si>
  <si>
    <t xml:space="preserve">Subdirección de Métodos Educativos y Operativa /
Área de salud / Oficina Asesora de Planeación. </t>
  </si>
  <si>
    <t xml:space="preserve"> Política Pública de Seguridad Alimentaria y Nutricional</t>
  </si>
  <si>
    <t>PMCB-2019-061</t>
  </si>
  <si>
    <t>3.2.1.1</t>
  </si>
  <si>
    <t>Hallazgo Administrativo por deficiencias y debilidades en los procedimientos del IDIPRON en la ejecución de la Política Pública de Seguridad Alimentaria y Nutricional</t>
  </si>
  <si>
    <t xml:space="preserve">Inobservancia en la aplicación de la Política Pública de Seguridad Alimentaria y Nutricional. </t>
  </si>
  <si>
    <t>Realizar revisiones, ajustes y oficialización de la documentación que soporta la ejecución de la Política Pública de Seguridad Alimentaria y Nutricional en el IDIPRON, por parte de área de Salud.</t>
  </si>
  <si>
    <t xml:space="preserve">Documentación revisada, ajustada y oficializada . </t>
  </si>
  <si>
    <t>PMCB-2019-062</t>
  </si>
  <si>
    <t xml:space="preserve">Formular e implementar dos indicadores de gestión; un indicador para el  ejes de consumo y un indicador de aprovechamiento biológico, en el marco de la Política Pública de Seguridad Alimentaria y Nutricional para su seguimiento y control. </t>
  </si>
  <si>
    <t>Indicadores Política Pública de Seguridad Alimentaria y Nutricional</t>
  </si>
  <si>
    <t>Desde la Subdirección de Métodos se formularón  los indicadores de gestión que responden a la acción de mejora, y en mesas de trabajo se definieron las fuentes de información y forma de medición.
No se cuenta con el redicado de respuesta de acpetación de evidencias de la OCI.</t>
  </si>
  <si>
    <t>La implementación y la medición de los indicadores en los siguientes seguimientos</t>
  </si>
  <si>
    <t xml:space="preserve">Subdirección de Métodos Educativos y Operativa / Gerentes de Proyecto de Inversión /
Área de salud  </t>
  </si>
  <si>
    <t>PMCB-2019-063</t>
  </si>
  <si>
    <t xml:space="preserve">Fortalecer el grupo de trabajo encargado  de ejecutar los procedimientos y manuales para el cumplimiento de la política de calidad alimentaria y nutricional en el área de Salud del IDIPRON. </t>
  </si>
  <si>
    <t>Fortalecimiento del grupo de trabajo</t>
  </si>
  <si>
    <t>No se logra evidencia con los sop´portes entregados el fortalecimiento del grupo de trabajo</t>
  </si>
  <si>
    <t>Evidencias que soporten el fortalecimiento del grupo de trabajo.</t>
  </si>
  <si>
    <t>AVANCE MINIMO</t>
  </si>
  <si>
    <t>Área de Mantenimiento de Bienes (Infraestructura), Supervisor y Apoyo a la Supervisión</t>
  </si>
  <si>
    <t>Liquidación de contratos</t>
  </si>
  <si>
    <t>PMCB-2019-065</t>
  </si>
  <si>
    <t>Hallazgo Administrativo con Presunta Incidencia Disciplinaria por la no liquidación del Contrato No 1352 de 2017.</t>
  </si>
  <si>
    <t>La no liquidación Contrato de Suministro No.1352 de 2017, con Gas Gombel S.A. E.S.P</t>
  </si>
  <si>
    <t>Realizar informe semestral por parte del supervisor y/o apoyo a la supervisión sobre los contratos pendientes por liquidar del Proyecto de inversión 1106</t>
  </si>
  <si>
    <t xml:space="preserve">Informe semestral </t>
  </si>
  <si>
    <t xml:space="preserve">
Se evidencia el envio de los informes semestrales por parte del área de Mantenimiento de bienes a la Oficina Asesora Jurídica por medio de memorando con fecha del 8 y 30 de junio, 4 de septiembre y 17 de noviembre del 2020
Conforme a lo anterior se le solicita a la OCI el cierre preliminar de la acción.</t>
  </si>
  <si>
    <t>PMCB-2019-066</t>
  </si>
  <si>
    <t>3.2.2.2</t>
  </si>
  <si>
    <t xml:space="preserve">Hallazgo Administrativo con Presunta Incidencia Disciplinaria por falta de publicación en la plataforma SECOP de los contratos de prestación de servicios números 968, 220, 222, 232, 251, 415 y 430 de 2018. </t>
  </si>
  <si>
    <t xml:space="preserve">Debilidades en los procedimientos respecto al uso de la herramienta del SECOP II. Falta de publicación de los documentos del proceso de selección. </t>
  </si>
  <si>
    <t xml:space="preserve">Impartir lineamientos a los abogados de la OAJ por medio de reuniones periódicas (Una al mes), que permitan establecer, según la normatividad, cuales son los documentos de los procesos de contratación que deben ser publicados en la plataforma SECOP II. </t>
  </si>
  <si>
    <t>Reuniones de seguimiento</t>
  </si>
  <si>
    <t xml:space="preserve">Subdirección de Métodos Educativos y Operativa /
Área de salud/ Oficina Asesora de Planeación. </t>
  </si>
  <si>
    <t xml:space="preserve">Riesgos laborales </t>
  </si>
  <si>
    <t>PMCB-2019-067</t>
  </si>
  <si>
    <t>3.2.2.3</t>
  </si>
  <si>
    <t xml:space="preserve">3.2.2.3. Hallazgo Administrativo con Presunta Incidencia Disciplinaria por omitir la afiliación a la administradora de riesgos laborales-ARL-antes de la suscripción del acta de inicio, en el contrato de prestación de servicios No 1081 de 2018. </t>
  </si>
  <si>
    <t>El contrato de   prestación de servicios No 1081 de 2018. inició la debida afiliación del contratista a la Administradora de Riesgos Laborales – ARL</t>
  </si>
  <si>
    <t xml:space="preserve">De acuerdo a los ajustes realizados en el formato   A-GCO-FT-001- ACTA DE INICIO, en el cual se señala la fecha de afiliación  a la ARL y que se encuentra vigente, dar continuidad al mismo y aplicarlo.  </t>
  </si>
  <si>
    <t xml:space="preserve">Formato aplicado </t>
  </si>
  <si>
    <t>Se aplico el formato A-GCO-FT-001- ACTA DE INICIO, en el cual se señala la fecha de afiliación  a la ARL, que entro en vigencia el 21/01/2019, y se dio continuidad al mismo</t>
  </si>
  <si>
    <t>Gerencia de Proyecto de la Subdirección Técnica de Desarrollo Humano</t>
  </si>
  <si>
    <t>Inicio de ejecución de contratos</t>
  </si>
  <si>
    <t>PMCB-2019-068</t>
  </si>
  <si>
    <t>3.2.2.4</t>
  </si>
  <si>
    <t xml:space="preserve">Hallazgo Administrativo con Presunta Incidencia Disciplinaria por iniciar la ejecución de algunas de las obligaciones del contrato 0934 de 2017 antes de la expedición del certificado de registro presupuestal y el acta de inicio. </t>
  </si>
  <si>
    <t>No se verificó que se cumpliera todas las obligaciones del contrato que incluye la entrega oportuna de documentación</t>
  </si>
  <si>
    <t>Por parte de la Gerencia del Proyecto informar mediante correo electrónico o memorando a todos los supervisores de contratos de la Subdirección Técnica de Desarrollo Humano que los contratistas no pueden ejercer obligaciones antes de la suscripción del acta de inicio.</t>
  </si>
  <si>
    <t>Aviso preventivo</t>
  </si>
  <si>
    <t>Se oficializa el formato CONTROL DE ESPACIOS DE ALMACENAMIENTO TEMPORAL M-MEX-FT-026 el día  30/12/2019 fue publicado en la página web del Instituto</t>
  </si>
  <si>
    <t>PMCB-2019-069</t>
  </si>
  <si>
    <t>Verificar por parte de los supervisores de Contrato  que todas las obligaciones de los contratos suscritos con la Subdirección de Desarrollo Humano no se surtan antes de la firma del acta de inicio y registro presupuestal.</t>
  </si>
  <si>
    <t>Verificación de contratos</t>
  </si>
  <si>
    <t>Diferencias en cantidades de alimentos</t>
  </si>
  <si>
    <t>PMCB-2019-070</t>
  </si>
  <si>
    <t>3.2.2.6</t>
  </si>
  <si>
    <t xml:space="preserve">Hallazgo Administrativo con incidencia fiscal por $ 27.583.357 y presunta incidencia disciplinaria por diferencias encontradas entre la cantidad de alimentos ingresados al IDIPRON Vs ingresos de alimentos a las UPI en el marco del Contrato 0553 de 2018. </t>
  </si>
  <si>
    <t xml:space="preserve">Falta de oportunidad de la información registrada  de  entradas y salidas de alimentos por parte de las Unidades de Protección Integral.  </t>
  </si>
  <si>
    <t xml:space="preserve">Formalizar y aplicar  un formato para realizar el control a  las entradas y salidas de alimentos, propio de las dinámicas de las UPI  en pro de optimizar los tiempos para garantizar la oportunidad de la información.    </t>
  </si>
  <si>
    <t xml:space="preserve">Formato oficializado y aplicado.  </t>
  </si>
  <si>
    <t>PMCB-2019-071</t>
  </si>
  <si>
    <t xml:space="preserve">Realizar un taller de diligenciamiento del Formato para realizar el control a  la entrada y salida de alimentos con las Unidades de Protección Integral </t>
  </si>
  <si>
    <t xml:space="preserve">Numero de Unidades que recibieron el taller </t>
  </si>
  <si>
    <t>Se realizarón dos talleres a los responsables de UPI frente al manejo de la entrada y salida de alimentos en las Unidades.</t>
  </si>
  <si>
    <t>Infraestructura</t>
  </si>
  <si>
    <t>Fallas estructurales UPIS y sedes</t>
  </si>
  <si>
    <t>PMPB-2019-0011</t>
  </si>
  <si>
    <t>Informe de Seguimiento Revisión a la Gestión Púbica ejercida por el IDIPRON en el Marco del Proyecto 1106 'Espacios de Integración Social' 1106 - Septiembre 2019</t>
  </si>
  <si>
    <t>UPI ARBORIZADORA ALTA Se evidencio que no está en funcionamiento debido a la grave falla estructural de la Unidad, por lo tanto, los participantes fueron traslados a las unidades. Sin embargo a la fecha visita no se han realizado las intervenciones pertinentes para reparar esta Unidad en pro de prestar el servicio s a las niñas, niños, adolescentes y jóvenes” (página 6)</t>
  </si>
  <si>
    <t>Posible movimiento del terreno de asentmaiento del predio 
Predio de propiedad de la Caja de vivienda popular, lo que no permite realizar consultorias</t>
  </si>
  <si>
    <t>Adelantar gestiones con la Caja de Vivienda Popular propietario del predio para realizar acto jurídico para realizar devolucion del bien.</t>
  </si>
  <si>
    <t xml:space="preserve">
1. El proceso adjunta soportes de correos electronicos sobre el estado del predio de Arborizadora alta, tambien adjuntan una invitación a una reunión "Revisión predios IDIPRON" con fecha del 29 de marzon del 2021.
2. En la columna de avance de cumplimiento se habla de una reunión con el director de la Caja de Vivienda Popular, pero no adjuntan lista de asistencia o acta de reunión de la misma. Se recomienda al proceso adjuntar las evidencias que permita establecer toda la gstión que han venido desarrollando frente a esta actividad
Se evidencia por parte de la OAP que la actividad se encuentra vencida, es importante realizar las actividades que saseguren su cierre o solicitar una ampliacion de la fecha de la actividad</t>
  </si>
  <si>
    <t xml:space="preserve">1. a la espera del concepto que emita el IDIGER sobre el riesgo de remoción de masa que presenta el predio.
2. Continuar con las gestiónes con la Caja de Vivienda Popular para realizar al devolución del bien
</t>
  </si>
  <si>
    <t>"Se Evidencia que la actividad se encuentra vencida
Se verifica en los soportes adjuntos Acta de reunión con la vcaja de vivivenda popular el DADEP el 01 de septiembre de 2021.
Se evidencia solicitud de verficación trazado a al red de alcantarillado de aguas mixtas en la UPI Arborizadora Alta.
Se evidencia concepto de IDIGER mediante CVP No. 202113000044001, con radicado de Oficio No. 119674
Se solicia a la OCI el cierre preliminar del Hallazgo, ya que se evidencia que cumple con la actividad propuesta."</t>
  </si>
  <si>
    <t>En las evidencias aportas se observa las actas de las reuniones y concepto del IDEGER, indicando que la unidad denominada Arborizadora alta no presenta problemas de suelos y es habitable, se da inicio a recibir el predio por parte del CVP.</t>
  </si>
  <si>
    <t>Mantenimiento de sedes y UPIS</t>
  </si>
  <si>
    <t>PMPB-2019-0015</t>
  </si>
  <si>
    <t>UPI LUNA PARK“Falta cambiar tejas del área de comedor, primeros auxiliaos, salón de deportes, salón de juegos, salón de tareas, pasillos y área administrativa. Lo anterior, porque las tejas están deterioradas y son en asbesto. Por otro lado se observó humedad en el sótano” (página 6 - 7)</t>
  </si>
  <si>
    <t xml:space="preserve">Vestustes de la edificacion, clima y falta de mantenimiento en muchos años </t>
  </si>
  <si>
    <t>Realizar cambio de tejas en el edificio central de la unidad 
Realizar diagnostico con el area de equipos para plantear una solucion a la acumulacion de agua lluvia en el sotano</t>
  </si>
  <si>
    <t>Se evidencia el cambio de tejas en el edificio de la UPI Luna Park, los cuales se evidencia en los informes semanal de intervenciones.
Se adjunta el diagnostico de la UPI LUNAPARK en el fomrato de diagnostico ténico general del bien inmueble con fecha de 13 de enero noviembre del 2020. 
Conforme a lo anterior se le solicita a la OCI el cierre preliminar de la acción.</t>
  </si>
  <si>
    <t>PENDIENTE POR EVALUAR</t>
  </si>
  <si>
    <t>"En el primer seguimiento se evidencia que las actividades ya fueron cumplidas las activividades formuladas por el proceso.
Se solicita a la OCI el cierre del hallazgo."</t>
  </si>
  <si>
    <t>En las evidencias aportas se observa informes con evidencia fotográfica del cambio y reparaciones del tejado de la unidad de luna park, de igual forma de observa la limpieza de canales de agua llenos de hojas de los árboles.</t>
  </si>
  <si>
    <t>PMPB-2019-0016</t>
  </si>
  <si>
    <t>UPI CASA BELEN “Se evidencio paredes en mal estado con humedad, óxido en el lavaplatos de la cafetería, piso deteriorado y en mal estado en salones de expresión artística y técnica vocal, presencia de lama en lavadero y no hay chut de basuras” (página 7)</t>
  </si>
  <si>
    <t>Humedad correspondiente a predio continuo que fue entregado en comodato a ICBF</t>
  </si>
  <si>
    <t>Coordinar con el ICBF, las intervenciones a realizar en el predio donde se prestan los servicios de Idipron, de acuerdo a las observaciones planteadas en la auditoria.</t>
  </si>
  <si>
    <t>Se evidencia por parte de la OAP que la actividad se encuentra vencida.
Se evidencia el inicio de l mantenimiento genral de la UPI  CASA BELEN, en los informes semanales con fechas 21 al 26 de enero, 20 al 24 de mayo y 24 de  al 28 de junio del 2019 , del 20 al 24 de enero del 2020 y del 03 a 29 de mayo del 2021
Teniendo en cuenta que la actividad propuesta fue: "Coordinar con el ICBF, las intervenciones a realizar en el predio donde se prestan los servicios de Idipron, de acuerdo a las observaciones planteadas en la auditoria." Se sugiere que se documente y formalice el resultado de la coordinación con el ICBF de manera que se pueda contar con un plan de trabajo que permita hacer seguimiento por parte de la entidad.
Se evidencia por parte de la OAP que la actividad se encuentra vencida, es importante realizar las actividades que saseguren su cierre o solicitar una ampliacion de la fecha de la actividad</t>
  </si>
  <si>
    <t>El proceso de infraestructura realizará el acercamiento con el ICBF los próximos meses con el fin de solicitarle mayor periodicidad del mantenimiento de sus cajas de inspección de aguas residuales.
Documentar y formalizar la coordinación realizada.</t>
  </si>
  <si>
    <t>"Se Evidencia que la actividad se encuentra vencida
Al verificar soportes adjuntos se evidencia correo de solicitud de mantenimiento de aguas residuales al ICBF segun comodato 0214 de 5 de febrero de 2015.
Se evidencia Contrato de comodato No. 0214 del 05 de febrero de 2015
Se evidencia acta  de reunión y lista de asistencia sobre las obras que se realizaron en la unidad.
Se solicia a la OCI el cierre preliminar del Hallazgo, ya que se evidencia que cumple con la actividad propuesta."</t>
  </si>
  <si>
    <t>Se observa los tramites realizados ante el ICBF, conforme al contrato de comodato; se tiene acta en la cual se describen los mantenimientos realizados en la UPI la Belén.</t>
  </si>
  <si>
    <t>Irregularidades de funcionarios en la contratación</t>
  </si>
  <si>
    <t>PMVD-2019-008</t>
  </si>
  <si>
    <t>Investigación Sumaria Veeduría Distrital Posibles irregularidades en la adjundicación de la licitación pública</t>
  </si>
  <si>
    <t>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t>
  </si>
  <si>
    <t>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t>
  </si>
  <si>
    <t>no aplica</t>
  </si>
  <si>
    <t>Se adjunta memorando del 14 de abril del 2020 sobre "USO DEL SECOP II PARA CREAR, CONFORMAR Y GESTIONAR LOS EXPEDIENTES ELECTRÓNICOS DEL PROCESO DE CONTRATACIÓN" y tip de surpervisión con fecha del 10 de maro, 28 de abril, 28 de mayo y 20 de junio del 2020</t>
  </si>
  <si>
    <t xml:space="preserve">1.  Se solicita al área desde la OAP que definan las causas y  la fecha final de cumplimiento de la actividad de esta acción. 
</t>
  </si>
  <si>
    <t>Accion reportada en seguimiento anterior</t>
  </si>
  <si>
    <t xml:space="preserve">Se reporta en seguimiento anterior. Se presenta como evidencias: memorando del 14 de abril de 2020 y tips de supervisión del 10 de junio, 28 de mayo, 28 de abril y 19 de marzo. Se da cumplimiento total del 100%.  Se deja la observación: las acciones no tienen fecha de inicio ni fecha final, para saber si están vencidas. </t>
  </si>
  <si>
    <t>VERONICA MUÑOZ</t>
  </si>
  <si>
    <t>PMAI-2019-002-1</t>
  </si>
  <si>
    <t>Gestión contractual vigencia 2018-2 y 2019-1</t>
  </si>
  <si>
    <t xml:space="preserve">1.-El acta de liquidación debe efectuarse, de mutuo acuerdo, dentro de los cuatro meses siguientes a la terminación del contrato o en forma unilateral.
</t>
  </si>
  <si>
    <t>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t>
  </si>
  <si>
    <t xml:space="preserve">Realizar seguimiento bimestral de las liquidaciones de los contratos radicadas en la Oficina Asesora Jurídica.
</t>
  </si>
  <si>
    <t>La OAJ anexa los siguientes soportes:
- Acta de capacitación procedimiento inclumplimientos contractuales con fecha del 6 de mayo del 2021
- Clausulado contrato fumigación y tip de supervisión del 16 de abril
- Polizas de prorroga 
-  Capacitación "archivistica y conservación documentación a supervisores y apoyo a la supervisión con fecha del 9 de abril del 2021
- Capacitación componente legal funciones y responsabilidades de los supervisores y apoyos a la supervisión, con fecha del 18 de marzo del 2021
- Tip de superviión con fechas del 9 marzo y 12 de mayo del 2021</t>
  </si>
  <si>
    <t xml:space="preserve">Queda pendiente las siguientes actividades:
- Revisar, ajustar y/o modificar la Resolución No. 029 de 2017 y 214 de 2018, con el fin de alinearla con la dinámica y necesidades de la contratación del Instituto. 
- Dejar evidencia de la convocatoria y desarrollo del comité de contratación. Plan de Reorganización y Revisión del archivo de Gestión Contractual, realizando trimestralmente reunión de seguimiento. </t>
  </si>
  <si>
    <t xml:space="preserve">Una vez verificado el plan de mejoramiento y el seguimiento se observa: que el plan inicia el 8 de junio de 2020 y termina el 7 de junio de 2021. 
Se evidencia cumplimiento de la acción de la siguiente manera: 
I Seguimiento:
* Se hace seguimiento a las liquidaciones de los contratos a través de memorando interno 2020IE6049 agosto 26.
* Se solicita en todos los contratos que la vigencia de las garantías de cumplimiento, calidad del servicio por un "término de ejecución del contrato y dos años más"   teniendo en cuenta que la entidad cuenta con dicho término para liquidar los contratos. 
Se evidencia el cumplimiento en los contratos auditados.
II Seguimiento:
Se reporta seguimiento de las liquidaciones adelantadas por la OAJ.   
En consecuencia, el estado del hallazgo es: CERRADO. </t>
  </si>
  <si>
    <t>PMAI-2019-002-2</t>
  </si>
  <si>
    <t xml:space="preserve">Se solicitarán en los contratos que las vigencia de las garantías  de cumplimiento, calidad del servicio, "término de ejecución del contrato y dos años más"   teniendo en cuenta que la entidad cuenta con dicho término para liquidar los contratos.
</t>
  </si>
  <si>
    <t>20-12-2021: Se ajustan hallazgos en casillas diferentes a solicitud de la OCI</t>
  </si>
  <si>
    <t>PMAI-2019-002-3</t>
  </si>
  <si>
    <t xml:space="preserve">2.-En los casos donde se realiza la modificación del plazo del contrato se requiere actualizar las pólizas del contrato.
</t>
  </si>
  <si>
    <t xml:space="preserve">Envío de medios visuales (TIPS) trimestralmente recordando a los Supervisores el ajuste de las polizas exigibles según los contrato y la modalidad de los mismos.
</t>
  </si>
  <si>
    <t>Una vez verificado el plan de mejoramiento y el seguimiento se observa: que el plan inicia el 8 de junio de 2020 y termina el 7 de junio de 2021. 
Se evidencia cumplimiento de la acción de la siguiente manera: 
I Seguimiento:
* Se hace el envío del TIP DE POLIZAS el 28 de septiembre.
II Seguimiento:
* Se hace envió de TIP pólizas 25 de noviembre
* Se hace envió de TIP con garantías el 10 de marzo de 2021.
* Se hace envió de TIP de garantías del 22 de abril de 2021.
* Adicionalmente se hacen capacitaciones frente al tema de pólizas. 
En consecuencia, el estado del hallazgo es: CERRADO</t>
  </si>
  <si>
    <t>PMAI-2019-002-4</t>
  </si>
  <si>
    <t xml:space="preserve">3.-Durante la ejecución del contrato de prestación de servicios de transporte debe emplearse los vehículos relacionados en el proceso precontractual, con las especificaciones técnicas establecidas en los pliegos de condiciones.
</t>
  </si>
  <si>
    <t>Realizar capacitaciones bimestrales a los supervisores de los contratos, sobre la información que evidencia la ejecución (planillas).</t>
  </si>
  <si>
    <t>Una vez verificado el plan de mejoramiento y el seguimiento se observa: que el plan inicia el 8 de junio de 2020 y termina el 7 de junio de 2021. 
Se evidencia cumplimiento de la acción de la siguiente manera: 
I Seguimiento:
* Se adelanta capacitación el 21 de agosto frente a la información que dé cuenta de la ejecución del contrato.
II Seguimiento:
Se adelantan capacitaciones en los meses de septiembre de 2020 y marzo de 2021.
Capacitación 27 de enero manual de contratación.
III Seguimiento:
Se hace capacitación en materia de supervisión en el mes de marzo de 2021. 
En consecuencia, el estado del hallazgo es: CERRADO</t>
  </si>
  <si>
    <t>PMAI-2019-002-5</t>
  </si>
  <si>
    <t xml:space="preserve">4.-La cláusula sobre la forma de pago del contrato es de obligatorio cumplimiento para las partes y por ende debe acatarse.
</t>
  </si>
  <si>
    <t>Realizar capacitaciones bimestrales con la Subdirección Financiera dirigidas a los supervisores de los contratos, sobre la ejecución financiera de los contratos suscritos por el IDIPRON.</t>
  </si>
  <si>
    <t xml:space="preserve">Una vez verificado el plan de mejoramiento y el seguimiento se observa: que el plan inicia el 8 de junio de 2020 y termina el 7 de junio de 2021. 
Se evidencia cumplimiento de la acción de la siguiente manera: 
I Seguimiento:
Se adelanta capacitación el 21 de agosto a supervisores con el apoyo de contabilidad.
Capacitación orientada por el área de contabilidad el 16 de septiembre frente a los certificados de supervisión de los contratos del Idipron y normas contables aplicables
II Seguimiento:
Se adelantan capacitaciones en los meses de septiembre de 2020 y marzo de 2021. 
En consecuencia, el estado del hallazgo es: CERRADO. </t>
  </si>
  <si>
    <t>PMAI-2019-002-6</t>
  </si>
  <si>
    <t xml:space="preserve">5.-En las cuentas de cobro de los contratos de prestación de servicio de transporte, debe reposar las planillas de los vehículos que hicieron el recorrido o la prestación del servicio.
</t>
  </si>
  <si>
    <t>Realizar capacitaciones bimestrales a los supervisores de los contratos, sobre la ejecución contractual y los respectivos soportes.</t>
  </si>
  <si>
    <t>Una vez verificado el plan de mejoramiento y el seguimiento se observa: que el plan inicia el 8 de junio de 2020 y termina el 7 de junio de 2021. 
Se evidencia cumplimiento de la acción de la siguiente manera: 
I Seguimiento:
* Se adelanta capacitación el 21 de agosto frente a la información que dé cuenta de la ejecución del contrato.
II Seguimiento:
* Se adelanta capacitación a supervisores el 27 de enero en donde también se socializa el manual de contratación de la entidad.
*Se adelantan capacitaciones en los meses de septiembre de 2020 y marzo de 2021.
* Adicionalmente se hizo actualización del manual de Contratación en el mes de noviembre de 2020 y el manual de supervisión en el mes de diciembre de 2020.  
En consecuencia, el estado del hallazgo es: CERRADO I</t>
  </si>
  <si>
    <t>Comité Asesor de Contratación</t>
  </si>
  <si>
    <t>PMAI-2019-002-7</t>
  </si>
  <si>
    <t xml:space="preserve">6.-El Comité Asesor de Contratación del IDIPRON incumple el artículo séptimo de la Resolución 214 de 2018.
</t>
  </si>
  <si>
    <t>* Dejar evidencia de la convocatoria y desarrollo del comité de contratación.</t>
  </si>
  <si>
    <t>Una vez verificado el plan de mejoramiento y el seguimiento se observa: que el plan inicia el 8 de junio de 2020 y termina el 7 de junio de 2021. 
Se evidencia cumplimiento de la acción de la siguiente manera: 
I Seguimiento:
Se crean los comités de contratación con la resolución 096 de 2020.
El comité asesor de contratación desarrolla sesiones de manera permanente donde se presentan los diferentes procesos de contratación y se dan orientaciones en materia contractual, dicho espacio cuenta con un delegado permanente de control interno.
II Seguimiento:
El comité asesor de contratación se viene reuniendo de forma mensual.
* Se reportan actas de comité asesor de contratación del 2020 y del año 2021. 
Mediante correos electrónicos institucionales se convoca al comité de contratación. 
En consecuencia, el estado del hallazgo es: CERRADO</t>
  </si>
  <si>
    <t>PMAI-2019-002-8</t>
  </si>
  <si>
    <t>*Revisar, ajustar y/o modificar la Resolución No. 029 de 2017 y 214 de 2018, con el fin de alinearla con la dinámica y necesidades de la contratación del Instituto.</t>
  </si>
  <si>
    <t xml:space="preserve">8.-Frente a las facturas se tiene, que se registró contablemente sin oportunidad el gasto y la cuenta por pagar se debió registrar en los meses correspondientes a la prestación del servicio. Los gastos se reportaron teniendo como soporte facturas vencidas.
</t>
  </si>
  <si>
    <t>Realiza dos (2) capacitaciones en el año a los supervisores de los contratos, sobre normas contables. .</t>
  </si>
  <si>
    <t>Una vez verificado el plan de mejoramiento y el seguimiento se observa: que el plan inicia el 8 de junio de 2020 y termina el 7 de junio de 2021. 
Se evidencia cumplimiento de la acción de la siguiente manera: 
I Seguimiento:
Se adelanta capacitación el 21 de agosto de 2020 a supervisores con el apoyo de contabilidad.
Capacitación orientada por el área de contabilidad el 16 de septiembre frente a los certificados de supervisión de los contratos del Idipron y normas contables aplicables. 
En consecuencia, el estado del hallazgo es: CERRADO</t>
  </si>
  <si>
    <t>PMAI-2019-016</t>
  </si>
  <si>
    <t>Auditoria al Proceso Misional Modelo Pedagógico Estimulos de Corresponsabilidad Vigencia 2018</t>
  </si>
  <si>
    <r>
      <t xml:space="preserve">1.3     El acuerdo de corresponsabilidad suscrito con los Jóvenes,  no se encuentra subido al Sistema de Información Misional SIMI en un 51% de los casos revisados, vulnerando el procedimiento de </t>
    </r>
    <r>
      <rPr>
        <i/>
        <sz val="10"/>
        <rFont val="Arial"/>
        <family val="2"/>
      </rPr>
      <t>“Trámite para acuerdos de corresponsabilidad”</t>
    </r>
    <r>
      <rPr>
        <sz val="10"/>
        <rFont val="Arial"/>
        <family val="2"/>
      </rPr>
      <t xml:space="preserve"> en sus actividades 14 y 15. El Sistema de Información Misional debe reflejar los datos básicos y de intervención del joven, de tal manera que el documento que deriva en el reconocimiento de un estímulo otorgado por el Instituto, dentro de sus estrategias de desarrollo de competencias laborales, debe poder ser consultado en la plataforma.</t>
    </r>
  </si>
  <si>
    <t xml:space="preserve">Debilidad en el seguimiento al cargue del acuerdo  de corresponsabilidad por parte del auxiliar administrativo del convenio. </t>
  </si>
  <si>
    <t>Pendiente Formulación ajustada del Plan de Mejoramiento, por parte de Métodos. (Fecha de Informe Final: 30 de enero de 2020; Fecha primera Formulación de Plan de Mejoramiento: 30 de junio de 2020; Fecha de remisión de Observaciones al Plan por parte dela OCI: 10 de Julio de 2020).</t>
  </si>
  <si>
    <t>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t>
  </si>
  <si>
    <t>Una vez verificado el plan de mejoramiento y el seguimiento se observa:  
Se aporta como evidencia: solicitud por medio de correo electrónico y formatos SOLICITUD CREACIÓN PARÁMETROS SIMI-. E-PLA-FT-011 y durante la fecha programada se solicitó la creación de parámetros en el SIMI.  
Se aporta como evidencia: Base mensual verificación cargue acuerdo de actividades de corresponsabilidad y Seguimiento mensual componente social. 
Acto seguido, se realiza el CIERRE del hallazgo, dado que las evidencias aportadas dan cuenta de la eliminación de este</t>
  </si>
  <si>
    <t xml:space="preserve">Se evidencia que se actualiza el procedimiento de publicación en apgina WEB E-COM-PR-002, versión 4 con fecha vigencia 18-11-2022.
Tambien adjunta la matriz de infomación consolidada del Link de transparencia </t>
  </si>
  <si>
    <t>NO REALIZARON SEGUIMIENTO NI APORTARON EVIDENCIA</t>
  </si>
  <si>
    <t>Estimulo de corresponsabilidad</t>
  </si>
  <si>
    <t>PMAI-2019-017</t>
  </si>
  <si>
    <r>
      <t>1.4     Se evidenció la permanencia de ocho (8) jóvenes con edad superior a 28 años y once meses, así mismo,  ciento nueve (109) jóvenes que superaron el año y seis meses acumulativos dentro de las actividades de corresponsabilidad, modalidad estímulos de corresponsabilidad, vulnerando la Resolución 025 de 2017, en su artículo sexto, en sus incisos a y b, y plasmados éstos en documentos legales “</t>
    </r>
    <r>
      <rPr>
        <i/>
        <sz val="10"/>
        <rFont val="Arial"/>
        <family val="2"/>
      </rPr>
      <t xml:space="preserve">Acuerdo de Corresponsabilidad” </t>
    </r>
    <r>
      <rPr>
        <sz val="10"/>
        <rFont val="Arial"/>
        <family val="2"/>
      </rPr>
      <t>formatos</t>
    </r>
    <r>
      <rPr>
        <i/>
        <sz val="10"/>
        <rFont val="Arial"/>
        <family val="2"/>
      </rPr>
      <t xml:space="preserve"> M-EPV-FT-010, en su versión 03 y M-MEM-FT-003 Versión 04, el primero vigente desde el 29 de Junio de 2016, hasta el 16 de Agosto de 2017 y el segundo a partir de 17 de agosto 2017, fecha hasta la actualidad, </t>
    </r>
    <r>
      <rPr>
        <sz val="10"/>
        <rFont val="Arial"/>
        <family val="2"/>
      </rPr>
      <t xml:space="preserve">en cuanto a las causales de terminación de la concesión del estímulos de corresponsabilidad. En dichos casos los recursos estarían siendo destinados a población no autorizada para acceder a los mismos, de acuerdo con procedimientos del Instituto. </t>
    </r>
  </si>
  <si>
    <t xml:space="preserve">Debilidad en el seguimiento al cumplimiento de los criterios de permanencia de los jóvenes en actividades de corresponsabilidad. </t>
  </si>
  <si>
    <t xml:space="preserve">	
Una vez verificado el plan de mejoramiento y el seguimiento se observa:  
Se aporta como evidencia: Base mensual verificación criterios permanencia actividades de corresponsabilidad y cultura ciudadana. 
Acto seguido, se realiza el CIERRE del hallazgo, dado que las evidencias aportadas dan cuenta de la eliminación de este.</t>
  </si>
  <si>
    <t>Se evidencia el Plan estrategico actualizado con fecha de vigencia del 18-03-2020
La política de comunicaciones con fecha de vigencia del 20-05-2020
Plan de acción de comunicaciones de 2021 con sus seguimeintos y plan de acción de comunicaciones del 2022</t>
  </si>
  <si>
    <t>giros</t>
  </si>
  <si>
    <t>PMAI-2019-022</t>
  </si>
  <si>
    <t xml:space="preserve">2.1     Se observan rechazos de giros de estímulos, ocasionados por bloqueos de tarjetas, pérdida de tarjeta y no reclamo o activación de tarjeta. Sobre estas situaciones que se presentan, no se evidencia un registro de orientación al joven sobre el manejo de las tarjetas, así como tampoco trazabilidad de la gestión realizada con el fin de contactar a los jóvenes para que reclamen la tarjeta y recibir el estímulo concedido. Sobre estos rechazos no se evidencia por parte del área, un seguimiento adecuado, ni antes ni después de 180 días, en relación con los rechazos de giros por estímulos de corresponsabilidad identificados en Tesorería. Esta debilidad en acceso de información y seguimiento de giros rechazados o no realizados obstaculiza el cumplimiento efectivo de las metas institucionales y convenios suscritos en pro de ofrecer a los jóvenes estímulos por actividades de corresponsabilidad. </t>
  </si>
  <si>
    <t xml:space="preserve">Debilidades en la orientación que se brinda al joven sobre el manejo de las tarjetas.   </t>
  </si>
  <si>
    <t xml:space="preserve">	
Una vez verificado el plan de mejoramiento y el seguimiento se observa:  
Se aporta como evidencia: Pantallazos estado caso Aranda y Procedimiento preliminar Concesión de Estímulos de Corresponsabilidad. 
El hallazgo se CIERRA, como quiera que el procedimiento CONCESIÓN DE  ESTIMULOS DE CORRESPONSABILIDAD se encuentra publicado en la página web del Idipron, el 25/08/2021. 
Así mismo, se aporta como evidencia: Planillas entrega tarjetas prepagadas o SITP y folleto tarjetas prepago. 
En consecuencia, se CIERRA el hallazgo.</t>
  </si>
  <si>
    <t>seguimiento de NNAJ dentro del modelo</t>
  </si>
  <si>
    <t>PMAI-2019-029</t>
  </si>
  <si>
    <t>Auditoria de gestión al proceso misional vigencia 2018</t>
  </si>
  <si>
    <t>En aras de dar aplicación al sistema integrado de gestión, revisado el registro diario de enfermería en las unidades visitadas, se encuentra en su mayoría, que no se diligencia a tiempo el formato con los datos del NNAJ atendidos durante el día, el tipo de atención y el procedimiento prestado y la firma del responsable. En efecto, se genera un riesgo en el diligenciamiento de instructivos establecidos por el IDIPRON y el registro en el SIMI de las actividades que se realicen con los beneficiarios vinculados.</t>
  </si>
  <si>
    <t xml:space="preserve">Falta un parámetro que establezca el tiempo para diligenciar el formato en Unidades de Protección Integral donde la demanda de atención es mayor </t>
  </si>
  <si>
    <t>Ajustar el instructivo del formato REGISTRO DIARIO DE ENFERMERIA para establecer que el tiempo de diligenciamiento en las UPI con mayor demanda de atención se hará en las horas de la tarde antes de finalizar la jornada.</t>
  </si>
  <si>
    <t>Extintores, Botiquines</t>
  </si>
  <si>
    <t>PMAI-2019-030</t>
  </si>
  <si>
    <t>Se debe cumplir a cabalidad con el Manual de Primeros Auxilios establecido por el IDIPRON. De acuerdo con el Manual de primeros auxilios del IDIPRON, el contenido del botiquín debe ubicarse en un solo punto y en un lugar seguro, debe contener entre otros elementos la linterna, la lista de teléfonos de emergencia de las EPS y ARP, jabón de manos y bolsas plásticas (UPI Oasis, Servita, Liberia, El Edén, La Arcadia y San Francisco), situación que puede poner en riesgo a los jóvenes ante cualquier eventualidad o accidente en la unidad.</t>
  </si>
  <si>
    <t xml:space="preserve">En el manual de Primeros Auxilios del IDIPRON, no se encuentra registrado el contenido del botiquín en las enfermerías de las UPI. </t>
  </si>
  <si>
    <t>Ajustar el Manual de primeros auxilios del IDIPRON, para oficializar el contenido del botiquín de las enfermerías de las UPI así como su lugar de ubicación en caso de una emergencia, aclarando en el manual que el contenido del botiquín de las enfermerías es diferente al general de la UPI.</t>
  </si>
  <si>
    <t>gestion documental</t>
  </si>
  <si>
    <t>Fondo documental acumulado, inventarios documentales y transferencias</t>
  </si>
  <si>
    <t>PMAI-2019-033</t>
  </si>
  <si>
    <t>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t>
  </si>
  <si>
    <t>Las diferentes unidades productoras no conforman su archivo de gestión, en tanto se presentan errores.
Se encuentra en proceso de consolidación de los diferentes inventarios y ajuste de acuerdo a los requerimientos técnicos del Área de Administración Documental.</t>
  </si>
  <si>
    <t>2. Oficializar los resultados de los seguimientos que se realizan a las UPI .</t>
  </si>
  <si>
    <t>Se evidencia el reporte de seguimientos del área de Gestión Documental a Métodos de manera oficial a trvés de correo eléctronico institucional</t>
  </si>
  <si>
    <t>Se evidencia reporte a la STMEO de visitas de seguimiento de Gestión Documental a UPIS, mediante registro en matriz de Excel y correo electrónico.</t>
  </si>
  <si>
    <t>PMAI-2019-036</t>
  </si>
  <si>
    <t>Se pudo observar debilidades en los controles y disposición de los alimentos que se envían a las unidades, toda vez que se identificaron diferencias en los kardex verificados en las cocinas y el envío de alimentos basados en promedios que no se ajustan a la realidad de las asistencias diarias, lo que conlleva a que las unidades del Instituto tengan faltantes o excedentes de alimentos y una falta en la optimización de los recursos</t>
  </si>
  <si>
    <t xml:space="preserve">Debilidad en la actualización del Kardex  </t>
  </si>
  <si>
    <t>Implementar el formato CONTROL DE ESPACIOS DE ALMACENAMIENTO
TEMPORAL M-MEX-FT-026, el cual permite verificar en línea la actualización de los saldos de alimentos.</t>
  </si>
  <si>
    <t>insumos para el desarrollo de talleres</t>
  </si>
  <si>
    <t>PMAI-2019-039</t>
  </si>
  <si>
    <t>Se observó en las unidades de Arcadia, Molinos, Florida, insumos para desarrollar el taller de telares sin uso como son (telares, hilos e hilaza), al presentarse esta situación se evidencia una falta de planeación o programación y seguimiento para el desarrollo de los talleres, lo que genera un riesgo de deterioro de los insumos por no ser utilizados y para los NNAJ en cuanto a dificultad para el desarrollo adecuado en su proceso pedagógico.</t>
  </si>
  <si>
    <t xml:space="preserve">No se están usando los insumos para desarrollar el taller de telares . </t>
  </si>
  <si>
    <t>Realizar por parte de la /el rector de la Escuela Pedagógica Integral (EPI), una redistribución de los insumos y trasladarlos a las UPI que se requiera y se desarrollen estos talleres.</t>
  </si>
  <si>
    <t>PMAI-2019-040</t>
  </si>
  <si>
    <t>Se observó la no existencia de la parametrización en SIMI de los centros de interés, por tanto, no es posible diferenciar la gestión del área por cada uno de los programas ni determinar los recursos necesarios para el desarrollo de estos</t>
  </si>
  <si>
    <t xml:space="preserve">Falta oficialización del PEI  en la Plataforma, para comprender el objetivo de los centros de interés, </t>
  </si>
  <si>
    <t>Oficialización por parte del PEI y los proyectos Pedagógicos por UPI, revisando con soporte SIMI la forma en la cual debe ser su articulación.</t>
  </si>
  <si>
    <t>valoraciones iniciales y consultas sociales</t>
  </si>
  <si>
    <t>PMAI-2019-043</t>
  </si>
  <si>
    <t>No se cumple cabalmente con acciones de Valoración Sicosocial Inicial, Consulta Social en Domicilio, Planes de Atención Individual y Familiar e intervenciones (Intervenciones familiares, sicosociales e individuales – Talleres con NNAJ y Talleres con Familias), lo que representa un incumplimiento a los instructivos ACCIONES SICOSOCIALES</t>
  </si>
  <si>
    <t xml:space="preserve">Debilidad en el cumplimento de las acciones psicosociales conforme a documentación del SIGID. </t>
  </si>
  <si>
    <t>Realizar seguimientos periódicos por parte del responsable del Área sicosocial a cada equipo de profesionales del área en cada UPI, verificando el cabal cumplimiento de los instructivos ACCIONES SICOSOCIALES - CONSULTA SOCIAL EN DOMICILIO M-MSS-IN-002 y ACCIONES SICOSOCIALES - INTERVENCIÓN SICOSOCIAL M-MSS-IN-003 y por otra parte, al MANUAL OPERATIVO AREA SICOSOCIAL M-MSS-MA-001.</t>
  </si>
  <si>
    <t>notificaciones y permisos de NNAJ</t>
  </si>
  <si>
    <t>PMAI-2019-045</t>
  </si>
  <si>
    <t>Se identifica omisión en notificaciones y solicitud de permisos ante los defensores de familia quienes actúan como máxima autoridad administrativa dentro del Proceso Administrativo de Restablecimiento de Derechos para verificar, garantizar y restablecer los derechos de los niños niñas y los adolescentes. Estatuto Integral del Defensor de Familia; deberes del defensor de familia, Capitulo I</t>
  </si>
  <si>
    <t xml:space="preserve">Debilidades en el conocimiento por parte de los servidores de las implicaciones de la falta de omisión en notificaciones de los NNAJ </t>
  </si>
  <si>
    <t>Capacitar a los Responsables de UPI, facilitadores de convivencia, tutores de vivienda,
enfermeras en la identificación de situaciones de vulneración de derechos de los NNA y en la activación de
las respectivas rutas” - Estatuto Integral del Defensor de Familia; deberes del defensor de familia, Capitulo II.</t>
  </si>
  <si>
    <t>PMAI-2019-046</t>
  </si>
  <si>
    <t>El personal a cargo de los espacios de almacenamiento carece de entrenamiento básico para el manejo y control de Inventarios de Consumo, lo cual se evidencia al momento en que asumen dicha responsabilidad y actúan sin lineamientos claros respecto al modo de administrar dicho inventario. Lo anterior va en contra de lo estipulado en el numeral 3.1 Del Manual De Procedimientos Administrativos y Contables para el Manejo y Control de los Bienes en los Entes Públicos del Distrito Capital.</t>
  </si>
  <si>
    <t xml:space="preserve"> Falta de conocimiento en el modo de administrar los  inventarios</t>
  </si>
  <si>
    <t xml:space="preserve">Capacitar a los servidores que manejan el inventario de elementos de consumo en las UPI, en el diligenciamiento del formato de control de elementos y sus formatos anexos.  </t>
  </si>
  <si>
    <t>Se reporta la solicitud de Subdirección de Métodos a Desarrollo Humano para la capacitación y la aplicación de esta a los servidores que manejan inventario, danod cumplimiento a lo planteado.</t>
  </si>
  <si>
    <t>Se evidencia taller del 12/09/2019 dirigido a  servidores que manejan inventario en diligenciamiento de formatos. Se recomienda mantener la actividad.</t>
  </si>
  <si>
    <t>control y seguimiento del inventario</t>
  </si>
  <si>
    <t>PMAI-2019-047</t>
  </si>
  <si>
    <t>Se evidencian falencias en el control y seguimiento del inventario, en relación con los elementos de consumo ubicados en los espacios de almacenamiento temporal de las Unidades visitadas, toda vez que no se realizaron conteos físicos de manera periódica a fin de poder identificar posibles faltantes o sobrantes de elementos durante la vigencia evaluada</t>
  </si>
  <si>
    <t>No se realizaron conteos físicos de manera periódica a fin de poder identificar posibles faltantes o sobrantes de elementos.
Al momento del traslado del Responsable de Unidad tampoco se realiza una verificación del inventario de elementos de consumo y devolutivos, con el fin de determinar cuántos, cuáles y en qué estado se reciben dichos bienes para custodia y gestión.</t>
  </si>
  <si>
    <t>1.Realización de conteos periódicos y aleatorios a los elementos  que se encuentran en los espacios de almacenamiento temporal  de las UPI por parte de los servidores asignados por la Subdirección de Métodos (Área recursos).</t>
  </si>
  <si>
    <t>Se realizan visitas a las UPI para los conteos.</t>
  </si>
  <si>
    <t>Se evidencian actas de visita de verificación espacios de almacenamiento y control de  elementos de consumo en UPIS.</t>
  </si>
  <si>
    <t>PMAI-2019-048</t>
  </si>
  <si>
    <t>De igual forma, se observa una falta de control en cuanto al almacenamiento de algunos bienes, para los cuales al momento de la entrada física no se realizó el correspondiente registro en kárdex. La ausencia de dicho registro, evidencia que no se llevó a cabo el procedimiento de legalización, de acuerdo con lo que indica el numeral 3, Del Manual De Procedimientos Administrativos y Contables para el Manejo y Control de los Bienes en los Entes Públicos del Distrito Capital, en cuanto a los Ingresos o Altas de Almacén</t>
  </si>
  <si>
    <t>Debilidades en el cumplimiento del    procedimiento de legalización, de acuerdo con lo que indica el numeral 3, Del Manual De Procedimientos Administrativos y Contables para el Manejo y Control de los Bienes en los Entes Públicos del Distrito Capital, en cuanto a los Ingresos o Altas de Almacén, y al apartado 4.1 del Manual mencionado, referente a los traslados de Bodega a Servicio y en los controles de la entrega de elementos</t>
  </si>
  <si>
    <t>De acuerdo con las evidencias se da cumplimiento a la acción de mejora, es decir, las capacitaciones al personal que se encuentra en las unidades de protección sobre situaciones de
vulneración de derechos de los NNAJ.</t>
  </si>
  <si>
    <t>Se realiza entrega de evidencias que soportan el cumplimiento.</t>
  </si>
  <si>
    <t xml:space="preserve">Actividad registrada no corresponde. 
Se aportan formatos oficializados para el control en las entrega de elementos, conforme a la acción formulada.  </t>
  </si>
  <si>
    <t>Elementos devolutivos y de consumo a terceros</t>
  </si>
  <si>
    <t>PMAI-2019-050</t>
  </si>
  <si>
    <t>Pérdida de control sobre elementos devolutivos y de consumo a terceros, por parte de los encargados de los espacios de almacenamiento, de manera informal o no oficial. Las responsabilidades compartidas observadas en las Unidades de Normandía, Arcadia y San Francisco, donde varias personas tienen acceso a los espacios de almacenamiento temporal sin que haya exclusivo control por parte del encargado</t>
  </si>
  <si>
    <t>Las responsabilidades compartidas observadas en las Unidades de Normandía, Arcadia y San
Francisco, donde varias personas tienen acceso a los espacios de almacenamiento temporal sin
que haya exclusivo control por parte del encargado.</t>
  </si>
  <si>
    <t xml:space="preserve">Designación  mediante comunicación institucional escrita,  del  personal que maneja el espacio de almacenamiento temporal  por parte de la Subdirección de Métodos, el Responsable de UPI o supervisor del contrato    </t>
  </si>
  <si>
    <t>Se evidencian compromisos de designación a personal sobre el manejo de espacios de almacenamiento.</t>
  </si>
  <si>
    <t xml:space="preserve">Se aporta formato concertación de compromisos de algunos funcionarios, se observan sin firmas. No se evidencia comunicación institucional escrita  </t>
  </si>
  <si>
    <t>Se evidencia la concertacion de compromisos en donde se describe realizar el debido control de los bienes devolutivos, de consumo y consumo controlado, diligenciando los formatos según corresponda (Formato de solicitudde traspaso entre dependencias, funcionarios o reintegro de bienes de consumo controlado y/o devolutivos A-GLO-FT-009, Entrega de elementos deconsumo a servidores A-GLO-FT- 010, Seguimiento de bienes devolutivos dentro de una misma dependencia A-GLO-FT- 008). Así mismo, realizar lasproyecciones y solicitudes de elementos de aseo y papelería que se requieren en la unidad</t>
  </si>
  <si>
    <t>INGRID ACOSTA</t>
  </si>
  <si>
    <t>Organización de archivos</t>
  </si>
  <si>
    <t>PMAI-2019-060</t>
  </si>
  <si>
    <t>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t>
  </si>
  <si>
    <t>PMAI-2019-064</t>
  </si>
  <si>
    <t>Se evidenció incumplimiento en los controles asociados en los talleres desarrollados por Mitigación en la unidad de Normandía dado que se pudo evidenciar que las temáticas impartidas en estos, puede llevar a revictimizar a las NNAJ. Incumpliendo la Política Pública para la Prevención y Erradicación de la Explotación sexual comercial de niñas, niños y adolescentes 2018-2028 del Institución Colombiano de Bienestar Familiar en su primer eje</t>
  </si>
  <si>
    <t>El desarrollo de un cine foro a cargo del grupo de mitigación con clasificación para mayores de 18 años y cuya descripción registra escenas erótico-sexuales explicitas. El objetivo de las fichas no guarda relación con el contenido de la película.</t>
  </si>
  <si>
    <t>Oficialización de los talleres de mitigación</t>
  </si>
  <si>
    <t>PMAI-2019-065</t>
  </si>
  <si>
    <t>Se evidencia que las fichas técnicas de los talleres desarrollados por el área de Mitigación no se encuentran dentro del Sistema Integrado de Gestión – SIGID, lo cual genera el riesgo de contar con documentación no aprobada dentro del Sistema e incumpliendo el Manual de Elaboración y Control de Documentos el cual establece las directrices y parámetros para la presentación y elaboración de los documentos asociados al Sistema Integrado de Gestión del IDIPRON</t>
  </si>
  <si>
    <t>Debilidades en el control   de las temáticas presentadas en los talleres desarrollados por el área de mitigación</t>
  </si>
  <si>
    <t>Oficialización de los talleres de mitigación.</t>
  </si>
  <si>
    <t>PMAI-2019-068</t>
  </si>
  <si>
    <t>Se pudo evidenciar debilidades en la identificación de riesgos y controles adecuados atribuibles al Proceso misional Modelo Pedagógico y en los Procesos de Apoyo que intervienen para la ejecución de las diferentes dinámicas de las unidades del Instituto, en tanto se identificó su materialización los cuales pueden afectar el cumplimiento de los objetivos y metas Institucionales, en tal sentido, no existe un monitoreo a los riesgos que garanticen la eficiencia, eficacia y efectividad del proceso misional</t>
  </si>
  <si>
    <t xml:space="preserve">Materialización de los riesgos en la   verificación al mapa de riesgos de gestión del proceso evaluado, así como de los procesos de apoyo que hacen parte de la dinámica de las unidades. </t>
  </si>
  <si>
    <t>Formulación de acciones para mitigar la materialización de los riesgos que fueron identificados en la auditoria y revisar por parte de la Subdirección de Métodos las acciones de controles identificados en los mapas de riesgos del proceso misional.</t>
  </si>
  <si>
    <t>Espacios de participación ciudadana</t>
  </si>
  <si>
    <t>PMAI-2019-077</t>
  </si>
  <si>
    <t>Auditoría Regular Contexto Pedagógico Territorio - I Semestre 2018</t>
  </si>
  <si>
    <t xml:space="preserve">No se cuenta con el número exacto de convocatorias en los espacios de participación ciudadana delegados a territorio, por tanto, no es posible determinar con certeza el nivel de cumplimiento frente a la obligaciòn. </t>
  </si>
  <si>
    <t xml:space="preserve">
Porque los funcionarios  asignadas a esta labor, no tomaban en cuenta el registro de la asistencia.  
Porque no hubó un control y seguimiento de la convocatoria y participación en estos espacios.
</t>
  </si>
  <si>
    <t xml:space="preserve">Registrar mensualmente en Matriz de Diligenciamiento a instancias Locales  la información de asistencias y convocatorias en los escenarios de participación delegados al Contexto Pedagógico Territorio. </t>
  </si>
  <si>
    <t>PMAI-2019-081</t>
  </si>
  <si>
    <t>Se observó la carencia de procedimientos que den alcance y describan las actividades de operación que realiza el Contexto Pedagógico Territorio en garantía del logro de los resultados esperados y el cumplimiento de metas institucionales. Lo anterior, es una omisión a lo establecido en los Numerales 4.1Planeación Institucional y 5.1 Procedimientos documentados y registros en el Sistema Integrado de Gestión de la NTD: SIG: 001:2011.</t>
  </si>
  <si>
    <t xml:space="preserve">* Falta la creación, actualización, ajustes y modificación de documentos propios del contexto ante el SIG de la entidad.
*No se declararon en obsolescencia documentos propios de estrategias desarrolladas por Territorio que ya no existen. </t>
  </si>
  <si>
    <t xml:space="preserve">Construcción y oficilización de 7 procedimientos que dan cuenta del abordaje,  contacto y rutas para la atención de los NNAJ </t>
  </si>
  <si>
    <t>No reportaron evidencias para este seguimiento</t>
  </si>
  <si>
    <t>Gestion Financiera / Gestion
Logistica / Mtto Bienes</t>
  </si>
  <si>
    <t>Reconocimiento de activos</t>
  </si>
  <si>
    <t>PMAI-2019-083-1</t>
  </si>
  <si>
    <t>Gestión Financiera - 2019</t>
  </si>
  <si>
    <t>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 de la Resolución 193 de 2016, El riesgo de estas debilidades es generar una representación no fiel de la situación financiera del Instituto, cualidad básica de la información establecida en el Marco Conceptual del Régimen Contable Público vigente aplicable al IDIPRON.</t>
  </si>
  <si>
    <t>No se cuenta con Política
contable de errores y
desconocimiento de las áreas
sobre el reporte de información
contable</t>
  </si>
  <si>
    <t xml:space="preserve">Formular la Política Contable para
definir Política Contable, los cambios
en las estimaciones contables y la
corrección de errores.
</t>
  </si>
  <si>
    <t>24-12-2021:se incluye accion al tablero de control</t>
  </si>
  <si>
    <t>El plan de mejoramiento fue aprobado con Radicado 2021IE5622 del 22/10/2021.
24-12-2021:se incluye accion al tablero de control</t>
  </si>
  <si>
    <t xml:space="preserve">Actividad 1: Se observa la existencia de la Resolución 517 de 2021 - adopción políticas contables del IDIPRON, así como el Manual de Politicas Contables. Se considera cumplida la acción propuesta.    </t>
  </si>
  <si>
    <t>Se realizo la actualizaciondel manual de políticas contables A-GFI-MA-001 v1 03/01/2022. en instituto, se aporta resolución 571 del 2021, por medio de la cual se adoptan el manual de policitas contables.</t>
  </si>
  <si>
    <t>Carlos Andrés Guerra</t>
  </si>
  <si>
    <t>PMAI-2019-083-2</t>
  </si>
  <si>
    <t xml:space="preserve">Actualizar la Política Contable de
propiedad, Planta y Equipo y Bienes
Inmuebles.
</t>
  </si>
  <si>
    <t>Actividad 2: Se observa  modificación de las políticas contables del IDIPRON  adoptadas mediante la Resolución 517 de 2021 y se creó el Manual de Políticas Contables del Instituto Distrital Para la Protección de la Niñez y la Juventud - IDIPRON A-GFI-MA-001. Dentro del mismo, se realizó la actualización de la política contable "Propiedad, Planta y Equipo y Bienes Muebles" Se considera cumplida la actividad.</t>
  </si>
  <si>
    <t>Se realizo la actualizacion del manual de políticas contables A-GFI-MA-001 v1 03/01/2022. en instituto, se aporta resolución 571 del 2021, por medio de la cual se adoptan el manual de policitas contables.</t>
  </si>
  <si>
    <t>SICAPITAL</t>
  </si>
  <si>
    <t>PMAI-2019-084-1</t>
  </si>
  <si>
    <t>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
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t>
  </si>
  <si>
    <t>Premura en el manejo de la
informacion por la transicion al
nuevo marco normativo</t>
  </si>
  <si>
    <t>1. Formular la Política Contable para
definir Política Contable, cambios en
las estimaciones contables y la
corrección de errores.</t>
  </si>
  <si>
    <t>Se evidencia manual de politicas contables con fecha 03/01/2022 y resolucion 517 de 2021</t>
  </si>
  <si>
    <t>Se evidencia la actualizacion del manual de políticas contables - cambios en las estimaciones contables y la corrección de errores. indicando las acciones a tomar en el momento de presentar errores.</t>
  </si>
  <si>
    <t>Gestion Logistica / Gestion
Tecnologias de la
Información</t>
  </si>
  <si>
    <t>PMAI-2019-084-2</t>
  </si>
  <si>
    <t>2. Realizar seguimiento a los ajustes
del aplicativo SYSMAN para disminuir
la vulnerabilidad en el manejo de la
información</t>
  </si>
  <si>
    <t>Se evidencia informe del 09-12-2021</t>
  </si>
  <si>
    <t>Se observa informe del operador, donde detalla los controles realizados.</t>
  </si>
  <si>
    <t>Funcionarios responsables de las Cajas Menores / Servicios Administrativos</t>
  </si>
  <si>
    <t>Cajas menores</t>
  </si>
  <si>
    <t>PMAI-2019-085-1</t>
  </si>
  <si>
    <t>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t>
  </si>
  <si>
    <t>No hay claridad sobre la fecha
de legalización de los recursos
No se ejerció el suficiente
control a la ejecución de los
contratos</t>
  </si>
  <si>
    <t xml:space="preserve">Solicitar Concepto a Secretaria de
Hacienda y si hay lugar a ello, realizar
modificación del procedimiento
"PROGRAMACIÓN, APERTURA Y
LEGALIZACIÓN DE CAJAS
MENORES"
</t>
  </si>
  <si>
    <t>Pendiente formulacion de actividades
27-12-2021: Se ingresa accion al tablero de control</t>
  </si>
  <si>
    <t>El plan de mejoramiento fue aprobado con Radicado 2021IE5622 del 22/10/2021.
27-12-2021: Se ingresa accion al tablero de control</t>
  </si>
  <si>
    <t>"Actividad 1: Se observa la solicitud de concepto a la SDH mediante Memorando 2021EE1808 y respuesta a dicha solicitud mediante memorando 2021ER10272101 - de  la SDH.  se considera cumplida la acción,
"</t>
  </si>
  <si>
    <t>Se observa la solicitud y respuesta del concepto de la secretaria de hacienda en relación el manejo de las cajas menores. se actualizo el procedimiento PROGRAMACIÓN, APERTURA Y LEGALIZACIÓN DE CAJAS MENORES A-GFI-PR-005</t>
  </si>
  <si>
    <t>PMAI-2019-085-2</t>
  </si>
  <si>
    <t>Realizar un cronograma mediante el
cual se monitorea la trazabilidad de la
fecha de recepción de los documentos
de pago</t>
  </si>
  <si>
    <t>27-12-2021: Se ingresa accion al tablero de control</t>
  </si>
  <si>
    <t>"
Actividad 2: Se observa la existencia de un cronograma asociado al pago de arrendamientos"</t>
  </si>
  <si>
    <t>Se observa la solicitud y respuesta del concepto de la secretaria de hacienda en relación el manejo de las cajas menores. se actualizo el procedimiento PROGRAMACIÓN, APERTURA Y LEGALIZACIÓN DE CAJAS MENORES A-GFI-PR-005. 
se observa cronograma de contratos de arrendamientos</t>
  </si>
  <si>
    <t>depreciación</t>
  </si>
  <si>
    <t>PMAI-2019-086-1</t>
  </si>
  <si>
    <t>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t>
  </si>
  <si>
    <t xml:space="preserve">Formular la Política Contable para
definir Política Contable, cambios en
las estimaciones contables y la
corrección de errores.
</t>
  </si>
  <si>
    <t>El plan de mejoramiento fue aprobado con Radicado 2021IE5622 del 22/10/2021.</t>
  </si>
  <si>
    <t xml:space="preserve">Actividad 1: Se observa la existencia de la Resolución 517 de 2021 - adopción políticas contables del IDIPRON, así como el Manual de Politicas Contables. Se considera cumplida la acción propuesta.  EN EL TABLERO DE CONTROL SOLO SE REFIERE A LA 1, SIN EMBARGO AQUÍ APARECEN 2 Y APRECIERA QUE LA 2 SIGUE ABIERTA, SE LE AGREGA EL SEGUIMEINTO.   </t>
  </si>
  <si>
    <t>PMAI-2019-086-2</t>
  </si>
  <si>
    <t>Realizar seguimiento a los ajustes del
aplicativo SYSMAN para disminuir la
vulnerabilidad en el manejo de la
informacion</t>
  </si>
  <si>
    <t>Se evidencia informe  del aplicativo SYSMAN</t>
  </si>
  <si>
    <t>Financiera / Contabilidad</t>
  </si>
  <si>
    <t>PMAI-2019-087-1</t>
  </si>
  <si>
    <t>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t>
  </si>
  <si>
    <t>Desactualización del Manual de Politicas Contables y no se contaba con Manual de Operación Contable</t>
  </si>
  <si>
    <t xml:space="preserve">Actualizar el Manual de Politicas Contables </t>
  </si>
  <si>
    <t>Se realizo la actualizacion del manual de politicas contables.</t>
  </si>
  <si>
    <t>1. Tesoreria</t>
  </si>
  <si>
    <t>PMAI-2019-088-1</t>
  </si>
  <si>
    <t>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t>
  </si>
  <si>
    <t xml:space="preserve">1. No exiten lineamientos para
realizar depuracion a la cuenta
Acreedores
</t>
  </si>
  <si>
    <t xml:space="preserve">1. Crear procedimiento "Depuracion de
Acreedores"
</t>
  </si>
  <si>
    <t xml:space="preserve"> 2. Contabilidad / areas que reportan informacion contable con diferencia </t>
  </si>
  <si>
    <t>PMAI-2019-088-2</t>
  </si>
  <si>
    <t xml:space="preserve">2. No se realiza oportuno
seguimiento a los documentos
radicados con entidades
estatales o distritales
</t>
  </si>
  <si>
    <t xml:space="preserve">2. Convocar mesas de trabajo para el
analisis de las diferencias que se
presenten trimestralmente.
</t>
  </si>
  <si>
    <t>Se evidencia acta de analisis de acreedores</t>
  </si>
  <si>
    <t xml:space="preserve"> 3. Gestion Financiera</t>
  </si>
  <si>
    <t>PMAI-2019-088-3</t>
  </si>
  <si>
    <t>3. Las areas no entregan
adecuada y oportunamente la
informacion a Contabilidad</t>
  </si>
  <si>
    <t>3. Actualizar el Plan de Sostenibilidad
Contable</t>
  </si>
  <si>
    <t>Se observa Plan de Sostenibilidad Contable con tiempos de entrega.</t>
  </si>
  <si>
    <t>PMAI-2019-089</t>
  </si>
  <si>
    <t>3.7  Se observaron debilidades en las notas a los Estados Financieros con corte a 31 de diciembre de 2019, relacionadas con falta de información, pues no se identificaron los bienes muebles recibidos de terceros, en modalidad de comodato, como lo establece la política de Propiedad, Planta y Equipo. De igual manera, se observaron inconsistencias entre las cifras reveladas en el Estado de Situación financiera y las notas a los estados financieros, toda vez que, en las notas, al momento de detallar uno a uno los bienes inmuebles se registraron valores diferentes. Esto contraviene la política contable de “Presentación de Estados Financieros y Revelaciones”.</t>
  </si>
  <si>
    <t>Las areas no entregan adecuada y oportunamente la informacion a Contabilidad</t>
  </si>
  <si>
    <t>Actualizar el Plan de Sostenibilidad
Contable definiendo tiempos de
entrega</t>
  </si>
  <si>
    <t>Se evidencia el plan de sostenibilidad contable indicando las fechas y forma de envió para la información relevante de las áreas de gestión a contabilidad.</t>
  </si>
  <si>
    <t>PMAI-2019-091</t>
  </si>
  <si>
    <t>Gestión Logística - 2019</t>
  </si>
  <si>
    <t>11.1 Registros desactualizados: Se evidencia falta de actualización en los comprobantes de egreso, observándose demoras entre el documento de entrega Formato A-GLO-FT-005 y Comprobante de egreso del Sistema SICAPITAL, con una demora promedio, en la muestra seleccionada, de 25 días, en contradicción con el procedimiento que establece la generación de ambos documentos en un mismo momento</t>
  </si>
  <si>
    <t>La mencionada desactualización a que hace referencia (muestra seleccionada) es la que se presenta en las sub-bodegas del área de almacén,  por la misma dinámica de aprovisionamiento y distribución que tienen los alimentos y otros insumos; lo anterior por los tiempos cortos con los que se deben radicar las cuentas en Contabilidad (fecha promedio de recibo de cuentas para pago entre el 10 y 15 de cada mes). Teniendo en cuenta que, esta situación limita los saldos disponibles en el inventario para su respectivo descargue en el aplicativo, con una diferencia, en algunos casos, entre la salida y el egreso de 25 días aproximadamente para cada uno de los proyectos.
En cuanto a las demás sub-bodegas, el software no permite descargar algunos elementos.</t>
  </si>
  <si>
    <t>Actualizar procedimiento el procedimiento de egreso, en cuanto a actividades tiempos,  conforme con las modificaciones y requerimientos en el tratamiento de la información del nuevo software. 
Incorporar las acciones pertinentes en el procedimiento de ingreso con el fin de dar claridad a los usuarios para el ingreso de bienes y/o elementos recibidos en sitio, actividad coordinada con recursos.
Solicitar a la STAF, acompañamiento durante las etapas de adquisición, desarrollo y puesta en marcha de herramienta tecnológica que se acople a los requerimientos del área de almacén. 
Solicitar al Área de Sistemas la migración total de información del aplicativo SI_CAPITAL al nuevo aplicativo que adquiera IDIPRON.</t>
  </si>
  <si>
    <t>Se Evidencia que la actividad se encuentra vencida.
Al revisar soportes se evidencia:
Caso Aranda No. 927, adjuntan el soporte de que el mismo se encuentra en revisión por arte de la OAP, sin embargo a la fecha el caso fue devuelto por parte del lider sigid al proceso para ajuste.
Se evidencia actualizacion del formato A-GLO-FT-004 el 3 de mayo de 2021.
Se evidencia actas de Reunion de acompañamiento del procesos  en la adquisición, implementación, socialización y necesidades del programa, en las fechas 25 de septiembre de 2020, 28 de septiembre de 2020 y  8 de octubre de 2020.
Se evidencia que en el acta del 13 de octubre de 2020, la solicitud de la migración del sistema SICAPITAL al nuevo programa Sysma.</t>
  </si>
  <si>
    <t>Realizar los ajustes solicitados por la OAP para poder surtir la oficialización y socialización del procedimiento</t>
  </si>
  <si>
    <t>Acciones complidas al 100%</t>
  </si>
  <si>
    <t>reciclaje y/o chatarrización</t>
  </si>
  <si>
    <t>PMAI-2019-096</t>
  </si>
  <si>
    <t xml:space="preserve">11.6 Proceso de gestión de residuos: Almacén e Inventarios viene realizando de manera ocasional un proceso entrega de materiales a una empresa de reciclaje y/o chatarrización que requiere la participación del área de Gestión Ambiental, de acuerdo con lo expresamente establecido en el Manual de Manejo y Control Administrativo de los bienes de propiedad del IDIPRON – A-GLO-MA-001 “ Por responsabilidad, los bienes de consumo que ya se encuentren en las diferentes dependencias se entienden llevados contablemente al gasto, por lo que su disposición final se re aliza con base en losrequerimientos del Plan Institucional de Gestión Ambiental (PIGA), y los documentos aprobados en el manual de procesos y procedimientos aprobados”. No se evidencia canalización a través del área de Gestión ambiental de estas entregas, realizadas por Almacén, no cuentan con un registro adecuado de evidencia ni descripción de los bienes entregados para disposición final. </t>
  </si>
  <si>
    <t>No se evidencia la canalización a través del área respectiva de dichas entregas</t>
  </si>
  <si>
    <t>Solicitar capacitación al Área de Gestión Ambiental para el retiro de elementos de consumo.  Inicialmente la capacitación estará dirigida a los funcionarios de las sub_bodegas y posteriormente al resto de personal de la entidad .
Se solicitará acta de entrega de la empresa de reciclaje puerta de oro, con quien se realizó la entrega de elementos de consumo en el depósito de inservibles.</t>
  </si>
  <si>
    <t>Se Evidencia que la actividad se encuentra vencida.
Se verifican los soportes:
Se evidencia acta de capacitación virtual realizada el 23 de Diciembre del 2021, asi mismo se evidencia invitación virtual y presentación en power Point
Se evidencia  dos certificados de entrega de elementos de consumo en el depósito de inservibles, a la empresa puerta del sol , con vigrencia 2019, sin embargo es importante que se deje evidencia del trato  de los elementos de consumo en el depósito de inservibles en el año 2020.
Se  solicita a la OCI el cierre del hallazgo,  ya que con las evidencias adjuntas cumplieron con las actividades formuladas.</t>
  </si>
  <si>
    <t>PMAI-2019-097</t>
  </si>
  <si>
    <t>11.7 Gestión documental: Se observan falencias en gestión documental por parte del área, evidenciándose treinta (30) cajas de archivo documental, almacenadas en la Sub-bodega de La Favorita, de años anteriores al 2017, con documentación incluso de 2007.</t>
  </si>
  <si>
    <t>La documentación que se encuentra en la sub_bodega La favorita no tiene transferencia documental de acuerdo con la Tabla de Retención Documental vigente.</t>
  </si>
  <si>
    <t>Realizar la depuración del archivo de gestión con base en las instrucciones impartidas por el área de Administración documental.
Solicitar al Área Administración de Gestión Documental, la realización de Comité de Archivo, con el fin de presentar la propuesta de depuración del archivo de gestión ubicado en la Sub_bodega La Favorita.</t>
  </si>
  <si>
    <t>Se Evidencia que la actividad se encuentra vencida.
Se evidencia acta de reunion  y lista de asistencia realizada el 01 de octubre de 2020, en donde se trata e tema de manejo de documentos que reposa en la bodega favorita
Se evidencia correo publicación FUID, en donde se informa a la ciudadania de la eliminación de los documentos, con el fin de verificar si se tiene alguna objeción de dicha eliminación.
Se solicia a la OCI el cierre preliminar del Hallazgo, ya que se evidencia que cumple con la actividad propuesta.</t>
  </si>
  <si>
    <t>PMAI-2019-098</t>
  </si>
  <si>
    <t xml:space="preserve">11.8 Debilidades en software: Se observan debilidades del sistema de información utilizada en Almacén e Inventarios para la administración de los bienes. El sistema SICAPITAL no provee la confiabilidad y agilidad requeridas por el proceso para una oportuna y adecuada toma de decisiones. Se reportan constantemente errores del sistema como tomar doble vez una devolución, demoras en consultas de base de datos para generar egresos, así como debilidades en cuanto a reportes requeridos en formato Excel que no genera directamente el sistema. Adicionalmente, se observa que el sistema no permite generar un reporte de las existencias de bienes en bodega, discriminando su ubicación por Sub-bodega. </t>
  </si>
  <si>
    <t xml:space="preserve">Desde el inicio de la implementación no se han realizado actualizaciones a las VERSIONES INICIALES de la herramienta de Aplicaciones Oracle Application Server (que ya no cuenta con soporte por parte del fabricante) y que podría en gran medida mejorar la operación de los aplicativos SICAPITAL utilizados en la entidad en cuanto a rendimiento. Adicionalmente, por contar con estas licencias antiguas, no ha sido posible actualizar la versión del sistema Operativo del Servidor. </t>
  </si>
  <si>
    <t xml:space="preserve">Se reportará al Área de sistemas las novedades presentadas con el aplicativo SI_CAPITAL y se realizará el seguimiento respectivo.
Se realizarán mesas de trabajo, donde se asumirán compromisos específicos desde el área de sistemas y se harán los seguimientos necesarios que evidencien la corrección de los hallazgos presentados.
Solicitar al Área de sistemas la actualización del aplicativo en cuanto al tema de "Devoluciones" .
Solicitar al Área de Sistemas la actualización de reportes que son requeridos por las diferentes dependencias del Instituto y/o entes externos. </t>
  </si>
  <si>
    <t>Se Evidencia que la actividad se encuentra vencida.
Al revisar los soportes adjuntos, se evidencia:
Se evidencia Acta de reunión realizada por Gestión logistica y Sistemas, el dia 31 de Diciembre de 2020, la cual manifiestan las novedades, actualización de reportes y de devoluciones en e aplicativo SICAPITAL.
Se evidencia acta de reunión del 13 de Noviembre de 2020,  se evidencia compromisos y actualización de reportes.
Se solicia a la OCI el cierre preliminar del Hallazgo, ya que se evidencia que cumple con la actividad propuesta.</t>
  </si>
  <si>
    <t>Comité de inventarios</t>
  </si>
  <si>
    <t>PMAI-2019-099</t>
  </si>
  <si>
    <t xml:space="preserve">11.9 Toma Física: Se evidencia incumplimiento al procedimiento administrativo, ítem 1, de la Resolución 001 de 2001, ítem 4.10.1.2. Toma Física, que enuncia que, para el levantamiento de la información de los bienes en servicio, se diseñará una plantilla de recolección de información, la que contendrá por lo menos los siguientes campos: Fecha de elaboración del inventario, funcionario responsable de los elementos, área o ubicación, descripción del bien, número de placa o código, marca, serie, estado, nombre y firma de quien recoge la información y nombre y firma del funcionario que la suministra. Al momento de verificar los formatos se constató falta de firmas del Responsable de Almacén. De igual manera, se verificó que los resultados de la toma Física del año 2018 no fueron dados a conocer ante Comité de Inventarios y no se evidencia toma de decisiones con base en los mismos. </t>
  </si>
  <si>
    <t>La información reportada en la toma física no cumple con todos los requisitos.
Falta de actualización del procedimiento.</t>
  </si>
  <si>
    <t xml:space="preserve">Programar, citar y realizar el comité pertinente para aprobación de informe de toma física vigencia 2018. 
Creación de instructivo relacionado con las actividades de toma física.
Socializar instructivo de toma física.
</t>
  </si>
  <si>
    <t>Se Evidencia que la actividad se encuentra vencida.
Al revisar los soportes adjuntos, se evidencia:
Acta Comité Institucional realizada el 24 de Diciembre de 2020 y pantallazo de votación al cual se da la aprobación de la toma fisica de vigencia 2018.
Se evidencia Caso 926 de Aranda, la cual se evidencia instructivo.a la fecha de realizar el seguimiento se evidencia que el documento se encuentra aprobado por la OAP</t>
  </si>
  <si>
    <t>Oficialización y socialización del Instructivo</t>
  </si>
  <si>
    <t>PMAI-2019-104</t>
  </si>
  <si>
    <t>Primer Seguimiento Vigencia 2019 a Caja Menor No 1</t>
  </si>
  <si>
    <t>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t>
  </si>
  <si>
    <t>Realizar revisió y modificación del procedimiento "PROGRAMACIÓN, APERTURA Y LEGALIZACIÓN DE CAJAS MENORES"</t>
  </si>
  <si>
    <t>CORDIS</t>
  </si>
  <si>
    <t>PMAI-2019-106</t>
  </si>
  <si>
    <t>Auditoría Regular Proceso Gestión Documental - 2018</t>
  </si>
  <si>
    <t xml:space="preserve">9.1 No se cuenta con el consecutivo digital del Sistema CORDIS por un virus reciente que afecto los archivos de los años 2011 a 2018 de comunicaciones oficiales. Esta situación pone en evidencia debilidades en los controles adoptados por la entidad frente a los riesgos informáticos de la misma y falta de acciones de contingencia frente a riesgos materializados como pérdida de información. Cabe mencionar que la documentación física y la digitalizada representan el patrimonio documental de la entidad, por tanto su custodia es garantía de la preservación de la memoria institucional. </t>
  </si>
  <si>
    <t xml:space="preserve">
Virus informático que afecta sustancialmente los archivos en su contenido, la cual se encontraba realizando el Área diariamente</t>
  </si>
  <si>
    <t>*Solicitud  al Área de Sistemas trimestralmente la realización  y certificación del  Backup de la información que permita el resguardo de lo que  digitaliza diariamente en el Área
*Elaborar Diagnóstico de Preservación Digital a largo plazo
*Elaborar Plan de Preservación Digital a largo Plazo
* Realizar procedimiento de reconstrucción de expedientes</t>
  </si>
  <si>
    <t>PMAI-2019-107</t>
  </si>
  <si>
    <t>10.1 Se evidencia una falla en el Sistema CORDIS tras la repetición en los números de radicado y la ausencia de los mismos, lo que genera que el control y seguimiento de la documentación para futuras consultas no sea un único registro o que no quede registro del radicado. Lo anterior en incumplimiento con el acuerdo 060 de 2001, “Por el cual se establecen pautas para la administración de las comunicaciones oficiales en las entidades públicas y las privadas que cumplen funciones públicas), en su artículo quinto “Procedimientos para la radicación de comunicaciones oficiales: Los procedimientos para la radicación de comunicaciones oficiales, velarán por la transparencia de la actuación administrativa, razón por la cual, no se podrán reservar números de radicación, ni habrá números repetidos, enmendados, corregidos o tachados, la numeración será asignada en estricto orden de recepción de los documentos…”</t>
  </si>
  <si>
    <t xml:space="preserve">Fallas en  aplicativo de Gestión y  Tramite  CORDIS .
El aplicativo CORDIS se encuentra obsoleto de acuerdo con los requerimientos técnicos y funcionales de la entidad.
</t>
  </si>
  <si>
    <t>Realizar una (1) Mesa de Trabajo para manifestar el estado del aplicativo CORDIS 
Elaborar Informe de Actividades realizadas frente al  análisis y mejoras en al Aplicativo CORDIS desde el Área de Sistemas.</t>
  </si>
  <si>
    <t>Se evidencia con el acta de reunión del 8 de febrero de 2021 adjunta, que Adminstración Documental, que reviso las fallas de la herramienta CORDIS y establecieron comopromisos para mitigar la ocurrencia de estas fallas, también en el informe de actividades adjunto se generaron  tres solicitudes  por email al área de sistemas para notificarlos sobre las fallas, esto concuerda con las actividades propuestas al 100%.</t>
  </si>
  <si>
    <t xml:space="preserve">16/11/2021
</t>
  </si>
  <si>
    <t>Se evidencia acta de mesa de trabajo 08/02/2021 sobre las fallas del CORDIS. El informe de actividades no es preciso en las mejoras del aplicativo</t>
  </si>
  <si>
    <t>Se reportó en el primer seguimiento con 100%</t>
  </si>
  <si>
    <t xml:space="preserve">Acción vencida, pero cerrada cumplimiento 100 %. Actividad: -Realizar una (1) Mesa de Trabajo para manifestar el estado del aplicativo CORDIS.  -Elaborar Informe de Actividades realizadas frente al  análisis y mejoras en al Aplicativo CORDIS desde el Área de Sistemas. </t>
  </si>
  <si>
    <t>PMAI-2019-108</t>
  </si>
  <si>
    <t>10.2 De las 5 unidades, áreas y/o dependencias visitadas, 4 no cumplen con las transferencias documentales  de acuerdo al lineamiento de la Tabla de Retención Documental, lo que significa un desacato a la Ley General de Archivos “Ley 594 de 2000” la cual establece en el parágrafo del Artículo 47 que “Los documentos de archivo de conservación permanente podrán ser copiados en nuevos soportes. En tal caso, deberá preverse un programa de transferencia de información para garantizar la preservación y conservación de la misma”.</t>
  </si>
  <si>
    <t>Inasistencia a las  capacitaciones de inducción y reinducción por parte de los servidores públicos para manejo adecuado de los archivos.
El deposito no cuenta  condiciones mínimas locativas y vetustez en la edificación en el Archivo Central de la Florida para la recepción adecuada de la información.
la entidad no cuenta con programación de transferencias documentales hasta no contar con archivos con el proceso técnico de organización.</t>
  </si>
  <si>
    <t>Realizar Asistencias Técnicas Documentales que permitan el alistamiento de los Archivos de gestión para realizar transferencias primarias en las UPI o áreas administrativas</t>
  </si>
  <si>
    <t>Se evidencia con las 16 actas visitas adjuntas un avance en la actividad del 26%  frente a las 60 visitas programadas, en este sentido este hallazgo continua abierto. Es imperativo  que el proceso realice las visitas faltantes a la mayor brevedad toda vez que la actividad lleva mas de un año vencido, lo cual puede desembocar en sanciones para la entidad.</t>
  </si>
  <si>
    <t>Realizar las 44 visitas programadas en las actividades a la mayor brevedad ya que se vencio el plazo programado.</t>
  </si>
  <si>
    <t>Acción vencida. Avance mínimo de la acción sólo con 16 visitas de asistencia técnica de 60 programadas. No se han realizado transferencias primarias.</t>
  </si>
  <si>
    <t>Se observa la existencia de actas de visita convocadas desde el area de Gestión Documental en las cuales consta la realización de verificaciones necesarias sobre los archivos sujeto de cada visita. Se considera cumplida la acción</t>
  </si>
  <si>
    <t xml:space="preserve"> Acción vencida, pero cerrada cumplimiento 100 %. 
Actas de visitas realizadas durante la vigencia 2021, a las unidas y sedes administrativas.</t>
  </si>
  <si>
    <t>Aspectos estructurales de los archivos para la custodia y conservación</t>
  </si>
  <si>
    <t>PMAI-2019-109</t>
  </si>
  <si>
    <t xml:space="preserve">10.3 El instituto presenta retrasos en la adecuación de espacios para la custodia y conservación de los documentos de archivo, por tanto no cuenta con la capacidad de almacenamiento ni con las condiciones apropiadas en cumplimiento al acuerdo 049 de 2000 “Por el cual se desarrolla el artículo del Capítulo 7 “Conservación de Documentos” del Reglamento General de Archivos sobre “condiciones de edificios y locales destinados a archivos”. </t>
  </si>
  <si>
    <t>El espacio donde se custodia el acervo documental Archivo central y Fondo Documental Acumulado no cuenta con las especificaciones Técnicas para el almacenamiento según el acuerdo 049 de 2000.</t>
  </si>
  <si>
    <t xml:space="preserve">Informe de Adecuación Archivo Central que contemple todos los requerimiento técnicos para el almacenamiento del Acervo documental.
Pte Acción Área de Infraestructura </t>
  </si>
  <si>
    <t>Se evidencia con el inform adjuntoy el acta de entrega de la infraestructura del 31 de mayo de 2021, que se realizaron las adecuaciones para almacenamiento de la documentación del archivo central, dando un cumplimineto del 100% a la actividad propuesta.</t>
  </si>
  <si>
    <t>Se realizan adecuaciones en archivo central para la conservación documental, soportado en informe y acta de entrega de Infraestructura 31/05/2021.</t>
  </si>
  <si>
    <t>Tablas de retención documental, tablas de control de acceso, banco terminológico de tipos, series y subseries documentales</t>
  </si>
  <si>
    <t>PMAI-2019-110</t>
  </si>
  <si>
    <t>10.5 Si bien se ha avanzado en la actualización de las Tablas de Retención Documental, el instituto presenta un retraso de las mismas en dos cambios estructurales de la entidad, lo cual limita la clasificación adecuada de los documentos en todas las fases del ciclo vital de documento.  Lo anterior, en incumplimiento del Acuerdo 004 de 2013, Articulo 6, Parágrafo b en que se  reglamenta en análisis contextual como el proceso de evaluación de documentos en el que se debe considerar las normas legales que le aplican a los documentos en cada sector (contexto legal) y el contexto institucional e histórico, que permita establecer su relevancia para la sociedad, tanto en el momento actual como en el futuro.</t>
  </si>
  <si>
    <t>Las Tablas de Retención Documental no se encuentran actualizadas en relación con la Estructura Orgánica de la Entidad.
Se presento para convalidación la Tabla de Retención Documental  de la vigencia 2014 a 2016 ante el Consejo Distrital de Archivos.</t>
  </si>
  <si>
    <t>*Actualización de las TRD estructura orgánica 2016-2019.</t>
  </si>
  <si>
    <t>PMAI-2019-111</t>
  </si>
  <si>
    <t>10.6 Tal como se evidencia en el registro fotográfico, existe una debilidad en las condiciones técnicas y ambientales de los depósitos de la UPI La Florida asociadas a la falta de extintores, al mantenimiento de las cajas de luz y a las condiciones de ventilación para la preservación de la documentación, lo que representa un incumplimiento del acuerdo 049 de 2000 en su artículo 5°. En cuanto a la ventilación se especifica “disponer de equipos para atención de desastres como extintores de CO2, Solfaclan o Multipropósito y extractores de agua de acuerdo con el material a conservar. Evitar el empleo de polvo químico y de agua. - Las condiciones técnicas de los extintores y el número de unidades deberá estar acorde con las dimensiones del depósito y la capacidad de almacenamiento”. Por otra parte, frente al mantenimiento se especifica “garantizar la limpieza de instalaciones y estantería con un producto que no incremente la humedad ambiental. - Las unidades de conservación requieren de un programa de limpieza en seco y para el efecto se deben emplear aspiradoras”.</t>
  </si>
  <si>
    <t>La entidad carece de un Plan de Conservación Documental y Plan de Preservación digital que conforma  el Sistema Integrado de Conservación  en cumplimiento (Acuerdo 006 de 2014 y Acuerdo 050 de 2000 AGN)</t>
  </si>
  <si>
    <t>*Contratación de profesional idóneo
*Elaborar Diagnóstico de Conservación Documental
*Elaborar Plan de Conservación Documental
*Elaborar Diagnóstico Electrónico de Archivo
* Elaborar Plan de Preservación Digital a largo Plazo</t>
  </si>
  <si>
    <t>práctica de separación por parte de los funcionarios, contratista y usuarios</t>
  </si>
  <si>
    <t>PMAI-2019-112</t>
  </si>
  <si>
    <t>Visita Unidad Administrativa Especial  de Servicios Públicos (UAESP) vigencia 2019</t>
  </si>
  <si>
    <t xml:space="preserve">Incumplimiento de la práctica de separación por parte de los funcionarios, contratista y usuarios.
</t>
  </si>
  <si>
    <t>Realizar visitas técnicas en las sede y Unidades de Protección Integral (UPI's) para; establecer oportunidades de mejora y realizar seguimientos periódicos, incluyendo los referentes ambientales</t>
  </si>
  <si>
    <t>De acuerdo con lo reportado por el proceso se evidencian las visitas a 20 de las UPIS. Sin embargo, como el proceso mismo lo expresa, faltan 3 UPIS por visitar, y por tal motivo el % de cumplimiento queda en 87%.
Se sugiere que el proceso de acuerdo con con las actividades establecidas, pueda presentar las evidencias de los seguimientos posteriores.</t>
  </si>
  <si>
    <t>Visitar las UPIS faltantes.
Establecer fechas de inicio y fin de las actividades</t>
  </si>
  <si>
    <t>Se evidencia el cumplimiento de las visitas técnicas en las unidades. Está pendiente reportar el seguimiento</t>
  </si>
  <si>
    <t xml:space="preserve">Se evidencian actas de seguimiento al programa PIGA y manual basico de saneamiento </t>
  </si>
  <si>
    <t>no</t>
  </si>
  <si>
    <t xml:space="preserve"> Cumplimiento de la actividad. Se evidencian actas de seguimiento al programa PIGA. En la actividad no obra fecha de inicio y terminación.</t>
  </si>
  <si>
    <t>manejo de residuos</t>
  </si>
  <si>
    <t>PMAI-2019-113</t>
  </si>
  <si>
    <t>Visita Unidad Administrativa Especial  de Servicios Públicos (UAESP) vigencia 2020</t>
  </si>
  <si>
    <t>No se refleja registros de capacitación especializada al personal de servicios generales encargados de realizar actividades operativas de manejo de residuos</t>
  </si>
  <si>
    <t>(1) Hacer un cronograma de capacitaciones de cuidado ambiental y aprovechamiento
(2) Realizar piezas publicitarias de circulación interna de reciclaje y aprovechamiento de residuos.</t>
  </si>
  <si>
    <t xml:space="preserve">De acuerdo con lo reportado por el proceso, se evidencia las invitaciones a las capacitaciones sobre manejo de residuos para todo el personal vinculado al Instituto. Sumado a esto, se evidencias piezas comunicativas que aportan al proceso de separación de residuos. 
Para próximas oportunidades, se sugiere dejar como evidencias las listas de asistencia de las capacitaciones y actas o presentación con el contenido. </t>
  </si>
  <si>
    <t>Se evidencia el cronograma de capacitaciones y piezas publicitarias.   Se sugiere aportar la evidencia de la realización de las capacitaciones</t>
  </si>
  <si>
    <t>PMAI-2019-114</t>
  </si>
  <si>
    <t>Visita Unidad Administrativa Especial  de Servicios Públicos (UAESP) vigencia 2021</t>
  </si>
  <si>
    <t xml:space="preserve">La Entidad no tiene un procedimiento específico para la gestión de aprovechamiento de materiales potencialmente reciclables </t>
  </si>
  <si>
    <t>(1) Realizar la revisión del Instructivo  A-GAM-IN-001 "Manejo de Residuos" y verificar el campo de residuos aprovechables de forma específica, consolidada y técnicamente consistente los distintos componentes y actividades que comprende el programa y procesos de aprovechamiento</t>
  </si>
  <si>
    <t xml:space="preserve">Se evidencia que el documento fue creado y radicado en la plataforma Aranda, y a la fecha se encuentra en la última fase de revisión por parte de la OAP. </t>
  </si>
  <si>
    <t>Oficializar y socializar el documento</t>
  </si>
  <si>
    <t xml:space="preserve">Se evidencia el instructivo sobre el manejo de residuos, el cual se encuentra publicado en la pagina web de la entidad desde el 12 de julio de 2021 </t>
  </si>
  <si>
    <t>PIGA</t>
  </si>
  <si>
    <t>PMAI-2019-115</t>
  </si>
  <si>
    <t>Visita Unidad Administrativa Especial  de Servicios Públicos (UAESP) vigencia 2022</t>
  </si>
  <si>
    <t>Se reconoce igualmente que lo concerniente el Plan de Acción Interno, definido por el Decreto 400 de 2004, no se adelanta en cuanto tal, sino que sus componente y aspectos se dan contenidos dentro del PIGA, según el programa concerniente a la gestión de residuos.</t>
  </si>
  <si>
    <t>(1) Formular el plan de gestión de residuos aprovechables institucional.</t>
  </si>
  <si>
    <t>Se formula el plan de gestión residuos aprovechables y se publica en la pagina web el 12 de julio de 2021</t>
  </si>
  <si>
    <t>PMAI-2019-116</t>
  </si>
  <si>
    <t>Visita Unidad Administrativa Especial  de Servicios Públicos (UAESP) vigencia 2023</t>
  </si>
  <si>
    <t>Para la gestión de aprovechamiento, al igual que con la gestión ambiental (PIGA) en general, no se defina únicamente en tanto como un plan de acción de actividades son que coherente se traduzca en un programa estructurado, el cual disponga de un plan de acción sistemático y sustentado a la vez en un presupuesto apropiado para su cumplimiento.</t>
  </si>
  <si>
    <t>Elevar consulta a la Autoridad competente (Secretaría Distrital de Ambiente) para validar los lineamientos frente a la suscripción de un programa estructurado de aprovechamiento de residuos</t>
  </si>
  <si>
    <t>Se observan los lineamientos para eaboración del plan de residuos peligrosos y la publicación del  plan integral de residuos</t>
  </si>
  <si>
    <t>PMAI-2019-117</t>
  </si>
  <si>
    <t>Visita Unidad Administrativa Especial  de Servicios Públicos (UAESP) vigencia 2024</t>
  </si>
  <si>
    <t xml:space="preserve">La Entidad no tiene instrumento, ni informes que evalúen de forma sistemática y analítica el alcance y resultado de las actividades de aprovechamiento, elementos que se debieron evidenciar en la ejecución del Plan de Acción Institucional PAI </t>
  </si>
  <si>
    <t>* Continuar con la realización de los informes de acuerdo a su periodicidad y remitirlos a la UAESP</t>
  </si>
  <si>
    <t>De acuerdo con lo reportado por el proceso, se evidencia el informe de gestión de residuos aprobechables, en el cual se presentan las los resultados de las actividades producto del aprovechamiento.
La actividad se califica con 100% en su cumplimiento sin embargo, es necesario que el proceso siga realizando los informes en las fechas establecidas para que no se vuelva a presentar el hallazgo</t>
  </si>
  <si>
    <t>Se presenta el informe de gestión residuos del primer trimestre y el correo con el reporte. Esta pendiente el informe del segundo trimestre</t>
  </si>
  <si>
    <t>Se evidencia informe y correo electronico de envio de informe
Actividad reportada en primer semestre de 2021, pendiente por evaluar</t>
  </si>
  <si>
    <t xml:space="preserve">De acuerdo con la actividad del plan se establece: "Continuar con la realización de los informes de acuerdo a su periodicidad y remitirlos a la UAESP".  En tal sentido, en el seguimiento se evidencia informe de gestión de residuos aprovechables y correo electrónico, como quiera que no se señala el número de informes por cumplir, se cierra el hallazgo con el informe presentado. Se deja la anotación, la actividad no tiene fecha de inicio y cierre. </t>
  </si>
  <si>
    <t>PMAI-2019-118</t>
  </si>
  <si>
    <t>Auditoría interna de seguimiento al proceso atención al ciudadano vigencia 1 de julio 2018 al 30 de junio de 2019</t>
  </si>
  <si>
    <t>OBSERVACIÓN
* No se evidencia la aplicación del procedimiento Buzón de Quejas Reclamos y Sugerencias A-ACI-PR-002 en todas las Unidades. Para ello se debe continuar con la capacitación para reforzar el procedimiento y asegurar su total implementación, dado que este es un mecanismo importante de Participación y retroalimentación de nuestros usuarios</t>
  </si>
  <si>
    <t>Baja motivación y renuencia por parte de los ciudadanos de realizar el diligenciamiento de la encuesta a pesar de que el formato Oficio A-GDO-FT-013 contempla un mensaje alusivo para su realización</t>
  </si>
  <si>
    <t xml:space="preserve">*Actualización del procedimiento de Buzón de Quejas Reclamos y Sugerencias A-ACI-PR-002, implementando punto de control. </t>
  </si>
  <si>
    <t xml:space="preserve">De acuerdo con lo establecido por el proceso, se evidencia que el procedimiento fue actualizado con especial énfasis en el seguimiento que se debe realizar para su correcta implementación. Se cumple en un 100% la actividad, sin embargo, se sugiere realizar capacitaciones en las UPIS, con el fin de reforzar su socialización e implementación. </t>
  </si>
  <si>
    <t>Se realizó la actualización del procedimiento, se recomienda validar si una llamada mensual a la unidad para saber si hay pqrs es efectivo.</t>
  </si>
  <si>
    <t>Se evidencia procedimiento actualizado con puntos de control</t>
  </si>
  <si>
    <t xml:space="preserve">Se observó de las evidencias que existe procedimiento vigente desde el mes de abril de 2021, que atiende a los requerimientos establecidos en la presente acción en lo que tiene que ver con buzon de sugerencias. </t>
  </si>
  <si>
    <t>Encuesta de Percepción</t>
  </si>
  <si>
    <t>PMAI-2019-119</t>
  </si>
  <si>
    <t>OBSERVACIÓN
* Se evidencia el poco uso de la Encuesta de Percepción Cód. A-ACI-FT-005 lo que limita la efectividad de esta herramienta para el mejoramiento de procesos del Instituto y por ende la Participación de la Ciudadanía</t>
  </si>
  <si>
    <t>Generar estrategias para promover entre los solicitantes el diligenciamiento de la Encuesta de Percepción</t>
  </si>
  <si>
    <t xml:space="preserve">Quejas, reclamos, sugerencias y solicitudes </t>
  </si>
  <si>
    <t>PMAI-2019-121</t>
  </si>
  <si>
    <t>NO CONFORMIDAD
* Se evidenció que no se está teniendo un control adecuado frente al registro de todas las quejas, reclamos, sugerencias y solicitudes que llegan al Instituto,
* Incumplimiento lo establecido en el Decreto 371 de 2010, en el ítem 3 el cual debe garantizar “El registro de las quejas, reclamos, sugerencias, solicitudes de información que reciba la Entidad, por los diferentes canales, en el Sistema Distrital de Quejas y Soluciones”. (Página 8)</t>
  </si>
  <si>
    <t>*  Algunos de los requerimientos no son radicados en la ventanilla Única dispuesta por el IDIPRON
*El sistema de control de correspondencia no permite la asignación y enlace con el Sistema SDQS, lo cual ha sido difícil controlar el constante monitoreo de los requerimientos que ingresan.</t>
  </si>
  <si>
    <t>*Actualización del procedimiento de Requerimientos ciudadanos del proceso, implementando punto de control. 
* Socialización al interior de la entidad sobre el trato de los requerimientos ciudadanos, especialmente con el personal en ventanilla de radicación.
*Realizar  seguimiento a las PQRDS, en el formato A-ACI-FT-003 allegadas por canales propios como las generadas por el aplicativo “Bogotá Te Escucha” Sistema Distrital de Quejas y Soluciones.</t>
  </si>
  <si>
    <t xml:space="preserve">De acuerdo con los soportes que adjunta el proceso, se evidencia el 100% de cumplimiento de las actividades propuestas. </t>
  </si>
  <si>
    <t>Se evidencia cumplimiento de la acción de acuerdo a los soportes suministrados. Acción vencida.</t>
  </si>
  <si>
    <t>PMAI-2019-122</t>
  </si>
  <si>
    <t>NO CONFORMIDAD
• Se constató incumplimiento a la Ley 1755 de 2015, en su Artículo 21 -funcionario sin competencia, que establece que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t>
  </si>
  <si>
    <t>* Se dejaba la anotación de la remisión por competencia tanto en el sistema Distrital de Quejas y soluciones Bogotá Te Escucha y la base de requerimientos A-ACI-FT-003 "Control de Requerimientos Ciudadanos" y no enviar los respectivos documentos de conformidad con el Articulo 21 de la Ley 1755 de 2015.</t>
  </si>
  <si>
    <t>* Elaboración de los documentos  que informan al competente de las gestiones  realizadas por la Entidad, frente a la determinación del  traslado por no competencia, para el seguimiento de esta en caso de que la Entidad no dé respuesta al usuario.</t>
  </si>
  <si>
    <t>De acuerdo con los soportes que adjunta el proceso, se evidencia que a als 3 peticiones que no eran competencia de la entidad, se les realizó el respectivo traslado, informando al peticionario, con la respectiva justificación. Por lo anterior, se establece un cumplimiento del 100%.
Se sugiere al proceso siempre especificar en la descripcion de su avance, el nº de peticiones a las cuales se les realizó traslado vs cuántas no eran competencia de la entidad.</t>
  </si>
  <si>
    <t>Política de servicio al ciudadano</t>
  </si>
  <si>
    <t>PMAI-2019-123</t>
  </si>
  <si>
    <t>NO CONFORMIDAD
• Se evidenció incumplimiento al Decreto 197 de 2014, por el cual se adopta la Política Distrital de Servicio a la Ciudadanía en su Artículo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t>
  </si>
  <si>
    <t xml:space="preserve">
* La sede Administrativa Calle 63 se determinó como el punto de atención a la ciudadanía dispuesta para la atención de los usuarios que se acercan a la entidad,  se han realizó las diferentes actuaciones para el bienestar de los servidores que laboran en la Entidad.
* Se ha realizado los diferentes ajustes en las Sedes del forma gradual, en las Sedes Administrativas que evidencian que un fortalecimiento de la Infraestructura y/o mejoras con el fin de garantizar la accesibilidad a los ciudadanos</t>
  </si>
  <si>
    <t xml:space="preserve">* Identificar los espacios con accesibilidad limitada e intervenirlos realizando ajustes razonables que permitan la accesibilidad a personas en condición de discapacidad.
* 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 Instalación de horarios de atención en las entradas de los puntos de atención de la Sede Administrativa. </t>
  </si>
  <si>
    <t xml:space="preserve">De acuerdo con la información suministrada por el proceso, se encuentra un cumplimiento parcial de las actividades propuestas. El cumplimiento se deja en 70%, ya que no se presenta una solicitud formal por parte del proceso a las áreas encargadas, para la implementación de la señalización incluyente en los puntos de atención. </t>
  </si>
  <si>
    <t xml:space="preserve">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t>
  </si>
  <si>
    <t>Se evidencia avance de la acción de acuerdo a los soportes suministrados. Acción vencida.</t>
  </si>
  <si>
    <t>Se evidencia correo electronico de informe de avance  del proceso contractual
Se deja porcentaje de avance del seguimiento anterior</t>
  </si>
  <si>
    <t>Revisadas las evidencias se observa que se realizaron actividades para cumplir con la acción</t>
  </si>
  <si>
    <t>Acondicionamiento   espacios físicos de acceso al ciudadano</t>
  </si>
  <si>
    <t>PMAI-2019-124</t>
  </si>
  <si>
    <t>"Atención a la ciudadania Auditoria interna 
Primer Semestre 2018
"</t>
  </si>
  <si>
    <t xml:space="preserve">Durante el proceso de la auditoria se observó que la Oficina de Atención a la Ciudadanía de la sede de la Calle 63 no cuenta con las condiciones adecuadas para la atención al usuario siendo esta la oficina principal, lo que impide prestar un servicio adecuado, de calidad y pertinente a los ciudadanos. No conformidad 1.                </t>
  </si>
  <si>
    <t>Formular estrategias y/o acciones interdisciplinarias, como la requisición a los procesos competentes con el objetivo de implementar acciones tendientes a mejorar y fortalecer la infraestructura para la adecuada prestación del servicio por parte del Proceso de Atención al Ciudadano.</t>
  </si>
  <si>
    <t xml:space="preserve">De acuerdo con los soportes suministrados por el proceso, se evidencia un cumplimiento del 100%, en las actividades propuestas. </t>
  </si>
  <si>
    <t>Se evidencia avances pero faltan adecuaciones a los baños y la señalización por lo anterior se da un cumplimiento al 70%.</t>
  </si>
  <si>
    <t>Se deja porcentaje de avance del seguimiento anterior
Se evidencia avances pero faltan adecuaciones a los baños y la señalización por lo anterior se da un cumplimiento al 70%.</t>
  </si>
  <si>
    <t>adecuaciones a los baños y la señalización</t>
  </si>
  <si>
    <t>Se observó registro fotografico evidenciandose espacios adecuados en lo que corrresponde a la infraestrcutura para la Atención al Ciudadano.</t>
  </si>
  <si>
    <t>PMAI-2019-125</t>
  </si>
  <si>
    <t>Atención a la ciudadania Auditoria interna II semestre 2019.</t>
  </si>
  <si>
    <t xml:space="preserve">OBSERVACIÓN
A pesar del trabajo realizado por el proceso de Atención al Ciudadano se evidencia que el procedimiento Buzón de Quejas, Reclamos y Sugerencias A-ACI-PR-02 no se encuentra estandarizado en todas las unidades por ello algunas unidades no están cumpliendo con la apertura del mismo en los tiempos estipulados, esto puede llevar a un riesgo de no contar con la participación de todos los NNAJ,  para mitigar esto se debe continuar con la capacitación para reforzar el procedimiento y asegurar su total implementación, dado que este es un mecanismo importante de Participación y retroalimentación de nuestros usuarios. </t>
  </si>
  <si>
    <t xml:space="preserve">Falta de conocimiento del procedimiento para la atención de peticiones ciudadanas </t>
  </si>
  <si>
    <t xml:space="preserve">Capacitaciones en la Unidades de Protección, del nuevo procedimiento para la atención de peticiones ciudadanas, dando a conocer que los únicos autorizados en la apertura del buzón de sugerencia es el área de atencion a la ciudadanía, garantizando la escucha de sus requerimientos y la transparencia. </t>
  </si>
  <si>
    <t xml:space="preserve">18/08/2020
</t>
  </si>
  <si>
    <t xml:space="preserve">De acuerdo con los soportes suministrados por el proceso, se evidencia un cumplimiento del 100%, en las actividades propuestas. 
Para futuros envios, por favor evitar cargar archivos.zip, ya que dificulta la revisión. </t>
  </si>
  <si>
    <t>PMAI-2019-126</t>
  </si>
  <si>
    <t>OBSERVACIÓN
Se evidenció en el formato 003 CONTROL DE REQUERIMIENTOS CIUDADANOS A-ACI-FT-003 que su diligenciamiento no se está realizando de manera completa esto es un riesgo ya que dificulta la trazabilidad de los requerimientos, se debe establecer en las observaciones cuando este es trasladado por no competencia a que entidad se traslada la petición, para facilitar el seguimiento en caso de que la Entidad no de respuesta al usuario y él requiera alguna información al respecto</t>
  </si>
  <si>
    <t xml:space="preserve">
No registro de la información que se encuentra en el aplicativo Bogotá te Escucha</t>
  </si>
  <si>
    <t>Actualizar el formato 003 CONTROL DE REQUERIMIENTOS CIUDADANOS A-ACI-FT-003, incorporando dos columnas en donde se pueda registrar si la petición es trasladada o no y a cual entidad se realiza el traslado.</t>
  </si>
  <si>
    <t xml:space="preserve">De acuerdo con los soportes suministrados por el proceso, se evidencia un cumplimiento del 100%, en la actividade propuestas. </t>
  </si>
  <si>
    <t>De acuerdo con la acción establecida se observa cumplimiento al 100% de la misma con la actualización del formato.</t>
  </si>
  <si>
    <t>Informes</t>
  </si>
  <si>
    <t>PMAI-2019-127</t>
  </si>
  <si>
    <t xml:space="preserve">OBSERVACIÓN
Se evidenció inconsistencia en la información registrada con los informes trimestrales que se remiten a la Secretaria General y a la Veeduría Distrital versus el formato 003 CONTROL DE REQUERIMIENTOS CIUDADANOS A-ACI-FT-003 referente a las solicitudes que se les realizó Traslado y Cierre por no competencia, ya que el número de registros no coincide; esto puede representar un riesgo a la Entidad de emitir información errada del número de requerimientos trasladados </t>
  </si>
  <si>
    <t xml:space="preserve">No registro de la información que se encuentra en el aplicativo Bogotá te Escucha </t>
  </si>
  <si>
    <t xml:space="preserve">*Actualizar el formato 003 CONTROL DE REQUERIMIENTOS CIUDADANOS A-ACI-FT-003, incorporando dos columnas en donde se pueda registrar si la petición es trasladada o no y a cual entidad se realiza el traslado.
*Se realizará seguimiento semanal de los requerimientos ciudadanos actualizando la base de datos. </t>
  </si>
  <si>
    <t>PMAI-2019-128</t>
  </si>
  <si>
    <t>NO CONFORMIDAD
Revisada  la base de Control de Requerimientos Ciudadanos en lo correspondiente al II Semestre de 2019, se evidenciaron dos (2) solicitudes o peticiones asignadas a la Subdirección de Desarrollo Humano y Subdirección de Métodos, con respuestas fuera de términos; los requerimientos fueron el  No 1723362019 y el No 2148002019,  de igual manera se evidenció la petición No. 2842592019  donde se observó que se encontraba en trámite al momento de realizarse la verificación de la base de Control de Requerimientos Ciudadanos en lo correspondiente al II Semestre de 2019, esta solicitud ingresó el (27/11/2019) por lo tanto también se encontraría fuera de términos. Lo anterior incumple lo establecido en el Art. 14 de la Ley 1755 de 2015 la cual indica que “En Términos para resolver las distintas modalidades de peticiones, toda petición deberá resolverse dentro de los quince (15) días siguientes a su recepción</t>
  </si>
  <si>
    <t xml:space="preserve">No se cuenta con la infraestructura adecuada para la atencion a la ciudadanía a través del canal presencial </t>
  </si>
  <si>
    <t xml:space="preserve">*Actualizar el formato 003 CONTROL DE REQUERIMIENTOS CIUDADANOS A-ACI-FT-003, incorporando dos columnas en donde se pueda registrar si la petición es trasladada o no y a cual entidad se realiza el traslado.
*Se realiza seguimiento semanal de los requerimientos ciudadanos actualizando la base de datos. </t>
  </si>
  <si>
    <t>PMAI-2019-129</t>
  </si>
  <si>
    <t>NO CONFORMIDAD
La inspección y evaluación al punto de atención al ciudadano, evidenció entre otras situaciones, que continúa sin ninguna señalización que lo identifique, no se cuenta con un sistema de bucle magnético para el uso por personas con discapacidad auditiva, la sala de espera continúa sin cumplir con las especificaciones técnicas (ver más detalles en la página 28 y siguientes). Lo anterior constituye incumplimiento al Decreto 197 de 2014, por el cual se adopta la Política Distrital de Servicio a la Ciudadanía en su Art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t>
  </si>
  <si>
    <t xml:space="preserve">
No se cuenta con la infraestructura adecuada para la atención a la ciudadanía a través del canal presencial </t>
  </si>
  <si>
    <t xml:space="preserve">Con el fin de brindar acceso a la ciudadanía en condiciones de discapacidad se realizarán ajustes razonables en los puntos de atención de la entidad. Esto teniendo en cuenta las necesidades de la población objetivo a atender. </t>
  </si>
  <si>
    <t>De acuerdo con la información suministrada por el proceso, se evidencias actividades en pro de la implementación de los ajustes razonables, sin embargo, no se encuentran soportes que evidencien la señalización implementada para personas con discapacidad auditiva o visual. Por lo anterior, el cumplimiento queda en 50%.</t>
  </si>
  <si>
    <t xml:space="preserve">implementar los ajustes razonables para personas con discapacidad, en los puntos de atención. </t>
  </si>
  <si>
    <t>Se evidencian avances pero aún falta remodelaciones o ajustes para personas con discapacidad. acción vencida.</t>
  </si>
  <si>
    <t>Se evidencia registro fotografico de dotacion de moviliario</t>
  </si>
  <si>
    <t>Revisadas las evidencias, se observa que se adelantaron las acciones correspondientes para remodelación de áreas para adecuar en protección de derechos de personas con discapacidad.</t>
  </si>
  <si>
    <t>PMAI-2019-130</t>
  </si>
  <si>
    <t>NO CONFORMIDAD
Revisados los procedimientos Atención a requerimientos ciudadanos A-ACI-PR-001, Buzón de quejas, reclamos, y sugerencias A-ACI-PR-002,  Quejas contra funcionarios y/o contratistas A-ACI-PR-003, e instructivo   Protocolos de Atención con enfoque preferencial y diferencial A-ACI-IN-001 del proceso de Atención al Ciudadano, se constató que el instructivo presenta debilidad en la identificación de los puntos de control y los mecanismos para su verificación por cuanto no se pudo evidenciar la lupa para la facilitar la identificación de estos. El no contar con puntos de control adecuados y efectivos compromete al proceso a riesgos en su operatividad. Con lo anterior se incumple lo establecido en los lineamientos del “Manual de Elaboración y Control de Documentos - E-MEJ-MA002”, numeral 5.10, que refiere la importancia de la materialización de los controles en los procedimientos</t>
  </si>
  <si>
    <t xml:space="preserve">
Desactualización de los documentos del proceso </t>
  </si>
  <si>
    <t xml:space="preserve">*Revisión y actualización de los documentos del proceso del área. </t>
  </si>
  <si>
    <t>Se evidencia cumplimiento de la acción de acuerdo a los soportes suministrados. Acción vencida</t>
  </si>
  <si>
    <t>PMAI-2019-131</t>
  </si>
  <si>
    <t>Servicios administrativos – transportes y servicios públicos</t>
  </si>
  <si>
    <t>Se observa que Servicios Administrativos no cuenta con un formato de entrega de vehículo al responsable de área donde se encuentra el vehículo asignado, donde establezcan deberes para el buen cuidado y servicio del vehículo, como utilizar el automóvil única y exclusivamente en las labores y actividades oficiales requeridas e inherentes para las cuales fue asignado, al funcionario le está prohibido emitir órdenes o autorizaciones al conductor para que realice diligencias personales con el vehículo para sí o para el funcionario a quien se le asigne el servicio; transporte personas no relacionadas con el servicio oficial o realizar trayectos que no cumplan con estrictas necesidades del servicio, permitir el transporte de personas en estado de alicoramiento o bajo la influencia de sustancias psicoactivas, aun cuando se trate del  funcionario a quien se le asigne el vehículo, entre otras actuaciones que riñen con la conducta transparente y austera en la utilización de los bienes destinados al uso oficial.</t>
  </si>
  <si>
    <t>La supervisión no realiza actualización permanente de los documentos que conforman el SIG en el Proceso de Servicios Administrativos</t>
  </si>
  <si>
    <t>Crear el procedimiento "asignación de vehículos" y el formato de "asignación vehícular"</t>
  </si>
  <si>
    <t>Conforme al informe final de la vigencia 2021, de la auditoria de seguimiento a servicios administrativos y transportes este hallazgo fue cerrado.</t>
  </si>
  <si>
    <t>PMAI-2019-132</t>
  </si>
  <si>
    <t>• Se observa fotocopia de servicios públicos de las unidades rurales, las cuales tienen la responsabilidad de enviar el origina, el procedimiento dispone en su numeral 3.2 “La entrega de las facturas de servicios públicos, privados e impuestos es responsabilidad de los responsables de UPI o quien haga sus veces. Dicha entrega debe hacerse de manera inmediata a su recepción en la ventanilla de Gestión Documental. Para las UPIS fuera del perímetro urbano, o situaciones de fuerza mayor, se les permitirá realizar el envío de las facturas al correo electrónico serviciospublicos@idipron.gov.co con el fin de agilizar el proceso; sin embargo, la entrega de las facturas originales deberá hacerse dentro de los 2 días siguientes a su recepción.” Es importante que el original de las facturas repose junto a los formatos de trazabilidad, comprobante de cuenta por pagar y comprobante de egreso.</t>
  </si>
  <si>
    <t>No se identifican puntos de control que garanticen la presentación a tiempo y adecuada de las facturas correspondientes a los servicios públicos prestados en el IDIPRON</t>
  </si>
  <si>
    <t>Revisar el perocedimiento "GESTIÓN, CONTROL Y PAGO DE SERVICIOS PÚBLICOS, PRIVADOS E IMPUESTOS A-SAD-PR-004" y verificar que la aplicación de los puntos de control sea adecuada para dar cumplimiento a la presentación y pago de facturas de servicios públicos.</t>
  </si>
  <si>
    <t>De acuerdo con los soportes aportados por el proceso, se evidencia que se realizó la modificación del procedimiento, sin embargo, el proceso no ha realizado los ajustes establecidos por al OAP, para poder proceder a su oficialización. Es necesario que el proceso termine la actividad teniendo en cuenta que la acción se encuentra vencido</t>
  </si>
  <si>
    <t xml:space="preserve">Si bien, observa un avance; se recomienda de manera urgente dar oficialización al nuevo procedimiento y a la reformulación de las acciones. </t>
  </si>
  <si>
    <t>Se evidencia procedimiento actualizado y correo de divulgacion</t>
  </si>
  <si>
    <t xml:space="preserve"> Como evidencia de la actividad se presenta: Procedimiento gestión, control y pago de servicios públicos, privados e impuestos, oficializado y socializado.  </t>
  </si>
  <si>
    <t>PMAI-2019-133</t>
  </si>
  <si>
    <t>• Se evidencia diferencia en el kilometraje reportado por el Sistema de Posicionamiento Satelital (GPS) frente a los kilómetros recorridos consignados en las planillas físicas, lo que indica que no hay ningún control y monitoreo por el área de Transportes para los recorridos reportado por el GPS, estando en contra vía al Capítulo IV, Articulo 16, Parágrafo 4 del Decreto 492 del  2019, que establece, “Las entidades y organismos procurarán adoptar sistemas de monitoreo satelital tipo GPS en los vehículos oficiales, con el fin de establecer mecanismos de control de ubicación, kilómetros recorridos y perímetros geográficos establecidos.”, es importante efectuar una adecuada conciliación entre las planillas físicas y GPS, con el fin de controlar los recorridos realizados por los vehículos del instituto y así mismo vigilar el consumo de combustible.</t>
  </si>
  <si>
    <t>Falta de puntos de control para la verificación en los informes de recorridos (GPS) VS Km reportados por los conductores (planillas fisicas)</t>
  </si>
  <si>
    <t>Realizar revisión a los documentos que componen el SIG del área de Servicios Administrativos y verificar los puntos de control necesarios para contrarrestar la incongruencia de los kilometrajes reportados (GPS) VS KM reportados por los conductores (planillas fisicas)</t>
  </si>
  <si>
    <t>De acuerdo con la información reportada por el proceso, se evidencia un avance en la verificación, sin embargo, no se evidencia la revisión de la docuemntación sigid con los puntos de control</t>
  </si>
  <si>
    <t>Actualizar la documentación con los puntos de control</t>
  </si>
  <si>
    <t>Si bien, el área de Transportes tiene diferentes controles se determina que la acción no ha sido efectiva</t>
  </si>
  <si>
    <t>Se evidencia actualizacion de instructivo y formato con correo de divulgacion</t>
  </si>
  <si>
    <t xml:space="preserve"> Como evidencia de la actividad se presenta: Procedimiento Control de consumo de combustible y formato control de recorridos oficializados y socializados</t>
  </si>
  <si>
    <t>PMAI-2019-134</t>
  </si>
  <si>
    <t>• Se presenta debilidad en el control y seguimiento a las planillas de recorridos de los conductores, como se evidenció en esta auditoría donde se observó saltos de kilometraje recorridos, sin encontrar explicación u observaciones descritas por el conductor, personal que utilizó el vehículo o responsable de la supervisión, haciendo ineficaz esta herramienta de control, por lo cual es importante tomar acciones y correcciones oportunas y así dar conformidad al procedimiento control de consumo de combustible que establece “Cada mes se evaluarán dichos consumos con el fin de realizar los ajustes necesarios que impliquen ahorros de este suministro”</t>
  </si>
  <si>
    <t>Ausencia de aplicabilidad de los puntos de control por parte de la supervisión frente a las planillas de recorridos VS  Consumo de combustible.</t>
  </si>
  <si>
    <t>Realizar la revisión al procedimiento "CONTROL DE CONSUMO DE COMBUSTIBLE A-SAD-PR-001" y a partir de lo encontrado, ejecutar  los ajustes o acciones pertinentes con el fin de garantizar su efectivdad.</t>
  </si>
  <si>
    <t>De acuerdo con los soportes aportados por el proceso, se evidencia que se realizó la modificación del procedimiento, sin embargo, el proceso no ha realizado los ajustes establecidos por al OAP, para poder proceder a su oficialización.
Es necesario que el proceso termine la actividad teniendo en cuenta que la acción se encuentra vencido</t>
  </si>
  <si>
    <t xml:space="preserve"> Como evidencia de la actividad se presenta: procedimiento  Control de consumo de combustible y formato control de recorridos oficializados y socializados</t>
  </si>
  <si>
    <t>PMAI-2019-135</t>
  </si>
  <si>
    <t>• El procedimiento para pagos de servicios públicos establece en los en su numeral 3.7 “El área de Tesorería debe enviar el soporte de pago tan pronto se realice al correo electrónico serviciospublicos@idipron.gov.co, con el fin de evitar suspensiones en la prestación del servicio.” y numeral 3.8 “El área de Tesorería debe enviar mediante memorando la relación de los formatos “Conglomerado y trazabilidad de Servicios públicos A-SAD-FT-014” que se tramitaron en el mes con sus respectivos soportes adjuntos a la trazabilidad.” Obligaciones que no se están cumpliendo y están generando reproceso en la conciliación de pagos con las empresas prestadoras de servicios.</t>
  </si>
  <si>
    <t>Falta de conocimiento y aplicación de las ciondiciones generales del procedimiento por parte del área de Tesoreria.</t>
  </si>
  <si>
    <t xml:space="preserve">Revisar el procedimiento "GESTIÓN, CONTROL Y PAGO DE SERVICIOS PÚBLICOS, PRIVADOS E IMPUESTOS A-SAD-PR-004" junto al área de Tesorería y determinar mediante acta de reunion, las acciones necesarias para dar cumplimiento estricto al procedimiento para pago de servicios públicos. </t>
  </si>
  <si>
    <t>"Se evidencia procedimiento actualizado y correo de divulgacion
Reporte realizado en noviembre de 2021"</t>
  </si>
  <si>
    <t xml:space="preserve"> Como evidencia de la actividad se presenta: acta mesa trabajo procedimiento servicios públicos, Procedimiento gestión, control y pago de servicios públicos, privados e impuestos, oficializado y socializado</t>
  </si>
  <si>
    <t>PMA-2019-001</t>
  </si>
  <si>
    <t>Dirección Distrital de Archivo de Bogotá - Visita de seguimiento al cumplimiento de la normatividad archivística  - 2019</t>
  </si>
  <si>
    <t>¿La entidad tiene  política de gestión documental de acuerdo con lo establecido en el Artículo 6 de Decreto 2609 de 2012, compilado en el Articulo. 2.8.5.5.6 del Decreto 1050 de 2015?
En la revisión del documento en mención, se observo que, adolece de mención de la integración del Decreto 5961 de 2019 "adopta el MIIPG". particularmente en la Dimensión 5a Dimensión y numerales subsecuentes. razón por la cual este documento. deberá ser revisado y armonizado con lo establecido en el decreto em mención.</t>
  </si>
  <si>
    <t>"
Falta recursos humanos para realizar evaluación, análisis y actualización Política de Gestión Documental que se tiene en el Instituto,  en cumplimiento (Artículo 6 de Decreto 2609 de 2012, compilado en el Articulo. 2.8.5.5.6 del Decreto 1050 de 2015)."</t>
  </si>
  <si>
    <t xml:space="preserve">
*Actualizar  la Política de Gestión Documental de acuerdo a la normatividad vigente</t>
  </si>
  <si>
    <t>PMA-2019-002</t>
  </si>
  <si>
    <t>¿Cuenta con Tablas de Control de Acceso para el establecimiento de categorías adecuadas de derechos y restricciones de acceso y seguridad aplicables a los documentos?
Teniendo en cuenta que están ajustando actualización de TRD, este instrumento aún no esta creado. La líder del Área de gestión documental mencionado que este documento esta contemplado para la actual vigencia.</t>
  </si>
  <si>
    <t>No hay Tablas de Retención Documental actualizadas, lo que representa un prerequisito para la formulación de las Tablas de Control de Acceso</t>
  </si>
  <si>
    <t>* Actualizar las Tablas de Retención Documental 
*Elaborar Tablas de Control de Acceso para el establecimiento de categorías adecuadas de derechos y restricciones de acceso y seguridad aplicables a los documentos</t>
  </si>
  <si>
    <t>Documentos electrónicos, sistema integrado de conservación, plan de conservación documental, plan de preservación digital a largo plazo</t>
  </si>
  <si>
    <t>PMA-2019-004</t>
  </si>
  <si>
    <t>¿Cuenta con Modelo de requisitos para la Gestión de Documentos electrónicos? NO</t>
  </si>
  <si>
    <t>El Achivo de Bogotá no ha emitido el lineamineto frente al modelo de requisitos para gestión de documentos para las Entidades Distritales en cumplimiento al (Decreto 103 de 2015, compilados en el Decreto 1080 de 2015 Art. 2.8.5.13)</t>
  </si>
  <si>
    <t>*Adoptar con oportunidad el  Modelo de Requisitos de Documentos electrónicos de acuerdo a la matriz que enviará el archivo de Bogotá.</t>
  </si>
  <si>
    <t>PMA-2019-005</t>
  </si>
  <si>
    <t>La entidad no ¿Cuenta con Banco Terminológico de Tipos, series y subseries documentales?</t>
  </si>
  <si>
    <t>No hay Tablas de Retención Documental actualizadas, lo que representa un prerequisito para la elaboración del  Banco Terminológico de Tipos, series y subseries documentales.</t>
  </si>
  <si>
    <t>* Actualizar las Tablas de Retención Documental 
*Elaboración del Banco Terminológico de Tipos, series y subseries documentales</t>
  </si>
  <si>
    <t>PMA-2019-006</t>
  </si>
  <si>
    <t>¿La entidad ha adoptado e implementado la Tabla de Retención Documental TRD convalidada por el C.D.A. en concordancia con el Artículo 13 del Acuerdo 004 de 2013 y la Guía para la implementación de TRD para las entidades Distritales de la Secretaria General de la Alcaldía Mayor de Bogotá?
No se han implementado toda vez que ésta no se ajustó a la realidad. En la revisión un documento elaborado por un servidor de la SSDA como resultado de una visita en el 2018 relacionada con la verificación de implementación de TRD observaron que: " es necesario realizar la actualización del instrumento pues algunas tipologías no se encuentran documentos cuya inclusión no es clara en la TRD". Lo anterior evidenciado en la &gt;Subdirección Técnica de Métodos Educativos y Operativa, relacionado con la Historias Sociales, es así que la entidad optó por realizar ajustes a la TRD y presentarlas ante el Consejo Distrital de Archivos, para así surtir  el proceso  nuevamente de revisión, evaluación y posible convalidación.</t>
  </si>
  <si>
    <t xml:space="preserve">Los procedimientos y documentos internos del  Instituto no se encuentran actualizados, lo que representa un limitante el la actualización de la Tabla de Retención Documental </t>
  </si>
  <si>
    <t xml:space="preserve">*Actualización de las TRD
*Implementación y aplicación de las TRD a los procesos  de la entidad </t>
  </si>
  <si>
    <t>Se con los soportes adjuntos que, con la resolución 422 de 2020 se adoptan las TRD en el IDIPRON, adicionalmnete se adjuntan 16 actas de visitas para revisión de TRD. Esto nos da un resultado del 100% con base en las actividades propuestas.</t>
  </si>
  <si>
    <t>Se evidencia actualización y adopción de la TRD 2016-2020 (Resolución 422/2020) y visitas de verificación de aplicación TRD a algunas UPIS Y Sedes</t>
  </si>
  <si>
    <t>PMA-2019-007</t>
  </si>
  <si>
    <t>¿ La entidad ya realizó el registro de Tablas de Retención documental en el Registro Único de Series Documentales del Archivo General de la Nación, en cumplimiento con el Artículo 2.8.2.1.16 del Decreto 1080 de 2015?
Teniendo en cuenta que la TRD convalidada no es aplicable a la realidad de la entidad consideraron no remitir al AGN.</t>
  </si>
  <si>
    <t>Las Tablas de Retención Documental no se encuentran actualizadas en relación con la Estructura Orgánica de la Entidad</t>
  </si>
  <si>
    <t>*Actualización de las TRD
*Una vez actualizadas las TRD, realizar gestiones para el Registro de series documentales en el RUSD del AGN</t>
  </si>
  <si>
    <t>PMA-2019-008</t>
  </si>
  <si>
    <t>¿La Entidad ha intervenido el Fondo Documental Acumulado,  de acuerdo a las Tablas de Valoración Documental convalidadas por el Consejo Distrital de Archivos?
Están en proceso de ajustes de los inventarios</t>
  </si>
  <si>
    <t>"*No existe un inventario documental consolidado que cumpla con los lineamientos del marco normativo 
"</t>
  </si>
  <si>
    <t xml:space="preserve">Del Fondo Documental Acumulado se debe hacer:
* Ajuste del inventario documental de los documentos producidos por la entidad.
* Ajuste de Fichas de Valoración Documental 
* Ajuste Tablas de Valoración Documental </t>
  </si>
  <si>
    <t>Se evidencia en archivo adjunto la resolución 421 de 2020 donde el IDIPRON adopta e implemta las TVD y se adjunta el FUID de archivo central ajustado segun se coloco en las actividades, dando cumplimineto a la misma.</t>
  </si>
  <si>
    <t>Se evidencia FUID archivo central y Resolución 421/2020 mediante la que se adoptan e implementan  las TVD del Instituto.</t>
  </si>
  <si>
    <t>PMA-2019-011</t>
  </si>
  <si>
    <t>¿La entidad cuenta con un Sistema Integrado de Conservación en cumplimiento con el Acuerdo 006 de 2014?. 
La entidad ha contratado los servicios de un equipo de profesionales (restauradora e ingeniero de sistemas) quienes están dando apoyo en la elaboración del SIC 
Es preciso resaltar que la entidad cuenta con un Manual SIC, el cual esta en revisión por planeación por efectos del formato. 
Tendrán una mesa de trabajo con el quipo de trabajo SIC de la SSDA para acompañamiento en relación con las actividades propias de lSIC.
No obstante, en mesa de trabajo desarrollada el pasado 2 de mayo con el equipo de trabajo del SIC de la SSDA, acordaron que "se remitiría el documento con los lineamientos por parte del Equipo de trabajo del Archivo".</t>
  </si>
  <si>
    <t xml:space="preserve">Falta  recursos humanos para elaborar el Plan de Conservación Documental y Plan de Preservación digital que conforma  el Sistema Integrado de Conservación  en cumplimiento (Acuerdo 006 de 2014 y Acuerdo 050 de 2000 AGN)
</t>
  </si>
  <si>
    <t>*Gestionar la contratación de profesional idóneo
*Elaborar Diagnóstico de Conservación Documental
*Elaborar Plan de Conservación Documental
*Elaborar Diagnóstico Electrónico de Archivo
* Elaborar Plan de Preservación Digital a largo Plazo</t>
  </si>
  <si>
    <t>PMA-2019-012</t>
  </si>
  <si>
    <t xml:space="preserve"> La entidad no cuenta con ¿ El Plan de Conservación Documental cumple con  la estructura establecida en el Acuerdo 006 de 2014 Articulo 5?</t>
  </si>
  <si>
    <t>N/A</t>
  </si>
  <si>
    <t>PMA-2019-013</t>
  </si>
  <si>
    <t>La entidad No cuenta con  ¿El Plan  de preservación Digital a Largo Plazo cumple con la estructura establecida en el Acuerdo 006 de 2014 Art. 5?</t>
  </si>
  <si>
    <t>Planes de emergencia o atención de desastres</t>
  </si>
  <si>
    <t>PMA-2019-014</t>
  </si>
  <si>
    <t>¿La entidad  no cuenta con planes de emergencia o atención de desastres en donde estén incluidos los archivos y áreas de almacenamiento de documentación? (Acuerdo 050 de 2000 AGN)</t>
  </si>
  <si>
    <t>Oficina Asesora de Planeación / Área de Contabilidad</t>
  </si>
  <si>
    <t>Acciones inefectivas</t>
  </si>
  <si>
    <t>PMCB-2020-001</t>
  </si>
  <si>
    <t>Hallazgo Administrativo, por cuanto las acciones que se refieren a continuación, una vez evaluadas las evidencias de ejecucución, fueron calificadas como Cumplidas Inefectivas.</t>
  </si>
  <si>
    <t>El factor principal que originó el hallazgo evidenciado fue la inexistencia de información complementaria que diera cuenta de la atención anual y el comportamiento de la meta acumulada creciente 3.2.1.1.1</t>
  </si>
  <si>
    <t xml:space="preserve">Desarrollar  un informe de consulta del aplicativo SIMI que presente ejecución de metas consolidado y asistencias por grupo etario, sexo, UPI y contexto.
</t>
  </si>
  <si>
    <t xml:space="preserve">Informe desarrollado </t>
  </si>
  <si>
    <t xml:space="preserve">Se evidencia informe de consulta del aplicativo SIMI q por grupo etario, sexo, UPI y contexto.
</t>
  </si>
  <si>
    <t>PMCB-2020-002</t>
  </si>
  <si>
    <t>El factor principal que originó el hallazgo evidenciado fue la inexistencia de información complementaria que diera cuenta de la atención anual y el comportamiento de la meta acumulada creciente 3.2.1.2.1</t>
  </si>
  <si>
    <t>Ajustar el documento de registro de información en el  SIMI, incorporando los puntos de control de la información alimentada en el sistemas</t>
  </si>
  <si>
    <t xml:space="preserve">Documento ajustado 
</t>
  </si>
  <si>
    <t>Se evidencia el ajuste al manual de administracion del SIMI con la incorporacion de puntos de control</t>
  </si>
  <si>
    <t>PMCB-2020-003</t>
  </si>
  <si>
    <t xml:space="preserve">Realizar reuniones entre un delegado de SIMI y un delegado de la Subdirección de Métodos para la verificación mensual del informe de registro de asistencias contra los soportes físicos </t>
  </si>
  <si>
    <t>Actas de reuniones realizadas / Reuniones programadas (12)*100</t>
  </si>
  <si>
    <t>Se evidencian soportes de las 12 visitas realizadas</t>
  </si>
  <si>
    <t>Willington Granados Herrera</t>
  </si>
  <si>
    <t>PMCB-2020-004</t>
  </si>
  <si>
    <t>La documentación sí cuenta con puntos de control, sin embargo, se evidenció que existen falencias en la identificación y mecanismos de verificación de los puntos de control 3.1.1.2</t>
  </si>
  <si>
    <t>Revisar y ajustar los lineamientos para el control de la documentación asociada a los procesos del instituto, así como la definición y aplicación de los puntos de control en los documentos que forman parte del Sistema Integrado de Gestión.</t>
  </si>
  <si>
    <t>No. de documentos revisados / No. de documentos a revisar*100</t>
  </si>
  <si>
    <t>Oficina de control interno / Dirección General/ OAJ/ Subdirecciones Técnicas/OAP</t>
  </si>
  <si>
    <t>OAC</t>
  </si>
  <si>
    <t>PMCB-2020-006</t>
  </si>
  <si>
    <t xml:space="preserve">Algunas de las acciones correctivas analizadas por el equipo auditor no fueron efectivas, razón por la que dejan en firme los hallazgos correspondientes 3.1.1.3 </t>
  </si>
  <si>
    <t xml:space="preserve">Realizar el seguimiento al plan de mejoramiento presentando un informe semestral al Comité Institucional Coordinación de Control Interno  con el objetivo de analizar la eficacia y efectividad de las acciones formuladas </t>
  </si>
  <si>
    <t>Número de informes con revisión del Plan de Mejoramiento / Número de informes Programados(2)*100</t>
  </si>
  <si>
    <t xml:space="preserve">Subdirección Administrava y Financiera /Oficina Asesora Jurídica </t>
  </si>
  <si>
    <t>PMCB-2020-007</t>
  </si>
  <si>
    <t>Hallazgo administrativo por cuanto la acción fue calificada como cumplida infectiva</t>
  </si>
  <si>
    <t>A través del Comité de Gestión y Desempeño se convocará de manera trimestral con el fin de realizar  seguimiento a la ejecución presupuestal de los de diferentes proyectos de inversión confrontado con la ejecución del PAA</t>
  </si>
  <si>
    <t>Número de seguimientos de ejecucion presupuestal y PAA presentados/No. De Seguimientos programados (3)* 100</t>
  </si>
  <si>
    <t xml:space="preserve">De acuerdo con la información reportada por el proceso, se evidencian 2 de los 3 seguimientos propuestos. </t>
  </si>
  <si>
    <t>Realizar el último seguimiento</t>
  </si>
  <si>
    <t xml:space="preserve">Subdirección de Métodos
Áreas Modelo Pedagógico (SE)3   </t>
  </si>
  <si>
    <t>PMCB-2020-008</t>
  </si>
  <si>
    <t xml:space="preserve">En desarrollo de la auditoría  la acción fue inefectiva toda vez que persiste debilidades en la información, la cuales fueron reflejadas al encontrar inconsistencias en el Balance Social. </t>
  </si>
  <si>
    <t xml:space="preserve">Requerir a las Áreas de  derecho de manera semestral  la presentación del informe de Gestión, a fin de establecer controles en su presentación y consolidación de las cifras, toda vez que estos informes alimentan el Balance social de la Entidad     </t>
  </si>
  <si>
    <t>Informes de Gestión semestrales presentados/Informes de Gestión semestrales a presentar  (2)*100</t>
  </si>
  <si>
    <t>Se evidencia el reporte de las áreas de manera semestral las cifras en el informe de gestión (Emorender, Educación, Sicosocial, sociolegal) faltantes por un informe, teniendo en cuenta qu eosn semestrales (salud y espiritualidad)</t>
  </si>
  <si>
    <t>Faltantes informes de gestión 1 de Espiritualidad y 1 de Salud</t>
  </si>
  <si>
    <t xml:space="preserve">Oficina Asesora Jurídica </t>
  </si>
  <si>
    <t>PMCB-2020-011</t>
  </si>
  <si>
    <t>3.1.3.2</t>
  </si>
  <si>
    <t>Hallazgo Administrativo por la ausencia de los requisitos para la ejecución del contrato descritos en los estudios previos y en el mismo contrato 1790 de 2019.</t>
  </si>
  <si>
    <t>La carpeta del contrato no cuenta con la póliza de responsabilidad civil, como está registrado en los estudios previos de la etapa precontractual, ni en el contrato 1790 de 2019</t>
  </si>
  <si>
    <t xml:space="preserve">Realizar capacitaciones sobre garantias a los miembros de la Oficina Asesora Jurídica.  </t>
  </si>
  <si>
    <t>Capacitciones realizadas/ Capacitaciones programadas (2)*100</t>
  </si>
  <si>
    <t>PMCB-2020-012</t>
  </si>
  <si>
    <t>Envío de medios visuales (TIPS) recordando a los profesionales de la OAJ las polizas exigibles según los contrato y la modalidad de los mismos.</t>
  </si>
  <si>
    <t>Tips enviados/cuatro (4) tips programados *100</t>
  </si>
  <si>
    <t xml:space="preserve">Área de sistemas / Oficna Asesora de Planeación </t>
  </si>
  <si>
    <t>Diferencias en los elementos adquiridos vs los entregados/instalados</t>
  </si>
  <si>
    <t>PMCB-2020-013</t>
  </si>
  <si>
    <t xml:space="preserve">Hallazgo administrativo con presunta incidencia disciplinaria, por diferencias encontradas entre la cantidad de elementos adquiridos que egresaron del almacén y la cantidad de elementos instalados según evidencias aportadas por la entidad. Contrato 1675 de 2019. </t>
  </si>
  <si>
    <t>Faltan las evidencias de  instalación de Transceptores, que según documentación aportada por la entidad egresaron de la bodega, sin que se haya evidenciado su instalación</t>
  </si>
  <si>
    <t>Actualizar el procedimiento de asignación e instalación de software y hardware adquiridos, donde se incluya un cronograma de instalación de los elementos una vez hayan sido entregados por almacén, contemplando actividades de contingencia a eventos no planeados.</t>
  </si>
  <si>
    <t>Número de Procedimientos actualizados / Número de procedimientos que requieren actualización *100</t>
  </si>
  <si>
    <t>Se evidencia en archivo adjunto, procedimiento de instalación de software y hardware, en la actividad 9 del mismo la realización del cronograma de instalación, el procedimiento tiene fecha de aprobación del 02-07-2020 y firmado por Hugo Alberto Carrillo Gómez, Subdirector Administrativos del IDIPRON, dando asi cumplimiento a la actividad formulada en este hallazgo.</t>
  </si>
  <si>
    <t>Área de sistemas / Área de infraestructura</t>
  </si>
  <si>
    <t>PMCB-2020-014</t>
  </si>
  <si>
    <t>Realizar la instalación de los switches en coordinación con el área de infraestructura de acuerdo a las actividades de adecuación de las sedes</t>
  </si>
  <si>
    <t>Número de switches instalados / Total de switches a instalar  *100</t>
  </si>
  <si>
    <t>Se evidencian 22 actas de untrega de SISTETRONICS bajo contrato 1675-2019, seevidencia 23 registros de soporte técnico de hardware y software por equipo del 1 de julio de 2020 al 28 de septiembre de 2020. Cumpliendo asi con la actividad propuesta para este hallazgo de "Realizar la instalación de los switches"</t>
  </si>
  <si>
    <t>PMCB-2020-015</t>
  </si>
  <si>
    <t>Hallazgo Administrativo por inconsistencias en los registros o documentos que evidencian los egresos de los elementos del almacén respecto de las constancias de instalación realizadas, según información aportada por la entidad. Contrato 1675 de 2019.</t>
  </si>
  <si>
    <t>No contrar con procedimiento y controles claros para la instalación de bienes o elementos adquiridos por parte de los proyectos de inversión</t>
  </si>
  <si>
    <t>Actualizar el procedimiento de asignación e instalación de software y hardware adquiridos, donde se incluya un cronograma de instalación de los elementos una vez hayan sido entregados por almacén, contemplando actividades de contingencia a eventos no planeados</t>
  </si>
  <si>
    <t>Número de Procedimientos actualizados / Total de procedimientos que requieren actualización*100</t>
  </si>
  <si>
    <t>Área de sistemas / Área de almacén e inventarios</t>
  </si>
  <si>
    <t>PMCB-2020-016</t>
  </si>
  <si>
    <t xml:space="preserve">Realizar mesa de trabajo con almacén para verificar los bienes  adquiridos y los soportes documentales de acuerdo al Contrato 1675 de 2019 </t>
  </si>
  <si>
    <t>Número de elementos instalados / Número total de elementos adquiridos y registrado en almacen*100</t>
  </si>
  <si>
    <t>Se evidencia que en el ultimo seguimiento realizado por la Oficina de Control Interno, indica que la información no fue enviada en lo parametros establecidos por la Contraloria, Se Evidencia que la actividad se encuentra vencida.
Al revisar los soportes adjuntos, se evidencia:
Las instalaciones de 54 dispositivos en diferentes unidades, asi mismo se evidencia actas de reunion,  de entrega de información por parte del Proceso de Almacen y Sistemas.
Se solicia a la OCI el cierre preliminar del Hallazgo, ya que se evidencia que cumple con la actividad propuesta.</t>
  </si>
  <si>
    <t>Subdirección financiera / Área de Infraestructura / Supervisor y/o Apoyo de Contrato</t>
  </si>
  <si>
    <t>PMCB-2020-017</t>
  </si>
  <si>
    <t xml:space="preserve">Hallazgo Administrativo con presunta incidencia fiscal y disciplinaria por la realización del pago de facturas omitiendo los preceptos establecidos en la minuta contractual (periodo de pago certificado por el supervisor, soportes de autorización y Cláusula Sexta: Forma de pago), por valor de $5.675.778. Contrato 1672/2019 </t>
  </si>
  <si>
    <t xml:space="preserve">Porque Aunque se encontró la autorización del supervisor, no se tiene comprobante de suministro y se facturó, realizando el respectivo pago.
</t>
  </si>
  <si>
    <t>Realizar el ajuste al instructivo M-MBI-IN-001, en el cual se incluya un formato para seguimiento de suministro de gas propano GLP, para todas las unidades exceptuando aquellas que prestan el servicio 24/7  de las demás unidades</t>
  </si>
  <si>
    <t>Documento ajustado</t>
  </si>
  <si>
    <t xml:space="preserve">
Se adjunta el borrador del formato para Seguimiento de suministro de gas propano GLP, y del seguimiento realizado desde la plataforma de Aranda.
Se evidencia que el estado del formato esta por revisión de a OAP desde el 9 de junio del 2021.
Se evidencia por parte de la OAP que la actividad se encuentra vencida, es importante realizar las actividades que aseguren su cierre o solicitar una ampliacion de la fecha de la actividad</t>
  </si>
  <si>
    <t>Revisión y visto bueno por parte de la OAP y aprobación por el área de Mantenimiento de bienes, para su respectiva socialización</t>
  </si>
  <si>
    <t>Subdirección financiera / Área de Infraestructura / Supervisor y/o Apoyo de Contrato / Oficina Asesora de Planeación</t>
  </si>
  <si>
    <t>Inadecuado manejo de expedientes e inconsistencia de la información</t>
  </si>
  <si>
    <t>PMCB-2020-018</t>
  </si>
  <si>
    <t>Hallazgo Administrativo por incumplimiento de las obligaciones específicas del contratista numerales 1 y 2, originando inconsistencias entre los suministros vs las autorizaciones e incurriendo en la vulneración del procedimiento establecido por la entidad para el control de suministros de combustible. Contrato 1672/2019.</t>
  </si>
  <si>
    <t>Inobservancia al cumplimiento efectivo de obligaciones establecidas en la minuta del contrato, generando inconsistencias en los registros que soportan la debida ejecución del mismo.</t>
  </si>
  <si>
    <t xml:space="preserve">Establecer un formato de control para la  solicitud de suministro de gas a las diferentes dependencias, indicando porcentaje de gas con el que cuenta el tanque de estacionamiento para determinar la cantidad máxima a suminstrar </t>
  </si>
  <si>
    <t xml:space="preserve">Elaboración de formato de control </t>
  </si>
  <si>
    <t xml:space="preserve">
Se adjunta el borrador del formato para Seguimiento de suministro de gas propano GLP, y del seguimiento realizado desde la plataforma de Aranda.
Se evidencia que el estado del formato esta por revisión de a OAP desde el 9 de junio del 2021.
Se evidencia por parte de la OAP que la actividad se encuentra vencida, es importante realizar las actividades que saseguren su cierre o solicitar una ampliacion de la fecha de la actividad</t>
  </si>
  <si>
    <t xml:space="preserve">
Supervisor del contrato / Apoyo a la supervisión  
Gerente Proyecto 1104</t>
  </si>
  <si>
    <t>Órdenes de compra</t>
  </si>
  <si>
    <t>PMCB-2020-019</t>
  </si>
  <si>
    <t>Hallazgo Administrativo por cuanto los reportes de suministro aportados por el proveedor TERPEL como soporte de facturación y respectivo pago, refieren la compra de combustible para vehículos, situación que controvierte con el objeto de la Orden de Compra. Orden de Compra 35452/2019.</t>
  </si>
  <si>
    <t>Falencias en la base de datos del proveedor, quien emitió un reporte para la orden de compra que involucró el ITEM vehículo, lo cual conllevó a interpretaciones que lesionan la descripción real de los suministros</t>
  </si>
  <si>
    <t xml:space="preserve">Realizar  mensualmente la verificación  por parte del apoyo a la supervisión, de la base de datos generada por el proveedor de combustible,  emitiendo las respectivas observaciones cuando aplique y anexando estos soportes al certificado de  supervisión e interventoría para el pago. </t>
  </si>
  <si>
    <t>Número de verificaciones realizadas a la base de datos  generadas  por el proveedor/Número total de reportes generados por el proveedor de combustible *100</t>
  </si>
  <si>
    <t xml:space="preserve">De acuerdo con el avance presentado por el proceso en la presente vigencia no se ha contratado el suministro de combustible, </t>
  </si>
  <si>
    <t>Realizar mensualmente la verificación a partir de la contratación</t>
  </si>
  <si>
    <t>Gerente Proyecto 1104 /
Coordinador de convenios /Oficina Asesora de Planeación.</t>
  </si>
  <si>
    <t>PMCB-2020-020</t>
  </si>
  <si>
    <t>Hallazgo Administrativo por deficiencia de controles para la adecuada ejecución de la Orden de Compra 35452/2019.</t>
  </si>
  <si>
    <t xml:space="preserve">Fragilidad de los controles  sobre el combustible adquirido  para las actividades de convenios y el uso final. </t>
  </si>
  <si>
    <t xml:space="preserve">Definir un documento para  realizar el control al combustible adquirido mediante chip maestro y que es usado en convenios, el cual debe contener  los puntos de control que permitan realizar la trazabilidad al uso del combustible.  </t>
  </si>
  <si>
    <t xml:space="preserve">Un (1) Documento creado e implementado </t>
  </si>
  <si>
    <t>Si bien en el avance reportado por el proceso eb la actual vigencia no se ha realizado la contratación de suministro de combustible, sin embargo la Oficina Asesora de Planeación considera que para cumplir con esta actividad no se necesita que se inicie el contrato de combustibles, de  hecho deberia generarse antes de que salga el contrato como herramienta de control
Se deja como porcentaje de cumplimiento  el seguimiento aportado por la OCI</t>
  </si>
  <si>
    <t>Gerente Proyecto 1104 /
Coordinador de convenios / Oficina Asesora de Planeación.</t>
  </si>
  <si>
    <t>PMCB-2020-021</t>
  </si>
  <si>
    <t>Aplicar el formato  AGLOFT-010, entrega de  Elementos  de consumo a servidores, para la administración y control  del combustible utilizado en las actividades de   convenios.</t>
  </si>
  <si>
    <t xml:space="preserve">Un (1) Formato implementado </t>
  </si>
  <si>
    <t>Implementación del formato (es necesario verificar el código del formato establecido en la acción)</t>
  </si>
  <si>
    <t>Área de almacén e inventarios /
Supervisor del contrato</t>
  </si>
  <si>
    <t>PMCB-2020-022</t>
  </si>
  <si>
    <t>Hallazgo Administrativo con presunta incidencia disciplinaria por inconsistencias en la información que soporta el seguimiento que IDIPRON realiza al contrato de bolsa No 1272 de 2019 en lo que respecta a algunos grupos de alimentos.</t>
  </si>
  <si>
    <t>Debilidad desde la entrega de documentación por la supervisión del contrato para el ingreso en el aplicativo del área, hasta la fase de entrega de la plantilla "Consolidado de remisiones de Entrega de Proveedores por mes".</t>
  </si>
  <si>
    <t>Realizar la conciliación de los Item Pollo (pechuga, pierna, pernil muslo) y el Item Pescado (Bagre en Rodaja y Mojarra) del CTO 1272/19 mes a mes en las cantidades registradas en el aplicativo SI_CAPITAL  Vs. la plantilla  Consolidado de remisiones de Entrega de Proveedores por mes", remitido mesualmente desde la Supervisión del contrato</t>
  </si>
  <si>
    <t>Conciliación realizada</t>
  </si>
  <si>
    <t>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
Verificando los soportes  se evidencia que:
adjuntas soporte de excel correspondiente a base de datos, no se evidencia acta de reunión quedando pendiente por adjuntar.
Se evidencia por parte de la OAP que la actividad se encuentra vencida , es urgente realizar las actividades y adjuntar los soportes para asegurar su cierre .</t>
  </si>
  <si>
    <t xml:space="preserve">
Acta de reunión de conciliación firmada</t>
  </si>
  <si>
    <t>Área de almacén e inventarios /
Supervisor del contrato / Economato</t>
  </si>
  <si>
    <t>PMCB-2020-023</t>
  </si>
  <si>
    <t>Realizar conciliación mensual de productos perecederos entregados en sitio  a través  de la remisión de los comprobantes de egreso. La supervisión realizará el cruce (Ingresos, egresos) y remitira dentro de los 3 primeros dias del mes siguiente el resultado al Área de Almacén e Inventarios.</t>
  </si>
  <si>
    <t xml:space="preserve">No. De conciliaciones realizadas / No. Total de conciliaciones programadas *100 </t>
  </si>
  <si>
    <t>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
Verificando los soportes  se evidencia que:
adjuntas soporte de excel correspondiente a base de datos, se solicita adjuntar documento formal como (acta de reunión) en donde se evidencia la realización de conciliaciones mencionadas 
Se Evidencia que la actividad se encuentra vencida.</t>
  </si>
  <si>
    <t>Acta de reunión de conciliación firmada</t>
  </si>
  <si>
    <t>Área de almacén e inventarios /
Supervisor del contrato / Economato / Oficina Asesora de Planeación</t>
  </si>
  <si>
    <t>PMCB-2020-024</t>
  </si>
  <si>
    <t>Realizar la revisón y ajustes a la documetación del Economato y del Area de Almacén a fin  de estableceran puntos de control</t>
  </si>
  <si>
    <t>Procedimientos e instructivos ajustados / Procedimientos e instructivo  identificados a ajustar  * 100</t>
  </si>
  <si>
    <t>Se evidencia que en el ultimo seguimiento realizado por la Oficina de Control Interno, indica que la información no fue enviada bajo los parámetros de avance dado por la contraloría, no se evidenció cuadro de análisis de cada una de las acciones donde se determina el porcentaje de avance para cada uno de los hallazgos.
Se verifica soportes, la cual se evidencia caso en Aranda No. 926 , la cual ya se encuentra con el Visto bueno por parte del Lider Sigid, actividad en ejecución
Se Evidencia que la actividad se encuentra vencida.</t>
  </si>
  <si>
    <t>Pendiente adjuntar documento oficializado en la plataforma documental.</t>
  </si>
  <si>
    <t>PMCB-2020-025</t>
  </si>
  <si>
    <t>Hallazgo Administrativo por la incertidumbre presentada por las dos cotizaciones presentadas por el proponente que difieren en el valor presentado en los estudios de mercado y el valor finalmente contratado dentro del Contrato No. 002 de 2019</t>
  </si>
  <si>
    <t xml:space="preserve">Falta de coherencia entre el valor presentado en los estudios de mercado y valor finalmente contratado. </t>
  </si>
  <si>
    <t xml:space="preserve">Realizar capacitaciones sobre estudios del mercado y analisis del sector a los encaragados de la estructuración de los diferentes procesos de contratación.  </t>
  </si>
  <si>
    <t>Capacitciones realizadas/ Capacitaciones programadas (3) *100</t>
  </si>
  <si>
    <t>Se adjuntan actas de reunión 
- Capacitación Comités estructuradores y estudios previos con fecha 26 de abril del 2021
- Capacitación estructuración de un proceso de contratación, los estudios previos con fecha 10 de junio del 2020
-  Capacitación estructuración y publicación de socialización de información a proveedores a través de la plataforma SECOP II de Colombia compra eficiente, con fecha del 1 de febrero del 2021
- Capacitación buenas practicas en contratación con fecha del 18 de septiembre del 2020
De acuerdo a lo anterior se le solicita a la OCI el cierre preliminar de la acción</t>
  </si>
  <si>
    <t>PMCB-2020-026</t>
  </si>
  <si>
    <t>Hallazgo Administrativo por la incertidumbre presentada por las dos cotizaciones presentadas por el proponente que difieren en el valor presentado en los estudios de mercado y el valor finalmente contratado dentro del Contrato No. 002 de 2020</t>
  </si>
  <si>
    <t>Realizar alerta temprana mediante correo electronico al Gerente del proyecto del vencimiento de contrato de la sede Molinos en Octubre y Diciembre</t>
  </si>
  <si>
    <t>Envio de alertas al Gerente de proyecto 971/dos(2) alertas proyectadas*100</t>
  </si>
  <si>
    <t>Se adjuntan los correos electronicos enviado por la OAJ al gerente del proyecto con las alertas en los meses de Octubre y Diciembre.
De acuerdo a lo anterior se le solicita a la OCI el cierre preliminar de la acción</t>
  </si>
  <si>
    <t>Subdirección Administrativa y Financiera</t>
  </si>
  <si>
    <t>Deducciones y/o retenciones</t>
  </si>
  <si>
    <t>PMCB-2020-027</t>
  </si>
  <si>
    <t>3.3.2.1</t>
  </si>
  <si>
    <t>Hallazgo Administrativo por manejo inadecuado de los recursos retenidos por concepto deducciones y/o retenciones</t>
  </si>
  <si>
    <t>Falta de seguimiento y control a los procedimientos establecidos para el manejo de cajas menores</t>
  </si>
  <si>
    <t>Solicitar mesa de trabajo con Secretaría Distrital de Hacienda con el fin de identificar el área responsable de realizar las retenciones originadas de los gastos  de la caja menor</t>
  </si>
  <si>
    <t>Número de mesas de trabajo realizadas / Número de mesas de trabajo solicitadas *100</t>
  </si>
  <si>
    <t>Subdirección Administrativa y Financiera / Area de Tesorería</t>
  </si>
  <si>
    <t>PMCB-2020-029</t>
  </si>
  <si>
    <t>3.3.2.2</t>
  </si>
  <si>
    <t xml:space="preserve">Hallazgo Administrativo por giro equivocado realizado desde el área de Tesorería a la cuenta de Caja Menor No. 1 </t>
  </si>
  <si>
    <t>Falta de seguimiento y control a la normatividad establecidos para el manejo de cajas menores</t>
  </si>
  <si>
    <t>Revisar y verificar en las planillas de OPGET, el endoso y número de cuenta bancaria de cada una de las cajas menores contra la cuenta registrada en Sysman</t>
  </si>
  <si>
    <t>Número de seguimientos realizados / Número de reembolsos solicitados por el responsables de la caja menor 1 * 100</t>
  </si>
  <si>
    <t>PMCB-2020-030</t>
  </si>
  <si>
    <t>3.3.2.3</t>
  </si>
  <si>
    <t>Hallazgo Administrativo por inoportunidad en la solicitud de reintegros para la Caja Menor No. 1</t>
  </si>
  <si>
    <t xml:space="preserve">Solicitar mesa de trabajo con Secretaría Distrital de Hacienda con el fin de identificar las fechas para la realización de los reintegros </t>
  </si>
  <si>
    <t>Número de mesas de trabajo realizadas / Número de mesas de trabajo programadas * 100</t>
  </si>
  <si>
    <t xml:space="preserve">De acuerdo con los soportes suministrados por el proceso, se evidencia el cumplimiento de las actividades propuestas en un 100%. Sin embargo, se sugiere siempre adjuntar el acta de la reunión y la lista de asistencia. </t>
  </si>
  <si>
    <t>Subdirección Administrativa y financiera / Área de Tesorería / Área de Nómina / Servicios Administrativos / Oficina Asesora de Planeación</t>
  </si>
  <si>
    <t>PMCB-2020-034</t>
  </si>
  <si>
    <t>3.3.2.6</t>
  </si>
  <si>
    <t>Hallazgo Administrativo por diferencias presentadas en las operaciones recíprocas por falta de conciliación y depuración de saldos, generando incertidumbre por valor de -3.129.707.169,00</t>
  </si>
  <si>
    <t>Falta de mecanismos de control, verificación, validación de la información, por ausencia de las conciliaciones en forma oportuna, y como consecuencia se presenta desinformación sobre los hechos reales que deben ser reflejados en los Estados Financieros</t>
  </si>
  <si>
    <t>Actualizar los procedimientos de las Áreas de Tesorería, Nómina y Servicios Administrativos (Servicios Públicos), con el fin de incluir actividades relacionadas al reporte de los pagos realizados a otras entidades públicas, con ocasión de los pagos de la nómina</t>
  </si>
  <si>
    <t>Número de procedimientos actualizados / Número de procedimientos que requieren de actualización (2) * 100</t>
  </si>
  <si>
    <t xml:space="preserve">De acuerdo con lo reportado por el proceso se evidencia un importante avance en el cumplimiento de las actividades establecidas, sin embargo, aún hace falta oficializar el procedimiento relacionado con los servicios públicos, y no hay soporte de que se encuentre en revisión por al OAP. </t>
  </si>
  <si>
    <t>oficializar el procedimiento de "gestión, control y pago de servicios públicos"</t>
  </si>
  <si>
    <t>Área de Contabilidad / Subdirección Técnica Administrativa y Financiera</t>
  </si>
  <si>
    <t>PMCB-2020-035</t>
  </si>
  <si>
    <t>Establecer lineamientos para el reporte de las operaciones recíprocas del IDIPRON, a través de una circular interna</t>
  </si>
  <si>
    <t>Circular interna</t>
  </si>
  <si>
    <t>Gerente Proyecto de inversiòn 1104/ Oficina Asesora Jurídica</t>
  </si>
  <si>
    <t>PMCB-2020-036</t>
  </si>
  <si>
    <t>Incluir dentro de los nuevos convenios suscritos por el IDIPRON, una obligación por parte de la otra entidad pública, acerca de los tiempos para la revisión de las cuentas de cobro presentadas por el Instituto y los informes de ejecuciòn</t>
  </si>
  <si>
    <t>Número de convenios suscritos con la obligación específica / Número de convenios suscritos por el IDIPRON * 100</t>
  </si>
  <si>
    <t>Se realiza verifiación de los resultados, cumpliendo con la acción de mejora.</t>
  </si>
  <si>
    <t>Subdirección Técnica de Métodos Educativos y Operativos / Subdirección Administrativa y financiera / Área de Contabilidad</t>
  </si>
  <si>
    <t>PMCB-2020-037</t>
  </si>
  <si>
    <t>REALIZAR MESAS DE TRABAJO TRIMESTRALES ENTRE LAS ÁREAS INVOLUCRADAS EN LAS OPERACIONES RECÍPROCAS, CON EL FIN DE HACER SEGUIMIENTO E IDENTIFICAR NUEVAS DIFERENCIAS O INCONVENIENTES EN ELLAS</t>
  </si>
  <si>
    <t>Número de mesas de trabajo realizadas / Número de mesas de trabajo programadas (4) *100</t>
  </si>
  <si>
    <t>No se cuenta con seguimiento reportado por parte de Métodos.</t>
  </si>
  <si>
    <t>Presentar seguimiento al plan de mejoramiento</t>
  </si>
  <si>
    <t>23/11/20211</t>
  </si>
  <si>
    <t>Área de Nómina y Liquidaciones - Subdirección Técnica de Desarrollo Humano</t>
  </si>
  <si>
    <t>PMCB-2020-038</t>
  </si>
  <si>
    <t>Informar mediante correo electrónico a FONCEP una vez causada la nómina, el valor de los aportes y la comisión que se le van a cancelar en el mes.</t>
  </si>
  <si>
    <t>Número de correos electrónicos enviados a FONCEP confirmando el valor por pagar en el mes/Número de correos electrónicos a enviar a FONCEP de acuerdo a los aportes del mes*100</t>
  </si>
  <si>
    <t>Se evidencia que en el ultimo seguimiento realizado por la Oficina de Control Interno, se indica un avance de cumplimiento del 40%.
Al revisar los soportes, se evidencia que se ha venido realizando el envio del correo del pago relacionados acontinuacion:
Pago Realizados Mayo 2020
Pago Realizados Junio 2020 y prima semestral
Pago Realizados Retroactivo 9 de Junio 2020
Pago Realizados Julio 2020
Pago Realizados Agosto 2020
Pago Realizados Septiembre 2020
Pago Extraordinario Realizados Septiembre 21 de septiembre de 2020  
Pago Realizados Octubre 2020
Pago Realizados Noviembre 2020
Pago Realizados Diciembre 2020
Pago Realizados Enero 2021
Pago Realizados Febrero 2021
Pago Realizados Marzo 2021
Pago Realizados Abril 2021
Pago Realizados Mayo 2021
Conforme a lo anterior se le solicita a la OCI el cierre preliminar de la acción</t>
  </si>
  <si>
    <t>PMCB-2020-039</t>
  </si>
  <si>
    <t>Previa confirmación del pago realizado por el Área de Tesorería, enviar comprobante de pago mediante correo electrónico a FONCEP.</t>
  </si>
  <si>
    <t>Número de correos electrónicos enviados a FONCEP confirmando el valor girado en el mes/Número de giros realizados a FONCEP en el mes*100</t>
  </si>
  <si>
    <t>Se evidencia que en el ultimo seguimiento realizado por la Oficina de Control Interno, se indica  se indica que la información no fue enviada en lo parametros establecidos por la Contraloria, al revisar los soportes se evidencia que se adjunto la documentación del cumplimiento de la actividad,
Al revisar los soportes, se evidencia que se ha venido realizando el envio del correo del pago relacionados acontinuacion:
Pago de aporte y comisión Mayo 2020
Pago de aporte y comisión Junio 2020
Pago de aporte y comisións Julio 2020
Pago de aporte y comisión Agosto 2020
Pago de aporte y comisión Septiembre 2020
Pago de aporte y comisión Realizados Septiembre 21 de septiembre de 2020  
Pago de aporte y comisión Octubre 2020
Pago de aporte y comisión Noviembre 2020
Pago de aporte y comisión Diciembre 2020
Pago de aporte y comisión Enero 2021
Pago de aporte y comisión Febrero 2021
Pago de aporte y comisión Marzo 2021
Pago de aporte y comisión Abril 2021
Pago de aporte y comisión Mayo 2021
Conforme a lo anterior se le solicita a la OCI el cierre preliminar de la acción</t>
  </si>
  <si>
    <t>Gerente Proyecto 1104 /
Subdirección Administrativa y Financiera /Oficina Asesora de Planeación.</t>
  </si>
  <si>
    <t>PMCB-2020-040</t>
  </si>
  <si>
    <t xml:space="preserve">Fragilidad  en los  mecanismos de control, verificación  y  validación de la información que se genera en los recursos administrados , que permitan la realización de  conciliaciones en forma oportuna. </t>
  </si>
  <si>
    <t xml:space="preserve">Crear e implementar un documento para  establecer mecanismos de control y seguimiento a la ejecución de  los recursos administrados, que permitan realizar la validación de la información  que se genera de forma oportuna.  </t>
  </si>
  <si>
    <t>Se cuenta con un documento creado e implemetnado que da muestra del control y seguimiento a la ejecución de recursos.</t>
  </si>
  <si>
    <t>Área de Tesorería / Subdirección Administrativa y Financiera / Oficina Asesora de Planeación</t>
  </si>
  <si>
    <t>PMCB-2020-041</t>
  </si>
  <si>
    <t>3.3.2.7</t>
  </si>
  <si>
    <t>Hallazgo Administrativo por inconsistencia en la información presentada a través del Sistema de Vigilancia y Control Fiscal – SIVICOF vigencia 2019</t>
  </si>
  <si>
    <t>Falta de controles efectivos para la verificación, consistencia y confiabilidad de la información reportada a la Contraloría de Bogotá, en la cuenta de vigencia 2019 a través del Sistema de Vigilancia y Control Fiscal SIVICOF</t>
  </si>
  <si>
    <t>Elaborar un instructivo referente al reporte de los recursos de la Tesorería en el Sistema de Vigilancia y Control Fiscal - SIVICOF, FORMATO CB - 0115</t>
  </si>
  <si>
    <t>Instructivo emitido</t>
  </si>
  <si>
    <t>Área de Tesorería /Subdirección  Administrativa y Financiera</t>
  </si>
  <si>
    <t>PMCB-2020-042</t>
  </si>
  <si>
    <t>Hallazgo Administrativo por inconsistencia en la información presentada a través del Sistema de Vigilancia y Control Fiscal – SIVICOF vigencia 2020</t>
  </si>
  <si>
    <t>Emitir lineamientos acerca de la entrega de información de consignaciones realizadas por concepto de Baños Públicos</t>
  </si>
  <si>
    <t>Documento con lineamientos emitido</t>
  </si>
  <si>
    <t xml:space="preserve">Subdirección  Administrativa y Financiera / Área de contabilidad /
OAJ/ Presupuesto / Área de sistemas / Oficina Asesora de Planeación </t>
  </si>
  <si>
    <t>Cuentas por cobrar</t>
  </si>
  <si>
    <t>PMCB-2020-043</t>
  </si>
  <si>
    <t>3.3.2.8</t>
  </si>
  <si>
    <t>Hallazgo Administrativo por falta de criterios definidos para la clasificación de cuentas por cobrar de dudoso o difícil cobro y procedimiento que contemple todas las cuentas por cobrar</t>
  </si>
  <si>
    <t>Incertidumbre en las actividades y responsabilidades generadas a partir de la existencia de una cuenta por cobrar de dudoso o difícil cobro</t>
  </si>
  <si>
    <t>Realizar mesa de trabajo entre las áreas involucradas en lo que respecta a las cuentas por cobrar de dudoso o difícil cobro, con el fin de determinar los ajustes a realizar al procedimiento A-GFI-PR-019 y a los documentos a que haya lugar</t>
  </si>
  <si>
    <t>Número de mesas de trabajo realizadas / Número de mesas de trabajo programadas*100</t>
  </si>
  <si>
    <t>PMCB-2020-044</t>
  </si>
  <si>
    <t>Falta de inclusión o actualización de procedimientos que indiquen una metodología específica para la debida clasificación de cartera e inclusión de todas las cuentas por cobrar diferentes a Convenios</t>
  </si>
  <si>
    <t>Realizar la actualización de los procedimientos de cobro de cartera A-GFI-PR-019 y documentos a que haya lugar, en conjunto con las áreas involucradas de acuerdo a las politicas contables y normatividad vigente.</t>
  </si>
  <si>
    <t>Número de Procedimientos y documentos actualizados / Total de procedimientos y documentos que requieren actualización *100</t>
  </si>
  <si>
    <t>Subdirección  Administrativa y Financiera / Área de Contabilidad / Área de Infraestructura</t>
  </si>
  <si>
    <t>entrega inoportuna o no entrega de información de las diferentes dependencias que reportan al área contable</t>
  </si>
  <si>
    <t>PMCB-2020-045</t>
  </si>
  <si>
    <t>3.3.2.9</t>
  </si>
  <si>
    <t xml:space="preserve">Hallazgo Administrativo por entrega inoportuna o no entrega de información de las diferentes dependencias que reportan al área contable para el registro de sus operaciones </t>
  </si>
  <si>
    <t>Falta de suministro en la entrega de información del área de Infraestructura al área de contabilidad, lo cual puede ocasionar incumplimiento de la normativa vigente</t>
  </si>
  <si>
    <t>Activar en la cuenta de Edificaciones, el valor de la construcción del Conservatorio de Música "Javier de Nicoló"</t>
  </si>
  <si>
    <t>Inclusión del valor de construcción en los estados financieros</t>
  </si>
  <si>
    <t>Oficina Asesora Jurídica/ Area de contabilidad</t>
  </si>
  <si>
    <t>PMCB-2020-046</t>
  </si>
  <si>
    <t>Emitir y socializar documento referente a las obligaciones de los supervisores de contratos, dentro de las que se encuentra el oportuno reporte de los hechos económicos al Área de Contabilidad en el marco de la ejecución de los contratos</t>
  </si>
  <si>
    <t>Documento emitido y socializado</t>
  </si>
  <si>
    <t>Subdirección  Administrativa y Financiera  / Área de Contabilidad</t>
  </si>
  <si>
    <t>PMCB-2020-047</t>
  </si>
  <si>
    <t>3.3.2.10</t>
  </si>
  <si>
    <t>Hallazgo Administrativo por no cumplir a cabalidad los procedimientos establecidos por la entidad.</t>
  </si>
  <si>
    <t xml:space="preserve">Los comprobantes de Cuentas por Pagar y Comprobantes de Contabilidad no cumplen con el lleno de los requisitos que exigen los procedimientos </t>
  </si>
  <si>
    <t>Realizar mesa de trabajo con el equipo de trabajo del Área de Contabilidad, con el fin de identificar los formatos y procedimientos a actualizar</t>
  </si>
  <si>
    <t>Mesa de trabajo realizada</t>
  </si>
  <si>
    <t>De acuerdo con los soportes aportados por el proceso se evidencia que se realizó la actividad propuesta por el proceso</t>
  </si>
  <si>
    <t>Subdirección  Administrativa y Financiera  / Área de Contabilidad / Oficina Asesora de Planeación</t>
  </si>
  <si>
    <t>PMCB-2020-048</t>
  </si>
  <si>
    <t>Realizar y formalizar las modificaciones identificadas a los formatos y/o procedimientos del área contable</t>
  </si>
  <si>
    <t>Número de documentos actualizados / Número de documentos identificados para actualizar *100</t>
  </si>
  <si>
    <t>Subdirección  Administrativa y Financiera  / Área de Contabilidad / Área de sistemas</t>
  </si>
  <si>
    <t>PMCB-2020-049</t>
  </si>
  <si>
    <t>Requerir al Área de Sistemas, los ajustes a los formatos que se utilizan en el aplicativo SYSMAN, con el fin de eliminar campos innecesarios y/o incluir campos necesarios</t>
  </si>
  <si>
    <t>Requerimiento realizado</t>
  </si>
  <si>
    <t>Oficina Asesora Jurídica / Área de Presupuesto</t>
  </si>
  <si>
    <t>PMCB-2020-051</t>
  </si>
  <si>
    <t>3.3.3.1</t>
  </si>
  <si>
    <t>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t>
  </si>
  <si>
    <t>Con respecto al año 2018, las reservas presupuestales aumentaron, hecho que permite evidenciar un retroceso en la gestión del pago de los compromisos adquiridos en la vigencia 2019.</t>
  </si>
  <si>
    <t>Realizar seguimiento al plan anual de adquisiones y a la ejecución presupuestal, en el Comité de Gestión y Desempeño del Instituto, informando de las alertas a que haya lugar</t>
  </si>
  <si>
    <t>Número de seguimientos al PAA y a la Ejecución Presupuestal presentados al Comité / Número de Comités de Gestión y Desempeño programados (3) * 100</t>
  </si>
  <si>
    <t>Se evidencia por parte de la OAP que la actividad se encuentra vencida.
Se adjunta los memorandos con los seguimientos al PAA de los meses de agosto a diciembre del 2020 y de febreo a mayo del 2021</t>
  </si>
  <si>
    <t>De acuerdo a la actividad de esta acción dice se solicita realizar el seguimiento desde el Comité de Gestión y Desempeño , se solicita que se presente las actas de reunión del Comité de Desempeño en caso de haber presentado alertas de acuerdo a los seguimientos al PAA y a la ejecución presupuestal, para asi poder cerrar la acción</t>
  </si>
  <si>
    <t>Subdirección Administrativa y Financiera, Area de Transporte, OCID, OAJ</t>
  </si>
  <si>
    <t xml:space="preserve">mayor valor pagado en las tarifas del servicio de transporte </t>
  </si>
  <si>
    <t>PMCB-2020-055</t>
  </si>
  <si>
    <t>3.2.3</t>
  </si>
  <si>
    <t>Hallazgo administrativo con presunta incidencia fiscal y disciplinaria, por mayor valor pagado en las tarifas del servicio de transporte establecidas en el Contrato de Prestación de Servicios 0573 de 2018 en cuantía de $ 7.493.262.</t>
  </si>
  <si>
    <t>No se aplicaron las tarifas establecidas en la oferta presentada por el proponente seleccionado para el pago de los recorridos realizados fuera del perímetro urbano de Bogotá</t>
  </si>
  <si>
    <t>Realizar mesa de trabajo con la Oficina Asesora Jurídica y solicitar la asesoria de la Oficina de Control Interno Disciplinario para definir, si es el caso, las acciones juridicas o disciplinarias a que halla lugar.</t>
  </si>
  <si>
    <t>No. de Mesas de trabajo realizadas/ No. de mesas de trabajo programadas</t>
  </si>
  <si>
    <t xml:space="preserve">De acuerdo con los soportes establecidos por el proceso, se evidencia que se ejcutaron las actividades planeadas. 
</t>
  </si>
  <si>
    <t>Subdirección Administrativa y Financiera, Area de Transporte, OAP</t>
  </si>
  <si>
    <t>PMCB-2020-056</t>
  </si>
  <si>
    <t>Elaborar un documento guía que establezca las  politicas de operación  y buenas prácticas que se deben tener en cuenta en la gestíon de transportes</t>
  </si>
  <si>
    <t>Documento guia políticas de operación</t>
  </si>
  <si>
    <t xml:space="preserve">Gerente Proyecto 7726
Coordinador de Convenios/ 
Oficina Asesora de Planeación  </t>
  </si>
  <si>
    <t>PROYECTO  7726</t>
  </si>
  <si>
    <t>PMCB-2020-057</t>
  </si>
  <si>
    <t>3.2.4</t>
  </si>
  <si>
    <t>Hallazgo administrativo con presunta incidencia fiscal y disciplinaria por el pago de servicios sin el cumplimiento de las condiciones establecidas en el Contrato de Prestación de Servicios 1727 de 2019 en cuantía de $ 370.000</t>
  </si>
  <si>
    <t>No existe un punto de control que le indique al supervisor del contrato que debe realizar la verificación de los modelos de las vehículos que prestaron el servicio</t>
  </si>
  <si>
    <t xml:space="preserve">Ajustar el Instructivo   PRESTACIÓN SERVICIO
TRANSPORTE EN CONVENIOS-A-SAD-IN-002, para incluir dos puntos  de control  los numerales 3.2,3.4 y 3.5, para establecer que el proveedor allegue  con los formatos de control de recorridos, las TP de los vehículos, las cuales serán verificadas por el supervisor del contrato   y que informe 8 horas antes de la prestación del servicio las placas del vehículo.  </t>
  </si>
  <si>
    <t xml:space="preserve">Un Instructivo Ajustado </t>
  </si>
  <si>
    <t>Se ajustó el Instructivo PRESTACIÓN SERVICIO
TRANSPORTE EN CONVENIOS-A-SAD-IN-002, para incluir dos puntos  de control  los numerales 3.2,3.4 y 3.5</t>
  </si>
  <si>
    <t xml:space="preserve">Gerente Proyecto 7726
Coordinador de Convenios/ 
Oficina Asesora Juridica </t>
  </si>
  <si>
    <t>PMCB-2020-058</t>
  </si>
  <si>
    <t>Debilidad en las condiciones técnicas establecidas en los documentos del contrato que permitan realizar  penalidades al contratista por incumplimientos parciales en la prestación del servicio.</t>
  </si>
  <si>
    <t>Establecer en los  estudios previos, pliegos de condiciones y minutas que se generen en la vigencia un acuerdo de servicios, que conduzcan a una penalidad económica en caso de presentarse incumplimientos en las especificaciones técnicas o prestación del servicio.</t>
  </si>
  <si>
    <t>Número de estudios previos en los que establece un  acuerdo de servicios / Número total de estudios previos formulados para contratar servicios de transporte generados en la vigencia * (100)</t>
  </si>
  <si>
    <t>PMCB-2020-059</t>
  </si>
  <si>
    <t xml:space="preserve">En el formato A-SAD-FT-008 – SOLICITUD DE SERVICIO DE TRANSPORTE,  no existe un espacio para realizar la verificación del modelo de los vehículos.    </t>
  </si>
  <si>
    <t xml:space="preserve">Crear e implementar un formato para soportar la prestación del servicio de transporte en Convenio,  para incluir las especificaciones técnicas de los vehículos, de tal manera que se pueda  realizar el registro y verificación  del modelo del vehículo. </t>
  </si>
  <si>
    <t xml:space="preserve">Un Formato creado e implementado </t>
  </si>
  <si>
    <t>Se implementó un formato para soportar la prestación del servicio de transporte en Convenio,  para incluir las especificaciones técnicas de los vehículos</t>
  </si>
  <si>
    <t xml:space="preserve">Gerente Proyecto 7726
Coordinador de Convenios/ 
Supervisor de los contratos  </t>
  </si>
  <si>
    <t>PMCB-2020-060</t>
  </si>
  <si>
    <t xml:space="preserve">Debilidad en el seguimiento de los controles implementados  en la ejecución de los contratos </t>
  </si>
  <si>
    <t xml:space="preserve">Realizar una revisión aleatoria del 20% de  los informes de supervisión de la ejecución de los contratos de transporte que reposan en los expedientes contractuales y en el SECOP II, que se evidencie a través de acta por parte del profesional que designe el gerente del proyecto. 
</t>
  </si>
  <si>
    <t>Número de Revisiones aleatorias a los informes de supervisión  /Número de informes de supervisión generados en la ejecución (20%) * (100)</t>
  </si>
  <si>
    <t xml:space="preserve">Oficina Asesora Juridica
</t>
  </si>
  <si>
    <t>PMCB-2020-061</t>
  </si>
  <si>
    <t xml:space="preserve">Definir los lineamientos e implementar un formato para realizar la elaboración y presentación de los informes de  supervisión de conformidad con lo establecido en el Manual de Supervisión e Interventoría de la Entidad.  </t>
  </si>
  <si>
    <t xml:space="preserve">Un lineamiento definido  e implementado para la elaboración y presentación de los informes de supervisión. </t>
  </si>
  <si>
    <t xml:space="preserve">Gerente Proyecto 7726
Coordinador de Convenios/
Oficina Asesora de Planeación  </t>
  </si>
  <si>
    <t>PMCB-2020-062</t>
  </si>
  <si>
    <t>3.2.5</t>
  </si>
  <si>
    <t>Hallazgo administrativo, por inconsistencias en la información de los registros de control a la prestación del servicio que soportan la certificación del supervisor. Contrato 1109 de 2019</t>
  </si>
  <si>
    <t xml:space="preserve">Fragilidad en los controles que IDIPRON ha diseñado para garantizar que los pagos que realiza, se soporten en registros de manera confiable </t>
  </si>
  <si>
    <t>Ajustar el  formato A-SAD-FT-010 – CONSOLIDADO DE PRESTACIÓN DE SERVICIOS DE TRANSPORTE  - CONVENIOS - para incluir una columna que permita dejar la trazabilidad del servicio  como requisito par tramitar el pago.</t>
  </si>
  <si>
    <t xml:space="preserve"> Un Formato  Ajustado </t>
  </si>
  <si>
    <t>Se ajustó el  formato A-SAD-FT-010 – CONSOLIDADO DE PRESTACIÓN DE SERVICIOS DE TRANSPORTE  - CONVENIOS</t>
  </si>
  <si>
    <t xml:space="preserve">Gerente Proyecto 7726
Coordinador de Convenios 
Oficina Asesora Juridica </t>
  </si>
  <si>
    <t>PMCB-2020-063</t>
  </si>
  <si>
    <t>3.2.6</t>
  </si>
  <si>
    <t xml:space="preserve">Hallazgo administrativo, con presunta incidencia fiscal y disciplinaria por la cancelación de servicios de fechas que no fueron incluidas dentro de la certificación del contratista, la cual se constituye en la factura del servicio prestado. Por valor de DOS MILLONES CIENTO NOVENTA Y TRES MIL PESOS ($2.193.000). Contrato 1009 de 2019. </t>
  </si>
  <si>
    <t xml:space="preserve">
Debilidad en los Anexos técnicos para establecer los soportes que se deben aportar y verificar para el trámite del pago. </t>
  </si>
  <si>
    <t xml:space="preserve">Establecer en los  Anexos  Técnicos  y minuta de los contratos  que se generen durante la vigencia para contratar el servicio de  transporte derivado de la suscripción de los convenios, los soportes que deben acompañar la factura para dar tramite a los pagos. </t>
  </si>
  <si>
    <t>Número Anexos  y minutas de contratos de transporte en los que se definen los soportes de pago / Número total de contratos de transporte generados en la vigencia *100</t>
  </si>
  <si>
    <t>PMCB-2020-064</t>
  </si>
  <si>
    <t>3.2.7</t>
  </si>
  <si>
    <t xml:space="preserve">Hallazgo administrativo, por inconsistencias en la información de los registros de control a la prestación del servicio que soportan la certificación del supervisor. Contrato 1718 de 2019 </t>
  </si>
  <si>
    <t xml:space="preserve">Establecer en los  Anexos  Técnicos  y minuta de los contratos  que se generen durante la vigencia  para contratar el servicio de  transporte derivado de la suscripción de los convenios, los soportes que deben acompañar la factura para dar tramite a los pagos. </t>
  </si>
  <si>
    <t>PMCB-2020-065</t>
  </si>
  <si>
    <t>3.2.8</t>
  </si>
  <si>
    <t xml:space="preserve">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t>
  </si>
  <si>
    <t>Número Anexos  y minutas de contratos de transporte en los que se definen los soportes de pago/ Número total de contratos de transporte suscritos *100</t>
  </si>
  <si>
    <t xml:space="preserve">Gerente Proyecto 7726
Coordinador de Convenios 
Supervisor de los contratos  </t>
  </si>
  <si>
    <t>PMCB-2020-066</t>
  </si>
  <si>
    <t>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t>
  </si>
  <si>
    <t xml:space="preserve">Realizar seguimientos periódicos a través de un cuadro de control  a la correcta ejecución de   los contratos  derivados de los convenios que se suscriban en el marco del proyecto de inversión 7726 de conformidad con lo establecido al Manual de Supervisión de Interventoría de la entidad. </t>
  </si>
  <si>
    <t>Número de seguimientos realizados a la ejecución de los contratos/ Número total de contratos de transporte suscritos * (100)</t>
  </si>
  <si>
    <t>Se realizan seguimientos periódicos a través de un cuadro de control  a la correcta ejecución de   los contratos  derivados de los convenios que se suscriban en el marco del proyecto de inversión 7726</t>
  </si>
  <si>
    <t>La fecha de finalización es para junio del 2021, por atnto y al ser el seguimiento ocn corte a mayo, se deja en un 80%.</t>
  </si>
  <si>
    <t>PMCB-2020-069</t>
  </si>
  <si>
    <t>3.2.10</t>
  </si>
  <si>
    <t>Hallazgo administrativo con presunta incidencia disciplinaria por afiliación a la Administradora de Riesgos Laborales – ARL – el mismo día de la suscripción del acta de inicio, con ocasión del Contrato de prestación de servicios No. 032 de 2019</t>
  </si>
  <si>
    <t xml:space="preserve">
La inoportuna en la afiliación a la ARL de los contratistas, en relación con los contratos de prestación de servicios</t>
  </si>
  <si>
    <t>Modificar el formato Control de recorridos A-SAD-FT-009  incluyendo punto de control que verifique el  cubrimiento de la ARL para los conductores</t>
  </si>
  <si>
    <t xml:space="preserve">Formato modificado Control de recorridos A-SAD-FT-009  </t>
  </si>
  <si>
    <t>PMCB-2020-070</t>
  </si>
  <si>
    <t>3.2.11</t>
  </si>
  <si>
    <t>Hallazgo administrativo por falta de coherencia en el Informe del supervisor del contrato y la respuesta remitida por el sujeto de control a la solicitud de información con ocasión del Contrato de prestación de servicios No. 1477 de 2018</t>
  </si>
  <si>
    <t xml:space="preserve">Errores involuntarios de digitación en las comunicaciones expedidas por el supervisor del contrato. </t>
  </si>
  <si>
    <t>Realizar una  revisión  por parte de apoyo jurídico de la gerencia del Proyecto 7726, de la documentación que se remite al expediente contractual previa radicación, que se genere en la vigencia</t>
  </si>
  <si>
    <t>Número de documentos revisados por el Apoyo jurídico de  convenios/ Número de documentos generados pro el supervisor del contrato*100</t>
  </si>
  <si>
    <t>Se realizó una revisión  por parte de apoyo jurídico de la gerencia del Proyecto 7726, a la documentación que se remite al expediente contractual previa radicación, que se genere en la vigencia</t>
  </si>
  <si>
    <t xml:space="preserve">Gerente Proyecto 7726
Coordinador de Convenios 
Oficina Asesora de Planeación  </t>
  </si>
  <si>
    <t>PMCB-2020-071</t>
  </si>
  <si>
    <t>3.2.12</t>
  </si>
  <si>
    <t>Hallazgo Administrativo con presunta incidencia disciplinaria por incumplimiento en las funciones del supervisor en el contrato 001 de 2019.</t>
  </si>
  <si>
    <t xml:space="preserve">El formato actual no contiene las causales de invalidación tales como tachones , enmendaduras, entre otros, </t>
  </si>
  <si>
    <t>Crear un formato para el control de recorrido de transporte de convenios en el que se  incluya  una observación en el que se indiquen los motivos que invalidan los formatos de conformidad con lo establecido en (Ley 962 de 2005 -Articulo 20).</t>
  </si>
  <si>
    <t>Es necesario revisar el soporte subido, no coincide ni en el número del código ni en la fecha de oficialización</t>
  </si>
  <si>
    <t>Presentar soportes revisados y actualizados, que correspondan a la actividad planteada</t>
  </si>
  <si>
    <t xml:space="preserve">Gerente Proyecto 7726
Coordinador de Convenios 
 </t>
  </si>
  <si>
    <t>PMCB-2020-072</t>
  </si>
  <si>
    <t xml:space="preserve">Emitir una directriz por parte de Gerente del Proyecto 7726, en la cuál se solicite el debido diligenciamiento, custodia y confiabilidad de la información registrada en los formatos soporte de la prestación de los servicios  de transporte.  </t>
  </si>
  <si>
    <t>Una directriz</t>
  </si>
  <si>
    <t xml:space="preserve">Por favor verificar esta acción, en el seguimiento realizado por la OCI en diciembre del 2020, tienen un porcentaje de 80% aparece que presentaron la directriz.
</t>
  </si>
  <si>
    <t>Verificar las evidencias enviadas de seguimiento pasados a la OCI.</t>
  </si>
  <si>
    <t>PMCB-2020-077</t>
  </si>
  <si>
    <t>3.2.15</t>
  </si>
  <si>
    <t>Hallazgo Administrativo con presunta incidencia disciplinaria por incumplimiento en las funciones del supervisor del contrato 0982 de 2019.</t>
  </si>
  <si>
    <t>El formato actual no contiene las causales que invalidación tales como tachones , enmendaduras, entre otros</t>
  </si>
  <si>
    <t>Si bien se evidencia la creación del formato establecido y dentro del mismo la casilla de observaciones, el usuario no tiene ninguna indicación de que aspectos deben tener en cuenta al momento de diligenciar esta casilla, por lo que se sugiere que se modifique el formato incluyendo el instructivo que les de lineamientos a las personas que usan el formato  para que se registre alli cualquier novedad que surja frente a la prestacion de los servicios</t>
  </si>
  <si>
    <t>Incluir la información en el instructivos del formato</t>
  </si>
  <si>
    <t>PMCB-2020-078</t>
  </si>
  <si>
    <t xml:space="preserve">Emitir una directriz por parte de Gerente del Proyecto 7726, en la cual se solicite el debido diligenciamiento, custodia y confiabilidad de la información registrada en los formatos soporte de la prestación de los servicios  de transporte.  </t>
  </si>
  <si>
    <t>PMCB-2020-079</t>
  </si>
  <si>
    <t>3.2.16</t>
  </si>
  <si>
    <t>Hallazgo Administrativo con presunta incidencia disciplinaria por incumplimiento en las funciones del supervisor del contrato 1781 de 2019.</t>
  </si>
  <si>
    <t>Crear un formato para el control de recorrido de transporte de convenios en el que se  incluya  una observación en el que se indiquen los motivos que invalidan los formatos de conformidad con lo establecido en (Ley 962 de 2005 -Articulo 20)</t>
  </si>
  <si>
    <t xml:space="preserve">Gerente Proyecto 7726
Coordinador de Convenios </t>
  </si>
  <si>
    <t>PMCB-2020-080</t>
  </si>
  <si>
    <t>PMCB-2020-081</t>
  </si>
  <si>
    <t>3.2.17</t>
  </si>
  <si>
    <t xml:space="preserve">Hallazgo administrativo por el inadecuado manejo de los documentos soporte que reposan en el expediente del Contrato de Prestación de Servicios No. 1568 de 2018. </t>
  </si>
  <si>
    <t xml:space="preserve">Realizar seguimientos periódicos a través de un cuadro de control  al correcto manejo y diligenciamiento de los soportes de ejecución de  los contratos  derivados de los convenios que se suscriban en el marco del proyecto de inversión 7726 de conformidad con lo establecido en el  Manual de Supervisión de Interventoría de la entidad. </t>
  </si>
  <si>
    <t>Número de seguimientos realizados al manejo y diligenciamiento de los soportes de ejecución de  los contratos/ Número total de contratos de transporte suscritos * (100)</t>
  </si>
  <si>
    <t>Realiza el seguimientos periódicos al diligenciamiento de los soportes de ejecución de  los contratos  derivados de los convenios que se suscriban en el marco del proyecto de inversión 7726</t>
  </si>
  <si>
    <t>Gerente Proyecto 7726
Coordinador de Convenios / OAJ</t>
  </si>
  <si>
    <t>PMCB-2020-082</t>
  </si>
  <si>
    <t xml:space="preserve">Debilidad en el manejo y diligenciamiento de los soportes de ejecución de los contratos </t>
  </si>
  <si>
    <t>Emitir una directriz por parte de Gerente del Proyecto 7726 apoyado en los conceptos de la OAJ y administración documental , en la cual se solicite a los supervisores y apoyos a la supervisión  el debido manejo y diligenciamiento de los soportes de ejecución de  los contratos  derivados de los convenios que se suscriban en el marco del proyecto de inversión 7726 de conformidad con lo establecido en el  Manual de Supervisión de Interventoría de la entidad</t>
  </si>
  <si>
    <t>Subdirección Administrativa y Financiera, Area de Transporte</t>
  </si>
  <si>
    <t>PMCB-2020-084</t>
  </si>
  <si>
    <t>3.2.19</t>
  </si>
  <si>
    <t>Hallazgo administrativo por el inadecuado manejo de los documentos soporte que reposan en el expediente del Contrato de Prestación de Servicios No. 059 de 2019.</t>
  </si>
  <si>
    <t xml:space="preserve">Documentos en desorden, sin firmas y sin su correcto diligenciamiento </t>
  </si>
  <si>
    <t>Revisar la carpeta objeto del hallazgo realizando las correcciones a las que haya lugar</t>
  </si>
  <si>
    <t>Carpetas revisadas /No. de carpetas a revisar *100</t>
  </si>
  <si>
    <t>PMCB-2020-086</t>
  </si>
  <si>
    <t>3.2.20</t>
  </si>
  <si>
    <t>Hallazgo administrativo por el inadecuado manejo de los documentos soporte que reposan en el expediente del Contrato de Prestación de Servicios No. 076 de 2019.</t>
  </si>
  <si>
    <t>PMCB-2020-088</t>
  </si>
  <si>
    <t>3.2.21</t>
  </si>
  <si>
    <t>Hallazgo administrativo por el inadecuado manejo de los documentos soporte que reposan en el expediente del Contrato de Prestación de Servicios No. 0558 de 2019.</t>
  </si>
  <si>
    <t>mayor valor pagado</t>
  </si>
  <si>
    <t>PMCB-2020-091</t>
  </si>
  <si>
    <t>3.2.24</t>
  </si>
  <si>
    <t>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2019</t>
  </si>
  <si>
    <t>Algunos servicios solicitados por la Entidad cuyo punto de partida correspondía a Unidades de Protección Integral UPI ubicadas fuera del perímetro urbano presentó diferencias en el cobro del servicio</t>
  </si>
  <si>
    <t>No. de Mesas de trabajo realizadas/ No. de mesas de trabajo programadas*100</t>
  </si>
  <si>
    <t xml:space="preserve">De acuerdo con los soportes establecidos por el proceso, se evidencia que se ejcutaron las actividades planeadas. 
</t>
  </si>
  <si>
    <t>PMCB-2020-092</t>
  </si>
  <si>
    <t>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2020</t>
  </si>
  <si>
    <t>Se sugiere que el proceso priorice esta actividad, dado que la fecha final para su ejecución ya se venció.</t>
  </si>
  <si>
    <t xml:space="preserve">Presentar seguimiento del plan de mejoramiento </t>
  </si>
  <si>
    <t>Oficina Asesora Jurídica / Oficina Asesora de Planeaciòn</t>
  </si>
  <si>
    <t>Incumplimiento en las fechas acordadas</t>
  </si>
  <si>
    <t>PMCB-2020-093</t>
  </si>
  <si>
    <t xml:space="preserve">3.1.1 </t>
  </si>
  <si>
    <t>Hallazgo administrativo con presunta incidencia disciplinaria por incumplimiento en las fechas acordadas para la entrega de productos y obligaciones adquiridas en los contratos de Consultoría No.1605 de 2019 y Contrato de Interventoría No.1578 de 2019.</t>
  </si>
  <si>
    <t>Incumplimiento en las fechas acordadas para la entrega de productos y obligaciones adquiridas en los
contratos de Consultoría No.1605 de 2019 y Contrato de Interventoría No.1578 de 2019.</t>
  </si>
  <si>
    <t>Crear el procedimiento sancionatorio para el incumplimiento parcial o total de los contratos suscritos por la entidad y hacer su respectiva socialización</t>
  </si>
  <si>
    <t>Documento Procedimiento sancionatorio</t>
  </si>
  <si>
    <t xml:space="preserve">Oficina Asesora jurídica  </t>
  </si>
  <si>
    <t>PMCB-2020-097</t>
  </si>
  <si>
    <t>3.1.3</t>
  </si>
  <si>
    <t>Hallazgo administrativo con presunta incidencia disciplinaria por incumplimiento en los contratos No.1680 y No.1681 de 2019 del plazo establecido, en el procedimiento A-GCO-PR-004 CONCURSO DE MERITOS ABIERTO, para la legalización del contrato.</t>
  </si>
  <si>
    <t>El abogado asignado del grupo de adquisiciones no cumplió con los tiempos de legalización del contrato</t>
  </si>
  <si>
    <t>Realizar jornadas de socialización de procedimientos vigentes según la modalidad de contratación, a los integrantes de la OAJ.</t>
  </si>
  <si>
    <t>No.   de procedimientos de contratación socializados al equipo de la OAJ / No. de procedimientos de contratación vigentes sobre modalidad de contrataciòn * 100</t>
  </si>
  <si>
    <t>El proceso adjunta actas de reunión de las capacitaciones sobre:
- Componente legal funciones y responsabilidades de los supervisores y apoyos a la supervisión, con fecha del 18 de marzo del 2021
- Procedimiento  incumplimientos contractuales, con fecha 6 de mayo del 2021
- Reunión equipo OAJ sobre el Plan anual de adquisicones, con fecha del 14 de diciembre de 2020.
- Manual de contratación versión noviembre 2020, con fecha del 27 de enero del 2021
Anexan tambien el Manual de supervisión e interventoria A-GCO-MA-001 y el Manual de contratación A-GCO-MA-002
Por lo anterior se le solicita a la OCI el cierre preliminar de la acción, ya que cuenta con el 100% de avance de la actividad</t>
  </si>
  <si>
    <t>Área de Sistemas / Subdirección Administrativa y Financiera</t>
  </si>
  <si>
    <t xml:space="preserve">Identificación de los bienes de la cuenta contable materiales y suministros- materiales para educación </t>
  </si>
  <si>
    <t>PMCB-2020-101</t>
  </si>
  <si>
    <t>3.2.2.1.1</t>
  </si>
  <si>
    <t>Hallazgo administrativo por las deficiencias presentadas en la identificación de los bienes de la cuenta contable MATERIALES Y SUMINISTROS- MATERIALES PARA EDUCACIÓN (151415) en la UPI La Florida</t>
  </si>
  <si>
    <t>Deficiencias en el sistema utilizado para plaquetear los bienes por parte de IDIPRON</t>
  </si>
  <si>
    <t>El Área de Sistemas realizará el proceso de adquisición de una impresora de  etiquetas y sus correspondientes suministros como lo son los rótulos autoadhesivos, con el fin de realizar el plaqueteo a los bienes del Instituto.</t>
  </si>
  <si>
    <t>Adquisición de impresora y suministros para plaqueteo</t>
  </si>
  <si>
    <t>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t>
  </si>
  <si>
    <t>Sistemas</t>
  </si>
  <si>
    <t>Falta de utilizacion de equipos</t>
  </si>
  <si>
    <t>PMCB-2020-107</t>
  </si>
  <si>
    <t>3.2.2.3.1</t>
  </si>
  <si>
    <t>Hallazgo administrativo con presunta incidencia fiscal y disciplinaria por valor de $13´956.464 por la no utilización del equipo de seguridad perimetral (firewall utm-70) identificado con placa # 636146 relacionado en la cuenta #167002</t>
  </si>
  <si>
    <t>No tener dentro del procedimiento establecido la actividad de generar el concepto técnico para dar de baja un software o un hardware inservible y adelantar las acciones con el Área de Almacén e Inventarios la gestión administrativa necesaria para dar de baja dicho bien.</t>
  </si>
  <si>
    <t>Emitir el concepto técnico correspondiente  para que el área de almacén e inventarios realicen las actividades pertinentes para recoger el equipo firewall marca checkpoint modelo CPAP-SG4800-NGTP con placa # 636146 y darlo de baja.</t>
  </si>
  <si>
    <t>Concepto técnico emitido del equipo firewall placa inventario 636146</t>
  </si>
  <si>
    <t>Se evidencia mediante archivos adjuntos, el memorando del 8 de febrero de 2021 donde se solicita al área de almacén e inventarios dal de baja el equipo de seguridad perimetral firewall modelo CPAP-SG4800-NGTP; esta solicitud se emite en tanto el concepto técnico  dice que elequipo en mención no cumple con los requeriminetos actuales de la red de datos de la Entidad. Dando asi cumplimiento a la actividad propuesta al 100 %</t>
  </si>
  <si>
    <t xml:space="preserve">Área de Transportes </t>
  </si>
  <si>
    <t>Abandono y deterioro de vehículos</t>
  </si>
  <si>
    <t>PMCB-2020-110</t>
  </si>
  <si>
    <t>3.2.2.4.2</t>
  </si>
  <si>
    <t>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t>
  </si>
  <si>
    <t>Deficiencias en la supervisión de los contratos que compete a Transporte.</t>
  </si>
  <si>
    <t>Realizar  socializaciones con el equipo de trabajo del área de transportes, con el fin de socializar de los conceptos descritos en el manual de supervisión e interventoria A-GCO-MA-001 establecido por la Entidad</t>
  </si>
  <si>
    <t>Actas de socialización realizadas  / Reuniones de socialización programadas (2) *100</t>
  </si>
  <si>
    <t>Área de Sistemas / Subdirección Administrativa y Financiera / Almacén e inventarios</t>
  </si>
  <si>
    <t>Identificación, descripción, ubicación y organización de elementos</t>
  </si>
  <si>
    <t>PMCB-2020-114</t>
  </si>
  <si>
    <t>3.2.2.5.2</t>
  </si>
  <si>
    <t>Hallazgo administrativo por el inadecuado manejo y control en los bienes de propiedad del IDIPRON con relación a su identificación, descripción, ubicación.</t>
  </si>
  <si>
    <t>Falta de control y seguimiento en la identificación de los bienes mediante etiquetas</t>
  </si>
  <si>
    <t xml:space="preserve">Se evidencia que en el ultimo seguimiento realizado por la Oficina de Control Interno, indica que las acciones establecidas se encuentran en proceso de ejecución.
Verifiando Soportes se evidencia:
Orden de compra No. 60663 del 3 de diciembre de 2020, la cual se evidencia la adquisición de impresoras termicas
Contrato No. 2529 del 15 de diciembre de 2020, la cual se adquiere insumos para el almacen, corrrspondente al funcionamiento de las impresoras adquiridas.
Se evidencia entrega impresoras e insumos a alas oficinas del almacen.
Por lo anterior, se evidencia que la actividad ya se encuentra finalizada por lo anterior se solicita a la OCI el cierre preliminar del hallazgo en mención </t>
  </si>
  <si>
    <t>Área de Sistemas/ Área de Almacén e Inventarios</t>
  </si>
  <si>
    <t xml:space="preserve"> sticker de identificación y/o placa</t>
  </si>
  <si>
    <t>PMCB-2020-117</t>
  </si>
  <si>
    <t>3.2.2.6.1</t>
  </si>
  <si>
    <t>Hallazgo administrativo por no tener archivo en físico del inventario de las respectivas licencias junto con el sticker de identificación y/o placa (número de inventario).</t>
  </si>
  <si>
    <t>Debilidades en establecer los lineamientos para el manejo del licenciamiento de software adquirido a través del servicio de suscripción</t>
  </si>
  <si>
    <t>Realizar una mesa de trabajo junto con la secretaría de hacienda con el fin de definir  la metodología y lineamientos a seguir para el licenciamiento que la entidad adquiera a través de servicio de suscripción (Almacén, sistemas, contabilidad, jurídica,  control interno y planeación).</t>
  </si>
  <si>
    <t>Mesa de trabajo junto con la Secretaria de Hacienda</t>
  </si>
  <si>
    <t>Se evidencia con acta 1 del 11-03-21 adjunta que se realizo mesa de trabajo con la Secretaria Distrital de Hacienda, se concluye frente al presente hallazgo que: la Entidad debe documentar sus políticas contables o en algún procedimiento la forma como debe llevar control de los activos intangibles, dando así cumplimiento a la actividad propuesta al 100%</t>
  </si>
  <si>
    <t xml:space="preserve">Gerente del proyecto 7720 / 
Supervisor contrato
STAF/Documental
</t>
  </si>
  <si>
    <t>PROYECTO  7720</t>
  </si>
  <si>
    <t>PMCB-2020-127</t>
  </si>
  <si>
    <t>Hallazgo administrativo por deficiencias en la información contenida en el formato de certificación de supervisión e interventoría, establecidos por el IDIPRON para realizar los pagos y que conforman el expediente del Contrato de Comisión No.1394 de 2019.</t>
  </si>
  <si>
    <t xml:space="preserve">La entidad no cuenta con un documento formal  que establezca la manera  de realizar el  seguimiento  financiero de la ejecución de los contratos de comisión y las negociaciones que de este se derivan  en las negociaciones con la BMC </t>
  </si>
  <si>
    <t xml:space="preserve">Generar una mesa de trabajo cada dos meses, con la Subdirección financiera y gestión documental para establecer los lineamientos que den cuenta de  la forma en la cual se realiza el seguimiento financiero y orden del expediente de las contrataciones que se llevan a cabo  en el escenario de la BMC </t>
  </si>
  <si>
    <t>Numero de mesas de trabajo  realizadas / Numero de mesas bimestrales a realizar (3)*100</t>
  </si>
  <si>
    <t>Se genera una mesa de trabajo  cumpliendo con lo planteado en cuanto a la acción, en cuánto al número de mesas para la fecha de seguimiento, solamente se anexa una reunión,a la cuál se le da un porcentaje de avance, según el indicador propuesto.</t>
  </si>
  <si>
    <t>Para dar cumplimiento a este seguimiento, queda faltando una mesa de trabajo con sus soportes.
Para el cumplimiento del indicador queda pendiente 1 mesas de trabajo a realizar hasta junio según fecha de finalización.</t>
  </si>
  <si>
    <t xml:space="preserve">Subdirección de Métodos / Oficina Asesora Juridica </t>
  </si>
  <si>
    <t>PMCB-2020-129</t>
  </si>
  <si>
    <t>Hallazgo Administrativo con presunta incidencia disciplinaria por incumplimiento en las fechas acordadas para la entrega de productos y obligaciones adquiridas en el Proceso de Contratación No. 1280 de 2019.</t>
  </si>
  <si>
    <t xml:space="preserve">Porque hay debilidades  en la implementación de un procedimiento para el incumplimiento contractual </t>
  </si>
  <si>
    <t xml:space="preserve">Socializar por medio de un taller  a los supervisores y el apoyo a la supervisión el documento -PROCEDIMIENTO PARA INCUMPLIMIENTO CONTRACTUAL y temáticas sobre acuerdos de servicios y herramientas  contractuales que le permitan al supervisor  realizar la ejecución del contrato de conformidad con la necesidad de la entidad.   </t>
  </si>
  <si>
    <t>Un taller con los  supervisores y apoyos a la supervisión</t>
  </si>
  <si>
    <t>Al ser una actividad cargada a Métodos se debe presentar el avance o las actas donde se evidencia la toma del taller.</t>
  </si>
  <si>
    <t>La oficina de planeación indica que la actividad debe ser realizada por el proceso</t>
  </si>
  <si>
    <t>Gerente Proyecto de inversión 7726 / Cordinador de convenios / Oficina Asesora de Planeación </t>
  </si>
  <si>
    <t>PMCB-2020-130</t>
  </si>
  <si>
    <t>3.2.9</t>
  </si>
  <si>
    <t>Hallazgo administrativo por inconsistencias y falta de sustento en los días pagados a los jóvenes inscritos en el SIMI con respecto a los días que se les pagaron según listado de Resolución No. 259 de mayo de 2020.</t>
  </si>
  <si>
    <t>Debilidad en la combinación de la operación de las actividades de corresponsabilidad acorde a la emergencia sanitaria</t>
  </si>
  <si>
    <t>Ajustar el procedimiento de concesión de estímulos de corresponsabilidad, teniendo en cuenta la emergencia sanitaria por la propagación del COVID-19</t>
  </si>
  <si>
    <t>Procedimiento ajustado</t>
  </si>
  <si>
    <t>Se realizan ajustes del dpcuemento, sin embargo, estos ajustes aún no se encuentran oficializados</t>
  </si>
  <si>
    <t>Oficialización documento</t>
  </si>
  <si>
    <t xml:space="preserve">Gerente proyecto 7720 
Supervisor  del contrato </t>
  </si>
  <si>
    <t>PMCB-2020-136</t>
  </si>
  <si>
    <t xml:space="preserve"> Hallazgo administrativo con incidencia fiscal, por diferencias encontradas en cuanto a la cantidad de kilos (unidad de medida), según remisiones del proveedor con destino a las UPI Oasis 1, Oasis 2, Rioja y La 32, respecto de los Comprobantes de Egreso Nos. 814 y 817 del Lote cárnicos y sus derivados. Por valor de $24.749.634,11. Contrato No. 851 de 2020.</t>
  </si>
  <si>
    <t xml:space="preserve">Consideramos que no se  tuvo en cuenta la información radicada a través de oficio Número 2020IE8004 del 23/11/2020,  en la cual reposan  los soportes que  dan razón a las diferencias reportadas en el informe preliminar.   </t>
  </si>
  <si>
    <t>Remitir a la Contraloría de Bogotá - Dirección Sector de Integración Social, la información que ya se había aportado mediante oficio 2020IE8004 al Equipo Auditor y que evidencia que no existe diferencias entre las remisiones de cárnicos y los comprobantes de egreso</t>
  </si>
  <si>
    <t xml:space="preserve">Un oficio remitido </t>
  </si>
  <si>
    <t xml:space="preserve">Se anexa el oficio radicado y remitido a Contraloría, cumpliendo la acción porpuesta. </t>
  </si>
  <si>
    <t>PMAI-2020-031</t>
  </si>
  <si>
    <t>Proceso gestión financiera – subproceso tesorería</t>
  </si>
  <si>
    <t xml:space="preserve">No se evidencia un procedimiento para la disposición de elementos tales como tokens bancarios o tarjetas prepagadas que ya no tengan utilidad o viabilidad. Estos elementos de seguridad bancaria y elementos que en algunos casos constituyen títulos valor sin utilidad, quedan en custodia de Tesorería de manera indefinida sin que haya claridad sobre la destinación final que deben tener y las condiciones de tiempo y modo en que estas se inhabilitarán o eliminarán. </t>
  </si>
  <si>
    <t xml:space="preserve">El instructivo "solicitud y devolución de tokens" ya se encuentra oficializado en la página web de la entidad, por lo tanto, la actividad planteada se encuentra finalizada. </t>
  </si>
  <si>
    <t>Se evidenció en la página de IDIPRON, el Instructivo A-GFI-IN-010 SOLICITUD Y DEVOLUCIÓN DE TOKENS del 15/06/2021</t>
  </si>
  <si>
    <t>Andrés E. Bejarano B</t>
  </si>
  <si>
    <t>PMAI-2020-032</t>
  </si>
  <si>
    <t xml:space="preserve">Se evidencia que las personas autorizadas para recibir las tarjetas correspondientes al convenio 1104 de Estímulos de Corresponsabilidad, son la profesional Johanna del Pilar Sáenz Torres desde el 30 de marzo del 2020 y la profesional Luz Aida Ramírez Gómez desde el 5 de octubre del 2020; sin embargo, estas tarjetas son recibidas y custodiadas por un funcionario diferente, para el cual el área de Tesorería no aportó soportes de autorización, lo que transgrede los protocolos que buscan garantizar la seguridad en la custodia de las tarjetas. </t>
  </si>
  <si>
    <t xml:space="preserve">De acuerdo con lo reportado por el proceso se evidencia un importante avance en el cumplimiento de las actividades establecidas, sin embargo, aún hace falta oficializar el procedimiento a cargo de convenios. </t>
  </si>
  <si>
    <t>modificación del procedimiento "Concesion de estimulo de corresponsabilidad"</t>
  </si>
  <si>
    <t>Se evidenció en la página de IDIPRON, procedimiento actualizado M-MEM-PR-001 PROCEDIMIENTO CONCESIÓN DE
ESTÍMULOS DE
CORRESPONSABILIDAD del 25/08/2021</t>
  </si>
  <si>
    <t>PMAI-2020-034</t>
  </si>
  <si>
    <t>En lo relacionado con reportes se evidenciaron debilidades en reporte Interno, teniendo en cuenta que, dentro de la información solicitada por el subproceso de Contabilidad, donde se pide proveer la información requerida en los formatos diseñados por la Secretaría de Hacienda Distrital, que hace parte de las revelaciones a los Estados Financieros con corte a diciembre de 2019, no se evidenció reporte de Tesorería con el detalle de los ingresos, para el cierre del período 2019. Esta omisión representa un riesgo relacionado con la calidad de la información financiera a revelar para el cumplimiento del objetivo del proceso de Gestión Financiera. De igual manera, en 2020, se evidenció en los saldos de cuentas bancarias reportados a entes externos, una diferencia de $1.693.250 del mes de marzo, reportada en abril de 2020, debido a errores corregidos posterior al reporte, lo cual expone al Instituto a hallazgos por parte de entes de control externos.</t>
  </si>
  <si>
    <t xml:space="preserve">De acuerdo con lo reportado por el proceso, se presentan algunos avances en la ejecución de las actividades programadas. </t>
  </si>
  <si>
    <t>socializar el instructivo 001 ELABORACIÓN FORMATO CB-0115 INFORME SOBRE RECURSOS DE TESORERÍA A-GFI-IN-001, y presentar listas de asistencias y presentación de la socialización.</t>
  </si>
  <si>
    <t xml:space="preserve">Se evidenció en la página, A-GFI-IN-001 ELABORACIÓN FORMATO CB-0115
INFORME SOBRE RECURSOS DE
TESORERÍA del 02/11/2021 y Cronograma de informes </t>
  </si>
  <si>
    <t>cumplimiento de los límites de concentración de riesgos en los excedentes del Instituto</t>
  </si>
  <si>
    <t>PMAI-2020-035</t>
  </si>
  <si>
    <t>Los valores tomados como referencia para establecer el cumplimiento de los límites de concentración de riesgos en los excedentes del Instituto, por emisor, no corresponden con los saldos de las cuentas bancarias según los extractos, contraviniendo lo establecido en las Resoluciones, en relación con los reportes a la Oficina de Análisis de Riesgo de la Secretaría de Hacienda Distrital. El hecho de no tomar como fuente de información los saldos según extractos bancarios, constituye un riesgo en cuanto a superación de los límites establecidos en las Resoluciones SHD- 0073 de 2019 y SHD – 0315 de 2020.</t>
  </si>
  <si>
    <t xml:space="preserve">Se evidenció consultas a la Secretaría de Hacienda y Contraloría de Bogotá, y sus respectivas respuestas, aclarando  qué saldos se deben reportar </t>
  </si>
  <si>
    <t>PMAI-2020-036</t>
  </si>
  <si>
    <t>Se observa falencias en requisitos de validación y en archivo de soportes de algunos formatos  comprobantes de egreso, encontrándose que no se imprimen y archivan las órdenes de pago, vulnerando procedimientos “EJECUCIÓN DE PAGOS A-GFI-PR-013” que indica “Validar PAC y validar PREDIS; generando la Orden de Pago e imprimiendo únicamente si la Orden de Pago es de proveedores o servicios públicos.” (Subrayado fuera de texto).</t>
  </si>
  <si>
    <t>De acuerdo con los soportes aportados por el proceso, se evidencia que la OAP recibió la solicitud de modificación del procedimiento, sin embargo, este fue retroalimentado desde el 30 de mayo. Por lo tanto, se establece un avance de cumplimiento del 70%</t>
  </si>
  <si>
    <t>Ajuste y oficialización del procedimiento</t>
  </si>
  <si>
    <t xml:space="preserve">Se evidenció en la página de IDIPRON, procedimiento actualizado A-GFI-PR-013 EJECUCIÓN DE PAGOS del 21/09/2021
</t>
  </si>
  <si>
    <t>Control interno</t>
  </si>
  <si>
    <t>responsabilidad y autoridad en  los niveles organizacionales</t>
  </si>
  <si>
    <t>PMAI-2020-037</t>
  </si>
  <si>
    <t>No se evidenció designación oficial del jefe o responsable del área de Tesorería, lo que afecta negativamente el ambiente de control, como componente del Control Interno, de acuerdo con el Modelo Integrado de Planeación y Gestión, considerando que la estructura, facultades y responsabilidades constituyen un requisito para garantizar el ambiente de control, con el fin de asignar la responsabilidad y autoridad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Adicional a la vulneración a lo indicado en el MIPG, contraviene la Ley 87 de 1993 en su artículo 3, inciso c. La falta de responsable dificulta el control dentro del mismo y la articulación del proceso con los demás procesos de la Entidad.</t>
  </si>
  <si>
    <t>De acuerdo con lo reportado por el proceso, se presenta la ejecución de todas las actividades</t>
  </si>
  <si>
    <t xml:space="preserve"> Comunicar por parte de la Subdirección de Desarrollo Humano a la Dirección que socialice de manera inmediata al Subdirector de Desarrollo Humano los resultados de las pruebas aplicadas externamente a las personas</t>
  </si>
  <si>
    <t>Se evidenció Resolución 238 del 3 de mayo de 2021,  designando responsable para el Área de Tesorería</t>
  </si>
  <si>
    <t>PMAI-2020-038</t>
  </si>
  <si>
    <t>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El incumplimiento se genera, de manera adicional en el caso de las tarjetas, en el procedimiento “Concesión de Estímulos de corresponsabilidad”, código M-MEM-PR-001. El riesgo de no radicar esta documentación surge frente a la falta de validez y la falta trazabilidad del flujo de información e incluso de títulos valor.</t>
  </si>
  <si>
    <t>Se evidenció en la página procedimiento actualizado A-SAD-PR-004 GESTIÓN, CONTROL Y PAGO DE 
SERVICIOS PÚBLICOS, PRIVADOS E 
IMPUESTOS del 01/11/2021</t>
  </si>
  <si>
    <t>PMAI-2020-039</t>
  </si>
  <si>
    <t>Se evidencia debilidades en el procedimiento “PROGRAMACIÓN, APERTURA Y LEGALIZACIÓN DE CAJAS MENORES A-GFI-PR-005”, considerando que, pese a que la descripción de la función Nº 9 establece “Recibir los documentos, revisar y realizar la transferencia electrónica de los recursos y comunicar vía correo electrónico a los responsables de cajas menores sobre la correspondiente transferencia, lo cual indica que los recursos están disponibles.” no se identifica esta actividad como punto de control, lo que impide reconocerla y asumir la responsabilidad en su aplicación como tal. La falta de demarcado como un punto de control va en contra de lo indicado en el “Manual de Elaboración y Control de Documentos - E-MEJ-MA-002, numeral 10.1.</t>
  </si>
  <si>
    <t>Se reporta memorando 2021IE2676 - plan de mejoramiento aprobado del 18 de mayo de 2021</t>
  </si>
  <si>
    <t>Presentar seguimiento de la actividad</t>
  </si>
  <si>
    <t xml:space="preserve">Se evidenció en la página de IDIPRON, procedimiento actualizado A-GFI-PR-005 PROGRAMACIÓN, APERTURA Y 
LEGALIZACIÓN DE CAJAS 
MENORES del 04/11/2021
</t>
  </si>
  <si>
    <t>PMAI-2020-040</t>
  </si>
  <si>
    <t xml:space="preserve">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t>
  </si>
  <si>
    <t xml:space="preserve">Se evidenció en la página de IDIPRON, procedimiento actualizado A-GFI-PR-019 COBRO DE CARTERA del 12/08/2021
</t>
  </si>
  <si>
    <t>comunicaciones</t>
  </si>
  <si>
    <t>Comunicación entre areas y dependencias</t>
  </si>
  <si>
    <t>PMAI-2020-016</t>
  </si>
  <si>
    <t xml:space="preserve">Seguimiento al sistema de gestión de seguridad y salud en el trabajo
2019
</t>
  </si>
  <si>
    <t xml:space="preserve">Observación 1: Debilidad en la comunicación Interna entre el SG-SST y las diferentes dependencias y unidades del Instituto ya que este es un sistema que debe ir engranado entre las diferentes áreas para poder prevenir los posibles los riesgos en seguridad y salud en el trabajo que puede darse en el día a día; el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No conformidad 1: Se corroboró falta de mecanismos de comunicación o auto reportes en Sistema de Gestión de Seguridad y Salud en el Trabajo SG-SST internas o externas, lo cual puede generar un riesgo de no contar con mecanismos eficaces de comunicación, Incumpliendo lo establecido en la Resolución 0312 de 2019, Articulo 16 en lo relacionado con “Constatar la existencia de mecanismos eficaces de comunicación interna y externa que tiene el Instituto en materia de Seguridad y Salud en el Trabajo. </t>
  </si>
  <si>
    <t xml:space="preserve">Para la fecha la auditoría el Área de SST no cuenta con una matriz o documento de comunicaciones. </t>
  </si>
  <si>
    <t xml:space="preserve">Crear una Matriz de Comunicaciones de SST alineada con el Programa SST de Funciones y Responsabilidades </t>
  </si>
  <si>
    <t xml:space="preserve">Se revisan soportes, donde se observa  el tramite correspondiente para la creación de "Matriz de Comunicaciones de SST alineada con el Programa SST de Funciones y Responsabilidades" Se verifican las evidencias, las cuales estan acorde con lo registrado.  </t>
  </si>
  <si>
    <t>Oficialización y socialización del documento</t>
  </si>
  <si>
    <t>Se evidencia la creación de la Matriz de Comunicaciones de SST alineada con el Programa SST de Funciones y Responsabilidades. Acción vencida.</t>
  </si>
  <si>
    <t>"Se Evidencia que la actividad se encuentra vencida.
Se verifica los soportes adjunto en donde se evidencia la oficialización de la Documento Interno A-GDH-DI-003  Matriz de comunicación interna y externa del , junto con el soporte de publicación en la pagina Web el 03 de noviembre de 2021
Se solicia a la OCI el cierre preliminar del Hallazgo, ya que se evidencia que cumple con la actividad propuesta."</t>
  </si>
  <si>
    <t xml:space="preserve">Se observa la oficialización del documento interno A-GDH-DI-003 Matriz de Comunicaciones de SST alineada con el Programa SST de Funciones y Responsabilidades, también fue soportado el formato de publicación en la página web. Acción vencida </t>
  </si>
  <si>
    <t>PMAI-2020-017</t>
  </si>
  <si>
    <t>Expedir la Resolución de Gestores SST cuyo fin es lograr una comunicación oportuna entre las diferentes dependencias del Instituto y el Área de Seguridad y Salud en el Trabajo.</t>
  </si>
  <si>
    <t>Se revisan soportes, donde se observa Resolución 537 de 2020 " Por la cual se conforma el grupo de Gestores de Seguridad y Salud en el Trabajo del Instituto Distrital para la Protección de la Niñez y Juventud - IDIPRON para las diferentes Sedes y Áreas de la Entidad" con las respectivas evidencias.</t>
  </si>
  <si>
    <t>Se crea la Resolución 537 de 2020 por la cual se conforma el grupo de Gestores de Seguridad y Salud en el Trabajo en el IDIPRON. Acción vencida.</t>
  </si>
  <si>
    <t>PMAI-2020-018</t>
  </si>
  <si>
    <t>No conformidad 2 Se evidenció falta del procedimiento para la identificación y evaluación de las especificaciones en Seguridad y Salud en el Trabajo para la adquisición de productos y servicios, teniendo en cuenta la revisión de la página web del Instituto en el manual de procesos y procedimientos donde se validaron los documentos y formatos referentes a los procesos de Talento Humano y Gestión Contractual, esta falta del procedimiento puede ocasionar un riesgo de realizar adquisiones de productos y servicios sin especificaciones sustentadas en la normatividad generándose un Incumplimiento a la Resolución 0312 de 2019, en el Articulo 16 en lo  elacionado con la identificación y evaluación de las especificaciones en Seguridad y Salud en el Trabajo de 
las adquisiciones de productos y servicios “Establecer un procedimiento para la identificación y evaluación de
las especificaciones en SST de las compras y adquisición de productos y servicios” e igualmente a lo 
establecido en el artículo 2.2.4.6.27 del Decreto 1072 de 2015.</t>
  </si>
  <si>
    <t>Actualmente el Área de Seguridad y Salud en el Trabajo, incluye las especificaciones en materia de SST de las que trata la resolución 0312 de 2019, directamente en las fichas técnicas de cada uno de los procesos, razón por la cual a la fecha de  la auditoría, no había adelantado un procedimiento especifico.</t>
  </si>
  <si>
    <t xml:space="preserve">"Elaborar un procedimiento para la identificación y evaluación de
las especificaciones en SST de las compras y adquisición de productos y servicios.
</t>
  </si>
  <si>
    <t xml:space="preserve">Se revisan soportes con la explicacion del estado actual de la  "Elaborar un procedimiento para la identificación y evaluación de las especificaciones en SST de las compras y adquisición de productos y servicios" con los respectivos soportes.                                                         Nota: Si bien es cierto  se envío documento con las modificaciones correspondientes en el Manual de Contratación, a la Oficina Asesora Jurídica, esto no quiere decir que la actividad ya este cumplida, se sugiere hacer seguimiento y verificación a la modificación y aprobación del documento.                                                                                                                         </t>
  </si>
  <si>
    <t>Seguimiento y verificación por parte del proceso, para la modificación y aprobación por parte de la OAJ.</t>
  </si>
  <si>
    <t>Se evidencia la elaboración del procedimiento pero es importante realizar seguimiento y verificar la aprobación por parte de la OAJ. Acción vencida.</t>
  </si>
  <si>
    <t>"Se evidencia que la actividad se encuentra vencida.
Al verificar soportes adjunto se evidencia que fue actualizado en Manual de contratación A-GCO-MA-002  a la versión 09 el 17 de diciembre de 2021,   el cual establece en el numeral  7.1.4.24 (página 67), los Criterios del Sistema de Gestión de Seguridad y Salud en el Trabajo (SG – SST) 
Se solicia a la OCI el cierre preliminar del Hallazgo, ya que se evidencia que cumple con la actividad propuesta.
"</t>
  </si>
  <si>
    <t>Se corroboraron los soportes adjuntados evidenciandose la actualización de Manual de contratación A-GCO-MA-002  versión 09 el 17 de diciembre de 2021,   el cual establece en el numeral  7.1.4.24 (página 67), los Criterios del Sistema de Gestión de Seguridad y Salud en el Trabajo (SG – SST). Acción vencida</t>
  </si>
  <si>
    <t>PMAI-2020-019</t>
  </si>
  <si>
    <t xml:space="preserve">
Gestionar ante la OAJ la modificación del procedimiento de gestión contractual para incluir los requerimientos de SST"</t>
  </si>
  <si>
    <t xml:space="preserve">Se revisan los soportes para la gestión, en la  modificación del procedimiento de gestión contractual para incluir los requerimientos de SST"  ante la  Oficina Asesora Jurídica. con las respectivos soportes.                                                                          Nota: Si bien es cierto  se envío documento con las modificaciones correspondientes en el Manual de Contratación, a la Oficina Asesora Jurídica, esto no quiere decir que la actividad ya este cumplida, se sugiere hacer seguimiento y verificación a la modificación y aprobación del documento.   </t>
  </si>
  <si>
    <t>"Se evidencia que la actividad se encuentra vencida.
Al verificar soportes adjunto se evidencia que fue actualizado en Manual de contratación A-GCO-MA-002  a la versión 09 el 17 de diciembre de 2021,   el cual establece en el numeral  7.1.4.24 (página 67), los Criterios del Sistema de Gestión de Seguridad y Salud en el Trabajo (SG – SST)
Se solicia a la OCI el cierre preliminar del Hallazgo, ya que se evidencia que cumple con la actividad propuesta.
"</t>
  </si>
  <si>
    <t>PMAI-2020-020</t>
  </si>
  <si>
    <t xml:space="preserve">No conformidad  3  Se pudo observar que el Instituto no cuenta con un procedimiento que evalué el impacto de los cambios internos y externos en el Sistema de Gestión de Seguridad y Salud en el Trabajo, esto puede llevar  a que el Instituto no mida el impacto que pueda generarse por cambios internos y externos que surjan en el  IDIPRON, por esto se está Incumpliendo a la Resolución 0312 de 2019 en el Articulo 16, en lo relacionado  con “Disponer de un procedimiento para evaluar el impacto sobre la Seguridad y Salud en el Trabajo que se  pueda generar por cambios internos o externos.”
</t>
  </si>
  <si>
    <t>No hay lineamientos claros desde la Oficina Asesora de Planeación para efectuar una adecuada Gestión del Conocimiento respecto del Sistema de Seguridad y Salud en el Trabajo.</t>
  </si>
  <si>
    <t xml:space="preserve">Elaborar un procedimiento referente a gestión del cambio en el Sistema de SST
</t>
  </si>
  <si>
    <t xml:space="preserve">Se revisan los soportes para la elaboración de un procedimiento, referente  a la  "GESTIÓN DEL CAMBIO SEGURIDAD Y SALUD EN EL TRABAJO"  Se verifican las evidencias, las cuales estan acorde con lo registrado.     Es de tener en cuenta que el día 02/06/2021 se envío a la dependecia la  revisión y ajustes por parte de la OAP.          </t>
  </si>
  <si>
    <t>Ajustes de la dependencia y aprobación de la OAP</t>
  </si>
  <si>
    <t>Se observa la creación del procedimiento de Gestión del cambio,  falta aprobación por parte de la OAP. Acción vencida.</t>
  </si>
  <si>
    <t>"Se evidencia que la actividad se encuentra vencida.
Se verifica el los soportes adjuntos la cual se evidencia la creación de la Gestión del cambio de seguridad y salud en el trabajo A-GDH-PR-019 el 11 de agosto de 2021
Se solicia a la OCI el cierre preliminar del Hallazgo, ya que se evidencia que cumple con la actividad propuesta."</t>
  </si>
  <si>
    <t>Se verifica el los soportes adjuntos la cual se evidencia la creación de la Gestión del cambio de seguridad y salud en el trabajo A-GDH-PR-019 el 11 de agosto de 2021.
Se evidencia que la actividad se encuentra vencida.</t>
  </si>
  <si>
    <t>PMAI-2020-021</t>
  </si>
  <si>
    <t xml:space="preserve">"No conformidad 4 No se pudo corroborar el mantenimiento periódico de instalaciones, equipos, máquinas,  herramientas, esto porque el área de Seguridad y Salud en el Trabajo no suministró evidencias de las  mismas, lo cual puede establecer un riesgo para el Instituto si no se realizan mantenimientos periódicos a los  equipos o herramientas, lo que podría conllevar a que se generen accidentes laborales; por lo tanto se está 
Incumplimiento a la Resolución 0312 de 2019 en el Articulo 16, en lo relacionado con “Realizar el 
mantenimiento periódico de las instalaciones, equipos, máquinas y herramientas, de acuerdo con los 
informes de las visitas de inspección o reportes de condiciones inseguras y los manuales y/o las fichas 
técnicas de los mismos.”"
</t>
  </si>
  <si>
    <t xml:space="preserve">No se cuenta con un lineamiento claro  respecto del cómo el Área de Infraestructura debe hacer la entrega de los soportes de mantenimientos efectuados en las diferentes sedes del Instituto, al Área de SST. </t>
  </si>
  <si>
    <t xml:space="preserve">Gestionar ante el Área de Infraestructura la modificación del procedimiento de mantenimiento para el reporte oportuno al Área de SST de los mantenimientos efecuados a partir de las inspecciones o visitas. 
</t>
  </si>
  <si>
    <t>PMAI-2020-024-1</t>
  </si>
  <si>
    <t>Gestión contractual vigencia 2019-2 y 2020-1</t>
  </si>
  <si>
    <t>11.1.-Se incumplen las funciones del supervisor en el contrato en cuanto al seguimiento administrativo, técnico, financiero y jurídico.</t>
  </si>
  <si>
    <t>deficiencia en la liquidacion de
contratos</t>
  </si>
  <si>
    <t>Socialización a los
supervisores y apoyos a la
supervisión del
procedimiento de
incumplimientos</t>
  </si>
  <si>
    <t>SE DEBE FORMULAR EL PLAN DE MEJORAMIENTO PARA ESTE HALLAZGO.
EN CASO DE HABER FORMULADO PLAN DE MEJORAMIENTO, SE DEBERÁ CONSULTAR CON LA OFICINA DE CONTROL INTERNO Y REVISAR SI EL PLAN FUE APROBADO.</t>
  </si>
  <si>
    <t xml:space="preserve">Una vez verificado el plan de mejoramiento y el seguimiento se observa: que el plan inicia el 1 de marzo y termina el 7 de junio de 2021. 
Se evidencia cumplimiento de la acción de la siguiente manera: 
Capacitación procedimiento incumplimiento contractual realizada el 6/5/21. 
En consecuencia, el estado del hallazgo es: CERRADO </t>
  </si>
  <si>
    <t>PMAI-2020-024-2</t>
  </si>
  <si>
    <t>Los contratos 1143 de 2015 y 1146 de 2015
no fueron liquidados dentro del termino.</t>
  </si>
  <si>
    <t>Falta de control y seguimiento por parte del
supervisor.</t>
  </si>
  <si>
    <t>Envío de 3 tips de supervisión en el
semestre recordando a los supervisores la
gestión de la liquidación.
Incluir clausula de pago sujetando un
porcentaje del mismo a la firma del acta
de liquidación del contrato</t>
  </si>
  <si>
    <t>Una vez verificado el plan de mejoramiento y el seguimiento se observa: que el plan inicia el 1 de marzo y termina el 7 de junio de 2021. 
Se evidencia cumplimiento de la acción de la siguiente manera: 
Tip de supervisión del 16/04/21; 23/06/21; 23/08/21. 
En el contrato 1406/2021, cuyo objeto es la prestación de servicios de fumigación, control de plagas y lavado de tanques de almacenamiento de agua para consumo humano en las sedes de propiedad del Idipron se evidencia, la cláusula de pago sujetando un porcentaje de este a la firma del acta de liquidación del contrato. 
En consecuencia, el estado del hallazgo es: CERRADO</t>
  </si>
  <si>
    <t>Garantías</t>
  </si>
  <si>
    <t>PMAI-2020-024-3</t>
  </si>
  <si>
    <t>Las garantías deben ajustarse con el acta de inicio contrato 1749 de 2019.</t>
  </si>
  <si>
    <t>Falta de actualización del expediente contractual
físico</t>
  </si>
  <si>
    <t>Actualización del expediente físico con la
garantía que reposa en el SECOP II la
cual cumple con el requisito según el
estudio previo.</t>
  </si>
  <si>
    <t>Una vez verificado el plan de mejoramiento y el seguimiento se observa: que el plan inicia el 1 de marzo y termina el 7 de junio de 2021. 
Se evidencia cumplimiento de la acción de la siguiente manera: 
Se actualiza la garantía del contratista Anascol, en cuanto a la póliza de seguridad responsabilidad civil extracontractual y la póliza de seguro de cumplimiento.  
En consecuencia, el estado del hallazgo es: CERRADO</t>
  </si>
  <si>
    <t>PMAI-2020-024-4</t>
  </si>
  <si>
    <t>Se vulnera el articulo 14 del la ley 1755 de
2015 como quiera que en el contrato 1248 no
obra respuesta al derecho de petición de
fecha 16 de julio de 2020</t>
  </si>
  <si>
    <t>Falta de control por parte del supervisor al
momento de la ejecución</t>
  </si>
  <si>
    <t>Realizar 2 capacitaciones en gestión
documental y archivo de expedientes
contractuales.</t>
  </si>
  <si>
    <t>Una vez verificado el plan de mejoramiento y el seguimiento se observa: que el plan inicia el 1 de marzo y termina el 30 de septiembre de 2021. 
Se evidencia cumplimiento de la acción de la siguiente manera: 
Acta capacitación gestión expediente contractual a supervisores y apoyo a la supervisión del 28/7/21 y acta capacitación gestión documental del 09/04/21. 
En consecuencia, el estado del hallazgo es: CERRADO</t>
  </si>
  <si>
    <t>PMAI-2020-024-5</t>
  </si>
  <si>
    <t>El contrato 2019 - 1787 en el contrato no
corresponden las placas a las reportadas en
los documentos obligatorios por parte del
contratista</t>
  </si>
  <si>
    <t xml:space="preserve">Falta de control por parte del supervisor al
momento de la ejecución. </t>
  </si>
  <si>
    <t>Realizar 1 capacitación a supervisores y
apoyos a la supervisión en cuanto a sus
obligaciones y deberes.</t>
  </si>
  <si>
    <t xml:space="preserve">Una vez verificado el plan de mejoramiento y el seguimiento se observa: que el plan inicia el 1 de marzo y termina el 7 de junio de 2021. 
Se evidencia cumplimiento de la acción de la siguiente manera: 
 Acta capacitación componente legal funciones y responsabilidades de los supervisores y apoyo a la supervisión. 
En consecuencia, el estado del hallazgo es: CERRADO </t>
  </si>
  <si>
    <t>PMAI-2020-024-6</t>
  </si>
  <si>
    <t>El contrato 2020 0240 el RUT ESTA
DESACTULIZADO</t>
  </si>
  <si>
    <t>Según la Dian La actualización del RUT es el
procedimiento que permite efectuar
modificaciones o adiciones a la información
contenida en el Registro Único Tributario (RUT),
acreditando los mismos documentos exigidos para
la inscripción. La actualización del Registro Único
Tributario procede cuando se modifiquen o
adicionen los datos consignados originalmente en
este registro en cualquiera de sus elementos
constitutivos identificación, ubicación o
clasificación.
Tenga en cuenta que es responsabilidad de los
obligados, actualizar la información contenida en
el Registro Único Tributario (RUT), a más tardar
dentro del mes siguiente al hecho q</t>
  </si>
  <si>
    <t xml:space="preserve">Socialización en la capacitación de
estructuración de estudios previos de
prestación de servicios frente cambio del
formato del RUT por parte de DIAN
haciendo modificando el régimen del
contratista, dicho formato fue actualizado
en el segundo semestre de 2019 </t>
  </si>
  <si>
    <t xml:space="preserve">Una vez verificado el plan de mejoramiento y el seguimiento se observa: que el plan inicia el 1 de marzo y termina el 30 de julio de 2021. 
Se evidencia cumplimiento de la acción de la siguiente manera: 
 Acta de capacitación ley de garantías y daño antijurídico proyecto 7726, realizada el 27/08/21.  
En consecuencia, el estado del hallazgo es: CERRADO </t>
  </si>
  <si>
    <t>PMAI-2020-024-7</t>
  </si>
  <si>
    <t>La fecha del acta de inicio debe ser posterior
a la fecha de la radicación de la afiliación a la
ARL para los contratistas de prestación de
servicios</t>
  </si>
  <si>
    <t>El formato permite que la suscripción de la fecha del acta de inicio se haga antes de la afiliación a la ARL, sin embargo el inicio no puede ser anterior a la fecha de afiliación de ARL</t>
  </si>
  <si>
    <t>Ajustar el formato de acta de inicio para
que la fecha de suscripción del acta no
sea anterior a la fecha de afiliación a la
ARL</t>
  </si>
  <si>
    <t xml:space="preserve">Una vez verificado el plan de mejoramiento y el seguimiento se observa: que el plan inicia el 1 de marzo y termina el 7 de junio de 2021. 
Se evidencia cumplimiento de la acción de la siguiente manera: 
 Actualización formato acta de inicio vigente desde el 11/10/21, se ajusta en cuanto a la fecha inicio ARL.  
En consecuencia, el estado del hallazgo es: CERRADO </t>
  </si>
  <si>
    <t>PMAI-2020-024-8</t>
  </si>
  <si>
    <t>En el Secop no obran los pagos en la
ejecución del contrato contratos 1014 de
2020 y 1749 de 2019</t>
  </si>
  <si>
    <t>Envío de 3 tips de supervisión enfocados
en la actualización del expediente virtual
en el SECOP II</t>
  </si>
  <si>
    <t>Una vez verificado el plan de mejoramiento y el seguimiento se observa: que el plan inicia el 1 de marzo y termina el 7 de junio de 2021. 
Se evidencia cumplimiento de la acción de la siguiente manera: 
 Tips sobre actualización expediente virtual del 9/03/2021, 13/10/2021 y 12/05/2021. 
En consecuencia, el estado del hallazgo es: CERRADO</t>
  </si>
  <si>
    <t>PMAI-2020-024-9</t>
  </si>
  <si>
    <t>No se aportaron las actas de comité asesor de
contratación del 2019 incumpliendo el
articulo 7 de la resolución 214 de 2018</t>
  </si>
  <si>
    <t>En el año 2019 no se atendió el lineamiento de la
resolución 214 de 2018 frente a la frecuencia de
las reuniones del comité asesor de contratación</t>
  </si>
  <si>
    <t>Cumplimiento de la resolución 096
relacionando actas de reunión del comité
asesor de contratación evidenciando que
este se reúne por lo menos una vez al
mes desde el segundo semestre de 2020
hasta el primer semestre de 2021.</t>
  </si>
  <si>
    <t>Una vez verificado el plan de mejoramiento y el seguimiento se observa: que el plan inicia el 1 de marzo y termina el 7 de junio de 2021. 
Se evidencia cumplimiento de la acción de la siguiente manera: 
 Se da cumplimiento a la resolución 096 de 2020. Se aportan actas del comité asesor de contratación del 01/12/20, 16/09/20, 06/10/20, 30/11/20,  19/01/21 y 08/02/21. 
En consecuencia, el estado del hallazgo es: CERRADO</t>
  </si>
  <si>
    <t>PMAI-2020-024-10</t>
  </si>
  <si>
    <t>En las ordenes de compra del contrato 39109
- 39110 - 39111 de 2019 en el expediente
físico no obra el estudio previo, ni las pólizas,
el acta de aprobación de la póliza, orden de
compra ni el acta de inicio</t>
  </si>
  <si>
    <t xml:space="preserve">Incumplimiento en la normas de archivo </t>
  </si>
  <si>
    <t>Creación de la lista de verificación
documental para los ordenes de compra
donde se pueda indicar los documentos
que aplican según el proceso adelantado</t>
  </si>
  <si>
    <t>Una vez verificado el plan de mejoramiento y
el seguimiento se observa: que el plan inicia el
1 de marzo y termina el 30 de septiembre de
2021.
Se evidencia cumplimiento de la acción de la
siguiente manera:
Creación del formato verificación documental
de contratación tienda virtual.
El 17 de diciembre de 2021 se publicó el
formato en la página web de Idipron, proceso
apoyo, gestión contractual.
En consecuencia, el estado del hallazgo es:
CERRADO.</t>
  </si>
  <si>
    <t>PMAI-2020-026</t>
  </si>
  <si>
    <t>Auditoría regular Estrategia Participación Ciudadana, vigencias 2018-2019</t>
  </si>
  <si>
    <t>No se elaboraron los informes de gestión con periodicidad trimestre acumulado que permitieran la difusión permanente de la gestión realizada en instancias de participación y el Plan Institucional de Participación Ciudadana, y que suministraran información oportuna a la ciudadanía, pues tampoco se evidenció su publicación en la página web del Instituto, a  excepción del informe de gestión consolidado de cada vigencia. .</t>
  </si>
  <si>
    <t>1.Porque el proceso de participación en instancias locales y distritales no generó la información necesaria.
2.. Porque la información suministrada por los delegados a las instancias no fue entregada en tiempo real.
3. Porque la estrategia presentó dificultades en la implementación de la Matriz de diligenciamiento.
4. Porque los delegados a las instancias interpretaron de manera errónea el tema del diligencimaiento de la Matriz.
5. Porque se evidencia situaciones con relación a los delegados que inciden en el cumplimiento de los compromisos y obligaciones al respecto.</t>
  </si>
  <si>
    <t>1.Se realizará actualización  del procedimiento E-PLA-PR-002 clarificando la frecuencia de publicacion y elaboracion de informes en el numeral 3.10</t>
  </si>
  <si>
    <t>Aprobación plan de mejoramiento radicado 2021IE3067 del 11/06/2021. Pendiente presentar avances en próximo seguimiento.</t>
  </si>
  <si>
    <t>"Se evidencia la publicación de un formulario de recolección de impresiones y opiniones de la ciudadania sobre el Plan Institucional de Participación Ciudadana. Asi mismo se evidencia la solicitud de la pieza comunicativa a comunicaciones.
Se evidencia procedimiento actualizado
Se adjuntan soportes de informes"</t>
  </si>
  <si>
    <t xml:space="preserve">se observó en el marco de las evidencias que en el año 2021 se llevó a cabo una actualización del formato E-PLA-PR-002 cumpliendo así con la acción a realizar. </t>
  </si>
  <si>
    <t>PMAI-2020-026-1</t>
  </si>
  <si>
    <t>2. Se realizara la Estrategia de instancias de Coordinación y Participación donde se estipularán las acciones y su seguimiento.</t>
  </si>
  <si>
    <t>20-12-2021: Se incluye formulacion al tablero de control</t>
  </si>
  <si>
    <t>"Se evidencia la publicación de un formulario de recolección de impresiones y opiniones de la ciudadania sobre el Plan Institucional de Participación Ciudadana. Asi mismo se evidencia la solicitud de la pieza comunicativa a comunicaciones.
Finalmente se observa procedimiento actualizado
Se adjunta plan institucional de participacion en el que se establecen acciones "</t>
  </si>
  <si>
    <t xml:space="preserve">Se observa en las evidencias, que existen elementos que muestran el cumplimiento de acción en lo que se refiere a los informes de difusión.  </t>
  </si>
  <si>
    <t>Formulacion plan de participacion ciuddadana</t>
  </si>
  <si>
    <t>PMAI-2020-027-1</t>
  </si>
  <si>
    <t>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t>
  </si>
  <si>
    <t>1. Porque no se había establecido el respectivo ejercicio desde el Plan Institucional de Capacitaciones.
2. Porque solo se establecieron estas actividades desde el Plan Institucional de Participación Ciudadana.
3. Porque no se había coordinado con las personas responsables encargadas del Plan de Capacitaciones.
4. Porque el proceso de participación y rendición de cuentas se ha venido implementando y fortaleciendo, tomando como referencia el 2018 con la implementación de los lineamientos e instrumentos a utilizar con el análisis de la situación.
5. Porque en el IDIPRON no se contemplaban las acciones en los instrumentos de planeación ni en el Manual del Procesos y Procedimientos, pero normativamente si se realizan.</t>
  </si>
  <si>
    <t xml:space="preserve">
2. Realizar las capacticaciones con relación a rendición de cuentas y participación ciudadana que esten estipuladas en el Plan de Capacitaciones.</t>
  </si>
  <si>
    <t>Se evidencia listas de asistencia y presentacion de las capacitaciones</t>
  </si>
  <si>
    <t xml:space="preserve">De las evidencias aportadas,  se verifican listas de asistencia a capacitaciones virtuales referidas con la presente acción. </t>
  </si>
  <si>
    <t>PMAI-2020-028</t>
  </si>
  <si>
    <t>Según Instructivo Plan Institucional de Participación Ciudadana - E-PLA-IN-014, en el que se relacionan los elementos a tener en cuenta para la elaboración del Plan Anual de Participación Ciudadana, se encuentra que no se da cumplimiento a las actividades de los numerales: 3.2.2 Socializar propuesta ante el Equipo Operativo del Sistema Integrado de Gestión del IDIPRON (SIGID) e incorporar la retroalimentación recibida.</t>
  </si>
  <si>
    <t xml:space="preserve">1. Porque no se actualizó el instructivo en mención con relación a los lineamientos y normatividad respectiva.
2. Porque hay actividades que se vienen realizando que deben ser analizadas para seguir fortaleciendo el proceso y, en ocasioens, requiere la actualzaición de la docuemtnación.
3. Porque en el marco de los lineamientos, se realizó el trabajo con el equipo del MIPG con relación al autodiagnóstico y el Plan de Adecuaciones producto del FURAG.
4. Porque el trabajo realizado con el equipo del MIPG de la OAP, el autodiagnóstico y el Plan de Adecuaciones, es lo que permite para de la elaboración del Plan Anual de Participación Ciudadana.
5. Porque este proceso venía en etapa inicial y de consolidación del proceso que implica el análisis, estudio y adopción de medidas de mejoramiento (entre los que implica, actualziación de documentación para que estén acordes a los lineamientos distritales y nacionales):  </t>
  </si>
  <si>
    <t xml:space="preserve">1. Revision de procedimientos, formatos e instructivos que se derivan de participacion ciudadana y ajustarlos y actualizarlos a la realidad operativa.
</t>
  </si>
  <si>
    <t>No presento seguimiento
20-12-2021: Se incluye formulacion al tablero de control</t>
  </si>
  <si>
    <t>Aprobación plan de mejoramiento radicado 2021IE3067 del 11/06/2021. Pendiente presentar avances en próximo seguimiento.
20-12-2021: Se incluye formulacion al tablero de control</t>
  </si>
  <si>
    <t>Documentos actualizados</t>
  </si>
  <si>
    <t>Finalizar la actualizacion de dos documentos</t>
  </si>
  <si>
    <t xml:space="preserve">DE las evidencias se observa que se realizaron actualizaciones a los formatos y procedimientos asociados con la presente acción. </t>
  </si>
  <si>
    <t>PMAI-2020-028-1</t>
  </si>
  <si>
    <t xml:space="preserve">
2. Realizar articulación con el equipo SIGID para socializarles el plan de participacion ciudadana.</t>
  </si>
  <si>
    <t>"Se evidencia la publicación del Plan de Acción 2021 en la pagina web 
Se evidencia documentacion actualizada"</t>
  </si>
  <si>
    <t>Revisados las evidencias se observa que la entidad procedio a realizar las socializaciones correspondiente y pendientes en el marco de la presente acción.</t>
  </si>
  <si>
    <t>PMAI-2020-029</t>
  </si>
  <si>
    <t xml:space="preserve">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t>
  </si>
  <si>
    <t xml:space="preserve">
1. Porque no se actualizó el instructivo en mención con relación a los lineamientos y normatividad respectiva.
2. Porque hay actividades que se vienen realizando que deben ser analizadas para seguir fortaleciendo el proceso y, en ocasioens, requiere la actualzaición de la documentación.
3. Porque en el marco de los lineamientos, se realizó la comunicación con actores sociales pero no por medio de oficio externo
4. Porque se utilizaron otros medios de divulgación y comunicación como canales virtuales y presenciales.
5. Porque no solo se da cumplimiento a la Política de cero papel que busca reducir su utilización sino porque la facilidad y pertinencia que adquiere todo el tema de virtualidad y, por ende, la promoción de las estrategias de Gobierno Abierto y uso de las TIC.</t>
  </si>
  <si>
    <t xml:space="preserve">1. Realizar la actualizacion del instructivo E-PLA-IN-014 en el numeral 3.2.16 donde se elimina el oficio externo como medio único de divulgación de resultados y se complementará todo lo relacionado con temas de Gobierno Abierto y uso de las TIC.
</t>
  </si>
  <si>
    <t>Se evidencia i nstructivo actualizado</t>
  </si>
  <si>
    <t xml:space="preserve">Se observó que  en el marco del plan institucional del Participación ciudadana, se dio cumplimiento a la acicón aquí propuesta. </t>
  </si>
  <si>
    <t>Rendicion de cuentas</t>
  </si>
  <si>
    <t>PMAI-2020-032 - 2</t>
  </si>
  <si>
    <t>El informe de la Estrategia de Rendición de Cuentas 2018 "no se ecuentra publicado" en la página web de la Entidad.</t>
  </si>
  <si>
    <t>1. Porque su publicación se realizó desde el Informe de Gestión 2018.
2. Porque el Informe de Gestión de Participación Ciudadana da cuenta de las actividades y proceso con relación al Plan Institucional de Participación Ciudadana.
3. Porque el Plan Institucional de Participación Ciudadana incluye todo lo relacionado a la Estrategia Integral de Rendición de Cuentas.
4. Porque las actividades y resultados generados de la Estrategia Integral de Rendición de Cuentas son actividades que dan cuenta de la gestión del Equipo de Participación Ciudadana.
5. Porque el Equipo de Participación Ciudadana y el Instituto se encontraba en la etapa de iniciación del proceso propio de las metodologías de rendición de cuentas según los lineamientos distritales y nacionales.</t>
  </si>
  <si>
    <t>1. Realizar informe de la Estartegia Integral de Rendición de Cuentas y publicarlo en la página web.</t>
  </si>
  <si>
    <t>"Se evidencia publiocacion de informes en los links https://www.idipron.gov.co/informes-de-rendicion-de-cuentas
https://www.idipron.gov.co/transparencia-y-acceso-la-informaci%C3%B3n-publica-resolucion-1519-mintic-2020   (numeral 6)"</t>
  </si>
  <si>
    <t>De las evidencias se observa que se ha procedido a la publicación a que se refiere la presente acción.</t>
  </si>
  <si>
    <t>PMAI-2020-032 - 3</t>
  </si>
  <si>
    <t>Los indicadores de la Gestión de la Estrategia de Participación Ciudadana no cuentan con "seguimiento y medición".</t>
  </si>
  <si>
    <t xml:space="preserve">1. Porque la Estrategia de Participación Ciudadana solo contaba con los indicadores propuestos en el Plan Institucional de Participación Ciudadana y el Plan de Acción de la Oficina Asesora de Planeación.
2. Porque el Estrategia de Participación no contaba con indicadores propuestos en la caracterización del proceso de la Oficina Asesora de Planeación.
3. Porque se comenzó el proceso de elaboración, formulación y formalización de los indicadores con el equipo respectivo del MIPG.
4. Porque en su proceso de formalización se realizó a mediados del mes de diciembre.
5. Porque se da cuenta del seguimiento y medición en el marco del Plan de Acción de la OAP y del Plan Institucional de Participación Ciudadana pero no de la caracterización de la OAP porque hasta diciembre fueron formalizados. </t>
  </si>
  <si>
    <t>1. Realizar seguimiento y medición de los indicadores propuestos en la caracterización de la Oficina Asesora de Planeación en cuanto a la Estrategia de Participación Ciudadana.</t>
  </si>
  <si>
    <t>Se evidencia caracterizacion</t>
  </si>
  <si>
    <t>Medicion de indicadores</t>
  </si>
  <si>
    <t>Se observa que la caracterización pendiente fue debidamente expedida incluyendo indicadores de seguimiento y medición</t>
  </si>
  <si>
    <t>PMAI-2020-033</t>
  </si>
  <si>
    <t>Informe Auditoría Interna de gestión al proceso de estratégico de Gestión del Mejoramiento vigencia 2018 Primer semestre 2019</t>
  </si>
  <si>
    <t>No se identificó un documento que brinde directrices claras en cuanto a la metodología utilizada por el Instituto, para la identificación de la causa raíz en los Planes mejoramiento, razón por la cual existen debilidades en la formulación de los Planes de mejoramiento donde las acciones correctivas o preventivas no son coherentes con la causa raíz y dificulta tener un resultado efectivo, situación que evidencia también falta de asesoramiento y acompañamiento por parte del proceso para garantizar la mejora Institucional.</t>
  </si>
  <si>
    <t>Porque no se habia proyectado en el plan de accion
Porque no se habia analizado desde las lineas de defensa
Porque  no se habia construido documentacion y formatos para los planes de mejoramiento</t>
  </si>
  <si>
    <t>Formular manual para la administracion de planes de mejoramiento que incluya el establecimiento de lineas de defensa y analisis de causas</t>
  </si>
  <si>
    <t>Manual oficializado</t>
  </si>
  <si>
    <t>Manual oficializado/ (1) Manual</t>
  </si>
  <si>
    <t>1 manual</t>
  </si>
  <si>
    <t>05-01-2022: Se incluye formulacion al tablero de control</t>
  </si>
  <si>
    <t>No hay formulacion del plan de mejoramiento, sin avance</t>
  </si>
  <si>
    <t>Se evidencia la formulación del documento propuesto</t>
  </si>
  <si>
    <t>Se comprobó que el documento formulado , cumple con lo requerido en la actividad propuesta, respecto del establecimiento de líneas de defensa y análisis de causas.</t>
  </si>
  <si>
    <t>FRANKLIN AUGUSTO SERRANO ROJAS</t>
  </si>
  <si>
    <t>Se observa que el proceso de Gestión de Mejoramiento no cuenta con un procedimiento que brinde lineamientos frente a las actividades que se deben tener en cuenta para identificar, analizar, hacer seguimiento y los plazos establecidos para eliminar las causas de las no conformidades potenciales y/o detectadas en el Sistema Integrado de Gestión del IDIPRON, esto con el fin de prevenir que estas situaciones no se presenten o si ya sucedieron, no vuelvan a presentarse de nuevo. De otra parte, no se identificó en los formatos del proceso, una herramienta que recopile o administre las acciones de mejora que dan respuesta a los hallazgos derivados de los ejercicios de auditoría interna detectados durante el seguimiento a los diferentes procesos, auditorías externas, auditorias de calidad, incumplimientos o debilidades presentadas en las valoraciones finales de gestión</t>
  </si>
  <si>
    <t>Construir tablero de control para la administracion de planes de mejoramiento en la entidad</t>
  </si>
  <si>
    <t>Tablero de control</t>
  </si>
  <si>
    <t>Tablero de control implementado / (1) Tablero de control</t>
  </si>
  <si>
    <t xml:space="preserve">1 matriz de excel </t>
  </si>
  <si>
    <t>Se evidencia la implementación del tablero de control de brechas</t>
  </si>
  <si>
    <t>Se evidenció la implementación del tablero de control de Planes de Mejoramiento para el IDIPRÓN.</t>
  </si>
  <si>
    <t>Se evidencian debilidades en el acompañamiento que realiza la Oficina Asesora de Planeación a la formulación de los mapas de riesgos de los procesos del Instituto, toda vez que existen errores en el diseño de controles, su periodicidad, acciones de control que no tienen relación con el riesgo formulado en los mapas evaluados, como también mapas de riesgos de corrupción con riesgos bajo impacto durante las vigencias 2018 y 2019 en los procesos de Gestión ambiental, Gestión financiera, Gestión de mejoramiento y Planeación, lo que dificulta el monitoreo y deja expuesto a la materialización de los riesgos, situación que puede llegar a afectan la gestión y los objetivos del Instituto.</t>
  </si>
  <si>
    <t>Desconocimiento de la metodología y los lineamientos establecidos por el DAFP frente a la administración del riesgo
Documento metodolgógico que no contempla los lineamientos establecidos por el dafp</t>
  </si>
  <si>
    <t>Actualizar el documento metodológico que establece los lineamientos para la administración del riesgo en el IDIPRON</t>
  </si>
  <si>
    <t>Documento actualizado</t>
  </si>
  <si>
    <t>Documento metodológico actualizado / (1) Documento</t>
  </si>
  <si>
    <t xml:space="preserve"> 1 Documento metodológico actualizaco</t>
  </si>
  <si>
    <t>Se pudo evidenciar la actualización del documento y su adopción en el Sistema Integrado de Gestión del IDIPRON</t>
  </si>
  <si>
    <t>Se evidenció la actualización del Manual para la Administración de los Riesgos y su incorporación al Sistema Integrado de Gestión del IDIPRON.</t>
  </si>
  <si>
    <t>Se observa en el procedimiento interno, Administración del Riesgo con código E-MEJ-PR-003, responsabilidades atribuidas a la Oficina de Control Interno, que están dentro de las funciones de acompañamiento de la Oficina Asesora de Planeación como segunda línea de defensa, como es el “Apoyar en la definición de si se produce cambio en el mapa de riesgos, dentro de los riesgos residuales, realizar el ajuste y añadirlo a la descripción de cambios”, y el “Realizar Plan de Mejoramiento con el fin de fortalecer las acciones hacia dicho riesgo y aplicar los lineamientos del procedimiento”</t>
  </si>
  <si>
    <t>Se identificó la falta de un formato establecido en el proceso de Gestión de Mejoramiento, que logre dar a conocer el resultado del análisis de los seguimientos y observaciones efectuadas por parte de la Oficina de Control Interno a los mapas de riesgos de gestión y corrupción, lo cual es significativo para la Oficina Asesora de Planeación y los líderes de procesos al momento de realizar el seguimiento a la matriz de riesgos del instituto.</t>
  </si>
  <si>
    <t>Desconocimiento de la metodología y los lineamientos establecidos por el DAFP frente a la administración del riesgo
Documentos desactualizados</t>
  </si>
  <si>
    <t>Realizar la actualización del formato del mapa de riesgos a la nueva metodología establecida por el DAFP incluyendo espacios para que la Oficina de Control Interno diligencie el análisis de los seguimientos y observaciones efectuadas a los mapas de riesgos</t>
  </si>
  <si>
    <t>Formatos actualizado</t>
  </si>
  <si>
    <t>Formato actualizado / (2) Formatos de mapas de riesgo</t>
  </si>
  <si>
    <t>2 Formatos actualizados</t>
  </si>
  <si>
    <t>Se evidencia la adopción del formato mapa de riesgos de corrupción en el SIGID y el formato cuenta con espacios para que la OAP y OCI puedan reportar el monitoreo y evaluación independiente</t>
  </si>
  <si>
    <t>Falta por actualizar el formato de mapa de riesgo de gestión</t>
  </si>
  <si>
    <t>Se verificó la incorporación al SIGID, del Mapa de Riesgos de Corrupción, actualizado con campos para el análisis y observaciones por parte de la OCI.</t>
  </si>
  <si>
    <t>Las obligaciones específicas establecidas en los contratos de prestación de servicios son generales y no abarca las funciones establecidas en la Resolución 001 de 2001 y 322 de 2016, (Ver contratos 2019-1574; 2019-1446; 2019-0068, y 2019-0400). Lo anterior, crea un riesgo en la gestión de la Oficina Asesora de Planeación.</t>
  </si>
  <si>
    <t>Inexistencia de ejercicios de revisión de las funciones otorgadas por la normatividad a la Oficina Asesora de Planeación al momento de elaborar los contratos de prestación de serivicios de los contratistas que apoyarán la labor de la oficina</t>
  </si>
  <si>
    <t>Realizar un ejercicio de revision de las funciones de la Oficina Asesora de Planeación para establecer las obligacaiones contractuales de los contratistas que apoyarán la labor de los grupos de trabajo que forman parte de la OAP</t>
  </si>
  <si>
    <t>Archivo con el analisis realizado
Contratos de Prestación de Servicios</t>
  </si>
  <si>
    <t>Un analisis realizado/Un analisis propuesto</t>
  </si>
  <si>
    <t>1 archivo con el analisis realizado</t>
  </si>
  <si>
    <t>Se evidencia la realización del ejercicio y el criuce entre las funciones que tiene establecida la oficina y los objetos contractuales de los CPS</t>
  </si>
  <si>
    <t>Se evidenció la realización del ejercicio y el cruce entre las funciones que tiene establecida la oficina y los objetos contractuales de los CPS, mediante la utilización de una herramienta en Excel.</t>
  </si>
  <si>
    <t>PMAI-2020-041</t>
  </si>
  <si>
    <t>En las actividades descritas en el procedimiento “Administración del Sistema Integrado de Gestión -E-MEJ-PR-005” en su versión 03, se suprime la divulgación de la plataforma estratégica a través de capacitaciones o socializaciones diferentes a la publicación en el Manual de Procesos y Procedimientos y los correos institucionales masivos, generando el riesgo de que sus elementos constitutivos (misión, visión, objetivos, políticas y estrategias) no sean conocidos y entendidos por todos los niveles de la Entidad, más aún, cuando desde el Modelo Integrado de Gestión y Planeación, en su segunda dimensión, se reconoce en el plan estratégico una herramienta que tiene como propósito orientar y direccionar la gestión institucional</t>
  </si>
  <si>
    <t>Ubicación de las actividades de divulgación de la plataforma estratégica en unn proceso errado</t>
  </si>
  <si>
    <t>Ajustar la caracterización del proceso de Planeación de la Entidad incluyendo la capacitación y divulgación de la plataforma estratégica como un producto del proceso</t>
  </si>
  <si>
    <t>Caracterizcion del proceso ajustada</t>
  </si>
  <si>
    <t>Una caracterización ajustada /una caracterizacion de proceso</t>
  </si>
  <si>
    <t>1 documento actualizado</t>
  </si>
  <si>
    <t>Se evidenció la actualización de la caracterización y la inclusión de la socialización de la plataforma estratégica</t>
  </si>
  <si>
    <t>Se evidenció la actualización de la caracterización y la inclusión de la socialización de la plataforma estratégica, como producto de la caracterización del proceso.</t>
  </si>
  <si>
    <t>PMAI-2020-042</t>
  </si>
  <si>
    <t>No se evidencia seguimiento por parte de la Oficina Asesora de Planeación del despliegue de la información impartida en reuniones y capacitaciones al Equipo Operativo SIGID hacia las áreas o dependencias que estos representan, lo que no que permite tener certeza del conocimiento de dicha información y participación de todos los colaboradores de la Entidad que tienen incidencia directa en la operación de los procesos</t>
  </si>
  <si>
    <t>Falta de un plan de trabajo que permita articular las acciones lideradas por la OAP con el equipo SIGID  para avanzar en la implementación del MIPG en el Instituto</t>
  </si>
  <si>
    <t>Elaborar un plan de trabajo que permita articular al equipo SIGID con las actividades lideradas por la OAP para la implementación del MIPG en el Instituto</t>
  </si>
  <si>
    <t>Plan de trabajo formulado y ejecutado</t>
  </si>
  <si>
    <t xml:space="preserve">Un plan de trabajao formulado y ejecutado / Un plan de trabajo </t>
  </si>
  <si>
    <t>Informes de seguimiento del plan formulado</t>
  </si>
  <si>
    <t>Se evidencia la elaboración del plan de trabajo</t>
  </si>
  <si>
    <t>Se evidenció el cumplimiento de la actividad, mediante la formulación del Plan de Capacitación, para la articulación del Equipo SIGID y las actividades de Planeación para la implementación de MIPG</t>
  </si>
  <si>
    <t>PMAI-2020-047</t>
  </si>
  <si>
    <t>El Proceso de Gestión de Mejoramiento durante las vigencias auditadas, no realizó de manera oportuna el acompañamiento a los procesos del Instituto, para la formulación de Planes de mejoramiento, con el fin de asesorar en la identificación de causas y el diseño de acciones preventivas y correctivas, lo que resulta en falta de seguimiento por parte de la Oficina Asesora de Planeación en cuanto a las acciones de mejora formuladas por la Entidad para subsanar debilidades o incumplimientos evidenciados por la Oficina de Control Interno y los entes externos de control</t>
  </si>
  <si>
    <t>Se evidencia la adopción del documento Manual para la Administración del Documento</t>
  </si>
  <si>
    <t>PMAI-2020-048-2</t>
  </si>
  <si>
    <t>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t>
  </si>
  <si>
    <t>Porque  el Plan de Adecuación y Sostenibilidad no se encuentra incluido en el plan de accion</t>
  </si>
  <si>
    <t>Incluir dentro del plan de accion institucional el Plan de Adecuación y Sostenibilidad</t>
  </si>
  <si>
    <t>Planes de accion aprobados</t>
  </si>
  <si>
    <t>Planes de accion publicados</t>
  </si>
  <si>
    <t>Planes de accion publicados en la pagina web</t>
  </si>
  <si>
    <t>Se evidencia la inclusión del plan de mejormaiento en el plan de acción institucional</t>
  </si>
  <si>
    <t>Se evidenció la inclución del Plan de Adecuación y Sostenibilidad, dentro del Plan de Acción Institucional del Decreto 612</t>
  </si>
  <si>
    <t>Comité Institucional de Gestión y desemepeño,  Autodiagnósticos y Plan de Adecuación y Sostenibilidad</t>
  </si>
  <si>
    <t>PMAI-2020-050</t>
  </si>
  <si>
    <t>Al momento de la auditoria, la Resolución interna vigente 284 de 2018, no describe las funciones del presidente y secretaría técnica del Comité Institucional de Gestión del Idipron, donde se establezcan responsabilidades en cuanto al avance en su adopción y las herramientas o metodologías utilizadas por la entidad para medir la sostenibilidad del sistema de gestión, así mismo, el modelo por estar basado en una metodología de líneas de defensa para asegurar la efectividad de su estructura de control, la resolución no describe las responsabilidades en relación a las líneas de defensa, el rol de cada una de las instancias que participan en la definición y ejecución de las acciones, métodos y procedimientos de control y de gestión del riesgo.</t>
  </si>
  <si>
    <t>Desactualización de la resolución que crea el comité institucional de gestión y desempeño en el Instituto</t>
  </si>
  <si>
    <t>Actualizar la resolución 248 de 2018 por medio de la cual se crea el comité institucional de gestión y desempeño.</t>
  </si>
  <si>
    <t>Resolución actualizada</t>
  </si>
  <si>
    <t xml:space="preserve">Resoljución actualizada / (1) Una Resolución </t>
  </si>
  <si>
    <t>(1) una resolución actualizada</t>
  </si>
  <si>
    <t>Se evidenció que en la resolución 926 del 30 de diciembre de 2019 derogó la Resolución 248 de 2018.</t>
  </si>
  <si>
    <t>PMAI-2020-051</t>
  </si>
  <si>
    <t>Se identificaron publicaciones en el mes de mayo del 2019 respecto a la formulación de los mapas de riesgos de gestión, que debieron ser publicados a más tardar el 31 de enero de la vigencia respectiva, lo que evidencia un incumplimiento a lo mencionado en la Guía para la Administración del Riesgo y el Diseño de Controles en Entidades Públicas, la Política para la Administración del Riesgo del Idipron y lo establecido en el artículo 2.1.1.2.1.4 del Decreto 1081 de 2015.</t>
  </si>
  <si>
    <t xml:space="preserve"> 1 Documento metodológico actualizado</t>
  </si>
  <si>
    <t>Se evidenció la actualización del Manual para la Administración de los Riesgos del IDIPRON, a partir del 15/09-2021</t>
  </si>
  <si>
    <t>PMAI-2020-052</t>
  </si>
  <si>
    <t>El proceso evaluado, no realizó de manera periódica el monitoreo a los riesgos identificados en el Instituto, lo que va en contravía con establecido en la Guía para la Administración del Riesgo, la cual señala que se debe elaborar una matriz de riesgos, mediante la cual se evalúen de manera periódica los cambios en el direccionamiento estratégico o en el entorno y como estos puedan generar nuevos riesgos o modificar los que ya se tienen identificados por los procesos, situaciones que se identificaron en el desarrollo de esta auditoría, al tener procesos con riesgos que no responden a posibles incumplimientos de la normatividad vigente</t>
  </si>
  <si>
    <t>Lineamientos y seguimiento a la documentacion del SIGID</t>
  </si>
  <si>
    <t>PMAI-2020-053</t>
  </si>
  <si>
    <t>Los procedimientos verificados presentan debilidades en la identificación de puntos de control y sus mecanismos de verificación, ya que se evidencian actividades relevantes que implican acciones de verificación, revisión o toma de decisiones y que no tienen puntos de control; y aquellas que los tienen, no especifican la fuente de información con la cual se hace la verificación o análisis, ni la evidencia de la ejecución del control. No contar con puntos de control adecuados y efectivos expone a los procesos a riesgos en su operatividad y a afectar el desempeño institucional</t>
  </si>
  <si>
    <t xml:space="preserve">Por que no se contaba con el lineamientos identificar puntos de control.
Porque no se contaba con el conocimiento para identificar puntos de control.
 Porque no se contaba con un personal capacitado e idoneo
</t>
  </si>
  <si>
    <t>Revisar los procedimientos y fortalecer los puntos de control</t>
  </si>
  <si>
    <t>Procedimientos revisados</t>
  </si>
  <si>
    <t>Numero de documentos revisados/numero de documentos a revisar</t>
  </si>
  <si>
    <t>Procedimientos Revisados</t>
  </si>
  <si>
    <t>Se evidenció la actualización de todos los prcedimientos e instructivos en el instituto</t>
  </si>
  <si>
    <t>Se revisó la evidencia aportada, consistente en un Listado Maestro de Documentos actualizados en 2021.</t>
  </si>
  <si>
    <t>PMAI-2020-056</t>
  </si>
  <si>
    <t>Se observan debilidades en el rol de acompañamiento y/o asesoría por parte de los profesionales de la OAP, pues se identifican diferentes documentos que se encuentran aprobados y publicados en el Manual de Procesos y Procedimientos con falencias de contenido, especialmente en puntos de control, pues de 13 procedimientos revisados, 8 no tienen identificados puntos de control; y de forma (alineación de flujogramas, coherencia de los símbolos respecto a lo que representan, redacción de actividades, entre otros), que ponen en riesgo la fiabilidad de la información consignada en los documentos.</t>
  </si>
  <si>
    <t>Ausencia de documentos metodológicos que establezcan los lineamientos para la correcta elaboración de los documentos que forman parte del Manual de Procesos y Procedimientos</t>
  </si>
  <si>
    <t>Actualizar el documento metodológico que establece los lineamientos para la elaboración de los documentos que forman parte del Manual de Procesos y Procedimientos</t>
  </si>
  <si>
    <t>Se evidencia la actualización del documento y a inclusión de los temas que se formualron en la accion de mejoramiento</t>
  </si>
  <si>
    <t>Se evidenció la actualización del Manual para la Elaboración de Documentos, vigente desde 26/06-20</t>
  </si>
  <si>
    <t xml:space="preserve"> Área de Investigación
Subdirección Técnica de Métodos Educativa y Operativa STMEO</t>
  </si>
  <si>
    <t>Desarrollo y resultados de los estudios del area de investigaciones</t>
  </si>
  <si>
    <t>PMAI-2020-061</t>
  </si>
  <si>
    <t>Informe Auditoría Interna de Gestión, al proceso estratégico de investigación  vigencia 2019</t>
  </si>
  <si>
    <t>Aunque el proyecto de equitación es una herramienta para el desarrollo de procesos educativos de NNAJ con
dificultades en las áreas motora, sensorial, cognitiva y emocional. Se encuentra poca planeación, falta de capacitación y
lineamientos claros en la forma experimental por parte del Área de Investigación como director del convenio y en el
desarrollo de este, de acuerdo con el propósito de la equinoterapia (en las unidades escogidas como muestra). Además,
mayor articulación en el proceso de equinoterapia entre los responsables de las unidades, el área de Salud, Pedagogía,
Psicosocial, el área de Investigación y Cabalgando. Lo anterior, de conformidad con el artículo 7º de la Resolución 322 de
2016. 
El informe acerca de la equinoterapia realiza la descripción y análisis de las acciones desarrolladas con los NNAJ como parte del proceso. Sin embargo, por parte del área de Investigación no se observa concretamente una postura frente al interrogante: ¿cuál es el impacto de la equinoterapia en el desarrollo integral de NNAJ con discapacidad, necesidades educativas especiales y/o consumo problemático de sustancias psicoactivas (SPA) vinculados al IDIPRON?, como
consecuencia de la investigación efectuada. Lo anterior, refleja falta de cooperación entre la Subdirección de Métodos e Investigación.</t>
  </si>
  <si>
    <t>El convenio se inició sin generar la debida articulación con el area de Investigaciones. 
Porque no se tuvo en cuenta al Área de Investigación en la elaboración de los estudios previos y las modificaciones al contrato. 
Porque faltó comunicación entre la Subdirección de Métodos Educativos y Operativos y el Área de Investigación.</t>
  </si>
  <si>
    <t>Realizar dos mesas de trabajo, durante la vigencia, en la cual se definan los lineamientos para la planeación de los convenios con base en los estudios que se encuentre adelantando el Área de Investigación. 
Se entregará el acta como evidencia.</t>
  </si>
  <si>
    <t>No se evidencia avances en las actividades propuestas
Es importante avanzar en la realización de las  mesas de trabajao toda vez que ya ha pasado el 50% del tiempo estimado para la actividad</t>
  </si>
  <si>
    <t>Realizar dos mesas de trabajo para definir los lineamientos para la planeación de los convenios y sus respectivas  actas como evidencia.</t>
  </si>
  <si>
    <t>SIN AVANCE SIN EVIDENCIAS</t>
  </si>
  <si>
    <t>Se adjuntan 5 actas de reunión entre el mes de septiembre y ooctubre sobre Catedra para la paz</t>
  </si>
  <si>
    <t>Se cierra por cumplimiento del 100%, se aportan 5 actas de la cátedra de la paz</t>
  </si>
  <si>
    <t xml:space="preserve">
Área de Investigación
</t>
  </si>
  <si>
    <t>PMAI-2020-062</t>
  </si>
  <si>
    <t xml:space="preserve">
En el Procedimiento Conformación Grupos de Investigación se considera, que el tiempo promedio establecido, 45 meses, desde los lineamientos aportados por el director hasta la publicación del producto es muy extenso. Por lo tanto, se recomienda verificar y ajustar los tiempos, en aras de alcanzar eficazmente en la transformación de las condiciones de vida de las Niñas, Niños, Adolescentes y Jóvenes que se encuentran en situación de calle, o en riesgo de calle o fragilidad social. Así mismo, en el procedimiento no se encuentran puntos de control, representados mediante una lupa, ni se menciona la
verificación de estos.
En el Procedimiento Alianzas estratégicas de investigación, una vez verificado el flujograma, la descripción, responsable, documento registro y tiempo, no se evidencian puntos de control, ni se indica cómo será el control y los mecanismos de verificación en cuanto al cumplimiento del control.</t>
  </si>
  <si>
    <t xml:space="preserve">Porque falta la actualización de los procedimientos e inclusión de puntos de control
</t>
  </si>
  <si>
    <t xml:space="preserve"> 
Actualizar los procedimiento y definir los puntos de control</t>
  </si>
  <si>
    <t>Se evidencia los documentos dos documentos con procedimiento, uno para construir redes de conocimiento y otro para producir conocimiento por medio del desarrollo de invesrtigaciones. Se dan 90% por la actividad realizada y queda para la segunda revisión un 10% al subir los procedimientos para formalización</t>
  </si>
  <si>
    <t>Pasarlos a Aranda para formalización y posterior aprobación</t>
  </si>
  <si>
    <t>SE EVIDENCIA AVANCE. ESTÁ PENDIENTE LA PUBLICACIÓN EN LA PÁGINA WEB DE LA ENTIDAD</t>
  </si>
  <si>
    <t>De acuerdo a los documentos adjuntados se observa como condicion general  el uso y Tratamiento de datos personales, atendiendo a la obsevación del pasado seguimiento.</t>
  </si>
  <si>
    <t>Se cierra por cumplimiento del 100%, se aporta la actualización de los procedimientos: Desarrollo investigaciones y Alianzas estrategicas de investigación.</t>
  </si>
  <si>
    <t>Coordinadora Área de Investigación</t>
  </si>
  <si>
    <t>PMAI-2020-065</t>
  </si>
  <si>
    <t xml:space="preserve">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
IDIPRON y el cumplimiento de las acciones desarrolladas con el propósito de optimizar la prestación de los servicios en los procesos estratégicos, misionales y de apoyo del Instituto. </t>
  </si>
  <si>
    <t xml:space="preserve">Porque falta especificar dentro de la Resolución en acuerdo de confidencialidad frente a las investigaciones </t>
  </si>
  <si>
    <t xml:space="preserve">Revisar la Resolución 318 y realizar los ajustes necesarios
</t>
  </si>
  <si>
    <t>Se evidencia en la resolución  318 de 2018 el ajusate solicitado, ubicado en el resuelve, artículo octavo;
EL acuerdo de confidencialidad frente a las investigaciones .</t>
  </si>
  <si>
    <t>ACCIÓN CERRADA</t>
  </si>
  <si>
    <t>Área de Investigación</t>
  </si>
  <si>
    <t>PMAI-2020-067</t>
  </si>
  <si>
    <t>No hay un procedimiento establecido para las indagaciones externas</t>
  </si>
  <si>
    <t xml:space="preserve">
Crear el procedimiento para indagaciones externas.</t>
  </si>
  <si>
    <t>Se evidencia documento con el procedimiento, esta en la ultima versión de formato, y quedaria para revisión y aprobación en ARANDA</t>
  </si>
  <si>
    <t>Cargar en ARANDA, el procedimiento para formalización y legalización.</t>
  </si>
  <si>
    <t xml:space="preserve"> Área de Investigación</t>
  </si>
  <si>
    <t>PMAI-2020-068</t>
  </si>
  <si>
    <t>Respecto al plan de acción, se tiene que las acciones estratégicas no materializan los objetivos estratégicos del
IDIPRON. Hecho que se deberá tener presente a la hora de plantear un nuevo plan de acción para el proceso. Sobre la meta establecida en las acciones estratégicas, no se establece un plazo para lograrlo, de acuerdo con el instructivo de
programación y seguimiento al plan de acción.
Igulmente, frente a los indicadores plasmados en las acciones estratégicas, se encuentra que el instrumento permite medir el
resultado de la meta. Sin embargo, no se menciona los indicadores establecidos en la caracterización. En relación con los
productos, es importante establecer concretamente cual es la evidencia que se aporta para demostrar el cumplimiento de la
acción estratégica.</t>
  </si>
  <si>
    <t>Falta de alineación estratégica de los productos de investigación frente al Plan de Acción y Plan Estratégico</t>
  </si>
  <si>
    <t xml:space="preserve">Realizar una mesa de trabajo para formulación del Plan de Acción.
 La evidencia es la agenda de la reunión por la aplicación de teams y el archivo en el cual se formula el Plan de Acción. 
</t>
  </si>
  <si>
    <t>08/06/21
Se evidencia la formulación del plan de acción del área de investigación con sus soportes</t>
  </si>
  <si>
    <t>Jefe Oficina Asesora Jurídica</t>
  </si>
  <si>
    <t>Resoluciones de fijación de honorarios</t>
  </si>
  <si>
    <t>PMVD-2021-014</t>
  </si>
  <si>
    <t>Establecer posibles actos de corrupción en el Instituto Distrital para la Protección de la Niñez y la Juventud-IDIPRON.</t>
  </si>
  <si>
    <t xml:space="preserve">"3.	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
</t>
  </si>
  <si>
    <t xml:space="preserve">La resolución esta redactada con un lenguaje que da lugar a la ambigüedad_  En la resolución 025 de 2020 resolución, parágrafo 2 se menciona que los honorarios se aplican  como referencia. Información aclaratoria frente a la interpretación correcta que se debe hacer.
</t>
  </si>
  <si>
    <t xml:space="preserve">Expecificar en la resolución de honorarios vigencia 2022 donde se debe especificar el tema de rangos </t>
  </si>
  <si>
    <t>1 Resolución de honorarios 2022</t>
  </si>
  <si>
    <t>1 Resolución de Honorarios</t>
  </si>
  <si>
    <t>No presenta seguimiento</t>
  </si>
  <si>
    <t>si</t>
  </si>
  <si>
    <t>ejecucion de actividades definidas</t>
  </si>
  <si>
    <t xml:space="preserve">se observa la expedición de la resolución 01 de 2022 en la cual se especifican rangos para establecer honorarios dependiendo escala del contratista (experiencia y estudios). </t>
  </si>
  <si>
    <t>Atención a la Ciudadanía</t>
  </si>
  <si>
    <t>INFORME EVALUACIÓN DE ACCESIBILIDAD DEL PUNTO DE SERVICIO A LACIUDADANÍA DEL INSTITUTO DISTRITAL PARA LA PROTECCIÓN DE LA NIÑEZ Y LA JUVENTUD - IDIPRON</t>
  </si>
  <si>
    <t>El punto no es fácil de identificar, carece de señalización adecuada.</t>
  </si>
  <si>
    <t xml:space="preserve">El punto de atención a la ciudadanía se encuentra  dentro de la oficina de gestión documental </t>
  </si>
  <si>
    <t xml:space="preserve">Instalar en la entrada del punto de atención a la ciudadanía un pendón que visibilice el área. </t>
  </si>
  <si>
    <t>Se evidencia registro fotografico del pendón de atención a la ciudadanía en el punto de atención de la calle 63</t>
  </si>
  <si>
    <t>De las evidencias se observa cumplimiento de la acción en lo que corresponde al punto de atención al ciudadano</t>
  </si>
  <si>
    <t>Puntos de atención al ciudadano</t>
  </si>
  <si>
    <t>PMVD-2021-013</t>
  </si>
  <si>
    <t>No cuenta con un sistema de bucle magnético, para el uso de personas con discapacidad auditiva que usen implante coclear o audífonos medicados.</t>
  </si>
  <si>
    <t xml:space="preserve">No existen puntos de atención a la ciudadanía </t>
  </si>
  <si>
    <t>Realizar dos talleres de lengua de señas con el fin de fortalecer las competencias del grupo de atencion a la ciudadania, para la atencion de personas con discapacidad auditiva.</t>
  </si>
  <si>
    <t>Se evidencia lista de asistencia  de talleres de lenguas de señas</t>
  </si>
  <si>
    <t xml:space="preserve">De las evidencias se observa cumplimiento de la acción en lo que corresponde al taller de lenguaje de señas </t>
  </si>
  <si>
    <t>Atención a la Ciudadanía - Mantenimiento de Bienes - Gestión Logística</t>
  </si>
  <si>
    <t>PMVD-2021-012</t>
  </si>
  <si>
    <t>La altura del mesón no garantiza la aproximación frontal a una persona usuaria  de silla de ruedas o el uso adecuado de una persona de talla baja o niño. Actualmente posee una altura de 113 cm</t>
  </si>
  <si>
    <t>La oficina en donde se encuentra el punto de atención a la ciudadanía en la calle 63 era compartida con el área de gestión documental, junto con su mobiliario</t>
  </si>
  <si>
    <t xml:space="preserve">Dotar con mobiliario los puntos de atención a la ciudadanía con el fin de generar una aproximación frontal a una persona usuaria de silla de ruedas o que posibilite la atención correcta a personas de talla baja. </t>
  </si>
  <si>
    <t xml:space="preserve">De la evidencia fotografica, se observa la existencia de mobiliario </t>
  </si>
  <si>
    <t>PMVD-2021-011</t>
  </si>
  <si>
    <t>El mobiliario de la sala de espera no cumple con las especificaciones técnicas de la normativa vigente.</t>
  </si>
  <si>
    <t>No existe sala de espera en las sedes administrativas</t>
  </si>
  <si>
    <t xml:space="preserve">Dotar con mobiliario las salas de espera de los puntos de atención a la ciudadanía, de acuerdo al espacio de los mismos. </t>
  </si>
  <si>
    <t>De la evidencia fotografica, se observa la existencia de mobiliario de espera</t>
  </si>
  <si>
    <t>PMVD-2021-008</t>
  </si>
  <si>
    <t>La altura libre por debajo del mesón es inadecuada, imposibilitando su uso de manera adecuada a todas las personas, principalmente con usuarias de ayudas técnicas para el desplazamiento.</t>
  </si>
  <si>
    <t xml:space="preserve">Dotar con mobiliario los puntos de atención a la ciudadanía, con el fin de generar una aproximación frontal a una persona usuaria de silla de ruedas o que posibilite la atención correcta a personas de talla baja. </t>
  </si>
  <si>
    <t xml:space="preserve">ATENCION A LA CIUDADANÍA </t>
  </si>
  <si>
    <t>PMAI-2021-001</t>
  </si>
  <si>
    <t xml:space="preserve">AUDITORÍA DE SEGUIMIENTO AL PROCESO ATENCIÓN AL CIUDADANO VIGENCIA 1 DE ENERO 2020 AL 30 DE JUNIO DE 2020 </t>
  </si>
  <si>
    <r>
      <rPr>
        <b/>
        <sz val="10"/>
        <rFont val="Arial"/>
        <family val="2"/>
      </rPr>
      <t>OBSERVACIÓN</t>
    </r>
    <r>
      <rPr>
        <sz val="10"/>
        <rFont val="Arial"/>
        <family val="2"/>
      </rPr>
      <t>: Con lo identificado en las visitas a las unidades respecto a la apertura de buzón de sugerencias, el trámite de los requerimientos y el seguimiento a las respuestas, se evidencian vacíos en el procedimiento y su socialización,  que pueden estar impactando en los criterios de oportunidad, claridad y coherencia en cuanto al proceso de PQRS.   Por lo anterior no se está dando cumplimiento a cabalidad al procedimiento de Atención a Requerimientos Ciudadanos y Denuncias por Actos de Corrupción a través del aplicativo Bogotá Te Escucha–SDQS – ACI-PR-001</t>
    </r>
  </si>
  <si>
    <t>Para el momento en que se realiza la auditoioría, el procedimiento de Atención a Requerimientos Ciudadanos y Denuncias por Actos de Corrupción a través del aplicativo Bogotá Te Escucha–SDQS – ACI-PR-001, acababa de ser aprobado por lo que no se habia realizado la socialización pertinente a los coordinadores de las unidades.</t>
  </si>
  <si>
    <t xml:space="preserve">Socialización del procedimiento  de Atención a Requerimientos Ciudadanos y Denuncias por Actos de Corrupción a través del aplicativo Bogotá Te Escucha–SDQS – ACI-PR-001 al personal administrativo de las unidades de protección integral. </t>
  </si>
  <si>
    <t>Se evidencian socializaciones en algunas unidades, sin embargo falta abarcar gran parte de la entidad, por lo cual se sugiere realizar las capacitaciones virtualmente y ejercer algún tipo de evaluación o seguimiento, para verificar el impacto de estas. 
Se recomienda al proceso que incluya en su reporte de avancce de la actividaad, los nombres de las upis y sedes administrativas a las que le ha realizado la socialización del procedimiento.</t>
  </si>
  <si>
    <t xml:space="preserve">Realizar socialización del documento con las upis y sedes faltantes.  </t>
  </si>
  <si>
    <t xml:space="preserve">La acción esta repetida es igual  a la acción  asociada con el cód. PMAI-2020016. </t>
  </si>
  <si>
    <t>Se deja porcentaje de avance del seguimiento anterior
Se evidencian listados de asistencia de capacitaciones</t>
  </si>
  <si>
    <t xml:space="preserve">Pendiente capacitacion en:
Administración calle 61
Administración calle 63
Centro acopio san Blas
UNIDADES DE PROTECCIÓN INTEGRAL (UPI):
• Bosa
• La 27
• La 32
• Conservatorio javier de nicoló
• La rioja
• Lunapark
• Oasis i - oasis ii
• Perdomo
• Santa lucía
• Servitá
• Casa belén
• Liberia
• Molinos
UNIDADES DE PROTECCIÓN INTEGRAL (UPI) RURALIDAD:
• Arcadia
• Edén
• San francisco
• florida
• Carmen de Apicalá
• la calera
</t>
  </si>
  <si>
    <t xml:space="preserve">Revisadas las evidencias se observa que se atendieron los requerimientos relacionados con la realización de las capacitaciones pendientes. </t>
  </si>
  <si>
    <t xml:space="preserve">Oficina Asesora de Planeación- Soporte SIMI
Subdirección Técnica de Metodos Educativos y Operativa.-STMEO - AREA PSICOSOCIAL 
</t>
  </si>
  <si>
    <t>PMAI-2021-016</t>
  </si>
  <si>
    <t>AUDITORÍA DE GESTIÓN AL PROCESO RESTITUCIÓN DE DERECHOS, 2017. HALLAZGOS Y ACCIONES DE MEJORA, INCORPORADAS PARA VERIFICACIÓN EN AUDITORÍA DE GESTIÓN AL PROCESO MISIONAL, 2019.</t>
  </si>
  <si>
    <t xml:space="preserve">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t>
  </si>
  <si>
    <t xml:space="preserve">A la fecha se encuentran en desarrollo en el SIMI  los formatos del Area psicosocial par el registro sus acciones </t>
  </si>
  <si>
    <t>Desarrollar y grarantizar  por parte de la OAP  el desarrollo e implementación  de  los formatos del área psicosocial en el Sistema de Información misional – SIMI.</t>
  </si>
  <si>
    <t>20-12-2021: Se incluye formulacion al tablero de control
 Se evidencia la creación formularios en SIMI valoración inicial y consulta social en domicilio</t>
  </si>
  <si>
    <t>Líder del área de contabilidad</t>
  </si>
  <si>
    <t>PMAI-2021-024</t>
  </si>
  <si>
    <t>Auditoría Interna Proceso Gestión Financiera - Subproceso Tesorería</t>
  </si>
  <si>
    <t>OBSERVACION 10.3 Debilidades en el formato de conciliaciones, con errores en la señalización de las
partidas que quedaron en conciliación; las partidas reales son “CHEQUES SIN COBRAR”, sin
embargo, en las conciliaciones oficiales quedaron con el nombre de “ABONOS PENDIENTES POR
REGISTRAR EN LIBROS”,</t>
  </si>
  <si>
    <t>Porque no aplico  las actividades de los procedimiento de conciliación bancaria A-GFI-PR-010</t>
  </si>
  <si>
    <t>Realizar la socialización del procedimiento de la conciliación bancaria A-GFI-PR-010</t>
  </si>
  <si>
    <t>Se evidencia correo de socializacion</t>
  </si>
  <si>
    <t>Se evidencia la socializacion del nuevo procedimiento, para las conciliaciones bancarias</t>
  </si>
  <si>
    <t xml:space="preserve">Actividades 1,2,4,5 - Profesional Universitario área de Carrera Administrativa
Actividad 3. Subdirector Financiero
</t>
  </si>
  <si>
    <t>Designación oficial del jefe o responsable del Área de Tesorería</t>
  </si>
  <si>
    <t>PMAI-2021-028</t>
  </si>
  <si>
    <t xml:space="preserve">NO CONFORMIDAD 11.1  No se evidenció designación oficial del jefe o responsable del Área de Tesorería, lo que afecta negativamente el ambiente de control, como componente del Contro Interno, de acuerdo con el Modelo Integrado de Planeación y Gestión, considerando que la estructura, facultades y responsabilidades constituyen un requisito para garantizar el ambiente de control, con el fin de asignar la responsabilidad y responsabilidad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t>
  </si>
  <si>
    <t>Porque se generó una demora en la socialización de los resultados a las pruebas que aplicó el Departamento Administrativo del Servicio Civil para el proceso de Encargo, las cuales llegaron a la Dirección y al ser de carácter reservado, él Director no las entregó a la Subdirección Técnica de Desarrollo Humano para continuar el proceso.</t>
  </si>
  <si>
    <t>1. Comunicar por parte de la Subdirección de Desarrollo Humano a la Dirección que socialice de manera inmediata al Subdirector de Desarrollo Humano los resultados de las pruebas aplicadas externamente a las personas.</t>
  </si>
  <si>
    <t>"Se verifica los soportes adjuntos la cual se evidencia mediante memorando 2021IE3008
La actividad formulada aun se encuentra en ejecución"</t>
  </si>
  <si>
    <t>Pendiente socialización de aplicación de los resultados de las pruebas aplicadas externamente a las personas.</t>
  </si>
  <si>
    <t>Se evidencia memorandos entre la STDH Y STAF, y se observa designación formal de un responsable del área de tesorería.</t>
  </si>
  <si>
    <t>PMAI-2021-029</t>
  </si>
  <si>
    <t>2. Comunicar por parte de la Subdirección de Desarrollo Humano  a la Subdirección Administrativa y Financiera la Designación oficial del Responsable del Área de Tesorería.</t>
  </si>
  <si>
    <t>"Se verifica los soportes adjuntos la cual se evidencia mediante memorando 2021IE3008 solicitando desiganción del responsable del area de de tesoreria se oficializa mediante acto administrativo resolución No. 238 de 3 de mayo de 2021 
Se solicia a la OCI el cierre preliminar del Hallazgo, ya que se evidencia que cumple con la actividad propuesta."</t>
  </si>
  <si>
    <t>PMAI-2021-030</t>
  </si>
  <si>
    <t xml:space="preserve">
3. Realizar la designación del Responsable del área de Tesorería por parte del Subdirector Financiero.</t>
  </si>
  <si>
    <t>Sin reportar avance</t>
  </si>
  <si>
    <t>PMAI-2021-031</t>
  </si>
  <si>
    <t xml:space="preserve">
4. Elaborar por parte de la Subdirección de Desarrollo Humano el acto administrativo de designación de Responsable.</t>
  </si>
  <si>
    <t>PMAI-2021-032</t>
  </si>
  <si>
    <t>5.  En caso de que se genere una falta de responsabilidad en algunas de las Áreas, solicitar apor parte de la Subdirección de Desarrollo Humano mediante comunicación a los Subdirectores la designación del responsable del área.</t>
  </si>
  <si>
    <t>"Se verifica los soportes adjuntos la cual se evidencia mediante memorando 2021IE3008 solicitando desiganción del responsable del area de de tesoreria y del area del almacen e inventarios se oficializa mediante acto administrativo resolución No. 238 de 3 de mayo de 2021 
Se solicia a la OCI el cierre preliminar del Hallazgo, ya que se evidencia que cumple con la actividad propuesta."</t>
  </si>
  <si>
    <t>Líder del área de Tesorería</t>
  </si>
  <si>
    <t>PMAI-2021-036</t>
  </si>
  <si>
    <t xml:space="preserve">NO CONFORMIDAD 11.5 Se  evidencian   en  el  mes  de  febrero  y  marzo  del  afio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"PROGRAMACION  ANUAL   DE  CAJA  PAC  A-GFI-PR-015",  </t>
  </si>
  <si>
    <t>1. No se conocen las actividades del procedimiento Programacion Anual de Caja PAC.
2. No se ha realizado una sensibilizacion sobre los procedimientos en los que el área interviene.
3. No se han organizado jornadas de socialización de los procedimientos.</t>
  </si>
  <si>
    <t>Realizar una capacitación a los funcionarios del área, sobre la  importancia de cumplir con las actividades establecidas en los procedimientos e instructivos que hacen parte del Proceso</t>
  </si>
  <si>
    <t>Se evidencia soporte de convocatoria, lista de asistencia y presentacion power point</t>
  </si>
  <si>
    <t>Se evidencia convocaría, presentación y lista de asistencia a la capacitación programación PAC</t>
  </si>
  <si>
    <t>Subdirección Técnica Administrativa y Financiera</t>
  </si>
  <si>
    <t>PMAI-2021-037</t>
  </si>
  <si>
    <t>Segundo Seguimiento Vigencia 2020 a Caja Menor No 1</t>
  </si>
  <si>
    <t>Se evidencia que la caja menor continúa realizando consignaciones de devolución a Tesorería a titulo de retenciones por compras realizadas; se hizo compra por concepto de "Mantenimiento Impresora DataCard", el neto cancelado por la caja menor de $ 399,717, así mismo la caja menor realiza una devolución a Tesorería mediante consignación por la diferencia $ 3,245, a concepto de devolución de impuestos, generando un reproceso y movimiento de dinero innecesario.</t>
  </si>
  <si>
    <t>No se encuentra plenamente definido el Procedimiento a seguir en caso de practicar retenciones.</t>
  </si>
  <si>
    <t>Realizar revisión y modificación del procedimiento "PROGRAMACIÓN, APERTURA Y
LEGALIZACIÓN DE CAJAS MENORES - A-GFI-PR-005"</t>
  </si>
  <si>
    <t>Se evidenció la actualización del documento de Programación, Apertura y Legalización de Cajas Menores, con vigencia a partir del 04/11-2021, sin embargo se debe actualizar lal versión y la fecha a pié de págine del documento.</t>
  </si>
  <si>
    <t>Responsable Caja Menor 1 / Ordenador del Gasto</t>
  </si>
  <si>
    <t>PMAI-2021-039</t>
  </si>
  <si>
    <t xml:space="preserve">Se observa que la Caja Menor No. 1 en el primer semestre del 2021, para el mes de abril todos los gastos fueron para la compra de alimentos, incumpliendo lo establecido en el Decreto 492 de 2019, capitulo IV, Articulo 20 “Las entidades y organismos distritales deberán abstenerse de efectuar contrataciones o realizar gastos con los recursos de caja menor, para atender servicios de alimentación con destino a reuniones de trabajo.” </t>
  </si>
  <si>
    <t>1. Porque se creo de acuerdo al Decreto 328 de 2020, por el cual se liquida el Presupuesto Anual de Rentas e Ingresos y de Gastos e Inversiones de Bogotá.
2. Porque se requería solventar los gastos administrativos gerenciales de ultimo momento 
3. Porque de acuerdo al Manual Para Manejo y Control de Cajas Menores de la Dirección Distrital de Contabilidad, se presentaron erogaciones de menor cuantía para atender situaciones de carácter urgente, imprescindible, imprevisto e inaplazables.</t>
  </si>
  <si>
    <t>Efectuar una mesa de trabajo entre el Responsable de la Caja Menor I y el Ordenador del Gasto, en la cual se socialicen los lineamientos del Decreto 492 de 2019 y del Decreto 192 de 2021</t>
  </si>
  <si>
    <t>Se evidencia acta de reunion y listado de asistencia</t>
  </si>
  <si>
    <t>Las evidencias verificadas satisfacen el cumplimiento de la actividad</t>
  </si>
  <si>
    <t>Gestión Financiera</t>
  </si>
  <si>
    <t>Planes de mejoramiento</t>
  </si>
  <si>
    <t>PMAI-2021-066</t>
  </si>
  <si>
    <t>Informe Contable</t>
  </si>
  <si>
    <t>1.1.8 - 2.2. El proceso de Gestión Contable evidencia avances en los Planes de Mejoramiento derivados de hallazgos de entes externos, sin embargo no se evidencia a la fecha de la evaluación, la formulación oficial del Plan de Mejoramiento de Auditoría Interna, cuyo informe final se presentó en abril 30 de 2020, mediante memorando 2020IE3316.</t>
  </si>
  <si>
    <t>Aunque las acciones del plan de mejoramiento se formularon a tiempo, no se realizo la oportuna oficializacion del mismo</t>
  </si>
  <si>
    <t>Oficializar los Planes de Mejoramiento correspondientes a las auditorias realizadas por los entes de control</t>
  </si>
  <si>
    <t>Se evidencia soportes de aprobacion de planes de mejoramiento</t>
  </si>
  <si>
    <t>Se verificaron las evidencias aportadas para el cumplimiento de la actividad (Tres documentos de formalización de Planes de Mejoramiento)</t>
  </si>
  <si>
    <t>PMAI-2021-067</t>
  </si>
  <si>
    <t>1.1.12 - 3.3. No se encuentran establecidos documentos del SIGID en cuanto a procedimientos que faciliten la aplicación de otras políticas de manera suficiente</t>
  </si>
  <si>
    <t>No existe un Manual de Políticas Contables</t>
  </si>
  <si>
    <t>Generar Manual de Políticas Contables</t>
  </si>
  <si>
    <t>Se evidenció la formulación del Manual de Polítidas Contables y su adopción,mediante Resolución 517 del 23/11/2021</t>
  </si>
  <si>
    <t>Equipo transversal / Coordinador de cada Convenio</t>
  </si>
  <si>
    <t>PMAI-2021-070</t>
  </si>
  <si>
    <t>1.1.34 - 10.3. Se requiere mayor seguimiento de quienes están a cargo de los Convenios, a la legalización de los aportes y a las cuentas por cobrar radicadas en las entidades</t>
  </si>
  <si>
    <t>La entidad convIniente, aprueba el pago de las cuentas de cobro radicadas y/o las cuentas que se encuentran sujetas a la liquidación del Convenio</t>
  </si>
  <si>
    <t>Realizar seguimiento mensual a las cuentas por cobrar radicadas en las entidades Convinientes y a la legalización de los aportes
Una vez aprobada la informacion por las entidades convinientes, esta debe ser reportada al área de Contabilidad.</t>
  </si>
  <si>
    <t>"Se presenta como evidencia el acta del comité directivo de fecha 29 de julio de 2021 en el que se presenta la ejecución de los convenios, el avance en las metas, el presupuesto administrado y los convenios a suscribir.
Se observa acta del 13-10-2021 donde se presenta el seguimiento a la ejecucion presupuestal con su correspondiente distribucion presupuestal"</t>
  </si>
  <si>
    <t>Se evidenció el cumplimiento de la actividad con seguimientos a las cuentas por cobrar y legaligalización de aportes de los convenios existentes y su reporte a contabilidad.</t>
  </si>
  <si>
    <t>100%%</t>
  </si>
  <si>
    <t>Subdirección técnica administrativa y financiera – servicios administrativos</t>
  </si>
  <si>
    <t>PMAI-2021-076</t>
  </si>
  <si>
    <t>1.2.3.1.2 - 24.1. No se tiene un procedimiento establecido para la divulgación de estados financieros del instituto.</t>
  </si>
  <si>
    <t xml:space="preserve">La presentación de los Estados Financieros, se realiza mensualmente según lo señalado por la Resolución 182 de 2017 </t>
  </si>
  <si>
    <t xml:space="preserve">Se realizará la divulgación de los Estados Financieros siguiendo el formato establecido por el Procedimiento de Comunicaciones, lo anterior, entendiendo que la presentación de los Estados Financieros, se realiza mensualmente según lo señalado por la Resolución 182 de 2017. </t>
  </si>
  <si>
    <t>Se evidencia formato de solicitud de publicacion</t>
  </si>
  <si>
    <t>Se evidencia el cumplimiento de la actidad</t>
  </si>
  <si>
    <t>PMAI-2021-077</t>
  </si>
  <si>
    <t>1.2.3.1.3 - 24.2. Se cumple la politica,directriz, procedimiento, guía o lineamiento establecida para la divulgación de los estados financieros?</t>
  </si>
  <si>
    <t>Temas contables</t>
  </si>
  <si>
    <t>PMAI-2021-079-1</t>
  </si>
  <si>
    <t>1.4.10 - 32. Se requieren más capacitaciones por parte del instituto dirigidas al área contable, con el fin de una mayor actualización en cuanto a cambios en la Normatividad.</t>
  </si>
  <si>
    <t>El insumo principal del PIC es el Diagnóstico  Necesidades de Aprendizaje Organizacional- DNAO a través del cual se solicitan las capacitaciones requeridas, y no se han solicitado capacitaciones en esta temática.</t>
  </si>
  <si>
    <t xml:space="preserve">1. Realizar solicitud al Área de Capacitación de la Subdirección Técnica de Desarrollo Humano para que se programen capacitaciones en materia contable en la vigencia 2021, especificando temáticas y facilitadores para que se ejecuten sin costo.
</t>
  </si>
  <si>
    <t>Se evidencia certificados de capacitacion y listados de asistencia</t>
  </si>
  <si>
    <t>PMAI-2021-080-1</t>
  </si>
  <si>
    <t>1.4.12 - 32.2. Se requieren más capacitaciones por parte del instituto dirigidas al área contable, con el fin de una mayor actualización en cuanto a cambios en la Normatividad.</t>
  </si>
  <si>
    <t>Porque el insumo principal del PIC es el Diagnóstico  Necesidades de Aprendizaje Organizacional- DNAO a través del cual se solicitan las capacitaciones requeridas, y no se han solicitado capacitaciones en esta temática.</t>
  </si>
  <si>
    <t>Atención a la Ciudadanía / Seguridad y Salud en el Trabajo / Mantenimiento de Bienes e Infraestructura</t>
  </si>
  <si>
    <t>PMAI-2021-084</t>
  </si>
  <si>
    <t>AUDITORÍA DE SEGUIMIENTO AL PROCESO ATENCIÓN AL CIUDADANO VIGENCIA 1 DE JULIO 2020 AL 31 DE DICIEMBRE DE 2020</t>
  </si>
  <si>
    <r>
      <t>No Conformidad 12.1</t>
    </r>
    <r>
      <rPr>
        <sz val="10"/>
        <color rgb="FF000000"/>
        <rFont val="Arial"/>
        <family val="2"/>
      </rPr>
      <t xml:space="preserve"> 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t>
    </r>
  </si>
  <si>
    <t>Se requería un fortalecimiento de la Infraestructura y/o mejoras con el fin de garantizar la accesibilidad a los ciudadanos</t>
  </si>
  <si>
    <t xml:space="preserve">Realizar la compra e instalación de señalética en Braille, Lengua de Señas Colombiana LSC, macro textos e iconos y señalización con apoyos gráficos,  en la Sede Calle 63, la cual se determino como punto de atención ciudadana, priorizadas de acuerdo a lo dispuesto en la NTC 6047 de 2013. </t>
  </si>
  <si>
    <t>Se evidencia correo electronico de informe de avance  del proceso contractual</t>
  </si>
  <si>
    <t xml:space="preserve">Realizar la compra e instalación de señalética en  Braille, Lengua de Señas Colombiana LSC, macrotextos e iconos y señalización con apoyos gráficos,  en la Sede Calle 63, la cual se determino como punto de atención ciudadana, </t>
  </si>
  <si>
    <t xml:space="preserve">Se observa en las evidencias que la administración adelantó tramites para contratar los bienes necesarios para cubrir la necesidad requerida </t>
  </si>
  <si>
    <t>PMAI-2021-085</t>
  </si>
  <si>
    <r>
      <t>No Conformidad 12.2</t>
    </r>
    <r>
      <rPr>
        <sz val="10"/>
        <color rgb="FF000000"/>
        <rFont val="Arial"/>
        <family val="2"/>
      </rPr>
      <t xml:space="preserve"> Se evidenció un incumplimiento al Procedimiento Seguimiento y control de la mejora S-SEG-PR-003 teniendo en cuenta que a la fecha el proceso cuenta con un número de 13 hallazgos (7) observaciones y (6) No conformidades que no se les ha realizado seguimiento teniendo en cuenta que algunos de estos hallazgos están abiertos desde el segundo semestre de 2018.</t>
    </r>
  </si>
  <si>
    <t>Aunque se realizo seguimiento a las acciones formuladas en los planes de mejoramiento, no se realizo la oportuna oficialización del mismo</t>
  </si>
  <si>
    <t>Efectuar seguimiento a las acciones de los Planes de Mejoramiento a cargo del área y enviarlo oportunamente a la Oficina de Control Interno</t>
  </si>
  <si>
    <t>Se eviencian pantallazos de cargue de seguimientos del proceso de atencion al ciudadanao</t>
  </si>
  <si>
    <t>Se observa en las evidencias que se dio cumplimiento a los requerimientos con el envio de la información pendiente.</t>
  </si>
  <si>
    <t>PROCESO AUDITADO</t>
  </si>
  <si>
    <t>SUBDIRECCION U OFICINA AUDITADA</t>
  </si>
  <si>
    <t>PROCESOS RESPONSABLES DE APOYO A LA EJECUCION DE ACTIVIDADES</t>
  </si>
  <si>
    <t>PROCESO</t>
  </si>
  <si>
    <t>SUBDIRECCION U OFICINA</t>
  </si>
  <si>
    <t>GRUPO  INTERNO DE TRABAJO</t>
  </si>
  <si>
    <t>Oficina asesora de planeacion</t>
  </si>
  <si>
    <t>PMAI-2019-003</t>
  </si>
  <si>
    <t>Informe de Auditoría Interna de gestión al proceso de comunicaciones vigencia 2019</t>
  </si>
  <si>
    <t>No se ha socializado y actualizado la política de comunicaciones de la entidad, incumpliendo lo establecido en la Resolución 340 de 2008, los numérales 2.3.2 del MECI 1000:2005, 7.2.3. 8.2.3 de la NTCGP 1000:2009, y 4.2.7 literal b) c y 5.6 de la NTD-SIG 001:2011, adoptado a través del Decreto 652 de 2011.</t>
  </si>
  <si>
    <t xml:space="preserve">La politica de comunicaciones no habia sido ajustada por el desconociemiento de las nuevas exigencias en cuanto al funcionamiento del área y los requisitos de la norma. </t>
  </si>
  <si>
    <t>Se realizará la actualización de la política de comunicaciones bajo los parámetros que establece los lineamientos MIPG y posteriormente se socializará con las diferentes áreas del instituto.</t>
  </si>
  <si>
    <t>Se revisa el soporte, donde se observa la política de comunicaciones, evidenciando el cumplimiento de la actividad.</t>
  </si>
  <si>
    <t>Se evidencia el documento aprobado, oficializado y publicado en pagina web</t>
  </si>
  <si>
    <t xml:space="preserve">Se evidencia el cumplimiento de la actividad al aprobar, oficializar y publicar la politica de comunicaciones  </t>
  </si>
  <si>
    <t>PMAI-2019-004</t>
  </si>
  <si>
    <t xml:space="preserve">La entidad no cuenta con los lineamientos para el desarrollo de la política de comunicaciones, en el sentido de no contar con el Plan de Comunicación 2016 que de acuerdo con las directrices de la Secretaria General del Distrito deben ser adoptado por todas las entidades del Distrito, contraviento lo dispuesto en el MECI 2014 en el numeral 3: Eje transversal de información y comunicación Interna y Externa, determina como producto mínimo “la política de comunicaciones” concordante con el siguiente requisito: la entidad debe establecer un mecanismo de comunicación con los usuarios internos y externos, NTD-SIG 001:2011 numeral 4.2.7 literal b. </t>
  </si>
  <si>
    <t>No se definio el plan de comunicaciones que diera los lineamientos para el desarrollo de la politica de comunicaciones desatendiendo los lineamientos de la norma y las reocmendaciones de las auditorias realizadas por el área de control interno</t>
  </si>
  <si>
    <t xml:space="preserve">Se ajustará el plan de comunicaciones teniendo como referencia el plan de comunicaciones de la segretaria general del distrito, la ley 1712 de transparencia y el manual de comunicaciones del distrito, ajustandolo a las necesidades de comunicación y evaluación de las acciones realizadas el plan de acción institucional que realiza el área cada vigencia. </t>
  </si>
  <si>
    <t>Se revisa el soporte, donde se observa el Plan Estrategico de  comunicaciones, evidenciando el cumplimiento de la actividad.</t>
  </si>
  <si>
    <t>Se evidencia el Plan Estratégico de comunicaciones aprobado y oficilaizado</t>
  </si>
  <si>
    <t xml:space="preserve">Se evidencia el cumplimiento de la actividad al ajustar el Plan de comunicaciones, se encuentra aprobado </t>
  </si>
  <si>
    <t>PMAI-2019-005</t>
  </si>
  <si>
    <t>Dada la importancia de los Planes de acción como instrumento de Planificación para el cumplimiento de metas y objetivos estratégicos y su aporte en mejoramiento de los procesos Institucionales a través de la priorización de iniciativas, se verificó la oportunidad en su publicación, observando que en cuanto a su formulación y seguimientos el área no realizó su publicación en la página Web del Instituto, situación que dificulta su seguimiento y que expone al Instituto a posibles incumplimientos de la norma.</t>
  </si>
  <si>
    <t xml:space="preserve">No se ha realizado un segumiento desde el área para vericar la oportuna publicación del plan de acción  por parte del la oficina asesora de planeación. </t>
  </si>
  <si>
    <t xml:space="preserve">Como acción de mejora el área realizra un segumimiento a la publicación del plan de acción por parte de la oficina asesora de planeación realizando la entrega de los seguimientos mediante memorando institucional-. </t>
  </si>
  <si>
    <t>Se revisa el soporte, donde se observa la publicacion de la formulación y seguimiento del  Plan de Acción del 2020, evidenciando el cumplimiento de la actividad. Para la vigencia 2021 se observa publicada la formulación, sin embargo los seguimientos del plan no se han subido por que aun no se ha presentado el infome de segumiento al comité institucional de gestión y desempeño</t>
  </si>
  <si>
    <t>Se evidencia la formulación plan de acción de comunicaciones del año 2019</t>
  </si>
  <si>
    <t>De acuerdo a la actividad establecidad faltaria el memorando donde conste la entrega de lso documentos</t>
  </si>
  <si>
    <t>Se observa la publicación y serguimiento del plan de acción por parte de la oficina asesora de planeación, sin embargo no se tienen los soportes de la entrega de los seguimientos mediante memorando institucional.</t>
  </si>
  <si>
    <t>Gestión Logística</t>
  </si>
  <si>
    <t>almacén e inventarios</t>
  </si>
  <si>
    <t>PMAI-2019-094</t>
  </si>
  <si>
    <t>11.4 Baja de Bienes: Se evidencian falencias en el cumplimiento al procedimiento “BAJA DE BIENES
DEVOLUTIVOS, CONSUMO CONTROLADO O DE CONSUMO EN BODEGA”, código A-GLO-PR-001 y debilidades
en la gestión para una adecuada y ágil baja de, aproximadamente, mil seiscientos ochenta y dos (1.682) bienes pendientes de retiro, según identificación del área de Almacén, y la permanencia de dichos bienes por tiempo prolongado en sitios que no aseguran su preservación, ocasionando mayor inversión de recursos (físicos, humanos y administrativos) para la entidad, así como menores probabilidades de aprovechamiento económico de los mismos en un eventual proceso de enajenación. Esta debilidad incide en la cualidad de representación fiel de información revelada en los Estados Financieros, presentando como activos, bienes que no han tenido un real potencial de servicio para el IDIPRON durante la vigencia.</t>
  </si>
  <si>
    <t>No se envió el proyecto de resolución de baja para su revisión, aprobación y firma.
La entidad no cuenta con contrato vigente de intermediario comercial para llevar a cabo la enajenación de bienes muebles obsoletos y/o inservibles.</t>
  </si>
  <si>
    <t>Ofrecer a titulo gratuito a las entidades distritales aquellos bienes muebles que fueron acopiados, en el depósito de inservibles, para llevar a cabo el procedimiento.
Remitir a la Oficina Asesora Jurídica la necesidad de la contratación de intermediario comercial.
Mantener el estado de organización del lote de bienes inservibles y obsoletos a dar de baja de acuerdo con la naturaleza de los bienes y los requerimientos del intermediario comercial contratado.</t>
  </si>
  <si>
    <t xml:space="preserve">Se Evidencia que la actividad se encuentra vencida.
Se verifica los soportes adjuntos y se evidencia borrador de oficio para ofrecimiento de elementos, asi mismo se observa envio mediante correo electronico a la Subdireccion Administrativa y Financiera.
Se evidencia Acta de entrega  realizada el 17 de febrero de 2021 entre el IDIPRON y el Batallon del Ejercito Nacional Batallon de Infantes No. 21-Pantano de Vargas - Ministerio de Defensa Nacional, de bienes inservibles, transferidos bajo figura de enajenación a titulo gratuito entre entidades estatales.
Se evidencia que se enajenaron los bienes, sin embargo no se adjunto resolución u oficios formales en donde se evidencia la gestón realizada antes de la entrega de los bienes inservibles al Batallon del Ejercito Nacional.
Se evidencia necesidad de contratacion y anexo tecnico, faltan soporte de envio a la Oficina Aseosra Juridica dicha solicitud.
Se evidencia acta de mesa de trabajo con CISA.
Se revisa soportes fotograficos en donde se evidencia la organización del lote de bienes inservibles y obsoletos de acuerdo a su naturaleza
 </t>
  </si>
  <si>
    <t>Adjuntar resolución u oficio formal para la enajenación de Bienes</t>
  </si>
  <si>
    <t>Si bien, se evidencia el acta de entrega no se observa la Resolución para la formalización de los bienes</t>
  </si>
  <si>
    <t>"Se Evidencia que la actividad se encuentra vencida.
Se verifica los soportes adjunto, se evidencia resolución No. 348 de 2020 y resolución 405 de 2020, en donde se autoriza la baja y el retiro de bienes.
Se solicia a la OCI el cierre preliminar del Hallazgo, ya que se evidencia que cumple con la actividad propuesta."</t>
  </si>
  <si>
    <t xml:space="preserve">
Se evidencia Acta de entrega  realizada el 17 de febrero de 2021 entre el IDIPRON y el Batallon del Ejercito Nacional Batallon de Infantes No. 21-Pantano de Vargas - Ministerio de Defensa Nacional, de bienes inservibles, transferidos bajo figura de enajenación a titulo gratuito entre entidades estatales.
Se evidencia acta de mesa de trabajo con CISA.
Se tienen los soportes fotograficos en donde se evidencia la organización del lote de bienes inservibles y obsoletos de acuerdo a su naturaleza.
Se evidencia resolución No. 348 de 2020 y resolución 405 de 2020, en donde se autoriza la baja y el retiro de bienes.
En el entendido que cumplio con las actividades propuesta se cierra el hallazgo</t>
  </si>
  <si>
    <t>PMAI-2019-100</t>
  </si>
  <si>
    <t xml:space="preserve">11.10 Inconsistencia en valores y vida útil de Avalúo técnico, respecto a valores y Vida útil adoptada durante 2019: En la auditoría realizada se encontraron siete (7) elementos con un valor adoptado a 01/01/2019, diferente al determinado en el avalúo técnico de BDO Avalúos SA.S. . Adicionalmente, se hallaron elementos que, de conformidad con la vida útil determinada en el avaluó solicitado por parte del instituto, no presentan coincidencia con la vida útil tomada como base para calcular y registrar la depreciación durante 2019. Tras revisión del área auditada, ésta expresa que se identificaron mil doscientos ochenta elementos con esta inconsistencia respecto a su vida útil. </t>
  </si>
  <si>
    <t>Al realizar el recalculo de la depreciación tras el proceso de avalúo, se utilizó la vida útil de la agrupación y no la entregada en dicho proceso.</t>
  </si>
  <si>
    <t>Se programará reunión del comité pertinente para tratar como único punto "Vida útil y depreciación de bienes avaluados vigencia 2019"
El Área de Almacén e Inventarios procederá a realizar los ajustes a que haya lugar con relación a vida útil registrada vigencia 2019 de acuerdo con los conceptos emitidos por la CGN y la SHD, con el aval del Área de Contabilidad y asesor financiero de la STAF.
El Área de Contabilidad modificará la política contable, así como el tratamiento contable y la infamación a revelar acerca de los cambios en las estimaciones contables y de la corrección de errores. 
Se revisará la base de datos de bienes devolutivos y se ajustará la depreciación con base en las instrucciones que imparta el área de contabilidad del Instituto.</t>
  </si>
  <si>
    <t>Se Evidencia que la actividad se encuentra vencida.
Al revisar los soportes adjuntos, se evidencia:
Se evidencia acta 001 del 16 de marzo de 2020, la cual  se reporta la depreciacón al area contabilidadde la vigencia 2019, dejando compromisos
Se evidencia excel de cuadros de depreciación, asi como respuesta memorando 2020IE3514 del 15 de mayo de 2020, se evidencia anexo depreciación vigencia 2019
Se evidencia dos mesas de trabajo realizadas en el mes de marzo y mayo del 2021, segun correos adjuntos, aun no se evidencia modificación de la politica contable, tratamiento contable, por lo cual la actividad aun se evidencia que se encuentra en ejecución.</t>
  </si>
  <si>
    <t xml:space="preserve">Actualización de Politicas Contables </t>
  </si>
  <si>
    <t xml:space="preserve">Si bien ya de aprobó la actualización de las políticas contables el 22/10/2021, aun no estas oficializadas y publicadas en la página del instituto. </t>
  </si>
  <si>
    <t>"Se Evidencia que la actividad se encuentra vencida.
Se verifica los soportes adjunto en donde se evidenciala actuaización de la politicas contables segun resolución 517 de 2021
Se evidencia la creación del Manual de Políticas Contables del Instituto Distrital Para la Protección de la Niñez y la Juventud - IDIPRON A-GFI-MA-001 el 3 de enero de 2022
Se solicia a la OCI el cierre preliminar del Hallazgo, ya que se evidencia que cumple con la actividad propuesta."</t>
  </si>
  <si>
    <t>Se observa que se tiene el acta de del comité en donde se trato la vida útil y depreciación de bienes avaluados vigencia 2019"
Se observa que el  Área de Contabilidad modificó la política contable, así como el tratamiento contable y la información a revelar acerca de los cambios en las estimaciones contables y de la corrección de errores. 
Se evidencia la creación del Manual de Políticas Contables del Instituto Distrital Para la Protección de la Niñez y la Juventud - IDIPRON A-GFI-MA-001 el 3 de enero de 2022</t>
  </si>
  <si>
    <t xml:space="preserve">TABLERO DE CONTROL MEJORA CONTINUA (CIERRE DE BRECHAS) </t>
  </si>
  <si>
    <t>FECHA DE SEGUIMIENTO
(HOY)</t>
  </si>
  <si>
    <t>DIAS DE ALERTA POR VENCER</t>
  </si>
  <si>
    <t>ESTADOS :
(FECHAS)</t>
  </si>
  <si>
    <t>POR VENCER</t>
  </si>
  <si>
    <t>ESTADOS :
(AVANCE)</t>
  </si>
  <si>
    <t>0,01% - 33,0%</t>
  </si>
  <si>
    <t>33,1% - 59,9%</t>
  </si>
  <si>
    <t xml:space="preserve">ESTADOS </t>
  </si>
  <si>
    <t>INEFECTIVA</t>
  </si>
  <si>
    <t>Cuando la acción implementada es ejecutada en el 100%, calificada con una eficacia del 100% pero la situación detectada no es corregida, es decir persiste la causa que originó el hallazgo</t>
  </si>
  <si>
    <t>Las actividades no se han ejecutado en el 100%</t>
  </si>
  <si>
    <t>Cumple con los criterios de eficacia y efectividad</t>
  </si>
  <si>
    <t>FORMULACION</t>
  </si>
  <si>
    <t>INFORMACIÓN AUDITADOS</t>
  </si>
  <si>
    <t>INFORMACIÓN RESPONSABLE DE IMPLEMENTAR ACCIONES</t>
  </si>
  <si>
    <t>proceso responsable de apoyo</t>
  </si>
  <si>
    <t>proceso</t>
  </si>
  <si>
    <t>subdireccion</t>
  </si>
  <si>
    <t>sigla</t>
  </si>
  <si>
    <t>grupo interno de trabajo</t>
  </si>
  <si>
    <t>Nuevo proceso</t>
  </si>
  <si>
    <t>Nueva subdireccion</t>
  </si>
  <si>
    <t>Gerencia</t>
  </si>
  <si>
    <t>CODIGO DE HALLAZGO</t>
  </si>
  <si>
    <t>ACCIÓN</t>
  </si>
  <si>
    <t>Observacion</t>
  </si>
  <si>
    <t>acción a tomar</t>
  </si>
  <si>
    <t>Gestion Contractual</t>
  </si>
  <si>
    <t>Oficina asesora juridica</t>
  </si>
  <si>
    <t>Adquisiciones</t>
  </si>
  <si>
    <t>Gestión contractual</t>
  </si>
  <si>
    <t>Secretaria General</t>
  </si>
  <si>
    <t>SG</t>
  </si>
  <si>
    <t>Gerencia contratacion</t>
  </si>
  <si>
    <t>GCO</t>
  </si>
  <si>
    <t>riesgos de contratacion</t>
  </si>
  <si>
    <t xml:space="preserve">Catalina Cárdenas Martínez </t>
  </si>
  <si>
    <t>PMVD-2019-001</t>
  </si>
  <si>
    <t>20195003339900010E</t>
  </si>
  <si>
    <t>2019H19</t>
  </si>
  <si>
    <t>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t>
  </si>
  <si>
    <t>Se han desarrollado capacitaciones a comités estructuradores de los
diferentes procesos de contratación según modalidad de contratación, así como socializaciones del manual de contratación de lo cual se aportan las respectivas evidencias con el fin de dar claridad a las diferentes etapas de la contratación y la normatividad aplicable a cada modalidad de selección del contratista.</t>
  </si>
  <si>
    <t>Se elimina</t>
  </si>
  <si>
    <t>PMVD-2019-004</t>
  </si>
  <si>
    <t>2019H22</t>
  </si>
  <si>
    <t>Se adelantó la actualización de todos los procedimientos de las diferentes
modalidades de contratación en el 2021, se aportan los procedimientos actualizados, de igual forma se han adelantado las capacitaciones a comité estructurador y evaluador de contratación, es de aclarar que este tipo de observaciones no se han presentado, ya que si un proceso de contratación tiene demoras en las publicación de una respuesta o de un informe de evaluación automáticamente en la plataforma del SECOP II se expide la adenda respectiva modificando el cronograma del proceso de contratación.</t>
  </si>
  <si>
    <t>Comunicación estrategica</t>
  </si>
  <si>
    <t>Oficina asesora de comunicaciones</t>
  </si>
  <si>
    <t>Catalina Cárdenas Martínez</t>
  </si>
  <si>
    <t>PMAI-2019-009</t>
  </si>
  <si>
    <t>2019H29</t>
  </si>
  <si>
    <t>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t>
  </si>
  <si>
    <t>PMAI-2019-010</t>
  </si>
  <si>
    <t>2019H30</t>
  </si>
  <si>
    <t>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t>
  </si>
  <si>
    <t>No se elimina</t>
  </si>
  <si>
    <t>El analisis y los soportes no son coherentes para justificar la eliminacion del hallazgo del tablero de control</t>
  </si>
  <si>
    <t>PMAI-2019-011</t>
  </si>
  <si>
    <t>2019H31</t>
  </si>
  <si>
    <t>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t>
  </si>
  <si>
    <t>PMAI-2019-012</t>
  </si>
  <si>
    <t>2019H32</t>
  </si>
  <si>
    <t>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t>
  </si>
  <si>
    <t>Modelo Pedagogico</t>
  </si>
  <si>
    <t>Subdirección técnica de métodos educativos y operativa</t>
  </si>
  <si>
    <t>Modelo Pedagogico - convenios</t>
  </si>
  <si>
    <t>Convenios</t>
  </si>
  <si>
    <t>Prestacion de los servicios sociales en el marco del modleo pedagogico institucional</t>
  </si>
  <si>
    <t>Subdireccion para las oportunidades</t>
  </si>
  <si>
    <t>SOP</t>
  </si>
  <si>
    <t>Gerencia estrategias de corresponsabilidad</t>
  </si>
  <si>
    <t>GEC</t>
  </si>
  <si>
    <t xml:space="preserve">Adriana Botero Pinilla </t>
  </si>
  <si>
    <t>PMAI-2019-023</t>
  </si>
  <si>
    <t>2019H40</t>
  </si>
  <si>
    <t xml:space="preserve">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t>
  </si>
  <si>
    <t xml:space="preserve">Debilidades en la orientación que se brinda al joven sobre el manejo de las tarjetas.  </t>
  </si>
  <si>
    <t>Por parte de ECEC actualmente se reciben las tarjetas con memorando radicado desde el área de tesorería, al realizar la entrega de tarjetas se utiliza el formato AGFI-FT-007 diligenciado en su totalidad y dando las indicaciones respectivas para el uso de las mismas.</t>
  </si>
  <si>
    <t>PMAI-2019-024</t>
  </si>
  <si>
    <t>2019H41</t>
  </si>
  <si>
    <t>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t>
  </si>
  <si>
    <t>Múltiple creación del mismo joven en el SIMI, así como también de diversos módulos con la misma finalidad.</t>
  </si>
  <si>
    <t>De acuerdo lo establecido en el procedimiento "OPERACIÓN AMISTAD PARA INGRESOS NO PRIORITARIOS DE NNAJ M-MTE-PR-005" en el desarrollo del procedimiento en el punto 12 desde el equipo territorio realizan el cargue de información del NNAJ en el sistema de información misional teniendo en cuenta las condiciones generales establecidas en el instructivo "VERIFICACIÓN DE DOCUMENTOS Y CREACIÓN O ACTUALIZACIÓN DE INFORMACIÓN DE NNAJ EN EL SIMI M-MTE-IN-002". Así las cosas, desde convenios los/las jóvenes postulados y vinculados a las actividades de corresponsabilidad no se realiza creación de jóvenes en el sistema puesto que con anterioridad de acuerdo lo estipulado en el modelo pedagógico el/la joven debe cumplir con un proceso  previo de ingreso territorio,  internado o externado, lo implica que ya se encuentre creado en el sistema, evitando asi eldoble ingreso.</t>
  </si>
  <si>
    <t>Gestion Documental</t>
  </si>
  <si>
    <t>Administración documental</t>
  </si>
  <si>
    <t>Gerencia administrativa</t>
  </si>
  <si>
    <t>GA</t>
  </si>
  <si>
    <t>PMAI-2019-055</t>
  </si>
  <si>
    <t>2019H52</t>
  </si>
  <si>
    <t>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t>
  </si>
  <si>
    <t>se elimina</t>
  </si>
  <si>
    <t>Mantenimiento de bienes</t>
  </si>
  <si>
    <t>Gestion de adecuacion y mantenimiento de bienes</t>
  </si>
  <si>
    <t>Gerencia Recursos Fisicos</t>
  </si>
  <si>
    <t>GRF</t>
  </si>
  <si>
    <t>Señalización</t>
  </si>
  <si>
    <t>Ingrid Carolina Ardila Muñoz</t>
  </si>
  <si>
    <t>PMAI-2019-067</t>
  </si>
  <si>
    <t>2019H58</t>
  </si>
  <si>
    <t>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t>
  </si>
  <si>
    <t>No se envia justificacion</t>
  </si>
  <si>
    <t>PMAI-2019-070</t>
  </si>
  <si>
    <t>Proyecto: 1104 distrito joven: desarrollo de competencias laborales a jóvenes con derechos vulnerados, vigencia 2018</t>
  </si>
  <si>
    <t>2019H59</t>
  </si>
  <si>
    <t>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t>
  </si>
  <si>
    <t>Se procedió con la actualización del procedimiento de contratación por
mínima cuantía indicando en el paso 15 del procedimiento que al crear en el SECOP II el proceso de contratación se debe publicar la Invitación Publica, es de aclarar que la aprobación de la invitación publica es adelantada por el coordinador de adquisiciones y la jefe de la OAJ. (Se aporta procedimiento Mínima Cuantía).</t>
  </si>
  <si>
    <t>PMAI-2019-073</t>
  </si>
  <si>
    <t>2019H62</t>
  </si>
  <si>
    <t>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t>
  </si>
  <si>
    <t>Se han adelantado las respectivas capacitaciones frente a la estructuración de los documentos previos de los procesos de contratación dependiendo de la modalidad de contratación aprobada por el Comité Asesor de Contratación el cual es presentado como punto de control en el paso No 14 del procedimiento A-GCO-PR-002 Subasta Inversa, el Comité Asesor de Contratación verifica que el  estudio previo, documento que tiene todas las especificaciones técnicas y condiciones del proceso tos cumplan con lo establece la ley para la elaboración del prepliego de condiciones el cual se publica para ser observado por los interesados en la participación del proceso de selección con el fin de hacer los ajustes que se consideren para así publicar el Pliego definitivo de condiciones (Se aporta procedimiento A-GCO-PR-002 Subasta Inversa).</t>
  </si>
  <si>
    <t>Diseño y adopcion de lineamientos para la prestacion de los servicios en el marco del modelo pedagogico institucional</t>
  </si>
  <si>
    <t>Subdireccion de lineamientos y politicas</t>
  </si>
  <si>
    <t>SLP</t>
  </si>
  <si>
    <t>Gerencia de capacidades y derechos</t>
  </si>
  <si>
    <t>GCD</t>
  </si>
  <si>
    <t>Yuli Cristel Peña</t>
  </si>
  <si>
    <t>PMAI-2019-075</t>
  </si>
  <si>
    <t>2019H64</t>
  </si>
  <si>
    <t>Se incumplen los artículos 60 de la Ley 80 de 1993 y 11 de la Ley 1150 de 2007, porque a la fecha existen (10) convenios interadministrativos sin liquidar que exceden el término establecido para la liquidación bilateral y unilateral</t>
  </si>
  <si>
    <t>Se emplearon las acciones y recursos necesarios para liquidar los convenios en los tiempos establecidos por los articulos 60 de la Ley 80 de 1993 y 11 de la Ley 1150 de 2017. Se relacionan los Convenios con gestiones de liquidación: Convenio 699/2020,Convenio 007/2019,Convenio 0173/2017,Convenio 0175/2019,Convenio 0201/2017,Convenio 0206/2018,Convenio 0239/2017,Convenio 031/2018,Convenio 0345/2017,Convenio 0509/2017,Convenio 1236/2016,Convenio 1295/2017,Convenio 1680/2018,Convenio 2457/2020,Convenio 308/2018/,Convenio 397/2019,Convenio 486 /2018,Convenio 5088/2018,577/2019,Convenio 622/2019,Convenio 636/2017,Convenio 8502/2017</t>
  </si>
  <si>
    <t>2020H40</t>
  </si>
  <si>
    <r>
      <t xml:space="preserve">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t>
    </r>
    <r>
      <rPr>
        <i/>
        <sz val="10"/>
        <rFont val="Arial"/>
        <family val="2"/>
      </rPr>
      <t>Mantenimiento De Bienes, código A-MBI-CP-001</t>
    </r>
    <r>
      <rPr>
        <sz val="10"/>
        <rFont val="Arial"/>
        <family val="2"/>
      </rPr>
      <t>,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t>
    </r>
  </si>
  <si>
    <t>2020H41</t>
  </si>
  <si>
    <t>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t>
  </si>
  <si>
    <t>Bienes</t>
  </si>
  <si>
    <t>planeacion y ejecucion de intervenciones</t>
  </si>
  <si>
    <t>2020H42</t>
  </si>
  <si>
    <t xml:space="preserve">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
</t>
  </si>
  <si>
    <t>PMAI-2020-022</t>
  </si>
  <si>
    <t>2020H43</t>
  </si>
  <si>
    <t>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t>
  </si>
  <si>
    <t>Dentro del procedimiento no se evidencia lo relacionado con flujo de información al área de Almacén e Inventarios como área de gestión acerca de la ubicación y estado de mantenimiento de bienes, en los casos en que se requiere trasladarlos para su reparación; controles de calidad</t>
  </si>
  <si>
    <t>PMAI-2020-023</t>
  </si>
  <si>
    <t>2020H44</t>
  </si>
  <si>
    <t>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t>
  </si>
  <si>
    <t>PMAI-2020-024</t>
  </si>
  <si>
    <t>2020H45</t>
  </si>
  <si>
    <t>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t>
  </si>
  <si>
    <t>PMAI-2020-025</t>
  </si>
  <si>
    <t>2020H46</t>
  </si>
  <si>
    <t>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t>
  </si>
  <si>
    <t>2020H47</t>
  </si>
  <si>
    <t>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t>
  </si>
  <si>
    <t>PMAI-2020-027</t>
  </si>
  <si>
    <t>2020H48</t>
  </si>
  <si>
    <t>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t>
  </si>
  <si>
    <t>falencias en los conceptos de gasto revelados en los auxiliares contables</t>
  </si>
  <si>
    <t>PMAI-2020-094</t>
  </si>
  <si>
    <t>Auditoría especial al proceso misional modelo
Pedagógico – estrategia baños públicos vigencia 2019</t>
  </si>
  <si>
    <t>2020H83</t>
  </si>
  <si>
    <t xml:space="preserve">11.1 Seguimiento Financiero 
Se identificaron falencias en los conceptos de gasto revelados en los auxiliares contables códigos 1503 (Baños administración directa) - 1505 (Transmilenio) -1506 (Secretaria General) y 1507 (DADEP) al no ajustarse a la realidad del gasto, así mismo, se evidenció que se registraron gastos al auxiliar contable 1507 (DADEP) durante la vigencia 2019, sin tener convenio vigente con esta entidad. De otra parte, se observa que existen elementos adquiridos para la operación de estos convenios que al momento de su salida o afectación del auxiliar se registra por conceptos diferentes como es el caso del contrato con Superior de Dotaciones. Lo anterior va en contravía con lo expresado en el marco conceptual para la preparación y presentación de información financiera en cuanto a sus características fundamentales como lo es la Representación Fiel que hace mención a revelar la fielmente los hechos económicos libre de errores y con el instructivo Seguimiento financiero a Convenios Interadministrativos Código A-GFI-IN-009 que tiene como objetivo el establecer los lineamientos que permitan la trazabilidad de aspectos de tipo contable, presupuestal y financiero al seguimiento de los convenios interadministrativos celebrados por el IDIPRON, a fin de lograr la articulación de información entre dependencias. </t>
  </si>
  <si>
    <t>Se fortaleció el apoyo a la supervisión de los contratos y se revisan los certificados de interventoría verificando todos los ítems, entre otros (distribución del gasto, centro de costo, auxiliar, nombre del auxiliar, valor).</t>
  </si>
  <si>
    <t>PMAI-2020-095</t>
  </si>
  <si>
    <t>2020H84</t>
  </si>
  <si>
    <t xml:space="preserve">11.2 Supervisión de Contratos
Se identificaron debilidades en la labor de supervisión a cargo de la Gerencia del Proyecto de Inversión
1104 Distrito Joven, respecto a la ejecución de los convenios interadministrativos suscritos con la Secretaria General y Transmilenio S.A. en la vigencia 2019, debido a que una vez se verificaron sus
obligaciones contractuales y acuerdos de niveles de servicio se encontraron imprecisiones a la hora de
reportar novedades y documentos a estas entidades. De la misma manera se evidencian situaciones de
especial cuidado al relacionarse con diferencias en el recaudo, falta de confiabilidad de la información y
adecuada financiación con los recursos propios de cada uno de los convenios. Lo anterior evidencia la
falta de un seguimiento adecuado al cumplimiento de las obligaciones contractuales y la omisión de las
funciones el seguimiento técnico, administrativo, financiero, contable, y jurídico sobre el cumplimiento
del objeto del contrato por parte de esta supervisión lo que además incumple con lo señalado en el
artículo 83 de la Ley 1474 de 2011 por la cual se dictan normas orientadas a fortalecer los
mecanismos de prevención, investigación y sanción de actos de corrupción y la efectividad del control
de la gestión pública y lo establecido en el Manual de Supervisión e Interventoría A-GCO-MA-001
del Instituto. </t>
  </si>
  <si>
    <t>Subsanado mediante plan de mejoramiento correspondiente al hallazgo PMCB-2021-044 de la Auditoria 89 realizada por la Contraloria de Bogota, "debilidades en la supervision", para el cual se formulo la siguiente actividad: "Capacitar a los supervisores y apoyos a la supervision del equipo de Convenios en las fiderentes etapas asociadas alosprocesos contractuales, en la gestion documental, contable, de ingreso y egreso de elementos, asociados a los procesos contractuales". Esta actividad se encuentra finalizada el 30 de junio de 2022.</t>
  </si>
  <si>
    <t>PMAI-2020-096</t>
  </si>
  <si>
    <t>2020H85</t>
  </si>
  <si>
    <t>11.3 Sistema de Información Misional SIMI
Se pudo identificar falencias en el reporte de información relacionada con las asistencias de los Jóvenes vinculados a los convenios evaluados, de 65 Jóvenes que se contrataron para la operación de los Baños públicos, 50 de ellos que corresponde a un 77%, presentan inconsistencias en el reporte de asistencias en SIMI y 18 de ellos que corresponden al 28% no se registraron, lo que evidencia debilidades en el seguimiento y control de parte del convenio y del área de Emprender, quienes deben tener conocimiento
en el desarrollo de procesos y procedimientos enfocados a la empleabilidad y las actividades de corresponsabilidad, situación que dificulta la obtención de datos actualizados para la toma de decisiones y confiabilidad de la información respecto a los reportes que arroja el sistema de información misional del Instituto, lo que incumple con las generalidades del mismo sistema de información misional del Idipron descritas en el instructivo ADMINISTRACIÓN DEL SISTEMA DE  INFORMACIÓN MISIONAL con código E-PLA-IN-002.</t>
  </si>
  <si>
    <t>Se actualizó el procedimiento "Concesión de Estímulos de Corresponsabilidad M-MEM-PR-001" y en la condición general No 7 se establecen los criterios para realizar el cargue en SIMI, así como en el punto de control No. 8 del diagrama de flujo.</t>
  </si>
  <si>
    <t>Comunicación</t>
  </si>
  <si>
    <t>PMAI-2020-097</t>
  </si>
  <si>
    <t>2020H86</t>
  </si>
  <si>
    <t>11.4 Postulación de Jóvenes a convenios
Existen debilidades como la falta de seguimiento y articulación por parte de Área de Emprender con las Unidades del Instituto y con el área de Convenios, a fin de garantizar el cumplimiento de las directrices para la postulación de los Jóvenes a las actividades de corresponsabilidad en el marco del proceso misional Modelo Pedagógico y el modelo de atención SE3, al evidenciar Jóvenes que no cuentan con egreso en el SIMI y otros que reportaron esta novedad tiempo después de haber iniciado sus actividades de corresponsabilidad CPS. De otra parte, se observaron acuerdos de corresponsabilidad CPS que se suscribieron tiempo después del inicio de las actividades en cada uno de los convenios, como resultado de la falta de planeación y seguimiento por parte de estas áreas del Idipron, por lo anterior y teniendo en cuenta las falencias detectadas en el desarrollo de la auditoría, se determina un incumplimiento de las directrices dadas en documento Manual Operativo Àrea de Emprender código M-MEM-MA-001, criterios para postulación.</t>
  </si>
  <si>
    <t>Se actualizó el procedimiento "Postulación y vinculación a actividades de corresponsabilidad  M-MEM-PR-003"  Y Se incluye información relativa a puntos de 
control, parámetros de registro de las acciones en SIMI y documentos de registro.</t>
  </si>
  <si>
    <t>PMAI-2020-098</t>
  </si>
  <si>
    <t>2020H87</t>
  </si>
  <si>
    <t>11.5 Administración del Riesgo
Se pudo evidenciar debilidades en la identificación de los riesgos atribuibles al Proceso misional
Modelo Pedagógico desde el área de Emprender, en tanto no se evidenció la valoración de estos, así
como la aplicación y seguimientos de los controles. En tal sentido, no existe un monitoreo a los riesgos
que garanticen la eficiencia, eficacia y efectividad del proceso misional y de las estrategias de
Emprendimiento para el cumplimiento de metas y objetivos Institucionales. Lo anterior incumpliendo
con el numeral 1.3 Componente Administración de Riesgo del MECI y lo contemplado en el numeral
4.2.2 Planificación de la Gestión del Riesgo de la NTD: SIG 001:2011, así mismo con la Política para
la administración del Riesgo del Idipron.</t>
  </si>
  <si>
    <t>Se realizó la identificación de riesgos de gestión y riesgos de corrupción con apoyo de la Oficina Asesora de Planeación, de igual manera se ha efectuado seguimiento cuatrimestral.</t>
  </si>
  <si>
    <t>Mejoramiento de los servicios sociales en el marco del modelo pedagogigo institucional</t>
  </si>
  <si>
    <t>PMAI-2020-099</t>
  </si>
  <si>
    <t>2020H88</t>
  </si>
  <si>
    <t xml:space="preserve">11.6 Indicadores de Gestión
El área de convenios no cuenta con indicadores de gestión que permitan medir la eficiencia y
efectividad de sus estrategias y/o operaciones y que le permitan evaluar el impacto de la gestión para la
toma de decisiones y realizar el seguimiento y mejora continua para el cumplimiento de objetivos y
metas previstas,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t>
  </si>
  <si>
    <t>Se realizó la formulación de indicadores de gestión con apoyo de la Oficina Asesora de Planeación, de igual manera se ha efectuado seguimiento trimestral.</t>
  </si>
  <si>
    <t>PMAI-2020-100</t>
  </si>
  <si>
    <t>2020H89</t>
  </si>
  <si>
    <t>11.7 Puntos de control en procedimientos
Los procedimientos de Estrategia de Empleabilidad con código M-MEM-PR-004 y Permanencia en
Actividades de Corresponsabilidad Modalidad Estimulo código M-MEM-PR-007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t>
  </si>
  <si>
    <t>Se realizó actualización del procedimiento "Permanencia en Actividades de Corresponsabilidad Modalidad Estímulo código M-MEM-PR-007" en la cual se incluyeron puntos de control para las actividades que se consideran relevantes.</t>
  </si>
  <si>
    <t xml:space="preserve"> Afiliaciones a ARL Para la Prestación de Servicios</t>
  </si>
  <si>
    <t>PMAI-2020-101</t>
  </si>
  <si>
    <t>2020H90</t>
  </si>
  <si>
    <t xml:space="preserve">11.8 Afiliaciones a ARL Para la Prestación de Servicios
Se evidenció que no se cumple con los términos establecidos en el artículo 2.2.4.2.2.5 de la Ley 1072
de 2015, en lo pertinente a la cobertura de los Riesgos Laborales, toda vez que esta señala que el
contratante debe afiliar al Sistema General de Riesgos Laborales a los contratistas objeto de la presente
sección, de conformidad con lo establecido en el parágrafo 3° del artículo 2° de la Ley 1562 de 2012, el
incumplimiento de esta obligación, hará responsable al contratante de las prestaciones económicas y
asistenciales a que haya lugar. El incumplimiento se da cuando los contratistas firman el acta de inicio
sin la debida afiliación a la Administradora de Riesgos Laborales – ARL, quedando esté desprotegido
ante la materialización de algún riesgo desde el inicio de sus labores hasta que inicia la cobertura con la
ARL. </t>
  </si>
  <si>
    <t>Se estableció en el Manual de Supervisión, que se debe contar con la certificacion de afiliacion de ARL como requisito para proyección y firma del acta de inicio.</t>
  </si>
  <si>
    <t xml:space="preserve">baños públicos </t>
  </si>
  <si>
    <t xml:space="preserve"> planeación para la operación</t>
  </si>
  <si>
    <t>PMAI-2020-102</t>
  </si>
  <si>
    <t>2020H91</t>
  </si>
  <si>
    <t xml:space="preserve">10.1 Se observó falta de planeación para la operación de los baños públicos con administración
directa, toda vez que no se evidencian procedimientos documentados que den claridad en relación a los
criterios o protocolos para su atención, como lo son el horario, personal para su apoyo, los relacionado
con el Plan Institucional de Gestión Ambiental, entre otro necesarios para garantizar la adecuada
prestación del servicio, su recaudo efectivo y el cumplimiento de normas para su funcionamiento, lo
que puede afectar su buen funcionamiento, su financiación y el cumplimiento de directrices claras por
parte de los Jóvenes vinculados. </t>
  </si>
  <si>
    <t>Una vez se lleve a cabo la reestructuración de la entidad, se formulará plan de mejoramiento.</t>
  </si>
  <si>
    <t>PMAI-2020-103</t>
  </si>
  <si>
    <t>2020H92</t>
  </si>
  <si>
    <t xml:space="preserve">10.2 Se identificó un bajo nivel de aplicación de las buenas prácticas de gestión documental en los
documentos aportados a esta auditoría, debido a que no se encontró una adecuada organización de la
información, se aportaron planillas ilegibles y mal diligenciadas, lo que impacta en la ejecución
contractual y en el cumplimiento de los lineamientos establecidos en la política archivística del
Instituto. </t>
  </si>
  <si>
    <t xml:space="preserve">Este hallazgo será subsanado mediante plan de mejoramiento correspondiente al hallazgo PMCB-2022-016 de la Auditoria 86 realizada por la Contraloria de Bogota, "deficiencias en el manejo de la documentacion", para el cual se formulo la siguiente actividad: "Realizar revisiones de las carpetas contractuales de losprocesos de contratacion de bienes y servicios, tanto en fisico como en digital(SECOP II), del area de Convenios, una vez dichos contratos terminen (verificacion documentacion y orden de los mismos)". Esta actividad se encuentra en ejecucion hasta el 30 de noviembre de 2022 </t>
  </si>
  <si>
    <t>VOLUNTARIADO</t>
  </si>
  <si>
    <t>PMAI-2019-054</t>
  </si>
  <si>
    <t>2019H51</t>
  </si>
  <si>
    <t>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t>
  </si>
  <si>
    <t>Subdireccion poblacional</t>
  </si>
  <si>
    <t>SP</t>
  </si>
  <si>
    <t>Gerencia operativa</t>
  </si>
  <si>
    <t>GO</t>
  </si>
  <si>
    <t xml:space="preserve">equipos </t>
  </si>
  <si>
    <t>Materiales de fabricación</t>
  </si>
  <si>
    <t>PMAI-2019-063</t>
  </si>
  <si>
    <t>2019H56</t>
  </si>
  <si>
    <t>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t>
  </si>
  <si>
    <t xml:space="preserve">Calidad alimentaria </t>
  </si>
  <si>
    <t>PMAI-2019-066</t>
  </si>
  <si>
    <t>2019H57</t>
  </si>
  <si>
    <t>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t>
  </si>
  <si>
    <t xml:space="preserve">Grupo supervisores </t>
  </si>
  <si>
    <t>PMAI-2019-071</t>
  </si>
  <si>
    <t>2019H60</t>
  </si>
  <si>
    <t>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t>
  </si>
  <si>
    <t>PMAI-2019-072</t>
  </si>
  <si>
    <t>2019H61</t>
  </si>
  <si>
    <t>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t>
  </si>
  <si>
    <t>PMAI-2019-076</t>
  </si>
  <si>
    <t>2019H65</t>
  </si>
  <si>
    <t>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t>
  </si>
  <si>
    <t>Los soportes evidencian la subsanacion de la situacion evidenciada</t>
  </si>
  <si>
    <r>
      <t xml:space="preserve">TERCER SEGUIMIENTO 2022: 
</t>
    </r>
    <r>
      <rPr>
        <sz val="10"/>
        <color theme="1"/>
        <rFont val="Arial"/>
        <family val="2"/>
      </rPr>
      <t xml:space="preserve">De acuerdo con el rediseño institucional, en la entidad se creó la Gerencia de Recursos Físicos, la cual se compone por los procesos de Gestión de Adecuación y Mantenimiento de Bienes, Almacén, Inventarios y Economato, lo anterior con el fin de establecer responsabilidades claras dentro de la ejecución de actividades en la entidad. Así las cosas, ya se encuentran definidas funciones para la planeación, ejecución y seguimiento de los mantenimientos de todos los bienes muebles e inmuebles, como se puede evidenciar en el Acuerdo 009, donde se encuentra entre otras la siguiente función: </t>
    </r>
    <r>
      <rPr>
        <i/>
        <sz val="10"/>
        <color theme="1"/>
        <rFont val="Arial"/>
        <family val="2"/>
      </rPr>
      <t xml:space="preserve">"Dirigir la supervisión, realización de labores de mantenimiento preventivo, correctivo, a las infraestructuras, equipos varios y mobiliarios en general del Instituto"
</t>
    </r>
    <r>
      <rPr>
        <sz val="10"/>
        <color theme="1"/>
        <rFont val="Arial"/>
        <family val="2"/>
      </rPr>
      <t xml:space="preserve">Así mismo, se nombró al Gerente de Recursos Físicos el día 13 de diciembre de 2022.
Estado: El hallazgo se encuentra subsanado de acuerdo con el seguimiento presentado. </t>
    </r>
  </si>
  <si>
    <t>PMVD-2019-002</t>
  </si>
  <si>
    <t>2019H20</t>
  </si>
  <si>
    <t xml:space="preserve">2. Impartir instrucciones a la Oficina Jurídica para que en un lapso de tiempo no mayor a tres (3) meses se capacite a los funcionarios y contratistas de la entidad sobre los procedimientos que aplican para los procesos de contratación, así:
001 LICITACIÓN PÚBLICA A-GCO-PR-001 
002 SUBASTA INVERSA A-GCO-PR-002 
003 PLAN ANUAL DE ADQUISICIONES A-GCO-PR-003 
004 CONCURSO DE MÉRITOS ABIERTO A-GCO-PR-004 
005 CONTRATACIÓN DIRECTA ADQUISICIÓN DE BIENES Y SERVICIOS- A-GCO-PR-005 
006 SELECCIÓN ABREVIADA DE MENOR CUANTÍA A-GCO-PR-006 
007 MÍNIMA CUANTÍA A-GCO-PR-007 
008 LIQUIDACIÓN CONTRACTUAL A-GCO-PR-008 
009 ADQUISICIÓN DE INMUEBLES POR CONTRATACIÓN DIRECTA A-GCO-PR-009 
010 EJECUCIÓN CONTRATO FIRMA COMISIONISTA A-GCO-PR-010 
011 CONTRATACIÓN DE FIRMA COMISIONISTA A-GCO-PR-011 
012 CONVENIO INTERADMINISTRATIVO A-GCO-PR-012 
013 CONTRATACIÓN CON ENTIDADES SIN ÁNIMO DE LUCRO Y DE RECONOCIDA IDONEIDAD A-GCO-PR-013 
014 LEGALIZACIÓN Y MODIFICACIÓN CONTRACTUAL A-GCO-PR-014 
015 CONTRATACIÓN DE PRESTACIÓN DE SERVICIOS PROFESIONALES Y DE APOYO A LA GESTIÓN A-GCO-PR-015
016 MANUAL DE CONTRATACIÓN - A-GCO-MA-002, versión 7
017 MANUAL DE SUPERVISIÓN E INTERVENTORÍA - A-GCO-MA-001, versión 7
Una vez se haya cumplido con lo solicitado, la oficina jurídica deberá informar de las acciones adelantadas a la Veeduría Distrital y remitir copia de las evidencias como los listados de asistencia, presentaciones y nombre de los capacitadores.
</t>
  </si>
  <si>
    <t>La acción PMVD-2019-006 “ Impartir instrucciones a la Oficina Jurídica para que en un lapso de tiempo no mayor a tres (3) meses se capacite a los funcionarios y contratistas de la entidad sobre los procedimientos que aplican para los procesos de contratación, así: 001 LICITACIÓN PÚBLICA A-GCO-PR-001, 002 SUBASTA INVERSA A-GCO-PR-002, 003 PLAN ANUAL DE ADQUISICIONES A-GCO-PR-003, 004 CONCURSO DE MÉRITOS ABIERTO A-GCO-PR-004, 005 CONTRATACIÓN DIRECTA ADQUISICIÓN DE BIENES Y SERVICIOS- A-GCO-PR-005, 006 SELECCIÓN ABREVIADA DE MENOR CUANTÍA A-GCO-PR-006, 007 MÍNIMA CUANTÍA A-GCO-PR-007, 008 LIQUIDACIÓN CONTRACTUAL A-GCO-PR-008, 009 ADQUISICIÓN DE INMUEBLES POR CONTRATACIÓN DIRECTA A-GCO-PR-009, 010 EJECUCIÓN CONTRATO FIRMA COMISIONISTA A-GCO-PR-010, 011 CONTRATACIÓN DE FIRMA COMISIONISTA A-GCO-PR-011 
012 CONVENIO INTERADMINISTRATIVO A-GCO-PR-012, 013 CONTRATACIÓN CON ENTIDADES SIN ÁNIMO DE LUCRO Y DE RECONOCIDA IDONEIDAD A-GCO-PR-013, 014 LEGALIZACIÓN Y MODIFICACIÓN CONTRACTUAL A-GCO-PR-014, 015 CONTRATACIÓN DE PRESTACIÓN DE SERVICIOS PROFESIONALES Y DE APOYO A LA GESTIÓN A-GCO-PR-015, 016 MANUAL DE CONTRATACIÓN - A-GCO-MA-002, versión 7, 017 MANUAL DE SUPERVISIÓN E INTERVENTORÍA - A-GCO-MA-001, versión 7. Una vez se haya cumplido con lo solicitado, la oficina jurídica deberá informar de las acciones adelantadas a la Veeduría Distrital y remitir copia de las evidencias como los listados de asistencia, presentaciones y nombre de los capacitadores.” Se encuentra duplicada como el hallazgo 2019H20 y acción PMVD-2019-002, teniendo en cuenta que corresponden a informes de personería de la misma vigencia se eliminan, cabe aclarar que el hallazgo 2019H20 es la misma acción PMVD-2019-006.</t>
  </si>
  <si>
    <t>PMVD-2019-003</t>
  </si>
  <si>
    <t>2019H21</t>
  </si>
  <si>
    <t xml:space="preserve">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t>
  </si>
  <si>
    <t>La acción PMVD-2019-007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Se encuentra duplicada como el hallazgo 2019H21 y acción PMVD-2019-003, teniendo en cuenta que corresponden a informes de personería de la misma vigencia se eliminan, cabe aclarar que el hallazgo 2019H21 es la misma acción PMVD-2019-007.</t>
  </si>
  <si>
    <t>SUBDIRECCION/SECRETARIA</t>
  </si>
  <si>
    <t>GERENCIA</t>
  </si>
  <si>
    <t>PMAI-2019-057</t>
  </si>
  <si>
    <t>Prestación de los Servicios Sociales en el marco del Modelo Pedagógico Institucional</t>
  </si>
  <si>
    <t>PSS</t>
  </si>
  <si>
    <t>Subdirección Poblacional</t>
  </si>
  <si>
    <t>Gerencia Operativa</t>
  </si>
  <si>
    <t>sistema de identificación visual de la documentación</t>
  </si>
  <si>
    <t>2019H54</t>
  </si>
  <si>
    <t>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t>
  </si>
  <si>
    <t>Para algunas unidades el espacio de estantería se encuentra obsoleto y con el tiempo ha presentado deterioros.
Algunos espacios no cuentan con identificación topográfica en la estantería.</t>
  </si>
  <si>
    <t>Realizar la solicitud al Área de Almacén e Inventarios para el suministro de la información de las existencias de estantería</t>
  </si>
  <si>
    <t>PMAI-2019-058</t>
  </si>
  <si>
    <t xml:space="preserve"> Realizar distribución de la estantería que se encuentre en el Almacén e Inventario</t>
  </si>
  <si>
    <t>SEGUIMIENTO Y MEJORAMIENTO A LA GESTIÓN</t>
  </si>
  <si>
    <t>REPORTE  MONITOREO Y SEGUIMIENTO A PLANES DE MEJORAMIENTO</t>
  </si>
  <si>
    <t xml:space="preserve">Fecha: </t>
  </si>
  <si>
    <t>SEGUIMIENTO 31 DE DICIEMBRE 2023</t>
  </si>
  <si>
    <t xml:space="preserve"> SEGUIMIENTO 31 DE MARZO DE 2024</t>
  </si>
  <si>
    <t>INFORMACIÓN RELACIONADA CON EL HALLAZGO</t>
  </si>
  <si>
    <t xml:space="preserve">INFORMACIÓN RELACIONADA CON LA FORMULACIÓN DE LAS ACCIONES Y PROGRAMACIÓN </t>
  </si>
  <si>
    <t>REPORTE PROCESO</t>
  </si>
  <si>
    <t xml:space="preserve">REPORTE PLANEACIÓN </t>
  </si>
  <si>
    <t>FECHA DE CIERRE DE LA ACCION</t>
  </si>
  <si>
    <t>FECHA</t>
  </si>
  <si>
    <t>CUMPLIMIENTO</t>
  </si>
  <si>
    <t>ESTADO CONTRALORIA DE BOGOTA
(Aplica para el plan de mejoramiento suscrito con la contraloria2016</t>
  </si>
  <si>
    <t>SOPORTES</t>
  </si>
  <si>
    <t>PORCENTAJE DE AVANCE106</t>
  </si>
  <si>
    <t>PMPB-2019-0013</t>
  </si>
  <si>
    <t>Gestión de Adecuación y Mantenimiento de Bienes</t>
  </si>
  <si>
    <t>GAMB</t>
  </si>
  <si>
    <t>Secretaría General</t>
  </si>
  <si>
    <t>Gerencia de Recursos Físicos</t>
  </si>
  <si>
    <t>2019H09</t>
  </si>
  <si>
    <t>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t>
  </si>
  <si>
    <t>Realizar el mantenimiento correctivo para atender las observaciones generadas.</t>
  </si>
  <si>
    <t>Se reporta solicitud de modificación de la acción</t>
  </si>
  <si>
    <t xml:space="preserve">Gestionar la soliciutd de modificación atendiendo lo indicado por la OAP </t>
  </si>
  <si>
    <t xml:space="preserve">Sergio Castro Londoño </t>
  </si>
  <si>
    <t>PMAI-2019-092</t>
  </si>
  <si>
    <t>Gestión de Inventarios, Almacén y Economato</t>
  </si>
  <si>
    <t>GIAE</t>
  </si>
  <si>
    <t>Bienes sin legalizar</t>
  </si>
  <si>
    <t>2019H73</t>
  </si>
  <si>
    <t>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t>
  </si>
  <si>
    <t xml:space="preserve">1- Teniendo en cuenta que existe un proceso judicial, la Oficina Asesora Jurídica no ha comunicado de manera oficial el fallo definitivo en el Marco del Convenio 022 entre el IDU - IDIPRON definitivo.
Se desconoce los términos de conciliación.
2-   Los  vehículos  tipo ambulancia no pertenecen al inventario del IDIPRON ni en condición de comodato ni otro tipo de vinculación con la entidad. No se poseen documentos que legalicen la titularidad de estos. </t>
  </si>
  <si>
    <t>Remitir memorando a la Oficina Asesora Jurídica para que informe si se puede llegar o no a la legalización de los bienes que reposan en custodia en la sub _bodega La Favorita dentro del marco del proceso judicial Convenio 022 IDU - IDIPRON 
Mediante memorando de la STAF,  solicitar concepto para la legalización o devolución de los bienes que se encuentran en custodia dentro del marco del convenio 022 de 2009.
El Área de Transportes realizará los trámites necesario ante las entidades correspondientes para el retiro de vehículos que se encuentran en las instalaciones de la UPI La Florida.</t>
  </si>
  <si>
    <t>Se evidencia memorando de fecha 18 de septiembre dirigido a la Oficina Asesora Juridica, sin embargo no se observa soportes del retiro de vehículos que se encuentran en las instalaciones de la UPI La Florida.</t>
  </si>
  <si>
    <t>Pendiente los soportes  del retiro de vehículos que se encuentran en las instalaciones de la UPI La Florida</t>
  </si>
  <si>
    <t>Diseño y Adopción de Lineamientos para la Prestación de los Servicios Sociales en el marco del Modelo Pegagógico Institucional</t>
  </si>
  <si>
    <t>DAL</t>
  </si>
  <si>
    <t>Subdirección de Lineamientos y Políticas</t>
  </si>
  <si>
    <t>Gerencia de Capacidades y Derechos</t>
  </si>
  <si>
    <t>PMAI-2021-040</t>
  </si>
  <si>
    <t>GDO</t>
  </si>
  <si>
    <t>Programa de Gestión Documental</t>
  </si>
  <si>
    <t>INFORME VISITA DE SEGUIMIENTO AL
CUMPLIMIENTO DE LA NORMATIVA ARCHIVÍSTICA</t>
  </si>
  <si>
    <t>2021H81</t>
  </si>
  <si>
    <t>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t>
  </si>
  <si>
    <t>Obsolescencia en el documento y por tanto, en la planeación estratégica de la gestión documental de la entidad</t>
  </si>
  <si>
    <t>Actualizar, aprobar, adoptar y publicar el Programa de Gestión Documental - PGD, conforme a los procesos archivísticos contemplados</t>
  </si>
  <si>
    <t>Programa de Gestión Documental actualizado, aprobado, adoptado y publicado (1) *100</t>
  </si>
  <si>
    <t>Programa de Gestión Documental actualizado, aprobado, adoptado y publicado</t>
  </si>
  <si>
    <t xml:space="preserve">No se reporta avance </t>
  </si>
  <si>
    <t xml:space="preserve">Soportes del cumplimiento </t>
  </si>
  <si>
    <t>PMAI-2021-044</t>
  </si>
  <si>
    <t>2021H85</t>
  </si>
  <si>
    <t>Actualizar el Banco Terminológico para las series, subseries y tipos documentales de la Tabla de Retención Documental, según lo establece el Decreto 1080 de 2015, artículo 2.8.2.5.8, literal g. y el Acuerdo AGN 004 de 2019, artículo 5.</t>
  </si>
  <si>
    <t>No se había recibido suficiente capacitación sobre normatividad documental</t>
  </si>
  <si>
    <t xml:space="preserve"> Actualizar y presentar el Banco Terminológico ante el Comité Institucional de Gestión y Desempeño para su aprobación. </t>
  </si>
  <si>
    <t>Banco Terminológico</t>
  </si>
  <si>
    <t>Banco Terminológico actualizado y aprobado (1) *100</t>
  </si>
  <si>
    <t>Banco Terminológico  actualizado y aprobado</t>
  </si>
  <si>
    <t>PMAI-2021-046</t>
  </si>
  <si>
    <t>2021H86</t>
  </si>
  <si>
    <t>Una vez revisada la Tabla Control de Acceso, se informa que este instrumento cumple con algunos requerimientos normativos y técnicos vigentes para este tipo de documentos</t>
  </si>
  <si>
    <t>Las Tablas de Control de Acceso no se encontraban actualizadas</t>
  </si>
  <si>
    <t xml:space="preserve"> Actualizar, aprobar, adoptar y publicar las Tablas de Control de Acceso. </t>
  </si>
  <si>
    <t>Tablas de Control de Acceso</t>
  </si>
  <si>
    <t>Tablas de Control de Acceso actualizadas, aprobadas, adoptadas y publicadas / Tablas de Control de Acceso a actualizar, aprobar, adoptar y publicar *100</t>
  </si>
  <si>
    <t>Tablas de Control de Acceso actualizadas, aprobadas, adoptadas y publicadas</t>
  </si>
  <si>
    <t>PMAI-2022-027</t>
  </si>
  <si>
    <t>Modelo Pedagogico - Economato</t>
  </si>
  <si>
    <t>SIMI</t>
  </si>
  <si>
    <t>diferencias en la  información aportada</t>
  </si>
  <si>
    <t>10.2</t>
  </si>
  <si>
    <t>PROCESO MISIONAL - ÁREA SALUD – COMPONENTE CALIDAD ALIMENTARIA ECONOMATO</t>
  </si>
  <si>
    <t>2022H9</t>
  </si>
  <si>
    <t xml:space="preserve">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t>
  </si>
  <si>
    <t xml:space="preserve">Se requiere una socialización periódica del Instructivo DILIGENCIAMIENTO DE PLANILLAS DE ASISTENCIA, ENTREGA, REPORTE DE ASISTENCIA DIARIO Y ARCHIVO - M-MEX-IN-001, y solicitud de su cumplimento a cabalidad de manera formal. </t>
  </si>
  <si>
    <t>Actualizar el procedimiento  A-GIAE-PR-011 Abastecimiento de materias primas a los servicios de alimentacion, donde se incluira las especificaciones necesarias con relacion a la cobertura de la poblacion atendida</t>
  </si>
  <si>
    <t xml:space="preserve">Actualizacion procedimiento  A-GIAE-PR-011 Abastecimiento de materias primas a los servicios de alimentacion </t>
  </si>
  <si>
    <t>(Actualizacion realizada/Actualizacion programada (1))*100%</t>
  </si>
  <si>
    <t xml:space="preserve">Procedimiento actualizado
Correo  de oficializacion y evidencia de socializacion </t>
  </si>
  <si>
    <t xml:space="preserve">No se recibio reporte </t>
  </si>
  <si>
    <t xml:space="preserve">Cumplir la acción propuesta </t>
  </si>
  <si>
    <t>PMSDA-2022-009</t>
  </si>
  <si>
    <t>Subdirección Técnica Administrariva y Financiera</t>
  </si>
  <si>
    <t>Gestión Ambiental</t>
  </si>
  <si>
    <t xml:space="preserve"> Residuos aprovechables</t>
  </si>
  <si>
    <t>Plan de mejoramiento Secretaria Distrital de Ambiente</t>
  </si>
  <si>
    <t>EVALUACIÓN, CONTROL Y SEGUIMIENTO A LAS ENTIDADES CON PIGA CONCERTADO</t>
  </si>
  <si>
    <t>2021-2022</t>
  </si>
  <si>
    <t>2022H72</t>
  </si>
  <si>
    <t>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t>
  </si>
  <si>
    <t>No se efectuó seguimiento adecuado a los residuos generados por el taller académico de vehículos</t>
  </si>
  <si>
    <t>Realizar la recolección de Aceites usados, generados en los talleres de la UPI Perdomo, suministrando el contenedor adecuado para su almacenamiento</t>
  </si>
  <si>
    <t>Recolección de Aceites usados, generados en los talleres de la UPI Perdomo, suministrando el contenedor adecuado para su almacenamiento</t>
  </si>
  <si>
    <t>Recolecciones de Aceites usados, generados en los talleres de la UPI Perdomo realizadas / Recolecciones de Aceites usados, generados en los talleres de la UPI Perdomo solicitadas</t>
  </si>
  <si>
    <t>Manifiestos de recolección de Aceites usados, generados en los talleres de la UPI Perdomo</t>
  </si>
  <si>
    <t>No se valida la ejecución de la acción con los manifiestos de recolección de aceites usados en la UPI Perdomo, ya que solo dos de ellos recolentan aceites usados, basados en lo reportado por planeación y el proceso, las evidencias no cumplen con la acción ni con la meta, ya que el indicador menciona que son 3 Manifiestos de recoleccion de aceites usados.</t>
  </si>
  <si>
    <t>Pendiente actualizar y socializar mediante pieza comunicativa, el procedimiento ABASTECIMIENTO DE MATERIAS PRIMAS A LOS SERVICIOS DE ALIMENTACIÓN A-GIAE-PR-011 para incluir el reporte mensual de las novedades que se presenten dentro de la ejecución del contrato al supervisor del mismo</t>
  </si>
  <si>
    <t>Yaklin Chaparro Salinas</t>
  </si>
  <si>
    <t>PMSDA-2022-011</t>
  </si>
  <si>
    <t>Aviso de publicidad exterior visual</t>
  </si>
  <si>
    <t>2022H73</t>
  </si>
  <si>
    <t>El aviso de publicidad exterior visual con descripción "Alcaldía Mayor de Bogotá D.C. IDIPRON - Unidad Educativa El Perdomo" carece de registro correspondiente.
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t>
  </si>
  <si>
    <t>No se ha solicitado el desmonte de dicho aviso al área correspondiente</t>
  </si>
  <si>
    <t>Realizar la legalización del aviso ubicado en la fachada del bloque A de la UPI Perdomo</t>
  </si>
  <si>
    <t>Legalización de aviso exterior de la UPI Perdomo</t>
  </si>
  <si>
    <t>(Legalización de aviso exterior de la UPI Perdomo realizada / Legalización del aviso exterior de la UPI Perdomo programada)*100%</t>
  </si>
  <si>
    <t>Legalización de aviso exterior de la UPI Perdomo realizada</t>
  </si>
  <si>
    <t>No se valida la ejecucion de la acción, ya que lo que se aporta es la inscripcion del permiso de publicidad, es decir que aun no esta legalizada la valla publicitarioa en la UPI Perdomo, basados en lo reportado por planeacion y el proceso, las evidencias no cumplen con la acción ni con la meta a traves del indicador propuesto.</t>
  </si>
  <si>
    <t>Soporte del registro emitido por la Secretaria Distrital de Amiente</t>
  </si>
  <si>
    <t>PMSDA-2022-037</t>
  </si>
  <si>
    <t>Fibra de asbesto</t>
  </si>
  <si>
    <t>2022H91</t>
  </si>
  <si>
    <t xml:space="preserve">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t>
  </si>
  <si>
    <t>Ya no se producen elementos en asbesto, en virtud de ello, no se incluye dentro de los contratos una cláusula que haga referencia a ello</t>
  </si>
  <si>
    <t>Incluir dentro de los procesos contractuales de bienes y servicios del área mantenimiento de bienes, cláusulas normativas relacionadas con la prohibición del uso de elementos y productos que contengan la fibra de asbesto y/o sus derivados</t>
  </si>
  <si>
    <t>Inclusión de cláusulas normativas relacionadas con la prohibición del uso de elementos y productos que contengan la fibra de asbesto y/o sus derivados en los procesos contractuales de bienes y servicios del área mantenimiento de bienes</t>
  </si>
  <si>
    <t>(Número de procesos contractuales de bienes y servicios de mantenimiento de bienes a los que se incluyó cláusula sobre prohibición de asbesto / Número de procesos contractuales de bienes y servicios de mantenimiento de bienes)*100%</t>
  </si>
  <si>
    <t>Contratos (Minutas de Contrato y Aceptaciones  de Ofertas) de bienes y servicios del área mantenimiento de bienes que incluyen  clausulas normativas relacionadas con la prohibición del uso de elementos y productos que contengan la fibra de asbesto y/o sus derivados</t>
  </si>
  <si>
    <t>El proceso aporta el memorando con radicado 2023IE4134, para solicitud de eliminación de la acción, por falta de presupuesto.</t>
  </si>
  <si>
    <t xml:space="preserve">Cumplir lo propuesto, o atender las indicaciones de la OAP  para modificación o eliminación de la acción </t>
  </si>
  <si>
    <t xml:space="preserve">Ingrid Acosta Velasquez </t>
  </si>
  <si>
    <t>PMSDA-2022-038</t>
  </si>
  <si>
    <t>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t>
  </si>
  <si>
    <t>Actualización de la Política de Compras Verdes</t>
  </si>
  <si>
    <t>(Actualización de la Política de Compras Verdes realizada / Actualización de la Política de Compras Verdes programada)*100%</t>
  </si>
  <si>
    <t>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
Correo de oficializacion de politica de compras verdes
Listas de asistencia y Actas  de la socializacion</t>
  </si>
  <si>
    <t>Se valida la ejecución de la acción con la actualización de la politica de  Gestión Ambiental, “003 POLÍTICA DE COMPRAS VERDES A-GAMDI-003”, socializada
MIPG IDIPRON &lt;mipg@idipron.gov.co&gt;
Mié 15/11/2023 7:34
Para:Todos &lt;todos@idipron.gov.co&gt;</t>
  </si>
  <si>
    <t>Cerrada en seguimientos anteriores</t>
  </si>
  <si>
    <t>NO APLICA ACCIÓN</t>
  </si>
  <si>
    <t xml:space="preserve">No aplica, cerrada en seguimientos anteriores </t>
  </si>
  <si>
    <t>PMAI-2022-069</t>
  </si>
  <si>
    <t>Gerencia Administrativa</t>
  </si>
  <si>
    <t>11.4</t>
  </si>
  <si>
    <t>Informe final proceso de apoyo - Gestión documental</t>
  </si>
  <si>
    <t>II semestre 2021 y primer semestre 2022</t>
  </si>
  <si>
    <t>2022H102</t>
  </si>
  <si>
    <t>El proceso presenta desactualización del documento “PROGRAMA DE GESTION DOCUMENTAL A_x0002_GDO-DI-001”, el cual tenía como Fecha Vigencia 2018-2020. (Subrayado fuera del texto), lo que denota debilidades en el cumplimiento del Decreto 1080 de 2015, Artículo 2.8.2.5.10, “Obligatoriedad del programa de gestión documental. Todas las entidades del Estado deben formular un Programa de Gestión Documental (PGD), a corto, mediano y largo plazo, como parte del Plan Estratégico Institucional y del Plan de Acción Anual.”, (Subrayado fuera del texto) y el Manual Implementación de un Programa de Gestión Documental –PGD, 1.3. Política de gestión documental, “Las entidades públicas deberán formular una política de gestión documental constituida por los componentes descritos en el Artículo No. 6 del Decreto 2609 de 2012, ajustada a la normativa que regula la entidad, alineada con el Plan Estratégico, el Plan de Acción y el Plan Institucional de Archivos – PINAR, deberá estar documentada e informada a todo nivel. Situación que puede presentarse por debilidades o insuficiencia de recursos para la actualización de los instrumentos archivísticos, lo que puede generar posibilidades de observación por parte de entidades externas o entes de control.</t>
  </si>
  <si>
    <t>Se presentó obsolescencia en el documento y por tanto, en la planeación estratégica de la gestión documental de la entidad</t>
  </si>
  <si>
    <t>Actualizar y oficializar el Programa de Gestión Documental - PGD, conforme a los procesos archivísticos contemplados</t>
  </si>
  <si>
    <t>Actualización Programa de Gestión Documental PGD</t>
  </si>
  <si>
    <t>Programa de gestión documental actualizado / Programa de Gestión Documental por actualizar ((1)*100%)</t>
  </si>
  <si>
    <t>Programa de Gestión Documental actualizado y correo de oficialización</t>
  </si>
  <si>
    <t>PMPB-2022-06</t>
  </si>
  <si>
    <t xml:space="preserve">Subdireccion Técnica poblacional </t>
  </si>
  <si>
    <t>STP</t>
  </si>
  <si>
    <t>Informe de la acción de prevención y control a la función pública
“Espacios Seguros</t>
  </si>
  <si>
    <t>2022H109</t>
  </si>
  <si>
    <t>Se observa una subutilización de algunas zonas de la UPI, cuya adecuación y mantenimiento dependen del uso que se quiera dar a algunas construcciones y a amplias zonas verdes que se encuentran dentro de este predio, como para la implementación de una huerta, maquinaria para el arado de tierra, entre otras, que dependen de entidades como Jardín Botánico que no presta sus servicios fuera del perímetro de la ciudad.</t>
  </si>
  <si>
    <t>No se había estimado las necesidades de mantenimineto de a las zonas verdes de la UPI Arcadia, para coordinar las acciones de manera articulada.</t>
  </si>
  <si>
    <t>Realizar una visita de manera articulada por parte del /la resposanble de UPI para determinar la necesidad y limitantes para formular un plan  de mantenimiento de las zonas verdes.</t>
  </si>
  <si>
    <t>Plan de mantenimiento formulado y gestionado con la gerencia de recursos</t>
  </si>
  <si>
    <t>un plan de mantenimiento formulado  y gestionado con la gerencia de recursos</t>
  </si>
  <si>
    <t>Un plan de mantenimiento formulado  y gestionado con la gerencia de recursos</t>
  </si>
  <si>
    <t>Se valida la ejecución de la acción con actas del avance articulado para el mantenimiento de las zonas verdes.</t>
  </si>
  <si>
    <t>PMPB-2022-10</t>
  </si>
  <si>
    <t>Informe de la acción de prevención y control a la función pública "Espacios seguros - unidades operativas IDIPRON"</t>
  </si>
  <si>
    <t>2022H112</t>
  </si>
  <si>
    <t>Se encontró un tobogán que no está en uso por su vetustez razón por la cual debe ser retirado para evitar su uso por parte de los jóvenes pues genera riesgos de accidentes (UPI Carmen de Apicalá)</t>
  </si>
  <si>
    <t>No se ha emitido concepto técnico sobre el tobogán</t>
  </si>
  <si>
    <t>Gestionar las acciones que se llevarán a cabo con base en el concepto técnico del estado del tobogán de acuerdo a lo determinado en Comité de la Gerencia de Recursos Físicos</t>
  </si>
  <si>
    <t>Gestionar acciones sobre el estado del tobogán de acuerdo a lo determinado  en Comité de la Gerencia de Recursos Físicos</t>
  </si>
  <si>
    <t>Número de acción (es) gestionadas / Número de acción (es) programadas (100%)</t>
  </si>
  <si>
    <t>Soportes de las acciones establecidas en Comité de la Gerencia de Recursos Físicos (Correos electrónicos, memorandos, actas de reunión, etc.)</t>
  </si>
  <si>
    <t>El proceso aportó acta de reunión del dia 05/09/2023 seguimiento acciones planes de mejoramiento del proceso, en el numeral 2. se indica que el Gerente de Recursos Fisicos solicita a los profesionales realizar cotizaciones para el desmonte y retiro del tobogan de la piscina Carme de Apicala, sin embargo, no se aportan los soportes que den cuenta de la ejecución de las acciones solicitadas por parte de la gerencia.</t>
  </si>
  <si>
    <t>Soportes de las acciones que se llevaran a cabo con base en el concepto tecnico del estado del tobogan de acuerdo a lo determinado en Comite de Gerencia de Recursos Fisicos</t>
  </si>
  <si>
    <t>PMPB-2022-18</t>
  </si>
  <si>
    <t>SUBDIRECCIÓN TÉCNICA DE 
OPORTUNIDADES.</t>
  </si>
  <si>
    <t>Subdirección para las Oportunidades</t>
  </si>
  <si>
    <t>SPO</t>
  </si>
  <si>
    <t>Gerencia Estrategias de Corresponsabilidad</t>
  </si>
  <si>
    <t xml:space="preserve">ACCIÓN DE PREVENCIÓN Y CONTROL A LA FUNCIÓN PÚBLICA "GENERACION DE OPORTUNIDADES PARA JOVENES EN VULNERABILIDAD EN BOGOTÁ D.C."
</t>
  </si>
  <si>
    <t>2022H141</t>
  </si>
  <si>
    <t xml:space="preserve">De otra parte, respecto a los recursos asignados para esta estrategia en la vigencia 2022 ($20.000.000), se evidenció que estos hacen parte del rubro de funcionamiento de la entidad, los cuales se destinaron a compra de instrumentos y disfraces para apoyar la gestión de los participantes en las actividades establecidas en los componentes artístico y logístico. Por lo anterior, teniendo en cuenta la acogida de esta estrategia, llamó la atención de esta Delegada la limitación en la cuantía de los recursos para el desarrollo de las actividades contempladas dentro de la estrategia. </t>
  </si>
  <si>
    <t xml:space="preserve">No se estimo la importancia de determinar la asignación de los recursos para la contratación de bienes y servicios de la estrategia cultura ciudadana </t>
  </si>
  <si>
    <t xml:space="preserve">Realizar 2 seguimientos  al plan anual de adquisiciones, en lo relacionado a asignación de recursos para la contratación de bienes y servicios de la estrategia cultura ciudadana, sustentada en  formato de acta de reunión </t>
  </si>
  <si>
    <t>Seguimiento al plan anual de adquisiciones</t>
  </si>
  <si>
    <t>2 seguimientos al plan anual de adquisiciones</t>
  </si>
  <si>
    <t>Acta de reunion con seguimiento al plan anual de adquisiciones, en donde se identifique la asignación de recursos para la contratación de bienes y servicios de la estrategia cultura ciudadana</t>
  </si>
  <si>
    <t xml:space="preserve">Se valida la ejecución de la acción con actas de reunión de fechas 13 de julio y agosto 3 de 2023.Sin embargo a efectos de lograr la efectividad se recomienda continuar el seguimiento </t>
  </si>
  <si>
    <t>Sergio Castro Londoño</t>
  </si>
  <si>
    <t>PMCB-2022-094</t>
  </si>
  <si>
    <t xml:space="preserve">Subdirección Tecnica de Oportunidades </t>
  </si>
  <si>
    <t>STO</t>
  </si>
  <si>
    <t>4.1.1</t>
  </si>
  <si>
    <t>Código de Auditoría No.92</t>
  </si>
  <si>
    <t>2022H178</t>
  </si>
  <si>
    <t>Hallazgo administrativo, por no cumplimiento de medidas antropométricas para las instalaciones de las UPI´s.</t>
  </si>
  <si>
    <t>En las edificaciones que se encuentran bajo administración del IDIPRON, al no ser propiedad de la entidad, sólo se pueden realizar mantenimientos locativos (acabados, redes hidrosanitarias y eléctricas) por lo cual no es posible efectuar adecuaciones estructurales requeridas para cumplir con las condiciones antropométricas actuales</t>
  </si>
  <si>
    <t>Realizar mantenimientos preventivos y correctivos a las UPIs de la entidad de acuerdo al Plan Anual de Mantenimiento</t>
  </si>
  <si>
    <t>Mantenimientos preventivos y correctivos realizados en las UPIs de la entidad</t>
  </si>
  <si>
    <t>Mantenimientos realizados / Mantenimientos programados</t>
  </si>
  <si>
    <t xml:space="preserve">Formato de inspección de mantenimiento de bienes muebles e inmuebles A-MBI-FT-007
(En el formato se incluirá la viabilidad de realizar adecuaciones que cumplan con las condiciones antropométricas) </t>
  </si>
  <si>
    <t>Se valida la ejecución de la acción con el documento lo aportado en el formato de inspección de mantenimiento de bienes muebles e inmuebles A-MBI-FT-007 de Bosa, Florida, la 27, Oasis, Perdomo y Santa lucia</t>
  </si>
  <si>
    <t>PMAI-2022-120</t>
  </si>
  <si>
    <t>Gestion de TICS</t>
  </si>
  <si>
    <t>Oﬁcina de Tecnologías de la Información y las Comunicaciones</t>
  </si>
  <si>
    <t>OTIC</t>
  </si>
  <si>
    <t>GTICS</t>
  </si>
  <si>
    <t>11.1</t>
  </si>
  <si>
    <t>INFORME FINAL PROCESO DE APOYO
GESTIÓN DE TECNOLÓGIAS DE LA INFORMACIÓN</t>
  </si>
  <si>
    <t>2022H181</t>
  </si>
  <si>
    <t>Se evidenció un porcentaje total de avance de 31,94% en el ciclo de operación del Modelo de Seguridad y Privacidad de la Información - MSPI. El porcentaje citado refleja avances parciales para las fases de diagnóstico, planificación e implementación, para el caso de las fases de evaluación de desempeño y mejora continua no se registra avance, lo cual denota retrasos en el cumplimiento de las metas y resultados esperados en la implementación del MSPI, así como debilidades en la observancia de lo establecido en los artículos 4,5,6 y 15 de la Resolución No. 500 del 10 de marzo de 2021, situación que puede estar causada por el desconocimiento o falta de entendimiento de los productos y/o entregables a asociados en los resultados del modelo, generándose así la posibilidad de afectación de los resultados esperados para las políticas de Gobierno, Seguridad Digital, así como, riesgos relacionados con la seguridad y privacidad de la información.</t>
  </si>
  <si>
    <t>No se efectúa seguimiento a la implementación del MSPI</t>
  </si>
  <si>
    <t>Elaborar y realizar seguimiento al  cronograma para el desarrollo de la fase de diagnóstico y  planificación  del modelo MSPI</t>
  </si>
  <si>
    <t xml:space="preserve">Seguimiento cuatrimestral al cronograma </t>
  </si>
  <si>
    <t>Número de seguimientos realizados / Número de seguimientos programados ((3)*100%)</t>
  </si>
  <si>
    <t>Cronograma Para el desarrollo de la fase de diagnóstico y  planificación  del modelo MSPI
Acta de reunión de la Oficina de TICS que incluya seguimiento a la implementación del MSPI</t>
  </si>
  <si>
    <t>Se valida la ejecución parcial de la acción con el documento "Cronograma de seguimiento al Diagnóstico y Planeación del MSPI-05-01-2024" basados en lo reportado por planeación y el proceso, sin embargo no se aporta el producto "Acta de reunión de la Oficina de TICS que incluya el estado y avance de las actividades propuestas en el seguimiento a la implementación del MSPI"</t>
  </si>
  <si>
    <t>Acta de reunión de la Oficina de TICS que incluya el estado y avance de las actividades propuestas en el seguimiento a la implementación del MSPI</t>
  </si>
  <si>
    <t>PMAI-2022-122</t>
  </si>
  <si>
    <t>11.3</t>
  </si>
  <si>
    <t>2022H183</t>
  </si>
  <si>
    <t>Se evidenció que el proceso tiene documentados 8 procedimientos, de los cuales 4 están relacionados de manera parcial con la implementación del Modelo de Seguridad y Privacidad de la Información MSPI, sin embargo, no se encuentran definidos los procedimientos de seguridad del recurso humano, criptografía, seguridad de las operaciones, seguridad de las comunicaciones, relaciones con los proveedores, aspectos de seguridad de la información de la gestión de continuidad de negocio, Lo cual denota debilidades en el cumplimiento de lo que indica la guía No.3 en el capítulo No. 6 de MinTIC, de conformidad con lo establecido en ARTÍCULO 5. Resolución No. 500 del 10 de marzo de 2021, situación que puede estar causada por desconocimiento o insuficiencia de recurso humano para la documentación del modelo, generando posibilidades de afectación de los resultados y el avance esperado en la implementación del MSPI.</t>
  </si>
  <si>
    <t>No se han adoptado de forma organizada  los instrumentos ni lineamientos  que exige MINTIC para la implementación del MSPI en la entidad, los cuales permiten mejores prácticas para el fortalecimiento de la seguridad de la información .</t>
  </si>
  <si>
    <t>Elaborar el procedimiento de seguridad y privacidad de la información teniendo en cuenta los lineamientos de la Guía No 3 - Procedimientos de Seguridad y Privacidad de la Información</t>
  </si>
  <si>
    <t>Elaboración de procedimiento de acuerdo a los lineamientos establecidos  para el MSPI</t>
  </si>
  <si>
    <t>Procedimiento a elaborado/ (1)Procedimiento a elaborar (100%)</t>
  </si>
  <si>
    <t>Procedimiento de seguridad y privacidad de la información</t>
  </si>
  <si>
    <t>No se valida la ejecución de la acción, dado que se observa en las evidencias aportadas por el proceso, documentos borradores no oficializados, entre ellos; 1. Manual de Procedimientos de Seguridad y Privacidad de la Información (MPSI) ENTREGABLE OAP, PROCEDIMIENTO CONTROL DE ACCESO VR 01, PROCEDIMIENTO VR 1 GESTION DE ACTIVOS DE INFORMACION. Sin embargo el manual y los procedimientos de seguridad y privacidad de la información debe estar alineado con las directrices de la Guía No 3 del MSPI según misionalidad de la entidad y posterior a ello la oficialización por parte de la OAP y su divulgación.</t>
  </si>
  <si>
    <t xml:space="preserve">Alinear los procedimientos de seguridad y privacidad de la información con la Guía No 3 del MSPI según misionalidad de la entidad, posterior a ello aprobarlos, revisarlos, oficializarlos y divulgarlos a la entidad.  </t>
  </si>
  <si>
    <t>PMAI-2022-123</t>
  </si>
  <si>
    <t>2022H184</t>
  </si>
  <si>
    <t>Se observo que el Instituto tiene documentados los mapas de riesgos de corrupción y de gestión, pero no se evidenciaron los correspondientes a riesgos de seguridad digital, lo cual denota falencias en el cumplimiento de lo establecido en el ARTÍCULO 6. Resolución No. 500 del 10 de marzo de 2021 del MinTIC, esta situación pudo presentarse por demoras en la implementación, desconocimiento o falta de entendimiento de los productos y/o entregables, lo que puede generar materializaciones o afectaciones, por debilidades en la gestión efectiva de la seguridad de la información y la seguridad digital.</t>
  </si>
  <si>
    <t>No se cuenta con los mapas de riesgos de Activos de seguridad digital</t>
  </si>
  <si>
    <t>Elaborar y aprobar los mapas de riesgos  de Seguridad Digital</t>
  </si>
  <si>
    <t>Mapas de riesgos creados</t>
  </si>
  <si>
    <t>Mapas de riesgos creados y aprobados/ Mapas de riesgos identificados para creación</t>
  </si>
  <si>
    <t>Mapa de riesgos de Seguridad Digital
Acta de comité de aprobación de mapas de riesgos</t>
  </si>
  <si>
    <t>Se valida la ejecución parcial de la acción, dado que los soportes presentados por el proceso: "Matriz de riesgos de TICs + Actas de socialización" presentan debilidades, dado que estos documentos deben diligenciarse en su totalidad y contar con la aprobación del formato de Mapa de Riesgos de Seguridad Digital y su socialización, sin embargo para validar el cumplimiento de la acción es necesario que se cuente con los "Mapa de riesgos de Seguridad Digital, Acta de comité de aprobación de mapas de riesgos"  de todos los procesos del Instituto, para lo cual es insumo el registro de activos de información actualizado.</t>
  </si>
  <si>
    <t>Mapa de riesgos de Seguridad Digital, Acta de comité de aprobación de mapas de riesgos  documentados para todos los procesos del Instituto</t>
  </si>
  <si>
    <t>PMAI-2022-124</t>
  </si>
  <si>
    <t>11.7</t>
  </si>
  <si>
    <t>2022H185</t>
  </si>
  <si>
    <t>Analizada la información recibida de 1.874 casos registrados en la mesa de ayuda con los requerimientos gestionados durante el año 2021, se identificaron 20 casos sin fecha real de solución, 294 casos atendidos fuera de los tiempos establecidos, 7 casos atendidos en un rango de 6 a 12 meses y 2 casos que superaron este rango, lo cual denota fallas en el cumplimiento de lo establecido en procedimiento “Soporte Técnico a Recursos Tecnológicos y Sistemas de Información A-TIC-PR-003 versión 8”, situación que pudo presentarse por debilidades en el registro de la información o por falta de conocimientos de los tiempos establecidos en el procedimiento para la atención de los casos, generando posibles afectaciones a los atributos de la calidad de atención de requerimientos, además de riesgos asociados al incumplimiento de los lineamientos internos.</t>
  </si>
  <si>
    <t xml:space="preserve">No se tiene un punto de control dentro del procedimiento de Soporte Técnico a Recursos Tecnológicos y Sistemas de Información A-TIC-PR-003,  que permita realizar el seguimiento y la efectividad en la atención de casos registrados en la mesa de ayuda. </t>
  </si>
  <si>
    <t>Realizar seguimiento cuatrimestral al estado de los casos reportados a través de la mesa de ayuda en reunión de la Oficina de TICS.</t>
  </si>
  <si>
    <t>Seguimiento cuatrimestral al estado de los casos reportados a través de la mesa de ayuda</t>
  </si>
  <si>
    <t>Número de seguimientos realizados / Número de seguimientos programados ((4)*100%)</t>
  </si>
  <si>
    <t xml:space="preserve">
Acta de reunión de de la Oficina de TICS que incluya seguimiento al estado de los casos reportados a través de la mesa de ayuda</t>
  </si>
  <si>
    <t>Se valida la ejecución de parcial de la acción con el acta No. 3 del 29 de noviembre 2023 correspondiente al tercer cuatrimestre de la vigencia 2023 , sin embargo al realizar la medición del indicador se evidencia que se cuenta con soportes de 3 de 4 seguimientos programados, quedando 1 seguimiento pendiente.</t>
  </si>
  <si>
    <t xml:space="preserve">Acta del 4 seguimiento </t>
  </si>
  <si>
    <t>PMAI-2022-125</t>
  </si>
  <si>
    <t xml:space="preserve">
Realizar la actualización del Procedimiento de Soporte Técnico a Recursos Tecnológicos y Sistemas de Información A-TIC-PR-003.</t>
  </si>
  <si>
    <t>Actualizacion de procedimiento</t>
  </si>
  <si>
    <t>Procedimiento Actualizado/ (1)Procedimiento (100%)</t>
  </si>
  <si>
    <t xml:space="preserve"> Procedimiento de Soporte Técnico a Recursos Tecnológicos y Sistemas de Información A-TIC-PR-003 actualizado
Correo de oficializacion de documento</t>
  </si>
  <si>
    <t>Se valida la ejecución parcial de la acción, con el  con la actualización del procedimiento A-TIC-PR-003 en estado borrador, cual deberá revisarse, aprobarse y socializarse por parte de la OPA</t>
  </si>
  <si>
    <t xml:space="preserve">Procedimiento Oficializado y  correo de oficialización </t>
  </si>
  <si>
    <t>PMCB-2023-002</t>
  </si>
  <si>
    <t>Gestión de Adecuación y Mantenimiento de Bienes
Gestión de Inventarios, Almacén y Economato
Gestión  contractual</t>
  </si>
  <si>
    <t>Secretaria general</t>
  </si>
  <si>
    <t>Subdireción Técnica de Lineamientos y Políticas</t>
  </si>
  <si>
    <t> </t>
  </si>
  <si>
    <t xml:space="preserve">3.1.1      </t>
  </si>
  <si>
    <t>2023H02</t>
  </si>
  <si>
    <t xml:space="preserve"> Hallazgo administrativo por inoportunidad en el mantenimiento de los bienes y elementos del idipron</t>
  </si>
  <si>
    <t xml:space="preserve">No se tiene  un documento oficial con puntos de control que establecieran la periodicidad de mantenimiento de los elementos musicales </t>
  </si>
  <si>
    <t>Establecer en un documento oficializado, punto de control y diagnóstico asociado a la periodicidad del mantenimiento preventivo y/o correctivo de los elementos musicales.</t>
  </si>
  <si>
    <t>Documento oficializado</t>
  </si>
  <si>
    <t>Documento oficializado/documento (1)</t>
  </si>
  <si>
    <t xml:space="preserve">Documento oficializado
Correo de ofiicalizacion </t>
  </si>
  <si>
    <t>Se valida la ejecución de la acción con el Documento oficializado PROTOCOLO MANTENIMIENTO DE INSTRUMENTOS MUSICALES, EQUIPOS DE SONIDO Y PRODUCCIÓN</t>
  </si>
  <si>
    <t>PMCB-2023-008</t>
  </si>
  <si>
    <t>Oficina de las TIC</t>
  </si>
  <si>
    <t>3.1.1</t>
  </si>
  <si>
    <t>Ausencia de punto de control relacionado con el estado de las sedes</t>
  </si>
  <si>
    <t>Actualizar el procedimiento 004 MANTENIMIENTO PREVENTIVO DE SOFTWARE Y HARDWARE  E-GTIC-PR-004 estableciendo una actividad en donde se solicite el estado de las sedes y  se determine el estado para el mantenimiento</t>
  </si>
  <si>
    <t>Procedimiento actualizado</t>
  </si>
  <si>
    <t>Un procedimiento actualizado  / Un ptocedimiento programado para actualización*100%</t>
  </si>
  <si>
    <t>Procedimiento actualizado
Correo de oficializacion de MIPG
Acta de socialización al grupo de la oficina.</t>
  </si>
  <si>
    <t>Se valida la ejecución parcial de la acción con la actualización del procedimiento 004 MANTENIMIENTO PREVENTIVO DE SOFTWARE Y HARDWARE E-GTIC-PR-004 VR 09 _Actualizado TIC, cual deberá revisarse, aprobarse y socializarse por parte de la OPA</t>
  </si>
  <si>
    <t>PMCB-2023-010</t>
  </si>
  <si>
    <t xml:space="preserve">Gerencia de recursos fisicos </t>
  </si>
  <si>
    <t>3.1.2</t>
  </si>
  <si>
    <t>2023H03</t>
  </si>
  <si>
    <t>Hallazgo administrativo por incumplimiento en el desarrollo de las actividades descritas en el procedimiento “baja de bienes devolutivos, elementos de consumo controlado o de consumo en bodega” código a-giae-pr-001</t>
  </si>
  <si>
    <t>En el procedimiento no es clara la definición del Certificado de Destinación Final</t>
  </si>
  <si>
    <t>Actualizar y socializar el procedimiento Baja de Bienes Devolutivos Elementos de Consumo Controlado o de Consumo en Bodega A-GIAE-PR-001 en el cual se determine la definición clara del Certificado de Destinación Final</t>
  </si>
  <si>
    <t>Actualizar y socializacion de procedimiento</t>
  </si>
  <si>
    <t>Actualización procedimiento A-GIAE-PR-001 realizada / Actualización procedimiento A-GIAE-PR-001 programada</t>
  </si>
  <si>
    <t>Procedimiento Baja de Bienes Devolutivos Elementos de Consumo Controlado o de Consumo en Bodega  A-GIAE-PR-001 actualizado. Correo de oficialización y evidencia de socialización</t>
  </si>
  <si>
    <t>Pendiente Actualización procedimiento A-GIAE-PR-001 realizada / Actualización procedimiento A-GIAE-PR-001 programada</t>
  </si>
  <si>
    <t>PMCB-2023-012</t>
  </si>
  <si>
    <t>2023H04</t>
  </si>
  <si>
    <t>Hallazgo administrativo por incumplimiento en el desarrollo de las actividades del procedimiento control de bienes devolutivos y/o consumo controlado en servicio” código a-giae-in-005</t>
  </si>
  <si>
    <t>No se ha determinado la acción que debe realizarse cuando no se presenten faltantes ni sobrantes una vez concluya la toma física</t>
  </si>
  <si>
    <t>Actualizar y socializar el Instructivo Control de Bienes Devolutivos A-GIAE-IN-005 en el que se especifique  la actividad a seguir en caso de que no haya faltantes ni sobrantes</t>
  </si>
  <si>
    <t>Actualización Instructivo A-GIAE-IN-005</t>
  </si>
  <si>
    <t>Actualización Instructivo A-GIAE-IN-005 realizada / Actualización Instructivo A-GIAE-IN-005 programada</t>
  </si>
  <si>
    <t>Instructivo actualizado. Correo de oficialización y evidencia de socialización</t>
  </si>
  <si>
    <t>Pendiente Actualizar y socializar el Instructivo Control de Bienes Devolutivos A-GIAE-IN-005 en el que se especifique  la actividad a seguir en caso de que no haya faltantes ni sobrantes.</t>
  </si>
  <si>
    <t>PMCB-2023-013</t>
  </si>
  <si>
    <t>3.1.4</t>
  </si>
  <si>
    <t>2023H05</t>
  </si>
  <si>
    <t>Hallazgo administrativo por la no actualización de los procesos y
procedimientos de gestión de inventarios, almacén y economato</t>
  </si>
  <si>
    <t>No se definió claramente el concepto "Elementos de Consumo controlado" en el procedimiento A-GIAE-PR-006 y en el procedimiento A-GIAE-PR-007.</t>
  </si>
  <si>
    <t>Actualizar y socializar los procedimientos " Baja de elementos de consumo, consumo controlado o bienes devolutivos" A-GIAE-PR-006 y "Reclasificación de bienes devolutivos a consumo controlado" A-GIAE-PR-007 con el fin de unificar los conceptos mencionados en los mismos</t>
  </si>
  <si>
    <t>Actualización procedimientos A-GIAE-PR-006 y A-GIAE-PR-007</t>
  </si>
  <si>
    <t>Actualización procedimientos A-GIAE-PR-006 y A-GIAE-PR-007 realizada / Actualización procedimientos A-GIAE-PR-006 y A-GIAE-PR-007 programada ((1)*100%)</t>
  </si>
  <si>
    <t>Procedimientos A-GIAE-PR-006 y A-GIAE-PR-007 actualizados; correos de oficialización y evidencia de socialización</t>
  </si>
  <si>
    <t>Pendiente la actualización procedimientos A-GIAE-PR-006 y A-GIAE-PR-007 realizada / Actualización procedimientos A-GIAE-PR-006 y A-GIAE-PR-007</t>
  </si>
  <si>
    <t>PMCB-2023-014</t>
  </si>
  <si>
    <t>3.1.5</t>
  </si>
  <si>
    <t>2023H06</t>
  </si>
  <si>
    <t>Hallazgo administrativo por inadecuada gestión documental en el procedimiento de baja de elementos del idipron</t>
  </si>
  <si>
    <t>No se realizó una revisión del adecuado diligenciamiento de los formatos CONTROL DE INSPECCIÓN Y EJECUCIÓN  DE MANTENIMIENTO DE BIENES E INFRAESTRUCTURA A-GAMB-FT-007.</t>
  </si>
  <si>
    <t xml:space="preserve">Realizar verificación semestral, con la participación de la Gerencia de Recursos Físicos y Gestión Documental, con el fin de validar el estado de los formatos CONTROL DE INSPECCIÓN Y EJECUCIÓN  DE MANTENIMIENTO DE BIENES E INFRAESTRUCTURA A-GAMB-FT-007 diligenciados por el proceso durante el 2023, para que éstos cumplan con lo dispuesto por gestión documental </t>
  </si>
  <si>
    <t>Verificacion semestral realizada</t>
  </si>
  <si>
    <t>Verificación de los formatos A-GAMB-FT-007 realizada / Verificación de los formatos A-GAMB-FT-007 programada ((1)*100%)</t>
  </si>
  <si>
    <t>Acta en la que se registre verificación del estado de los formatos A-GAMB-FT-007 diligenciados por el proceso durante el 2023</t>
  </si>
  <si>
    <t>Se observa acta del mes de noviembre, sin embargo la evidencia de la acciones no es clara ni concluyente frente a la revisión realizada y no se aportan los formatos corregidos</t>
  </si>
  <si>
    <t xml:space="preserve">Soporte que permita evidenciar la conclusión de las revisiones realizadas, así mismo no se aporta como evidencia lo subsanado en los formatos A-GAMB-FT-007. </t>
  </si>
  <si>
    <t>PMCB-2023-022</t>
  </si>
  <si>
    <t>3.5.1</t>
  </si>
  <si>
    <t>2023H11</t>
  </si>
  <si>
    <t>Observación administrativa con presunta incidencia disciplinaria, por deficiencias en la calidad de las obras, debilidades en la supervisión e interventoría en el recibo de obra y no uso de las pólizas de calidad de los Contratos No. 20171569 de la construcción de UPI Bosa y del Contrato de Obra No. 20171633 de la UPI Conservatorio Nicoló.     </t>
  </si>
  <si>
    <t>No se han definido las acciones que se tomarán respecto a la afectación de las pólizas de calidad y estabilidad de la obras</t>
  </si>
  <si>
    <t>Elaborar plan de trabajo, para definir las acciones que se tomarán respecto a la afectación de las pólizas de calidad y estabilidad de la obras</t>
  </si>
  <si>
    <t>Plan de trabajo elaborado</t>
  </si>
  <si>
    <t>Plan de trabajo para definir las acciones que se tomarán respecto a la afectación de las pólizas de calidad y estabilidad de la obras realizado  / Plan de trabajo programado ((1)*100%)</t>
  </si>
  <si>
    <t>Plan de trabajo para definir las acciones que se tomarán respecto a la afectación de las pólizas de calidad y estabilidad de la obras</t>
  </si>
  <si>
    <t xml:space="preserve">Se reporta avance por parte del proceso tal como se observa de seguimientos anteriores, identificadnose el plan de trabajo propuesto, empero al vencimiento de la acción 29/12/2023, el plan de trabajo no establece fechas que de forma directa puedan indicar a dia cierto el cumplimiento del plan, dado que todo se propuso a "segundo semestre de 2023", sin tener certaza a la fecha de la realización del plan. </t>
  </si>
  <si>
    <t xml:space="preserve">Elaborar plan de trabajo, para definir las acciones que se tomarán respecto a la afectación de las pólizas de calidad y estabilidad de la obras indicando fechas ciertas de cada aspectos incluido en el listado de actiidades del plan de trabajo, asimismo es necesario para poder lograr la efectividad que esta acción se complemente con el seguimiento al plan. </t>
  </si>
  <si>
    <t xml:space="preserve">Navis Alberto Florez León </t>
  </si>
  <si>
    <t>PMCB-2023-026</t>
  </si>
  <si>
    <t>Subdireccion Técnica Poblacional</t>
  </si>
  <si>
    <t xml:space="preserve">3.5.2      </t>
  </si>
  <si>
    <t>2023H12</t>
  </si>
  <si>
    <t>Observación administrativa por la falta de documentos necesarios para el funcionamiento de las Unidades de Protección Integral – UPI´s del IDIPRON.   (Certificados de viabilidad expedidas por la Secretaría Distrital de Salud)</t>
  </si>
  <si>
    <t>No se contaba con un instrumento unificado que permitiera evidenciar alertas de seguimiento asociadas a la solicitud de viabilidad a la Secretaría de Salud.</t>
  </si>
  <si>
    <t>Crear Tablero de Control, para seguimiento trimestral sobre los  documentos necesarios para el funcionamiento de las Unidades de Protección Integral – UPI del IDIPRON</t>
  </si>
  <si>
    <t>Tablero de control creado</t>
  </si>
  <si>
    <t>Tablero de control, para el monitoreo de la documentación necesaria para el funcionamiento de las Unidades de Protección Integral - UPI/un tablero de control programado (1)</t>
  </si>
  <si>
    <t>Tablero de Control unificado/Correo electrónico con seguimiento trimestral enviado a quién se requiera.</t>
  </si>
  <si>
    <t xml:space="preserve">Se valida la ejecución de la acción con el tablero de control de seguimiento  </t>
  </si>
  <si>
    <t>PMCB-2023-028</t>
  </si>
  <si>
    <t xml:space="preserve">Gestión de Adecuación y Mantenimiento de Bienes </t>
  </si>
  <si>
    <t>3.5.3</t>
  </si>
  <si>
    <t>2023H13</t>
  </si>
  <si>
    <t>Observación administrativa con presunta incidencia disciplinaria por falta de decisión frente al uso de los predios EL Cuja, Tuparro y La Vega, pertenecientes a IDIPRON que no se encuentran en servicio hace más de diez años.     </t>
  </si>
  <si>
    <t>No se han definido las acciones frente a estos predios y sus afectaciones.</t>
  </si>
  <si>
    <t>Elaborar plan de trabajo de manera conjunta entre la Gerencia de recursos físicos, (Gestión de Adecuación y Mantenimiento de Bienes)  y la Oficina Asesora Jurídica, para definir las acciones que se tomarán respecto a la disposición de los predios El Cuja, El Tuparro y La Vega, una vez se cuente con el concepto dado por el DADEP.</t>
  </si>
  <si>
    <t>Plan de trabajo para definir las acciones que se tomarán respecto a la disposición de los predios El Cuja, El Tuparro y La Vega realizado  / Plan de trabajo programado ((1)*100%)</t>
  </si>
  <si>
    <t>Acta de reunión y Plan de trabajo para definir las acciones que se tomarán Plan de trabajo para definir las acciones que se tomarán respecto a la disposición de los predios El Cuja, El Tuparro y La Vega</t>
  </si>
  <si>
    <t>PMCB-2023-031</t>
  </si>
  <si>
    <t>3.6.1</t>
  </si>
  <si>
    <t>2023H15</t>
  </si>
  <si>
    <t>Observación Administrativa por inconsistencias en las cifras reportadas en la cuenta contable 168501 DEPRECIACIÓN ACUMULADA EDIFICACIONES, frente a las cifras reportadas en los informes EVALUACIÓN TÉCNICA PROPIEDAD PLANTA Y EQUIPO - BIENES INMUEBLES específicamente en la Edificación UPI PERDOMO con corte al 2022     </t>
  </si>
  <si>
    <t>No se solicitaron los saldos contables a la fecha del reporte evaluación técnica, propiedad, planta y equipo.</t>
  </si>
  <si>
    <t>Efectuar conciliación trimestral de los saldos contables frente a los indicios de deterioro</t>
  </si>
  <si>
    <t>Concilaición efectuada</t>
  </si>
  <si>
    <t>Conciliación de saldos contables realizada / Conciliación de saldos contables programada ((2)100%)</t>
  </si>
  <si>
    <t xml:space="preserve">Acta de conciliación de los saldos contables frente a los indicios de deterioro </t>
  </si>
  <si>
    <t>PMPB-2023-18</t>
  </si>
  <si>
    <t xml:space="preserve">Prestación de los servicios sociales en el marco del Modelo Pedagógico Institucional </t>
  </si>
  <si>
    <t xml:space="preserve">ABASTECIMIENTO Y SUMINISTRO DE ALIMENTOS EN LOS SERVICIOS
SOCIALES DEL IDIPRON
</t>
  </si>
  <si>
    <t>2023H35</t>
  </si>
  <si>
    <t>Según se describió en el anterior apartado, a pesar de que en la ejecución de obligaciones por parte de los proveedores vinculados bajo los contratos de operación No.1697 de 2021 y 2127 de 2022, se reportaron trece (13) no conformidades y se ejecutaron dos (2) procesos de sanción económica por incumplimiento en la calidad y tiempos de entrega programados, solicitando en el marco de estas sanciones un plan de mejora para mitigar la materialización de futuros retrasos en la distribución de frutas, verduras y otros productos, los informes mensuales de supervisión aportados por el IDIPRON NO reflejan ninguna de estas novedades en la ejecución contractual.</t>
  </si>
  <si>
    <t>No se encontraba definido el reporte de novedades sobre las obligaciones asignadas al Comitente vendedor y a la sociedad comisionista</t>
  </si>
  <si>
    <t>Reportar mensualmente las no conformidades con el proveedor en los tiempos de entrega y calidad de los productos, que se presenten dentro de la ejecución del contrato al supervisor del mismo con el fin de realizar seguimiento a las obligaciones asignadas al Comitente vendedor y a la sociedad comisionista</t>
  </si>
  <si>
    <t>Reporte mensual de novedades</t>
  </si>
  <si>
    <t>Reporte mensual de novedades realizado /  Reporte mensual de novedades programado ((5)*100)</t>
  </si>
  <si>
    <t>Reporte de no conformidades con el proveedor en los tiempos de entrega y calidad de los productos.</t>
  </si>
  <si>
    <t>PMPB-2023-19</t>
  </si>
  <si>
    <t>Actualizar y socializar, mediante pieza comunicativa, el procedimiento Abastecimiento de Materias primas a los servicios de alimentación A-GIAE-PR-011, con el fin de clarificar las acciones a seguir en el momento en que se identifiquen no conformidades del proveedor, en los tiempos de entrega y calidad de los productos</t>
  </si>
  <si>
    <t>Actualización y socialización procedimiento FORMATO PARA REPORTE DE PRODUCTO NO CONFORME A-GIAE-FT-035</t>
  </si>
  <si>
    <t>Actualización procedimiento FORMATO PARA REPORTE DE PRODUCTO NO CONFORME A-GIAE-FT-035 realizada /Actualización procedimiento ABASTECIMIENTO DE FORMATO PARA REPORTE DE PRODUCTO NO CONFORME A-GIAE-FT-035  programada (1)</t>
  </si>
  <si>
    <t>Procedimiento actualizado y socializado ABASTECIMIENTO DE MATERIAS PRIMAS A LOS SERVICIOS DE ALIMENTACIÓN A-GIAE-PR-011. Correo electrónico oficialización y pieza
comunicativa de socialización</t>
  </si>
  <si>
    <t>PMPB-2023-20</t>
  </si>
  <si>
    <t>Actualizar y socializar mediante pieza comunicativa, el procedimiento ABASTECIMIENTO DE MATERIAS PRIMAS A LOS SERVICIOS DE ALIMENTACIÓN A-GIAE-PR-011 para incluir el reporte mensual de las novedades que se presenten dentro de la ejecución del contrato al supervisor del mismo</t>
  </si>
  <si>
    <t xml:space="preserve">Actualización y socialización procedimiento ABASTECIMIENTO DE MATERIAS PRIMAS A LOS SERVICIOS DE ALIMENTACIÓN A-GIAE-PR-011 </t>
  </si>
  <si>
    <t>Actualización procedimiento ABASTECIMIENTO DE MATERIAS PRIMAS A LOS SERVICIOS DE ALIMENTACIÓN realizada /Actualización procedimiento ABASTECIMIENTO DE MATERIAS PRIMAS A LOS SERVICIOS DE ALIMENTACIÓN A-GIAE-PR-011  programada (1)</t>
  </si>
  <si>
    <t>Procedimiento actualizado y socializado ABASTECIMIENTO DE MATERIAS PRIMAS A LOS SERVICIOS DE ALIMENTACIÓN A-GIAE-PR-011. Correo electrónico oficialización y pieza comunicativa de socialización</t>
  </si>
  <si>
    <t>PMAI-2023-009</t>
  </si>
  <si>
    <t>Prestación de los servicios sociales en el marco del Modelo Pedagógico Institucional</t>
  </si>
  <si>
    <t>Subdireción técnica de oportunidades</t>
  </si>
  <si>
    <t xml:space="preserve">Auditoria especial - Convenio Interadministrativo número 612 de 2021 </t>
  </si>
  <si>
    <t>2023H40</t>
  </si>
  <si>
    <t xml:space="preserve">Analizada la documentación recibida por parte del proceso, frente a lo exigido en la convocatoria 2, se detectaron 15 casos en los que no se pudo verificar cumplimiento de varios ítems establecidos en el “Documento de Términos de Referencia”, denotando posibles fallas en la verificación de los requisitos habilitantes y/o requisitos a evaluar, situación puede estar causada por debilidades en la ordenación de la información de la convocatoria y de los documentos aportados por la organizaciones, ocasionándose riesgos relacionados con posibles fallas en la selección objetiva, pudiéndose afectar el logro de los objetivos esperados.  </t>
  </si>
  <si>
    <t xml:space="preserve">Debilidades en la estructuración de los términos de referencia, en la definición de las reglas del proceso y falencias en referencia a las tablas y procesos documentales
</t>
  </si>
  <si>
    <t xml:space="preserve">
Implementar las acciones requeridas con base en el diagnóstico entregado por gestión documental ( sobre el estado de implementación de tablas de retención documental de los procesos asociados a convenios) con el fin de asegurar la conservación documental.</t>
  </si>
  <si>
    <t xml:space="preserve">Recomendaciones implementadas.
</t>
  </si>
  <si>
    <t xml:space="preserve">Número de recomendaciones implementadas del diagnóstico/número de recomendaciones del diagnóstico proyectadas (1)*100%
</t>
  </si>
  <si>
    <t>100% recomendaciones implementadas</t>
  </si>
  <si>
    <t xml:space="preserve">1 Acta resultado implementación recomendaciones del diagnóstico
</t>
  </si>
  <si>
    <t xml:space="preserve">Se valida la ejecución de la acción con dos actas de reuniónes llevadas a cabo el 30/05 y 15/12 de 2023, adicional adjuntan 2 formatos testigo Cod. A-GDO-FT-027 </t>
  </si>
  <si>
    <t>PMAI-2023-010</t>
  </si>
  <si>
    <t xml:space="preserve">
falta de articulación de los procesos, formatos y documentación y de generar un documento donde integre todas las etapas para poder celebrar convenios 
</t>
  </si>
  <si>
    <t xml:space="preserve">
Diseñar, oficializar y socializar un instructivo que contenga los criterios y parámetros a aplicar en procesos conforme a disposiciones normativas para la celebración de convenios.</t>
  </si>
  <si>
    <t xml:space="preserve">Intructivo construido y oficializado
</t>
  </si>
  <si>
    <t>Documento instructivo oficializado/ documento instructivo  proyectado(1)*100</t>
  </si>
  <si>
    <t>1 Documento Instructivo oficializado</t>
  </si>
  <si>
    <t>Instructivo oficializado
 Correo oficialización MIPG
Acta y listado de socialización</t>
  </si>
  <si>
    <r>
      <t xml:space="preserve">Se aporta como evidencia el documento </t>
    </r>
    <r>
      <rPr>
        <i/>
        <sz val="9"/>
        <color rgb="FF000000"/>
        <rFont val="Arial"/>
        <family val="2"/>
      </rPr>
      <t>"MANUAL PARA LA IMPLEMENTACIÓN DE INICIATIVAS COMUNITARIAS EN EL
MARCO DE CONVENIOS SUSCRITOS ENEL INSTITUTO DISTRITAL PARA LA
PROTECCIÓN DE LA NIÑEZ Y LA JUVENTUD – IDIPRON"</t>
    </r>
    <r>
      <rPr>
        <sz val="9"/>
        <color rgb="FF000000"/>
        <rFont val="Arial"/>
        <family val="2"/>
      </rPr>
      <t xml:space="preserve">  sinembargo realizada  la revisión no se evidencía en el documento  el cumplimiento de la acción que indica: </t>
    </r>
    <r>
      <rPr>
        <i/>
        <sz val="9"/>
        <color rgb="FF000000"/>
        <rFont val="Arial"/>
        <family val="2"/>
      </rPr>
      <t xml:space="preserve">"...que contenga los criterios y parámetros a aplicar en procesos </t>
    </r>
    <r>
      <rPr>
        <i/>
        <u/>
        <sz val="9"/>
        <color rgb="FF000000"/>
        <rFont val="Arial"/>
        <family val="2"/>
      </rPr>
      <t xml:space="preserve">conforme a disposiciones normativas para la celebración de convenios"
</t>
    </r>
  </si>
  <si>
    <t xml:space="preserve">VENCIDO </t>
  </si>
  <si>
    <t>Se evidencia avance de la acción con la elaboración de documento borrador “instructivo”, el cual fue remitido para revisión por parte de la Oficina de Planeación a través correo electrónico del 04/04/2024.</t>
  </si>
  <si>
    <t>Formalización y socialización de un Instructivo oficializado, Correo oficialización MIPG y Acta y listado de socialización</t>
  </si>
  <si>
    <t>Jean Paul Pinzón Riaño</t>
  </si>
  <si>
    <t>PMAI-2023-011</t>
  </si>
  <si>
    <t>2023H41</t>
  </si>
  <si>
    <t xml:space="preserve">Desde el comité operativo, se establecieron dos versiones del formulario o formato único de inscripción, en la página web en la convocatoria se publicó la segunda versión, sin embargo, realizada la verificación documental, se observó que las organizaciones presentaron sus propuestas utilizando una versión que no corresponde a la publicada, versión que además carece de información de los siguientes criterios que otorgan puntaje: “Viabilidad Técnica y Financiera- Impacto (10 puntos)”, “Innovación- Innovación Social- (10 puntos)” y “Fortalezas Organizacionales- Trayectoria e Idoneidad del Participante (10 puntos)” lo cual denota debilidades en la información objeto de evaluación y en la aplicación de lo establecido en el numeral 4.3.1 de los términos de referencia, situación que pudo estar causada por las constantes modificaciones realizadas, generando incertidumbre en la evaluación y el cálculo total de puntaje de las ofertas elegibles, ganadoras o rechazadas  </t>
  </si>
  <si>
    <t xml:space="preserve">Constantes modificaciones realizadas a los términos de referencia y demás documentos de la convocatoria donde denota que falta articulación de los procesos, formatos y documentación y de generar un documento donde integre todas las etapas para poder celebrar convenios </t>
  </si>
  <si>
    <t>Diseñar, oficializar y socializar un instructivo que contenga los criterios y parámetros a aplicar en procesos conforme a disposiciones normativas para la celebración de convenios</t>
  </si>
  <si>
    <t xml:space="preserve"> Instructivo oficializado
 Correo oficialización MIPG
Acta y listado de socialización</t>
  </si>
  <si>
    <t>PMAI-2023-012</t>
  </si>
  <si>
    <t>Constantes modificaciones realizadas a los términos de referencia y demás documentos de la convocatoria denotando debilidades en la construcción de términos de referencia</t>
  </si>
  <si>
    <t>Solicitar al comité de estructuración de la Gerencia de contratación un proceso de capacitación sobre buenas prácticas en la preparación de los términos de referencia</t>
  </si>
  <si>
    <t xml:space="preserve">Capacitación realizada
</t>
  </si>
  <si>
    <t xml:space="preserve">Capcitación realizada/capacitacion programada (1)*100
</t>
  </si>
  <si>
    <t xml:space="preserve">1 capacitación </t>
  </si>
  <si>
    <t>1 acta de reunión y registro de asistencia</t>
  </si>
  <si>
    <t>Se valida la ejecución de la acción con el acta de capacitación del 01/12/2023, adicional adjuntan la presentación y el registro de asistencia virtual.</t>
  </si>
  <si>
    <t>PMAI-2023-014</t>
  </si>
  <si>
    <t>2023H42</t>
  </si>
  <si>
    <t xml:space="preserve">Se identificaron debilidades en el cumplimiento de varios numerales de los Términos de Referencia, lo cual conlleva a la posibilidad de incumplimiento de lo establecido en la Clausula Tercera Numeral 1º “Obligaciones Generales IDIPRON” del Convenio interadministrativo CIA-612-2021, en conexidad con el Anexo 1 -Anexo Técnico- “Numeral 3.8 Entrega de Estímulos- Numeral 1º. Comité Técnico define Términos de Referencia-; lo cual puede estar causado por las permanentes modificaciones y cambios en el talento humano, lo que podría generar riesgos para la entidad como ejecutor del mencionado convenio  </t>
  </si>
  <si>
    <t>Debilidades en la estructuración de los términos de referencia y constantes 
modificaciones a los mismos ,sin articulación de los procedimientos establecidos y/o faltan algunos documentos que logren hacer controles efectivos para poder hacer una gestión eficiente</t>
  </si>
  <si>
    <t>Diseñar, ofcializar y socializar un instructivo que contenga los criterios y parámetros a aplicar en procesos conforme a disposiciones normativas para la celebración de convenios</t>
  </si>
  <si>
    <t>1 instructivo oficializado</t>
  </si>
  <si>
    <t xml:space="preserve">Instructivo oficializadoCorreo oficialización MIPG
Acta y listado de socialización </t>
  </si>
  <si>
    <t>PMAI-2023-018</t>
  </si>
  <si>
    <t>Gestión Jurídica</t>
  </si>
  <si>
    <t>Oficina Jurídica</t>
  </si>
  <si>
    <t>OJ</t>
  </si>
  <si>
    <t>Gestión Juridica</t>
  </si>
  <si>
    <t>GJ</t>
  </si>
  <si>
    <t>Oficina Juridíca</t>
  </si>
  <si>
    <t>INFORME DE SEGUIMIENTO SIPROJ WEB PRIMER SEMESTRE 2023</t>
  </si>
  <si>
    <t>2023H44</t>
  </si>
  <si>
    <t>7.2 De conformidad con la información que se encuentra registrada en el sistema SIPROJ, se puede evidenciar debilidad en el cumplimiento de lo normado en el artículo 15.3 del Decreto 839 de 2018, “ Realizar la verificación sobre el cumplimiento y aplicación de las políticas adoptadas por el respectivo Comité de Conciliación, y velar porque efectivamente los apoderados de la respectiva entidad u organismo realicen el diligenciamiento de las fichas de conciliación y de pacto de cumplimiento en el sistema SIPROJ WEB.” De lo anterior da cuenta, que del contenido del acta número 330 de mayo 29 de 2023 del Comité de Conciliación, se observó que se discutió y votó recomendación para presentar en diligencia de conciliación en desarrollo del proceso con radicado 2023-00060, y revisada la plataforma SIPROJ, se evidencia que no se publicó la ficha de conciliación correspondiente lo cual pude estar causado por debilidades en los controles de oportunidad e integridad de registro de la información de la Secretaria Técnica del comité de conciliación, situación que puede generar riesgos asociados a reporte incompleto o inexacto de información de la actividad de defensa judicial, así como observaciones de los entes de control.</t>
  </si>
  <si>
    <t>Falta actualizar el procedimiento A-GJU-PR-002 DEFENSA JUDICIAL y la ausencia de procedimiento especifico del CCYDJ.</t>
  </si>
  <si>
    <t>Diseñar y crear PROCEDIMIENTO aplicable para el COMITÉ DE CONCILIACIÓN Y DEFENSA JUDICIAL.</t>
  </si>
  <si>
    <t>Creación Procedimiento COMITÉ DE CONCILIACIÓN Y DEFENSA JUDICIAL.</t>
  </si>
  <si>
    <t>Procecidimiento actualizado/ (1) Procedimiento proyectado</t>
  </si>
  <si>
    <t>1  procedimientos</t>
  </si>
  <si>
    <t>Procedimiento
Correo de oficializacion de MIPG</t>
  </si>
  <si>
    <t>Se valida la ejecución de la acción con el procedimiento de comite de conciliación A-GJU-PR-007 y el correo de oficialización del mismo del dia 27/12/2023</t>
  </si>
  <si>
    <t>PMCB-2023-035</t>
  </si>
  <si>
    <t xml:space="preserve">Todos los procesos </t>
  </si>
  <si>
    <t xml:space="preserve">Plan de Mejoramiento Contraloría de Bogotá </t>
  </si>
  <si>
    <t xml:space="preserve">3.2.1.1. </t>
  </si>
  <si>
    <t>76 - Informe de audirtoría de Regularidad</t>
  </si>
  <si>
    <t>2023H45</t>
  </si>
  <si>
    <t xml:space="preserve">Hallazgo administrativo por inadecuada gestión de la información reportada sobre la atención de las personas que no cumplen con los criterios de atención en los Proyectos Nos. 7720 y 7726  </t>
  </si>
  <si>
    <t>Falta de seguimiento recurrente (mensual) por parte de las gerencias al debido cargue de las información en el sistema Misional</t>
  </si>
  <si>
    <t xml:space="preserve">Realizar por parte de las subdirección Tecnica Poblacional Gerencia Territorio y Gerencia Operativa, seguimiento mes vencido a las acciones asociadas al debido cargue de información en el Sistema Misional </t>
  </si>
  <si>
    <t>Seguimientos SIMI</t>
  </si>
  <si>
    <t>3 seguimientos realizados/ 3 seguimientos proyectados *(100)</t>
  </si>
  <si>
    <t xml:space="preserve">3 Actas de reunión con listado de asistencia, donde se evidencie el seguimiento y las alertas </t>
  </si>
  <si>
    <t xml:space="preserve">Se valida la ejecución de la acción con 3 actas de reunión de seguimiento de asistencia en el SIMI  </t>
  </si>
  <si>
    <t>PMCB-2023-038</t>
  </si>
  <si>
    <t>Direccionamiento Estrategico</t>
  </si>
  <si>
    <t>DE</t>
  </si>
  <si>
    <t xml:space="preserve">3.2.1.3 </t>
  </si>
  <si>
    <t>2023H47</t>
  </si>
  <si>
    <t>Hallazgo administrativo por incumplimiento a los lineamientos de la Secretaría Distrital de Planeación y la Resolución No. 1450 de 2018 sobre la formulación de las metas de los Proyectos de Inversión Nos. 7720 y 7727.</t>
  </si>
  <si>
    <t>No se acepta la proyección de metas tipo magnitud 100%, sin tener encuenta que este porcentaje es seguido por valor numerico de atención en el caso del 7720 y acciones  realizadas en las unidades y dependencias en el 7727 y falta de Oficialización de la herramienta Administrativa de proyección de metas cuantitativas poblacionales</t>
  </si>
  <si>
    <t>Documentar y oficializar la herramienta Administrativa de proyección de metas cuantitativas poblacionales</t>
  </si>
  <si>
    <t>Oficialización de herramienta administrativa</t>
  </si>
  <si>
    <t>No. Documentos oficializados/No. De Documentos proyectados</t>
  </si>
  <si>
    <t>Dcocumento Oficializado</t>
  </si>
  <si>
    <t>El proceso no aporto evidencias</t>
  </si>
  <si>
    <t xml:space="preserve">Documentar y oficializar la herramienta administrativa de proyección de metas cuantitativas poblacionales </t>
  </si>
  <si>
    <t>Se valida la ejecución de la acción de acuerdo con las evidencias aportadas en el primer seguimiento del 2024, en la creación y oficialización del formato Herramienta de Proyección Metas Poblacionales E-DES-FT-026</t>
  </si>
  <si>
    <t>PMCB-2023-042</t>
  </si>
  <si>
    <t>3.2.1.5.</t>
  </si>
  <si>
    <t>2023H49</t>
  </si>
  <si>
    <t>Hallazgo Administrativo por ineficacia de la acción 1 del hallazgo 3.2.1.1 de la auditoria 89.</t>
  </si>
  <si>
    <t>No Oficialización de la herramienta Administrativa de proyección de metas cuantitativas poblacionales</t>
  </si>
  <si>
    <t>PMCB-2023-044</t>
  </si>
  <si>
    <t>2023H50</t>
  </si>
  <si>
    <t>Hallazgo administrativo por incumplimiento de lo establecido en el Numeral 5.6. LIMPIEZA Y SANEAMIENTO DE POZOS SÉPTICOS del Manual de Saneamiento Básico 001 A-GAM-MA-001 VR 04 del IDIPRON, en el Contrato de Prestación de Servicios No. 2263/2022.</t>
  </si>
  <si>
    <t>El Manual de Saneamiento Básico, no establece controles ni la generación de alertas sobre el nivel de lodos de los pozos sépticos.</t>
  </si>
  <si>
    <t>Efectuar mantenimientos a los pozos sépticos ubicados en las UPIS rurales que están a cargo de la entidad (El Edén, Carmen de Apicalá, San Francisco y Arcadia)</t>
  </si>
  <si>
    <t xml:space="preserve">Mantenimientos  efectuados a los pozos sépticos </t>
  </si>
  <si>
    <t>Mantenimientos realizados / Mantenimientos programados ((18)*100)</t>
  </si>
  <si>
    <t>Informe de intervención a pozos sépticos</t>
  </si>
  <si>
    <t>El proceso no aporto evidencia</t>
  </si>
  <si>
    <t>Informe de inervención de los pozos septicos, mantenimientos</t>
  </si>
  <si>
    <t>PMCB-2023-046</t>
  </si>
  <si>
    <t>Subdireción técnica para las oportunidades</t>
  </si>
  <si>
    <t>Gerencia de Inserción Socioeconómica</t>
  </si>
  <si>
    <t>GIS</t>
  </si>
  <si>
    <t xml:space="preserve">3.2.2.3 </t>
  </si>
  <si>
    <t>2023H52</t>
  </si>
  <si>
    <t>Hallazgo administrativo por falencias al aplicar el principio de planeación en el Contrato No. 2777-2023 suscrito con ADW MAQUINAS DE COSER S.A.S.</t>
  </si>
  <si>
    <t>Se debe contemplar en su planeación las necesidades de los contratos suscritos para el beneficio de la formación y cumplimiento de objetivos de los Adolescentes y Jovenes.</t>
  </si>
  <si>
    <t>Realizar mesas de trabajo entre gerencia de Inserción socioeconómica y i) equipo de estructuración de contratos para establecer necesidades y elementos (plazo, obligaciones, etc.); ii) supervisores/apoyos, elevando consultas a gerencia de contratación si se requiere asesoría en el marco de ejecución de los contratos (bienes y servicios) utilizando formato M-DAL-FT-003 como herramienta de análisis, control y seguimiento mensual para identificar avances de gestión y ejecución.</t>
  </si>
  <si>
    <t>Mesas de Trabajo</t>
  </si>
  <si>
    <t>3 mesas de trabajo realizadas/ 3 mesas de trabajo proyectadas *(100)</t>
  </si>
  <si>
    <t xml:space="preserve">
*Formato M-DAL-FT-003 diligenciado
*actas de reunión y listado de asistencia</t>
  </si>
  <si>
    <t>Se valida la ejecución de la acción con 3 actas de mesas de trabajo.</t>
  </si>
  <si>
    <t>PMCB-2023-049</t>
  </si>
  <si>
    <t xml:space="preserve"> 3.2.2.5</t>
  </si>
  <si>
    <t>2023H54</t>
  </si>
  <si>
    <t>Hallazgo administrativo con incidencia fiscal y presunta incidencia disciplinaria por inversión de recursos que no cumplen con el fin social de beneficiar a los jóvenes y niños del IDIPRON, dada la omisión en el principio de planeación derivado de la no suscripción del contrato de obra, por valor de $ 53.173.470 en la Unidad de Protección Inmediata – UPI de Luna Park.</t>
  </si>
  <si>
    <t>Dada su antigüedad, las edificaciones no cumplen con la normatividad actual.</t>
  </si>
  <si>
    <t>Gestionar informe técnico independiente sobre  el estado de la edificación y de las actividades de mantenimiento realizadas en la UPI Luna Park, conforme al informe de auditoria</t>
  </si>
  <si>
    <t>Gestión de Informe técnico</t>
  </si>
  <si>
    <t>Gestión de informe técnico sobre el estado de la edificación y de las actividades de mantenimiento realizadas en la UPI Luna Park realizada / Gestión de informe programada ((1)*100%)</t>
  </si>
  <si>
    <t>Informe técnico sobre el estado de la edificación y de las actividades de mantenimiento realizadas en la UPI Luna Park conforme al informe de auditoría</t>
  </si>
  <si>
    <t>No se reporta avance por parte del proceso ni planeación, acción a vencer el 15/12/2023</t>
  </si>
  <si>
    <t>PMCB-2023-050</t>
  </si>
  <si>
    <t>Realizar visita de seguimiento mensual para verificar el estado de las instalaciones de la UPI Luna Park.</t>
  </si>
  <si>
    <t>Inspecciones de seguimiento al estado de las instalaciones de la UPI Luna Park</t>
  </si>
  <si>
    <t>Visitas de seguimiento al estado de las instalaciones de la UPI Luna Park realizadas / Visitas programadas ((2)*100%)</t>
  </si>
  <si>
    <t>"Formato de informe semanal A-GAMB-FT-011"</t>
  </si>
  <si>
    <t xml:space="preserve">Se observan en en el informe de visita de noviembre que  presenta 15 fotos repetidas del informe de octubre, por lo que no es posible evidenciar la ejecución de las dos visitas programadas
</t>
  </si>
  <si>
    <t>Completar las evidencias de visitas de seguimiento mensual, a fin de que permitan verificar la ejecución de la acción propuesta</t>
  </si>
  <si>
    <t>Franklin Augusto Serrano Rojas</t>
  </si>
  <si>
    <t>PMCB-2023-053</t>
  </si>
  <si>
    <t xml:space="preserve">3.2.2.9 </t>
  </si>
  <si>
    <t>2023H55</t>
  </si>
  <si>
    <t>Hallazgo administrativo por inefectividad de las acciones 2 y 3 del Hallazgo 3.1.3.5 realizado en la Auditoría de Regularidad No. 89 PAD 2021 efectuada por la Contraloría de Bogotá D.C.</t>
  </si>
  <si>
    <t>Mantenimientos efectuados a los pozos sépticos</t>
  </si>
  <si>
    <t>PMCB-2023-055</t>
  </si>
  <si>
    <t>GF</t>
  </si>
  <si>
    <t>Gerencia Financiera</t>
  </si>
  <si>
    <t xml:space="preserve">  3.3.1.1</t>
  </si>
  <si>
    <t>2023H57</t>
  </si>
  <si>
    <t>Hallazgo administrativo por incumplimiento al al instructivo código A-GFIPR-010 del IDIPRON “CONCILIACIONES BANCARIAS” por no depurar una Conciliación Bancaria al cierre del ejercicio de la vigencia del 2022 con una antigüedad superior a 11 meses</t>
  </si>
  <si>
    <t>No se contaba con lineamientos claros y el valor real a pagar por concepto de seguridad social como consecuencia de la sentencia en mención.</t>
  </si>
  <si>
    <t>Actualizar, oficializar y socializar el procedimiento "Ejecución de Pagos A-GFI-PR-013", para incluir un punto de control en el que se determine claramente cómo y a quién se realizará el pago de los recursos a solicitar al BOGDATA</t>
  </si>
  <si>
    <t>Actualización procedimiento "Ejecución de pagos A-GFI-PR-013"</t>
  </si>
  <si>
    <t>Actualización  del procedimiento "Ejecución de pagos A-GFI-PR-013" realizada / Actualización procedimiento programada ((1)*100%)</t>
  </si>
  <si>
    <t>Procedimiento "Ejecución de Pagos A-GFI-PR-013" actualizado, oficializado y socializado
Correo electrónico de socialización</t>
  </si>
  <si>
    <t>El proceso actualizado, el correo de oficialización y el correo de socialización aportados como evidencia, cumplen con la acción formulada.</t>
  </si>
  <si>
    <t>PMCB-2023-057</t>
  </si>
  <si>
    <t xml:space="preserve">3.3.1.3  </t>
  </si>
  <si>
    <t>2023H59</t>
  </si>
  <si>
    <t>Hallazgo Administrativo por diferencias en el reporte del aplicativo del Sistema de Procesos Judiciales - SIPROJ con relación a los saldos de los Estados Financieros de la Cuenta No.270103 – Litigios y Demandas a 31 de diciembre de 2022.</t>
  </si>
  <si>
    <t xml:space="preserve">Incosistencias o fallas aplicativo Siproj Web </t>
  </si>
  <si>
    <t>Realizar  capacitación a la Oficina Jurídica y la Gerencia Financiera  presencial con la Secretaria Jurídica (SIPROJ-WEB) para identificar las características, criterios y fuentes de informacion contenida que se tienen en cuenta  para reportar la información contenida en el reporte contable de la casilla valoración de la entidad.</t>
  </si>
  <si>
    <t>Capacitaciones realizadas</t>
  </si>
  <si>
    <t xml:space="preserve">
(Capacitaciones realizadas/ Capacitaciones proyectadas (1))*100</t>
  </si>
  <si>
    <t>Evidencia Capacitación SIPROJ WEB</t>
  </si>
  <si>
    <t>Se valida la ejecución de la acción con el word que contiene el link de la grabación de la reunion  llevada a cabo el dia 26/10/2023</t>
  </si>
  <si>
    <t>PMAI-2023-023</t>
  </si>
  <si>
    <t>Servicio a la Ciudadanía</t>
  </si>
  <si>
    <t>8.1</t>
  </si>
  <si>
    <t>Informe de Seguimiento Peticiones, Quejas, Sugerencias y Reclamos primer semestre 2023</t>
  </si>
  <si>
    <t>2023H66</t>
  </si>
  <si>
    <t xml:space="preserve">Evaluada la oportunidad, se detectaron cinco (5) respuestas que fueron emitidas fuera de términos, lo 
que indica falencias en el cumplimiento de lo establecido en la Ley 1755 de 2015 en su artículo 14, lo cual
puede estar causado por debilidades en los controles, ocasionando así riesgos asociados al incumplimiento 
de los términos de ley para la gestión de peticiones ciudadanas. </t>
  </si>
  <si>
    <t xml:space="preserve">En algunas ocasiones, la respuesta de las peticiones ciudadanas, está a cargo de varias dependencias y no se realizó el seguimiento adecuado por parte de la dependencia que la cierra. </t>
  </si>
  <si>
    <t>Crear una herramienta de control de seguimiento a las peticiones que son asignadas al proceso.</t>
  </si>
  <si>
    <t>Creación de herramienta de control para el seguimiento a peticiones</t>
  </si>
  <si>
    <t>Herramienta de seguimiento a las peticiones asignadas al proceso creada / Herramienta programada ((1)*100%)</t>
  </si>
  <si>
    <t>Herramienta de seguimiento a las peticiones asignadas al proceso</t>
  </si>
  <si>
    <t>Se valida la ejecución de la acción con el formato excel "Herramienta de seguimiento a las peticiones asignadas al proceso"</t>
  </si>
  <si>
    <t>PMAI-2023-031</t>
  </si>
  <si>
    <t xml:space="preserve"> GESTION DEL COMITÉ DE CONCILIACIÓN Y DEFENSA JURÍDICA</t>
  </si>
  <si>
    <t>2023H69</t>
  </si>
  <si>
    <t>De conformidad con la respuesta al memorando Nro. 2023IE4224 DEL 8 DE AGOSTO DE 2023, se pudo evidenciar debilidad en el cumplimiento a los artículos: 8º numeral 8.1, artículo 24 numerales 24.3, 24.5 24.6 del Decreto 073 de 2023, situación que puede estar causada por debilidades en los controles y funciones a cargo de la Secretaría Técnica, lo que puede conllevar a impactar negativamente la prevención del daño antijuridico, así como, observaciones de los entes de externosde vigilancia y control.</t>
  </si>
  <si>
    <t>Incumplimiento de lo señalado en el artículo 8o No. 8.1 del Decreto 073 de 2023</t>
  </si>
  <si>
    <t>Realizar estructuración del Plan de Acción del CCYDJ para la vigencia 2024</t>
  </si>
  <si>
    <t>Plan de Acción del CCYDJ para la vigencia de 2024 presentado aprobado por el CCYDJ</t>
  </si>
  <si>
    <t xml:space="preserve">
(Plan de Acción del CCDJ aprobado / Plan de Accion del CCDJ proyectado (1))</t>
  </si>
  <si>
    <t>1 Plan de acción aprobado</t>
  </si>
  <si>
    <t>Plan de Acción del CCYDJ aprobado
Acta del CCDJ donde fue aprobado</t>
  </si>
  <si>
    <t>Se valida la ejecución de la acción con el acta 341 del 29/12/2023 y la formulación del plan de acción CCYDJ 2024</t>
  </si>
  <si>
    <t>PMAI-2023-032</t>
  </si>
  <si>
    <t>Incumplimiento de lo señalado en el artículo 24 No. 24.3. 24,5 y 24,6 del Decreto 073 de 2023</t>
  </si>
  <si>
    <t>Realizar presentación al CCDJ del informe de las actividades del mismo, cumpliendo con los parametros establecidos en el No. 24.3 del art. 24 del Decreto 073 de 2023</t>
  </si>
  <si>
    <t>Informe presentado al CCDJ</t>
  </si>
  <si>
    <t>(Informe presentado al CCDJ / Informe proyectado (1))</t>
  </si>
  <si>
    <t>1 Informe presentado</t>
  </si>
  <si>
    <t>Acta del CCDJ donde se evidencie la presentación del informe
Informe presentado</t>
  </si>
  <si>
    <t>Se valida la ejecución de la acción con el acta 340 del 14/12/2023 y la presentación del informe</t>
  </si>
  <si>
    <t>PMRD-2023-01</t>
  </si>
  <si>
    <t>Plan de mejoramiento rendicion de cuentas</t>
  </si>
  <si>
    <t>Fase IV proceso de Rendición de Cuentas sobre la garantía de los derechos de la niñez,
la adolescencia y la juventud.</t>
  </si>
  <si>
    <t>2023H70</t>
  </si>
  <si>
    <t>Recomendaciones UPI San Francisco:
Mejoren el salón de sistemas
Mejoren los salones
Arreglar los salones
Arreglar la biblioteca
Arreglar la cancha de micro
Que las canchas tengan mallas 
Las paredes tiene huecos y se pueden caer
Arreglar el dormitorio
Pisos lindos en los colegios</t>
  </si>
  <si>
    <t>La mesa de ayuda es la herramienta definida para priorizar las solicitudes de mantenimiento de bienes y la solicitud no se realizó a través de ésta plataforma.</t>
  </si>
  <si>
    <t>Realizar una visita para establecer un diagnóstico del estado actual de la infraestructura de la UPI San Francisco</t>
  </si>
  <si>
    <t>Diagnóstico Infraestructura UPI San Francisco</t>
  </si>
  <si>
    <t>Diagnóstico Infraestructura UPI  San Francisco realizado / Diagnóstico Infraestructura UPI San Francisco programado ((1)*100%)</t>
  </si>
  <si>
    <t>Diagnóstico UPI San Francisco</t>
  </si>
  <si>
    <t xml:space="preserve">Se evidencia la ejecución de la acción en evidencias se encuentra formato de diagnostico a la sede de San francisco el 13 de noviembre de 2023, donde se constata seguimiento de infraestructura y obras a realizar en la sede. </t>
  </si>
  <si>
    <t>n/a</t>
  </si>
  <si>
    <t>PMAI-2023-036</t>
  </si>
  <si>
    <t>Direccionamiento estrategico
Comunicaciones estrategicas</t>
  </si>
  <si>
    <t>Oficina Asesora de planeacion
Oficina Asesora de Comunicaciones</t>
  </si>
  <si>
    <t>OAP
OAC</t>
  </si>
  <si>
    <t>Seguimiento y mejoramiento a la Gestion</t>
  </si>
  <si>
    <t>SMG</t>
  </si>
  <si>
    <t>7.3</t>
  </si>
  <si>
    <t>INFORME DE SEGUIMIENTO A LEY DE TRANSPARENCIA Y DEL DERECHO DE ACCESO A LA INFORMACIÓN PÚBLICA NACIONAL (LEY 1712 DE 2014) Y AL ÍNDICE DE TRANSPARENCIA POR BOGOTÁ (ITB) - PRIMER INFORME</t>
  </si>
  <si>
    <t>2023H72</t>
  </si>
  <si>
    <t>La página web del Instituto Distrital para la Protección de la Niñez y la Juventud tiene dos enlaces 
habilitados para el Menú de transparencia, los cuales no presentan información uniforme, lo que puede
confundir al ciudadano, pero además dificultar el acceso a la información, lo que evidencia debilidad en el 
cumplimiento de lo definido en el anexo 2 de la resolución 1519 de 2020, numeral 2.4.2. Lo cual puede estar 
causado por desconocimiento o fallas en el proceso de migración a la estructura de publicación de la 
mencionada resolución, generando riesgos asociados a la dificultad de los ciudadanos para ejercer su 
derecho de acceso a la información.</t>
  </si>
  <si>
    <t>Desconocimiento de normatividad que obligue a las entidades a retirar el enlace al anterior link de transparencia</t>
  </si>
  <si>
    <t>Solicitar un concepto a la Procuraduría y  MinTic Nacional para que informe sobre la necesidad de retirar este enlace del link de transparencia y hacer el ajuste qa los que haya lugar</t>
  </si>
  <si>
    <t>Conceptos solicitados</t>
  </si>
  <si>
    <t>(numero de conceptos solicitado / dos conceptos solicitados) X 100</t>
  </si>
  <si>
    <t>Oficios con los conceptos solicitados</t>
  </si>
  <si>
    <t>Se valida el cumplimiento con dos oficios, solicitando un concepto al DAFP,  al MINTIC y la Procuraduria, a efectos de la efectividad se recomienda establecer y documentar las acciones a realizar con base en los conceptos cuando sean recibidos.</t>
  </si>
  <si>
    <t>PMAI-2023-039</t>
  </si>
  <si>
    <t>Oficina de Tecnologías de la Información y las Comunicaciones</t>
  </si>
  <si>
    <t>7.1</t>
  </si>
  <si>
    <t>2023H74</t>
  </si>
  <si>
    <t>Como quiera que la disponibilidad de la información es uno de los principios de la transparencia y la página web del Instituto Distrital para la Protección de la Niñez y la Juventud, estuvo indisponible durante el periodo de ejecución del presente informe, preguntado a la Oficina de TIC se recibió respuesta el 13 de junio de 2023 lo siguiente“ (…)tomando en cuenta los tiempos de Migración, pruebas, configuraciones de terceros, y actualizaciones de la página WEB, se tiene un tiempo aproximado de 15 días para que la pagina quede totalmente normalizada(…)”, de lo que se tiene que, se están presentando falencias en el cumplimiento de lo establecido en el artículo 7 de la ley 1712 de 2014, esta situación puede estar causada por falta del Plan de Contingencia de TICS, generando riesgos frente a evaluaciones externas y posibilidad de observaciones de los entes de control.</t>
  </si>
  <si>
    <t>Falta de un Plan de contingencia para la Página Web del IDIPRON.</t>
  </si>
  <si>
    <t xml:space="preserve">
Elaborar el Plan de Contingencia para la Página Web del IDIPRON.
</t>
  </si>
  <si>
    <t>Plan de Contingencia para la Página Web del IDIPRON</t>
  </si>
  <si>
    <t>(Plan de Contingencia elaborado/ Plan de contigencia proyectado (1))*100</t>
  </si>
  <si>
    <t>1 plan de contigencia</t>
  </si>
  <si>
    <t>Plan de Contingencia para la disponibilidad de la página Web del IDIPRON.
Correo de oficializacion de MIPG</t>
  </si>
  <si>
    <t>PMAI-2023-040</t>
  </si>
  <si>
    <t>Falta de establecer controles relacionados con la disponibilidad de la pagina web</t>
  </si>
  <si>
    <t xml:space="preserve">Revisarlos controles relacionados con la disponibilidad de la pagina web del mapa de riesgos del proceso de gestion TICS  </t>
  </si>
  <si>
    <t>Mapa de riesgos ajustado</t>
  </si>
  <si>
    <t>(Mapa de riesgos revisado y ajustado/ 1 mapa de riesgo programado)*100</t>
  </si>
  <si>
    <t>1 Mapa de riesgo ajustado</t>
  </si>
  <si>
    <t>Acta
Matriz de mapas de riesgos</t>
  </si>
  <si>
    <t>PMAI-2023-041</t>
  </si>
  <si>
    <t>7.2</t>
  </si>
  <si>
    <t>2023H71</t>
  </si>
  <si>
    <t xml:space="preserve">Realizada la verificación de la publicación de los planes institucionales del Modelo Integrado de
Planeación y Gestión en cumplimiento del Decreto 612 de 2018 que debían estar publicados a más tardar el
31 de enero de cada año, se evidenció que no están publicados 6 de 12 planes, lo anterior denota fallas en
el cumplimiento de lo establecido en su Artículo 1 del Decreto 612 de 2018 y en la Resolución 1519 de 2020
en el Anexo 2, Numeral 4.3; lo cual puede estar causado por fallas en los controles de publicación de
información mínima obligatoria, generando riesgos de sanciones u observaciones por incumplimiento
normativo </t>
  </si>
  <si>
    <t>Por que falto publicar el  Plan de Tratamiento de Riesgos de Seguridad y Privacidad de la Información</t>
  </si>
  <si>
    <t>Publicar en la pagina web el el  Plan de Tratamiento de Riesgos de Seguridad y Privacidad de la Información</t>
  </si>
  <si>
    <t>Plan publicado</t>
  </si>
  <si>
    <t>(Plan publicado/ Plan progrmado a publicacion (1))*100</t>
  </si>
  <si>
    <t>1 plan publicado</t>
  </si>
  <si>
    <t>Pantallazo de publicacion en la pagina web
Plan de Tratamiento de Riesgos de Seguridad y Privacidad de la Información</t>
  </si>
  <si>
    <t>PMAI-2023-042</t>
  </si>
  <si>
    <t>Por que falto publicar el Plan de Seguridad y Privacidad de la Información</t>
  </si>
  <si>
    <t>Publicar el Plan de Seguridad y Privacidad de la Información</t>
  </si>
  <si>
    <t>Pantallazo de publicacion en la pagina web
Plan de Seguridad y Privacidad de la Información</t>
  </si>
  <si>
    <t>PMAI-2023-043</t>
  </si>
  <si>
    <t>Auditoria al proceso de Gestión Adecuación Y Mantenimiento De Bienes</t>
  </si>
  <si>
    <t>2023H75</t>
  </si>
  <si>
    <t>Analizada la información solicitada para la valoración de posibles materializaciones de los dos riesgos del proceso, se identificaron 5 PQRS, relacionadas con malas condiciones de los baños de las Upis, situación que puede estar causada porque en el diseño de controles no se contemplaron acciones de control relacionadas con el registro y análisis de las PQRS recibidas por el proceso, generándose así la materialización del riesgo “Posibilidad de afectación reputacional por quejas o denuncias debido a incumplimiento de las condiciones mínimas de calidad y habitabilidad de los bienes muebles e inmuebles del Instituto o que se encuentran bajo su administración”</t>
  </si>
  <si>
    <t>No se tenía un mapa de riesgos de gestión del proceso de Gestión de Adecuación y Mantenimiento de Bienes en el que se tuviesen en cuenta las PQRS recibidas por el proceso</t>
  </si>
  <si>
    <t>Actualizar, oficializar y socializar el mapa de riesgos del proceso de Gestión de Adecuación y Mantenimiento de Bienes, evaluando si se requieren o no, acciones de control relacionadas con el registro y análisis de las PQRS recibidas por el proceso.</t>
  </si>
  <si>
    <t xml:space="preserve">Mapa de riesgos del proceso de Gestión de Adecuación y Mantenimiento de Bienes actualizado y socializado </t>
  </si>
  <si>
    <t>Actualización mapa de riesgos realizada / Actualización mapa de riesgos programada ((1)*100%)</t>
  </si>
  <si>
    <t>Mapa de riesgos actualizado, aprobado y socializado</t>
  </si>
  <si>
    <t>PMAI-2023-044</t>
  </si>
  <si>
    <t>2023H76</t>
  </si>
  <si>
    <t>Analizadas las hojas de vida del reporte de dos Indicadores de gestión: Habilitación de  espacios físicos IN.GES-GAMB-01, Intervención de equipo y maquinaria IN.GES-GAMB 02 se identificó que la medición no se realizó en coherencia con la formula del indicador,  dado que se reporta en 100%, pero en el análisis se registran solicitudes anuladas y  solicitudes suspendidas, variables que no están contempladas en las fórmulas ni en otro  ítem de las hojas de vida correspondientes, lo cual denota falencias en el cumplimiento de 
lo establecido en el “MANUAL PARA LA FORMULACIÓN, MONITOREO Y SEGUIMIENTO  DE INDICADORES” numerales 9.3 y 10.1; situación que puede estar causado por  debilidades en las competencias de formulación y medición de indicadores, generándose riesgos asociados a inexactitudes en la medición y reporte de resultados de la gestión del  proceso.</t>
  </si>
  <si>
    <t>No se contempló en la formulación, las solicitudes anuladas o suspendidas</t>
  </si>
  <si>
    <t>Revisar y ajustar las fórmulas de los indicadores de gestión del proceso de Gestión de Adecuación de Mantenimiento de Bienes</t>
  </si>
  <si>
    <t>Actualización fórmulas de indicadores de gestión</t>
  </si>
  <si>
    <t>Actualización fórmulas indicadores de gestión realizada / Actualización fórmulas indicadores de gestión programada ((1)*100%)</t>
  </si>
  <si>
    <t>Hoja de vida indicador de gestión
Correo electrónico de actualización</t>
  </si>
  <si>
    <t>PMAI-2023-045</t>
  </si>
  <si>
    <t>2023H77</t>
  </si>
  <si>
    <t>Analizada la planeación y ejecución de actividades de mantenimiento preventivo realizadas  en la UPI molinos en el año 2022, se identificaron falencias en la observancia de lo  establecido en el manual de cuidado y mantenimiento de la infraestructura numerales 5.1,  7.1. 1.1. así como en la clasificación y gestión de actividades (reparaciones locativas;  reparaciones indispensables, necesarias o no locativas a cargos de arrendador) en  relación con lo definido en las cláusula Quinta Numeral 8º Obligaciones específicas del  Arrendador, conforme al del contrato 1180 de 2022; lo que puede estar causado por  falencias en el establecimiento o la aplicación de criterios de priorización de unidades a  intervenir y/o fallas en la definición y aplicación de la definición de actividades  (reparaciones locativas) generándose así riesgos asociados con la eficiencia, equitativa y  oportuna ejecución de los recursos; y posibilidades de observaciones de parte de entes  externos de control.</t>
  </si>
  <si>
    <t>No se ha definido la priorización, manejo o programación de actividades de mantenimiento para bienes inmuebles que no son propiedad del Instituto.</t>
  </si>
  <si>
    <t>Actualizar, oficializar y socializar el "Manual Cuidado y Mantenimiento de Infraestructura  A-GAMB-MA-001", en el que se identifique de manera específica, el alcance de las intervenciones por mantenimiento que pueden realizarse en inmuebles arrendados</t>
  </si>
  <si>
    <t>Actualización, oficialización y socialización del "Manual Cuidado y Mantenimiento de Infraestructura  A-GAMB-MA-001"</t>
  </si>
  <si>
    <t>Actualización Manual Cuidado y Mantenimiento de Infraestructura realizada / Actualización Manual Cuidado y Mantenimiento de Infraestructura programada ((1)*100%)</t>
  </si>
  <si>
    <t>Manual Cuidado y Mantenimiento de Infraestructura  A-GAMB-MA-001 actualizado, oficializado y socializado</t>
  </si>
  <si>
    <t>PMAI-2023-046</t>
  </si>
  <si>
    <t>2023H78</t>
  </si>
  <si>
    <t xml:space="preserve">Como resultado de la prueba de recorrido de operatividad de controles de los procedimientos MANTENIMIENTO DE BIENES INMUEBLES A-GAMB-PR-001 y  MANTENIMIENTO DE EQUIPOS A-GAMB-PR-002, se detectaron debilidades en la  ejecución de controles, dado que se evidenció fallas en el correcto registro de información  y campos que hacen parte integral de los formatos asociados sin diligenciar, lo cual denota  debilidades en la ejecución de actividades y control de los procedimientos; situación que  puede presentarse por desconocimiento de los procedimientos, controles o del correcto  uso de formatos, lo anterior puede generar la posible materialización de riesgos y  observaciones por parte de los entes de control.
</t>
  </si>
  <si>
    <t>La verificación de los formatos no se realizó adecuadamente</t>
  </si>
  <si>
    <t>Realizar verificación semestral, con la participación de la Gerencia de Recursos Físicos y Gestión Documental, con el fin de validar el estado de los formatos CONTROL DE INSPECCIÓN Y EJECUCIÓN  DE MANTENIMIENTO DE BIENES E INFRAESTRUCTURA A-GAMB-FT-007 diligenciados por el proceso durante el 2024, para que éstos cumplan con lo dispuesto por gestión documental .</t>
  </si>
  <si>
    <t>Verificación semestral estado de los formatos CONTROL DE INSPECCIÓN Y EJECUCIÓN  DE MANTENIMIENTO DE BIENES E INFRAESTRUCTURA A-GAMB-FT-007</t>
  </si>
  <si>
    <t>Verificación semestral estado de los formatos CONTROL DE INSPECCIÓN Y EJECUCIÓN  DE MANTENIMIENTO DE BIENES E INFRAESTRUCTURA A-GAMB-FT-007 realizada / Verificación semestral estado de los formatos CONTROL DE INSPECCIÓN Y EJECUCIÓN  DE MANTENIMIENTO DE BIENES E INFRAESTRUCTURA A-GAMB-FT-007 programada ((1)*100%)</t>
  </si>
  <si>
    <t xml:space="preserve">Acta de verificación estado de los formatos CONTROL DE INSPECCIÓN Y EJECUCIÓN  DE MANTENIMIENTO DE BIENES E INFRAESTRUCTURA A-GAMB-FT-007 </t>
  </si>
  <si>
    <t>PMAI-2023-047</t>
  </si>
  <si>
    <t>Falta de capacitacion  al personal operativo</t>
  </si>
  <si>
    <t>Realizar capacitación al personal operativo que hace parte del proceso Gestión de Adecuación y Mantenimiento de Bienes en lo concerniente al correcto y completo diligenciamiento de los formatos del proceso</t>
  </si>
  <si>
    <t>Capacitación concerniente al correcto diligenciamiento de los formatos por parte del personal operativo del proceso</t>
  </si>
  <si>
    <t>Capacitación al personal operativo que hace parte del proceso Gestión de Adecuación y Mantenimiento de Bienes en lo concerniente al correcto y completo diligenciamiento de los formatos del proceso realizada / Capacitación programada ((1)*100%)</t>
  </si>
  <si>
    <t>Acta de reunión
Presentación capacitación
Listado de asistencia</t>
  </si>
  <si>
    <t>PMAI-2023-048</t>
  </si>
  <si>
    <t>2023H79</t>
  </si>
  <si>
    <t>Analizados los procedimientos y manuales de la Gerencia de Recursos Físicos se observa  que los procedimientos “MANTENIMIENTO DE BIENES INMUEBLES A-GAMB-PR-001 VR 05” y  “MANTENIMIENTO DE EQUIPOS A-GAMB-PR-002 VR 04”, detallan y señalan formatos en el flujograma que se encuentran desactualizados y no están alineados a la codificación y  restructuración del IDIPRON, así mismo se observa un procedimiento con el mismo  nombre, pero con distinta codificación, lo cual denota falencias en el cumplimiento de la  Guía para la Gestión por Procesos en el Marco del Modelo Integrado de Planeación y  Gestión (MIPG), numeral 4.2; lo cual pudo presentarse por errores en la actualización de manuales, procedimientos y formatos en el marco del rediseño institucional. este escenario  puede generar posibles afectaciones a los atributos de la calidad e integridad de la  información que soporta la ejecución de las actividades del proceso.</t>
  </si>
  <si>
    <t>No se realizó una adecuada verificación después de realizado el proceso de reestructuración</t>
  </si>
  <si>
    <t>Verificar que la documentación que hace parte del proceso, se encuentre actualizada de acuerdo a la codificación y estructuración de la entidad</t>
  </si>
  <si>
    <t>Verificación documentación del proceso</t>
  </si>
  <si>
    <t>Verificación documentación del proceso realizada / Verificación documentación del proceso programada ((1)*100%)</t>
  </si>
  <si>
    <t>Acta de verificación de documentación del proceso</t>
  </si>
  <si>
    <t>PMAI-2023-049</t>
  </si>
  <si>
    <t>2023H80</t>
  </si>
  <si>
    <t xml:space="preserve">Realizadas las visitas en las Unidades El Edén y el Carmen de Apicalá, Perdomo, la 27 y  Oasis, Santa Lucia, Conservatorio. Se identificaron debilidades en la observancia de lo  establecido en el manual de cuidado y mantenimiento de la infraestructura numerales 5.1, 7.1 y 8. PERIODICIDAD DE MANTENIMIENTO DE EQUIPOS; A-GAMB-DI-001  “Mantenimiento de Piscinas” Numerales 1,3,4,5; A-GAMB-DI-002 “Políticas de Operación  de Equipos Industriales” Numeral 4.1 Políticas de Operación Generales párrafo 4. Dado  que se evidenciaron deficiencias en la infraestructura física y falta de mantenimientos  preventivos y correctivos, así como falla de los equipos industriales y desuso de estos, mal estado de las piscinas, entre otros. Lo que puede estar causado por falencias en las  inspecciones que trimestralmente se deben realizar o en la definición o aplicación de criterios de selección y priorización de unidades a intervenir, así como, la falta de recursos humanos y financieros para el mantenimiento de la infraestructura y equipos, generándose así riesgos asociados a las condiciones de la infraestructura y equipos y posibilidades de afectación de los servicios, observaciones de parte de entes externos de control.
</t>
  </si>
  <si>
    <t>No se tiene definido en el procedimiento la periodicidad de los mantenimientos correctivos de acuerdo al uso que se da a la infraestructura</t>
  </si>
  <si>
    <t>Actualizar, oficializar y socializar el "Manual Cuidado y Mantenimiento de Infraestructura  A-GAMB-MA-001", en el que se establezca la periodicidad de las inspecciones que se deben realizar y la definición de criterios de selección y priorización de unidades a intervenir.</t>
  </si>
  <si>
    <t>PMAI-2023-050</t>
  </si>
  <si>
    <t>2023H81</t>
  </si>
  <si>
    <t>Revisada la ejecución de actividades de mantenimiento preventivo o correctivo realizadas en la UPI Perdomo vigencia 2023 y en la visita a la UPI Lunapark, se identificaron  debilidades en la observancia de lo establecido en el manual de cuidado y mantenimiento de la infraestructura numeral 9.2, Decreto 1072 de 2015 articulo 2.2.4.2.2.15 numeral 9, por el no uso de elementos de protección personal, lo que puede estar causado por debilidad en los controles, pudiendo generarse accidentes laborales, y posibilidad de observaciones de parte de entes externos de vigilancia o control.</t>
  </si>
  <si>
    <t>No se realizó una adecuada revisión al registro del uso de los elementos de protección personal, la cual debía quedar soportad en el formato "Control de Inspección y Ejecución de Mantenimiento de Bienes e Infraestructura A-GAMB-FT-007"</t>
  </si>
  <si>
    <t xml:space="preserve">Realizar seguimiento trimestral al diligenciamiento del formato "Control de Inspección y Ejecución de Mantenimiento de Bienes e Infraestructura A-GAMB-FT-007" para verificar el uso de los elementos de protección por parte del personal de mantenimiento de infraestructura física de la entidad
</t>
  </si>
  <si>
    <t>Seguimiento formato "Control de Inspección y Ejecución de Mantenimiento de Bienes e Infraestructura A-GAMB-FT-007" para verificar el uso de los elementos de protección</t>
  </si>
  <si>
    <t>Seguimientos formatos "Control de Inspección y Ejecución de Mantenimiento de Bienes e Infraestructura" para verificar el uso de los elementos de protección realizados / Seguimientos programados ((2)*100%)</t>
  </si>
  <si>
    <t>Actas seguimientos formatos "Control de Inspección y Ejecución de Mantenimiento de Bienes e Infraestructura" para verificar el uso de los elementos de protección</t>
  </si>
  <si>
    <t>PMAI-2023-051</t>
  </si>
  <si>
    <t>2023H82</t>
  </si>
  <si>
    <t>Se evidencio que actualmente no se cuenta con la calibración y mantenimiento en los términos establecidos para el uso adecuado de las básculas de pesaje de alimentos, lo cual denota falencias en el cumplimiento de lo establecido en la Resolución 77506 de 2016, y el Procedimiento “Mantenimiento de Equipos A-GAMB-MA-002”; lo anterior puede ser causado por falta de recursos financieros para ejecutar los mantenimientos y las calibraciones requeridas, desatenciones o debilidades en los controles y/o en la planeación de estas actividades, dicha situación puede ocasionar riesgos por la inexactitud en la medición y los registros que se realizan en las UPIs con estos equipos</t>
  </si>
  <si>
    <t>Por directiva distrital, lo cual implica explorar otras formas de realizar el mantenimiento a las básculas de pesaje de alimentos.</t>
  </si>
  <si>
    <t>Realizar análisis costo-beneficio sobre el pago de servicios de calibración frente a compra de nuevos equipos de pesaje</t>
  </si>
  <si>
    <t>Análisis costo-beneficio sobre el pago de servicios de calibración frente a compra de nuevos equipos de pesaje</t>
  </si>
  <si>
    <t>Reporte costo-beneficio sobre el pago de servicios de calibración frente a compra de nuevos equipos de pesaje realizado / Reporte programado ((1)*100%)</t>
  </si>
  <si>
    <t>Reporte costo-beneficio sobre el pago de servicios de calibración frente a compra de nuevos equipos de pesaje</t>
  </si>
  <si>
    <t>PMAI-2023-052</t>
  </si>
  <si>
    <t>2023H83</t>
  </si>
  <si>
    <t>Evaluada la efectividad de las acciones de mejora implementadas por el proceso, se evidencio, frente a la acción identificada con código PMPB-2019-0017, la cual fue formulada para gestionas las causas del hallazgo que indicaba “Ninguna de las UPI visitadas cuentan con concepto técnico de bomberos, lo cual es reiterativo de acuerdo con las recomendaciones emanadas del informe de la revisión efectuada en junio de 2018”, se identificó que la acción implementada no fue efectiva, dado que la situación persiste en la vigencia 2023, al no tener a la fecha el concepto técnico favorable por parte de Bomberos, lo anterior a causa de posible desatención en la gestión de respuesta emitida por Bomberos que indica el trámite a realizar para obtener el concepto, lo que genera posibles riesgos de afectación en las condiciones de la seguridad humana y protección de la edificación contra incendios, materiales peligrosos, que se presentan en las edificaciones del Instituto.</t>
  </si>
  <si>
    <t>No se ha incluido dentro del PAAC la asignación de recursos para iniciar acciones que conduzcan a la obtención de certificados de viabilidad expedidos por el Cuerpo de Bomberos.</t>
  </si>
  <si>
    <t>Elaborar plan de trabajo para establecer los requisitos que requiere cada UPI y sede administrativa de la entidad, para obtener la certificación de viabilidad expedida por el cuerpo de Bomberos</t>
  </si>
  <si>
    <t>Plan de trabajo para establecer requisitos para obtención certificados bomberos realizado  / Plan de trabajo programado ((1)*100%)</t>
  </si>
  <si>
    <t>Plan de trabajo para establecer requisitos  para obtención certificados bomberos</t>
  </si>
  <si>
    <t>PMAI-2023-053</t>
  </si>
  <si>
    <t>GC</t>
  </si>
  <si>
    <t>Gerencia de Contratación</t>
  </si>
  <si>
    <t>INFORME AUDITORIA INTERNA GESTION CONTRACTUAL</t>
  </si>
  <si>
    <t>2023H84</t>
  </si>
  <si>
    <t xml:space="preserve">Revisada una muestra de actas de Comité Asesor de Contratación vigencia 2022 y primer semestre de 2023 se puedo identificar en desarrollo del artículo 4º de la Resolución número 491 de fecha 12 
de octubre de 2022, que los integrantes del comité correspondientes a los cargos “DIRECCION GENERAL- SECRETARIO GENERAL- DESIGNADO DE CARÁCTER TÉCNICO DEL ORDENADOR DEL GASTO) se registran en acta y actúan en calidad de delegados, situación que genera debilidad en la observancia de lo dispuesto en el artículo 9º de la Ley 489 de 1998, lo que puede generar riesgos frente a la legitimidad de las decisiones y posibilidad de observaciones de entes externos de control. </t>
  </si>
  <si>
    <t>Registro de los contratistas que actúan en representación de Director General y el Secretario General como delegados y no como representantes</t>
  </si>
  <si>
    <t>Expedir memorando interno a funcionarios que integran el Comité Asesor de Contratación indicando cuales son la funciones del comité y los integrantes del mismo.</t>
  </si>
  <si>
    <t>Memorando interno Comité Asesor de Contratación con funciones e integrantes</t>
  </si>
  <si>
    <t>Memorando expedido / Memorando  programado  ((1)*100%)</t>
  </si>
  <si>
    <t>PMAI-2023-054</t>
  </si>
  <si>
    <t>2023H85</t>
  </si>
  <si>
    <t>En revisión documental de los expedientes contractuales números: 1447 de 2022, 2283 de 2022, 1385 de 2023, 2766 de 2022, 1190 de 2023, 0473 de 2022, 0048 de 2023, 127 de 2023; se evidenciaron faltantes documentales en la plataforma SECOP II y/o físicos, lo que denota 
debilidades en el cumplimiento de lo establecido en el Manual de Supervisión e interventoría  CÓDIGO A-GCO-MA-001 Versión 10, Numerales 5 y 6.3.1. Lo anterior puede estar causado por  desconocimiento o posible desatención a lo estipulado en los lineamientos internos; lo que genera riesgos asociados al control y registro documental de los documentos contractuales y la ejecución 
contractual, así como posibilidad de observaciones por parte de entes de control.</t>
  </si>
  <si>
    <t>Falta de actualización de  listas de verificación documental por modalidad de contratación de bienes y servicios y de prestación de servicios profesionales y/o apoyo a la gestión</t>
  </si>
  <si>
    <t>Actualizar listas de verificación documental por modalidad de contratación de bienes y servicios (mínima cuantía, menor cuantía, subasta inversa, contratación directa y licitación pública) y la lista de verificación documental de prestación de servicios profesionales y/o apoyo a la gestión</t>
  </si>
  <si>
    <t>Actualización listas de verificación documental de bienes y servicios y prestación de servicios</t>
  </si>
  <si>
    <t>Actualización listas de chequeo realizada / Actualización listas de chequeo programada ((6)*100%)</t>
  </si>
  <si>
    <t>Listas de chequeo actualizadas, oficializadas y socializadas mediante correo electrónico</t>
  </si>
  <si>
    <t>PMAI-2023-055</t>
  </si>
  <si>
    <t>2023H86</t>
  </si>
  <si>
    <t>En la evaluación del cumplimiento de las actividades a cargo del Comité Asesor de Contratación en  relación con lo establecido en los procedimientos, se detectaron debilidades en la observancia de lo  definido en las actividades 3 y 4 del procedimiento de PLAN ANUAL DE ADQUISICIONES A-GCO_x0002_PR-003, situación que puede estar causada por desconocimiento o fallas en la articulación de las funciones del comité con las actividades establecidas en el procedimiento, lo que puede generar  posibilidad de observaciones de entes externos de control.</t>
  </si>
  <si>
    <t>El procedimiento no se encuentra actualizado frente a las dinámicas que actualmente se aplican en la entidad en materia de formulación del Plan Anual de Adquisiciones.</t>
  </si>
  <si>
    <t>Actualizar el procedimiento PLAN ANUAL DE ADQUISICIONES A-GCO-PR-003  en lo referente a las funciones del Comité Asesor de Contratación, según lo establecido en la Resolución 491 de 2022.</t>
  </si>
  <si>
    <t xml:space="preserve"> Actualización procedimiento PLAN ANUAL DE ADQUISICIONES A-GCO-PR-003 </t>
  </si>
  <si>
    <t>Actualización procedimiento PLAN ANUAL DE ADQUISICIONES realizada / Actualización procedimiento PLAN ANUAL DE ADQUISICIONES programada  ((1)*100%)</t>
  </si>
  <si>
    <t>Procedimiento PLAN ANUAL DE ADQUISICIONES A-GCO-PR-003 actualizado, oficializado y socializado mediante correo electrónico</t>
  </si>
  <si>
    <t>PMAI-2023-056</t>
  </si>
  <si>
    <t>2023H87</t>
  </si>
  <si>
    <t>Evaluada las fichas de los indicadores estratégicos y de gestión, se detectó para el indicador “Índice de cumplimiento del PAA” CODIGO IN-PEI-GCO-003 que la estructura de la fórmula del indicador no detalla claramente todas las variables, ni su relacionamiento imposibilitando el cálculo de este, situación que denota fallas en el cumplimiento de los numeral 8.2 y 9.3 del “MANUAL PARA LA  FORMULACIÓN, MONITOREO Y SEGUIMIENTO DE INDICADORES”. Esta situación se puede estar originando por causa de debilidades en las competencias de formulación y medición de indicadores,  generándose riesgos asociados a inexactitudes en la medición y reporte de resultados del proceso  estratégico que distorsionan y pueden afectar la toma de decisiones</t>
  </si>
  <si>
    <t xml:space="preserve">El indicador Índice de cumplimiento del PAA” CODIGO IN-PEI-GCO-003 no establece una formula ya que se toman los indicadores que hacen parte de la caracterización del proceso
</t>
  </si>
  <si>
    <t>Actualizar la formulación del indicador "Índice de cumplimiento del PAA conforme a los indicadores de la caracterización del proceso de gestión contractual"</t>
  </si>
  <si>
    <t>Actualización indicador "Índice de cumplimiento del PAA"</t>
  </si>
  <si>
    <t>Actualización indicador "Índice de cumplimiento del PAA" realizada / Actualización indicador "Índice de cumplimiento del PAA" programada ((1)*100%)</t>
  </si>
  <si>
    <t>Hoja de vida del Indicador "Índice de cumplimiento del PAA" actualizado y correo electrónico de oficialización</t>
  </si>
  <si>
    <t>PMAI-2023-057</t>
  </si>
  <si>
    <t>2023H88</t>
  </si>
  <si>
    <t>En verificación de los expedientes contractuales No. 1447 de 2022, 2283 de 2022, se observa que, no se está ejecutando la forma de pago según lo estipulado en el clausulado de cada uno de éstos, lo cual denota fallas en la observancia del numeral 5.1.1.3 de “MANUAL DE SUPERVISIÓN E INTERVENTORÍA A-GCO-MA-001”, a causa de posible desconocimiento o desatención a las  actividades establecidas en el Manual, lo que genera riesgos asociados con debilidades en los  controles frente a la ejecución financiera de los contratos</t>
  </si>
  <si>
    <t>Falta de conocimiento en la forma de pago para establecerla en el requerimiento técnico</t>
  </si>
  <si>
    <t>Expedir memorando dirigido a todos los Gerentes de Proyecto, Jefes de oficina y Gerentes,  indicando cómo se deben establecer las formas de pago en los contratos de bienes y servicios en los requerimientos técnicos de contratación conforme a la orientación del Manual de Contratación.</t>
  </si>
  <si>
    <t xml:space="preserve">Memorando a Directivos </t>
  </si>
  <si>
    <t>Memorando enviado / Memorando programado ((1)*100%)</t>
  </si>
  <si>
    <t>Memorando dirigido a Directivos</t>
  </si>
  <si>
    <t xml:space="preserve">No se reportó avance </t>
  </si>
  <si>
    <t>Cumplir la acción propuesta del memorando dirigido a los Directivos</t>
  </si>
  <si>
    <t>PMAI-2023-058</t>
  </si>
  <si>
    <t>2023H89</t>
  </si>
  <si>
    <t>En verificación documental, se observaron copias idénticas de un mismo documento (duplicidad de los documentos) en los expedientes contractuales, lo que permite identificar debilidades en la 
conformación de expedientes y organización documental, de conformidad con los principios estipulados en el artículo 4, del acuerdo 2 de 2014 del Archivo General de la Nación así como lo 
definido en el INSTRUCTIVO PARA LA ORGANIZACIÓN DOCUMENTAL DEL EXPEDIENTE CONTRACTUAL BMC - A-GDO-IN-001, Numeral 5.2, lo que puede estar causado por fallas en los controles de inclusión de información y organización de los expedientes contractuales, generando así posibilidad de observaciones de entes externos de control.</t>
  </si>
  <si>
    <t>Duplicidad de documentos necesarios para el primer pago y que ya hacen parte del expediente contractual.</t>
  </si>
  <si>
    <t>Emitir memorando interno de manera conjunta entre la Gerencia Financiera y la Gerencia de Contratación dando la claridad de los documentos que hacen parte del pago para contratos de bienes y servicios y prestación de servicios con el fin de evitar duplicidad de documentos en el expediente contractual físico y en el secop II</t>
  </si>
  <si>
    <t xml:space="preserve">Memorando conjunto Gerencia Financiera y la Gerencia de Contratación </t>
  </si>
  <si>
    <t>1 memorando emitido / 1 memorando programado ((1)*100%)</t>
  </si>
  <si>
    <t>Memorando emitido de manera conjunta entre la Gerencia de Contratación y la Gerencia Financiera frente a la documentación que hace parte de los respectivos pagos de contratos</t>
  </si>
  <si>
    <t>PMAI-2023-059</t>
  </si>
  <si>
    <t>2023H90</t>
  </si>
  <si>
    <t>En revisión documental al expediente contractual No. 0237 de 2022, se evidenció debilidades en la etapa Precontractual y a cargo de los responsables establecidos en las actividades 1 y2 del respectivo procedimiento A-GCO-PR-015, dado que se diligenciaron y suscribieron los formatos: “Estudios Previos Prestación de Servicios Profesionales o de Apoyo a la Gestión A-GCO-FT-009" y la “Matriz de Análisis, Estimación y Tipificación de Riesgos para CPS A-GCO-FT-049", por parte de la contratista con quien se suscribió el mencionado contrato. Lo anterior, a causa de posible desconocimiento o desatención de lo estipulado en los lineamientos interno, lo que genera, posibles riesgos asociados debilidad en los controles de la etapa precontractual.</t>
  </si>
  <si>
    <t>Desconocimiento frente a lo establecido en el No 1  del procedimiento A-GCO-PR-015 CONTRATACIÓN DE PRESTACIÓN DE SERVICIOS PROFESIONALES Y DE APOYO A LA GESTIÓN quiénes tienen la responsabilidad de suscribir los estudios previos.</t>
  </si>
  <si>
    <t>Socializar mediante memorando interno dirigido a los Subdirectores, Gerentes, Jefes de oficina en lo relacionado con el paso No 1  del procedimiento A-GCO-PR-015 CONTRATACIÓN DE PRESTACIÓN DE SERVICIOS PROFESIONALES Y DE APOYO A LA GESTIÓN sobre quiénes tienen la responsabilidad de suscribir los estudios previos.</t>
  </si>
  <si>
    <t>Memorando responsabilidad de suscribir estudios previos</t>
  </si>
  <si>
    <t>Memorando responsabilidad de suscribir estudios previos emitido / Memorando responsabilidad de suscribir estudios previos programado ((1)*100%)</t>
  </si>
  <si>
    <t>Memorando responsabilidad de suscribir estudios previos emitido</t>
  </si>
  <si>
    <t>PMAI-2023-060</t>
  </si>
  <si>
    <t>2023H91</t>
  </si>
  <si>
    <t>En verificación del expediente contractual No. 1447 de 2022, se observó en el SECOP II que se realizó una modificación a la Invitación Pública debido a que se requería aumentar el tiempo de la evaluación por parte del Comité Evaluador, mientras se recibía la subsanación documental de un oferente que presentó propuesta, dicha modificación, generó el cambio de las fechas propuestas inicialmente en la Invitación Pública, sin embargo, verificada la carpeta física no se encontró el formato "Adenda A-GCO-FT-033" lo cual denota falencias en el cumplimiento de las actividades 19 y 20 del procedimiento “MINIMA CUANTIA A-GCO-PR-007", lo que puede estar causado por desconocimiento o debilidad en los controles, generándose posibles riesgos asociados a debilidad en los registros y controles de la etapa precontractual, observaciones por parte de los demás actores del proceso contractual, así como la posibilidad de observaciones por parte de entes de control</t>
  </si>
  <si>
    <t>El procedimiento de contratación por mínima cuantía, no indica que en caso de presentarse adendas que modifiquen el cronograma, estas no deben llevar documento alguno</t>
  </si>
  <si>
    <t>Solicitud de Concepto a Colombia Compra Eficiente frente a las adendas de cronograma en la plataforma SECOP II y los requisitos de estas.</t>
  </si>
  <si>
    <t>Solicitud de Concepto</t>
  </si>
  <si>
    <t>Concepto solicitado  / solicitud de concepto programada ((1)*100%)</t>
  </si>
  <si>
    <t>Solicitud de Concepto a Colombia Compra Eficiente</t>
  </si>
  <si>
    <t>PMAI-2023-061</t>
  </si>
  <si>
    <t>Actualizar el PROCEDIMIENTO MÍNIMA CUANTÍA - A-GCO-PR-007  indicando frente a las modificaciones de cronograma en el proceso de contratación y su registro</t>
  </si>
  <si>
    <t xml:space="preserve">Actualización del  PROCEDIMIENTO MÍNIMA CUANTÍA - A-GCO-PR-007 </t>
  </si>
  <si>
    <t>Actualización procedimiento MÍNIMA CUANTÍA - A-GCO-PR-007  realizada  / Actualización procedimiento MÍNIMA CUANTÍA - A-GCO-PR-007  programada ((1)*100%)</t>
  </si>
  <si>
    <t>Procedimiento MÍNIMA CUANTÍA - A-GCO-PR-007  actualizado, oficializado y socializado mediante correo electrónico</t>
  </si>
  <si>
    <t>PMAI-2023-062</t>
  </si>
  <si>
    <t>2023H92</t>
  </si>
  <si>
    <t>En verificación a la elaboración del Plan Anual de Adquisiciones de la vigencia 2022 y primer semestre de 2023, se detectó que no se encuentra correlación entre el valor del presupuesto aprobado para el IDIPRON en la vigencia 2022 que asciende a la suma de $120.262.289.000, con el PAA 2022 publicado el día 7 de enero de 2022 que registraba en suma $72.029.198.665. Asimismo, se evidenciaron diferentes ajustes al PAA 2022, que modificaron significativamente su cifra inicial, es decir, pasando de $72.029.198.665 en enero de 2022 a la suma de $90.993.429.243 con corte a 30 de diciembre de 2022 situación que también se observa para el primer semestre de 2023 en el que en su primera versión el plan ascendió a $5.874.236.420 y el 30 de junio de 2023 registraba un valor total de $66.389.808.643, lo cual denota falencias en la observancia de los principios que rigen la función administrativa en especial a los de eficiencia, economía y en específico el de la planeación contractual, asimismo denota debilidad en el cumplimiento de los lineamientos frente a la elaboración del PAA promulgados por Colombia Compra Eficiente y lo establecido en el procedimiento “PLAN ANUAL DE ADQUISICIONES A-GCO-PR-003"; Lo que puede estar causado por desconocimiento o debilidad en los controles de elaboración y publicación del plan, generándose así riesgos asociados debilidades en la planeación contractual y posibilidades de observaciones por parte de entes externos de control</t>
  </si>
  <si>
    <t>Las áreas del IDIPRON solicitan inclusión de los procesos de contratación de prestación de servicios y procesos de bienes y servicios que generan un volumen alto de modificaciones del PAA en la vigencia</t>
  </si>
  <si>
    <t xml:space="preserve">Actualizar el procedimiento PLAN ANUAL DE ADQUISICIONES A-GCO-PR-003 en el que se establezcan los lineamientos para la estructuración del Plan Anual de Adquisiciones con el fin que se incluyan las necesidades de las dependencias iniciando la respectiva vigencia </t>
  </si>
  <si>
    <t xml:space="preserve">Actualización procedimiento  PLAN ANUAL DE ADQUISICIONES </t>
  </si>
  <si>
    <t>Actualización PROCEDIMIENTO PLAN ANUAL DE ADQUISICIONES A-GCO-PR-003 realizada / Actualización PROCEDIMIENTO PLAN ANUAL DE ADQUISICIONES A-GCO-PR-003 programada ((1)*100%)</t>
  </si>
  <si>
    <t>PROCEDIMIENTO PLAN ANUAL DE ADQUISICIONES A-GCO-PR-003 actualizado, oficializado y socializado mediante correo electrónico</t>
  </si>
  <si>
    <t>PMAI-2023-063</t>
  </si>
  <si>
    <t>2023H93</t>
  </si>
  <si>
    <t>Como resultado de la prueba de recorrido de operatividad de controles de los procedimientos  “CONTRATACIÓN DIRECTA ADQUISICIÓN DE BIENES Y SERVICIOS A-GCO-PR-005, PROCEDIMIENTO SELECCIÓN ABREVIADA DE MENOR CUANTÍA A-GCO-PR-006, PROCEDIMIENTO MÍNIMA CUANTÍA A-GCO-PR- 007 y formatos de verificación documental A_x0002_GCO-FT-011, A-GCO-FT-014 y A-GCO-FT-063”, se detectaron debilidades en la ejecución de controles, dado que se evidenció fallas en la completitud de los registros físicos y digital (SECOPII)  de la documentación de proceso de contractuales referenciados en este informe, lo cual denota  debilidades en la ejecución puntos de control de los procedimientos; situación que puede presentarse por desconocimiento de los procedimientos, controles, o del correcto uso de formatos, lo anterior  puede generar riesgos asociados a debilidades en los registros que soportan la actividad contractual,  publicidad o transparencia, así como observaciones por parte de los entes de control.</t>
  </si>
  <si>
    <t>Necesidad de fortalecer el punto de control al momento de recibir las solicitudes de contratación.</t>
  </si>
  <si>
    <t>Adelantar socialización con el Gerente de Contratación y demás colaboradores de la Gerencia de Contratación frente a los puntos de control establecidos en los procedimientos de Bienes y Servicios radicados en la Gerencia de Contratación</t>
  </si>
  <si>
    <t>Acta de socialización de puntos de control y listado de asistencia</t>
  </si>
  <si>
    <t>Socialización realizada  / Socialización programada ((1)*100%)</t>
  </si>
  <si>
    <t>Acta de socialización y listado asistencia</t>
  </si>
  <si>
    <t>PMAI-2023-064</t>
  </si>
  <si>
    <t>2023H94</t>
  </si>
  <si>
    <t>Ejecutada la prueba de recorrido de operatividad de controles del PROCEDIMIENTO PARA  INCUMPLIMIENTO CONTRACTUAL A-GCO-PR-017, se observaron debilidades en el diseño del control correspondiente a la actividad 1, toda vez, los informes de la interventoría y/o el supervisor de presunto incumplimiento, no tienen contemplados unos contenidos mínimos, se identificó que en  estos no se establecen el valor cuantificado del daño, lo cual denota debilidades en la observancia de lo señalado en el artículo 86 de la ley 1474 del 2011; igualmente se observa debilidad en la 
ejecución de la actividad 4 del mismo procedimiento; situación que puede presentarse por  desconocimiento de la normatividad que rige la materia y los procedimientos internos de la entidad,  lo anterior puede generar riesgos asociados a debilidad en el soporte de las actuaciones y decisiones  de los procesos por incumplimiento contractual.</t>
  </si>
  <si>
    <t>No se elaboró un formato, porque el artículo 86 de la Ley 1474 de 2011, señala los requisitos mínimos que debe contener el informe de supervisión para presunto incumplimiento; de igual manera, dentro del clausulado de los contratos, se establece el alcance de la tasación de los daños y perjuicios.</t>
  </si>
  <si>
    <t>Crear formato Informe de supervisión para presunto incumplimiento contractual, para la realización y presentación de los 
informes del supervisor en el que se identifique el contenido mínimo del presunto incumplimiento y la tasación del daño cuando a ello hubiere lugar</t>
  </si>
  <si>
    <t>Formato Informe de supervisión para presunto incumplimiento creado</t>
  </si>
  <si>
    <t>Formato Informe de supervisión para presunto incumplimiento creado / Formato Informe de supervisión para presunto incumplimiento programado ((1)*100%)</t>
  </si>
  <si>
    <t>Formato Informe de supervisión para presunto incumplimiento Correo de oficialización y correo de socialización</t>
  </si>
  <si>
    <t>PMAI-2023-065</t>
  </si>
  <si>
    <t>No se cuenta con un formato que señale  los requisitos mínimos que debe contener el informe de supervisión para presunto incumplimiento; de igual manera, dentro del clausulado de los contratos, se establece el alcance de la tasación de los daños y perjuicios y las recomendaciones del Comité Asesor de Supervisión e Interventoría</t>
  </si>
  <si>
    <t>Actualizar el Procedimiento Para Incumplimiento Contractual A-GCO-PR-017 VR 02 para establecer la forma en que se realizará el registro de las recomendaciones del Comité de Supervisión e Interventoría</t>
  </si>
  <si>
    <t>Procedimiento para incumplimiento contractual actualizado</t>
  </si>
  <si>
    <t>Actualización Procedimiento Para Incumplimiento Contractual realizada  / Actualización Procedimiento Para Incumplimiento Contractual  programada ((1)*100%)</t>
  </si>
  <si>
    <t>Procedimiento para Incumplimiento Contractual actualizado,  oficializado y socializado mediante correo electrónico</t>
  </si>
  <si>
    <t>PMAI-2023-066</t>
  </si>
  <si>
    <t>2023H95</t>
  </si>
  <si>
    <t>Revisado el expediente recibido del proceso de incumplimiento contractual del contrato 2241 de  2022, se observa debilidades en el trámite de la actuación administrativa, dado que se procedió a  tramitar y declarar un proceso de incumplimiento parcial, (Resolución 221 de 10 de mayo de 2023  - firmeza 19 de mayo de 2023) por la cual: "DECLARAR EL INCUMPLIMIENTO PARCIAL de la  aceptación de oferta 2241 de 2022 , sin embargo, se observa que la fecha inicio del contrato fue 16  de septiembre de 2022 y finalización el 15 de febrero de 2023, evidenciando así falencias en el  cumplimiento del artículo 17 de la Ley 1150 de 2007, situación que puede presentarse por  desconocimiento de la normatividad vigente aplicable, generando así riesgos por debilidad en el  desarrollo de las actuaciones sancionatorias de imposición de multas y posibles observaciones de  los entes externos de control.</t>
  </si>
  <si>
    <t>No se cuenta con lineamientos claros frente al seguimiento que debe realizarse por parte de los Gerentes de proyecto y los supervisores.</t>
  </si>
  <si>
    <t>Actualizar el Manual de Supervisión e Interventoría para establecer lineamientos frente al seguimiento de los contratos de bienes y servicios en ejecución por parte de la Gerencia de proyecto y la supervisión.</t>
  </si>
  <si>
    <t>Manual de Supervisión e interventoría actualizado</t>
  </si>
  <si>
    <t>Actualización Manual de Supervisión e Interventoría realizada / Actualización Manual de Supervisión e Interventoría programada ((1)*100%)</t>
  </si>
  <si>
    <t>Manual de Supervisión e Interventoría actualizado, oficializado y socializado mediante correo electrónico</t>
  </si>
  <si>
    <t>PMAI-2023-067</t>
  </si>
  <si>
    <t>2023H96</t>
  </si>
  <si>
    <t>Como resultado de la revisión al expediente 20230339, IDIPRON-CPS-2023-0339, se detectaron debilidades en la supervisión del contrato, al momento de realizar el cambio de supervisor, dado 
que no se observó informe de las actuaciones realizadas del contrato tanto en la carpeta física y digital (SECOP II), lo cual denota debilidades en el cumplimiento al numeral 3.6 del MANUAL DE SUPERVISIÓN E INTERVENTORÍA A-GCO-MA-001; situación que puede presentarse por desconocimiento de los procedimientos y/o controles, lo anterior puede generar la posible materialización de riesgos y observaciones por parte de los entes de control.</t>
  </si>
  <si>
    <t>La Gerente entrante designo como apoyo a la supervisión al funcionario que fungió como anterior supervisor</t>
  </si>
  <si>
    <t>Desconocimiento frente al Manual de Supervisión e Interventoría</t>
  </si>
  <si>
    <t xml:space="preserve">Socialización del Manual de Supervisión e interventoría </t>
  </si>
  <si>
    <t>Socialización del Manual de Supervisión e Interventoría realizada / Socialización Manual de Supervisión e Interventoría programada ((1)*100%)</t>
  </si>
  <si>
    <t xml:space="preserve">Acta y listado de asistencia socialización del Manual de Supervisión e Interventoría </t>
  </si>
  <si>
    <t>PMAI-2023-068</t>
  </si>
  <si>
    <t>2023H97</t>
  </si>
  <si>
    <t>De acuerdo con la información reportada por el proceso, se observan 19 contratos que fueron objeto de pérdida de competencia para la correspondiente actuación administrativa o judicial de liquidación, lo cual denota posibles debilidades en el procedimiento liquidatario de contratos que requieren ésta etapa, lo que indica falencias en la observancia d lo establecido en el artículo 164 numeral 2º literal J numeral (V) de la Ley 1437 de 2011 modificada por la Ley 2080 de 2021 y del procedimiento interno LIQUIDACIÓN CONTRACTUAL A-CO-PR-008 versiones 5, 6 y 7, situación que puede presentarse por insuficiencia en el talento humano o desconocimiento, generando la 
posibilidad de materialización de riesgos jurídicos, financieros y administrativos, así como de observaciones por parte de los entes de control</t>
  </si>
  <si>
    <t>Falta de condicional el último pago de las ordenes de compra a la suscripción del formato de liquidación de la tienda virtual del estado colombiano.</t>
  </si>
  <si>
    <t>Actualizar el Manual de Supervisión e Interventoría en lo relacionado al pago y liquidación de las órdenes de compra en la Tienda Virtual del Estado Colombiano</t>
  </si>
  <si>
    <t>PMPB-2023-31</t>
  </si>
  <si>
    <t>Gerencia de Territorio</t>
  </si>
  <si>
    <t>GT</t>
  </si>
  <si>
    <t>"INFORME DE ACCIÓN DE PREVENCIÓN Y CONTROL A LA FUNCIÓN PÚBLICA ATENCIÓN A NIÑOS, NIÑAS, ADOLESCENTES Y JÓVENES VÍCTIMAS DE VIOLENCIA SEXUAL EN BOGOTÁ" "INFORME DE ACCIÓN DE PREVENCIÓN Y CONTROL A LA FUNCIÓN PÚBLICA
ATENCIÓN A NIÑOS, NIÑAS, ADOLESCENTES Y JÓVENES VÍCTIMAS DE VIOLENCIA SEXUAL EN BOGOTÁ"</t>
  </si>
  <si>
    <t>2023H98</t>
  </si>
  <si>
    <t>Este último hecho, conduce a concluir que el IDIPRON, en el marco de su proceso de reestructuración y con ocasión a la disminución de su presupuesto, presenta retrocesos en lo que refiere a la calidad y alcance de la atención, desde un enfoque preventivo, de población en riesgo de explotación sexual comercial, toda vez que el abordaje de niños, niñas y adolescentes directamente en territorio, les excluye de beneficiarse de algunos de los componentes que se ofertan en Unidad de Protección Integral (el aporte nutricional -con cuatro (4) comidas diarias- y el reforzamiento de procesos educativos), que no son ni pueden ser garantizados por el instituto mediante el contexto pedagógico territorial.</t>
  </si>
  <si>
    <t>Porque no se cuenta con un documento oficializado que establezca la atención en territorio desde toda la oferta de componentes de derecho.</t>
  </si>
  <si>
    <t>Crear y oficializar documento que establezca la ruta de atención en el territorio, el cual inlcuya la participación de los componentes de derecho.</t>
  </si>
  <si>
    <t>Documento oficializado/1 documento proyectado</t>
  </si>
  <si>
    <t>1 documento oficializado</t>
  </si>
  <si>
    <t xml:space="preserve">1 documento oficializado
Correo MIPG oficializado
1 Socialización del documento oficializado al equipo Prevención Riesgo ESCNNA, por medio de de acta de reunión. </t>
  </si>
  <si>
    <t>Se valida la ejecución de la acción de acuerdo con las evidencias aportadas en el primer seguimiento del 2024, en la creación del Procedimiento Atención a Niñas, Niños y Adolescentes con Posible Riesgo Escnna- M-DAL-PR-041, correo de oficialización y acta de socialización con sus soportes.</t>
  </si>
  <si>
    <t>PMPB-2023-32</t>
  </si>
  <si>
    <t>2023H99</t>
  </si>
  <si>
    <t>Lo anterior permite concluir que, a pesar de las limitaciones presupuestales y de los efectos del proceso de rediseño institucional, el IDIPRON debe reforzar las acciones de prevención dispuestas para la Estrategia ESCNNA, las cuales se encuentran claramente definidas en su manual operativo.</t>
  </si>
  <si>
    <t>Porque el Instituto debe estar actualizando su oferta de prevención constantemente para garantizar una atención acorde a la realidad social.</t>
  </si>
  <si>
    <t>Actualizar el Manual Operativo de ESCNNA, para establecer la oferta de prevención actual.</t>
  </si>
  <si>
    <t>Manual operativo oficializado.</t>
  </si>
  <si>
    <t>Documento Manual oficializado/ documento Manual proyectado ((1)*100)</t>
  </si>
  <si>
    <t>1  Documento ajustado y socializado.</t>
  </si>
  <si>
    <t>Documento oficializado 
Correo de oficialización
Acta y listado de asistencia de socialización al equipo tansversal de ESCNNA.</t>
  </si>
  <si>
    <t>PMAI-2023-069</t>
  </si>
  <si>
    <t>Informe de Seguimiento y Evaluación
Participación, Estrategia de Rendición de Cuentas 2023</t>
  </si>
  <si>
    <t>2023H100</t>
  </si>
  <si>
    <t>En verificación de la realización de las encuestas de evaluación de la audiencia de rendición de cuentas, se evidencio que fue utilizado para tal fin el formato de evaluación audiencias públicas de rendición de cuentas y diálogos ciudadanos de la Veeduría Distrital, lo anterior denota fallas en cumplimiento de lo establecido en el Procedimiento Rendición de Cuentas E-DES-PR-004, que contempla en su actividad No. 10 el uso del formato Encuesta de Evaluación Rendición de Cuentas E-DES-FT-016 o del formato Encuesta diálogos E-DES-FT-008, según corresponda; situación que puede presentarse por desconocimiento de los procedimientos, controles, o del correcto uso de formatos, lo anterior puede generar riesgos asociados a debilidades en los registros que soportan la actividad de rendición de cuentas, su seguimiento y evaluación, así como posibilidad de observaciones por parte de entes de control.</t>
  </si>
  <si>
    <t xml:space="preserve">
Por que el procedimiento Rendición de Cuentas E-DES-PR-004 no se encontraba actualizado frente a la utilización de los instrumentos de la Veeduría Distrital</t>
  </si>
  <si>
    <t>Actualizar el procedimiento RENDICIÓN DE CUENTAS E-DES-PR-004 en la actividad 10, añadiendo los instrumentos de sistematización y evaluación de diálogos y audiencia pública de la Veeduría Distrital.</t>
  </si>
  <si>
    <t>(Procedimiento actualizado / Un procedimiento programado a actualizar) *100</t>
  </si>
  <si>
    <t>1 procedimiento</t>
  </si>
  <si>
    <t xml:space="preserve">Procedimiento RENDICIÓN DE CUENTAS E-DES-PR-004  oficializado
Correo de MIPG de oficializacion </t>
  </si>
  <si>
    <t>Se valida el cumplimiento de la acción con la actualización del Procedimiento E-DES-PR-004 version No 4  y su oficialización a traves de correo.</t>
  </si>
  <si>
    <t xml:space="preserve">PRIMER SEGUIMIENTO 2024: Se realizó el retiro de vehículos que se encuentraban en las instalaciones de la UPI La Florida el día 21 de diciembre de 2023. Así mismo, la Gerencia de Recursos Físicos remitió mediante memorando No. 2023IE5178 del 18 de septiembre de 2023 con asunto "Informe vehículos ubicados en la preflorida" con destino a la Oficina Jurídica, con copia a la Secretaría General, Gerencia Administrativa y Transportes (contiene 60 folios); informes de la Subdirección Técnica Administrativa y Financiera (Área de Almacén e Inventarios).
Estado: La actividad se encuentra finalizada
</t>
  </si>
  <si>
    <t>Memorando No. 2023IE5178 del 18 de septiembre de 2023
Anexos Memorando No. 2023IE5178 del 18 de septiembre de 2023
Registro fotográfico</t>
  </si>
  <si>
    <t>Ninguna</t>
  </si>
  <si>
    <t>PRIMER SEGUIMIENTO 2024: Se actualizó, aprobó, adoptó y publicó el Programa de Gestión Documental - PGD, conforme a los procesos archivísticos contemplados, dicho documento fue oficializado el día 01/12/2023 y  aprobado por Cómite Institucional de Gestión y Desempeño el pasado 22/12/2023 por todos sus integrantes, y publicado en la pagina web del insituto el pasado 10/01/2024 por la oficina asesora de comunicaciones, el cual se puede verificar en el siguiente link https://www.idipron.gov.co/gestion-documental-programa-de-gestion-documental.
Resultado del indicador: ((1/1)*100%)=100%
Análisis del indicador: Se actualizó, aprobó, adoptó y publicó el Programa de Gestión Documental - PGD, conforme a lo programado.
Estado: La actividad se encuentra finalizada</t>
  </si>
  <si>
    <t>1. Programa de Gestión Documental actualizado versión 05. 
2. Pantallazo oficialización programa de Gestión Documental 
3. Acta Comité Institucional de Gestión y Desempeño - Aprobación Programa de Gestión Documental
4. Resolución 810-2023 - adopción Programa de Gestión Documental
5. Pantallazo solicitud y publicación en la página web</t>
  </si>
  <si>
    <t>Se evidencia el programa y correo de oficialización con fecha del 1/12/2023.
Acta de aprobación del programa con fecha del  22/12/02023
Resolución 810 del 28/12/2023 por el cual se adopta el programa de Gestión Documental en la entidad.
La acción queda al 100%</t>
  </si>
  <si>
    <t>Se actualizó el procedimiento Abastecimiento de materias primas a los servicios de alimentación A-GIAE-PR-011, el cual fue oficializado el 10/01/2024, en el cual se incluyeron las especificaciones necesarias con relación a la cobertura de la población atendida (Condiciones generales 2, 3, 4, 5 y 6). La Seguridad Alimentaria y la Subdirección Poblacional, son quienes determinan las especificaciones con relación a la cobertura de la población atendida;  por tanto, son quienes diligenciarán y remitirán semanalmente el formato “solicitud de alimentos A-GIAE-FT-039” al Economato.
Se socializó mediante correo electrónico el día 15/01/2024.
Resultado del indicador: ((1/1)*100%)=100%
Análisis del indicador:Se realizó actualización del procedimiento A-GIAE-PR-011 Abastecimiento de materias primas a los servicios de alimentación, conforme a lo programado.
Estado: La actividad se encuentra finalizada</t>
  </si>
  <si>
    <t>Procedimiento A-GIAE-PR-011 Abastecimiento de materias primas a los servicios de alimentación
Correo oficialización A-GIAE-PR-011 Abastecimiento de materias primas a los servicios de alimentación
Correo socialización A-GIAE-PR-011 Abastecimiento de materias primas a los servicios de alimentación</t>
  </si>
  <si>
    <t>PRIMER SEGUIMIENTO 2024: Se recibieron y atendieron 3 solicitudes de recolección de aceites usados, cuyos residuos se generan en los talleres que se imparten en la UPI Perdomo.  Las recolecciones se realizaron los días 15/09/2022, 24/11/2023 y 11/01/2024 y fueron atendidas en términos de oportunidad y efectividad.
Resultado del Indicador: (3/3)*100% = 100% 
Análisis del Indicador: Se realizaron 3 recolecciones de aceites usados en la UPI Perdomo, conforme a lo programado. 
 Se reporta un avance en la meta del 100%
Estado: La actividad se encuentra finalizada</t>
  </si>
  <si>
    <t>1. Manifiestos de recolección de aceites</t>
  </si>
  <si>
    <t>Se evidencia el programa y correo de oficialización con fecha del 1/12/2023.
Acta de aprobación del programa con fecha del  22/12/02023
Resolución 810 del 28/12/2023 por el cual se adopta el programa de Gestión Documental en la entidad
La acción queda al 100%</t>
  </si>
  <si>
    <t>Se realiza la actualización y oficialización del procedimiento 004 MANTENIMIENTO PREVENTIVO DE SOFTWARE Y HARDWARE  E-GTIC-PR-004</t>
  </si>
  <si>
    <t>Procedimiento actualizado y correo de oficialización</t>
  </si>
  <si>
    <t>Se realizó la actualización del procedimiento Baja de Bienes Devolutivos Elementos de Consumo Controlado o de Consumo en Bodega A-GIAE-PR-001, el cual fue oficializado el día 27/02/2024, en la cual, se incluyó la definición clara del Certificado de Destinación Final dentro del glosario.
Se socializó mediante correo electrónico el día 7/03/2024.
Resultado del indicador: ((1/1)*100%)=100%
Análisis del indicador:Se realizó actualización del procedimiento Baja de Bienes Devolutivos Elementos de Consumo Controlado o de Consumo en Bodega A-GIAE-PR-001, conforme a lo programado.
Estado: La actividad se encuentra finalizada</t>
  </si>
  <si>
    <t xml:space="preserve">Procedimiento Baja de Bienes Devolutivos Elementos de Consumo Controlado o de Consumo en Bodega A-GIAE-PR-001 
Correo oficialización Baja de Bienes Devolutivos Elementos de Consumo Controlado o de Consumo en Bodega A-GIAE-PR-001 
Correo socialización Baja de Bienes Devolutivos Elementos de Consumo Controlado o de Consumo en Bodega A-GIAE-PR-001 </t>
  </si>
  <si>
    <t>Se actualizó el Instructivo Control de Bienes Devolutivos A-GIAE-IN-005, el día 15/04/2024, en que se definió la actividad a seguir en caso de que no haya faltantes ni sobrantes (página 7). Se socializó mediante correo electrónico el día 15/04/2024.
Resultado del indicador: ((1/1)*100%)=100%
Análisis del indicador:Se realizó actualización, oficialización y socialización del Instructivo Control de Bienes Devolutivos A-GIAE-IN-005, conforme a lo programado.
Estado: La actividad se encuentra finalizada</t>
  </si>
  <si>
    <t>Instructivo Control de Bienes Devolutivos A-GIAE-IN-005
Correo oficialización Instructivo Control de Bienes Devolutivos A-GIAE-IN-005
Correo socialización Instructivo Control de Bienes Devolutivos A-GIAE-IN-005</t>
  </si>
  <si>
    <t>Se evidencia en la pagina 7 del instructivo A-GIAE-IN-005 - CONTROL DE BIENES DEVOLUTIVOS Y/O  ELEMENTOS CONSUMO CONTROLADO EN  SERVICIO, las acciones en cado de no registrar novedad en este caso sobrantes o faltantes
La acción queda al 100%</t>
  </si>
  <si>
    <t xml:space="preserve">PRIMER SEGUIMIENTO 2024: Se realizó la actualización y socialización de los procedimientos Baja de elementos de consumo, consumo controlado o bienes devolutivos por responsabilidad A-GIAE-PR-006, el día 10/01/2024 y Reclasificación de bienes devolutivos a consumo controlado" A-GIAE-PR-007, el día 12/01/2024, con el fin de unificar los conceptos mencionados en los mismos, especialmente el concepto relacionado con la definición de los elementos de consumo controlado. 
Resultado del indicador: ((1/1)*100%)=100%
Análisis del indicador:Se realizó actualización de los procedimientos Baja de elementos de consumo, consumo controlado o bienes devolutivos por responsabilidad" A-GIAE-PR-006 y Reclasificación de bienes devolutivos a consumo controlado" A-GIAE-PR-007, conforme a lo programado.
Estado: La actividad se encuentra finalizada
</t>
  </si>
  <si>
    <t>Procedimientos Baja de elementos de consumo, consumo controlado o bienes devolutivos por responsabilidad A-GIAE-PR-006
Procedimiento Reclasificación de bienes devolutivos a consumo controlado" A-GIAE-PR-007
Correo oficialización Baja de elementos de consumo, consumo controlado o bienes devolutivos por responsabilidad A-GIAE-PR-006
Correo oficialización Reclasificación de bienes devolutivos a consumo controlado" A-GIAE-PR-007
Correo socialización procedimientos</t>
  </si>
  <si>
    <t xml:space="preserve">PRIMER SEGUIMIENTO 2024: El día 6/11/2023 se realizó verificación con participación de la Gerencia de Recursos Físicos y Gestión Documental, con el fin de validar el estado de los formatos CONTROL DE INSPECCIÓN Y EJECUCIÓN  DE MANTENIMIENTO DE BIENES E INFRAESTRUCTURA A-GAMB-FT-007 diligenciados por el proceso durante el 2023, para que éstos cumplan con lo dispuesto por gestión documental. Se verificó que contaran con las firmas requeridas, que estuviesen correctamente diligenciados y se subsanaron los que no se encontraban en correcto estado, se verificó que se encontraran correctamente archivados.
Resultado del indicador: (1/1)*100=100%
Analisis del indicador: Se realizó verificación del estado de los formatos A-GAMB-FT-007 en conjunto con el proceso de gestión documental, conforme a lo programado. Se reporta un avance en la meta del 100%.
Estado: La actividad se encuentra finalizada
</t>
  </si>
  <si>
    <t>Acta de verificación del estado de los formatos A-GAMB-FT-007 diligenciados por el proceso durante el 2023
Formatos Control de Inspección y Ejecución de Mantenimiento de Bienes e Infraestructura A-GAMB-FT-007 ajustados</t>
  </si>
  <si>
    <t>A través de memorando con radicado 2023IE5424 del 28/09/2023, se envió a la gerencia de Contratación, el informe técnico y el plan de trabajo en el cual se definieron las acciones respecto a la afectación de las pólizas de calidad y estabilidad de las obras de las UPIS Bosa y Conservatorio,
Resultado del indicador: ((1/1)*100%)=100%
Análisis del indicador: Se elaboró plan de trabajo en el que se definieron las acciones respecto a la afectación de las pólizas de calidad y estabilidad de las obras de las UPIS Bosa y onservatorio, conforme a lo programado.
Estado de la actividad: La actividad se encuentra finalizada.</t>
  </si>
  <si>
    <t>Memorando y plan de trabajo</t>
  </si>
  <si>
    <t>Se evidencia memorando con plan de trabajo con fecha del 28/03/2023
La acción queda al 100%</t>
  </si>
  <si>
    <t>PRIMER SEGUIMIENTO 2024: Se realizó reunión el día 18/12/2023 entre la Gerencia de Recursos Físicos y la Oficina Jurídica, en la cual se elaboró el Plan de Trabajo en que se establecieron las acciones a realizar, respecto a la disposición de los predios El Cuja, El Tuparro y La Vega. El plan de trabajo se encuentra dentro del acta de la reunión mencionada. 
Resultado del indicador: (1/1)*100=100%
Analisis del indicador: Se elaboró plan de trabajo para definir acciones respecto a la disposición de los predios El Cuja, El Tuparro y La Vega, conforme a lo programado. Se reporta un avance en la meta del 100%.
Estado: La actividad se encuentra finalizada.</t>
  </si>
  <si>
    <t>Acta de reunión y plan de trabajo disposición predios El Cuja, El Tuparro y La vega.</t>
  </si>
  <si>
    <t>Se cumple con los productos propuestos</t>
  </si>
  <si>
    <t>PRIMER SEGUIMIENTO 2024: Se efectuaron conciliaciones trimestrales de los saldos contables frente a los indicios de deterioro de cada uno de los predios los días 30/09/2023 y el 27/12/2023, las cuales fueron realizadas entre la Gerencia de Recursos Fisicos y la Gerencia Financiera. Como resultado de dichas concialiaciones se concluye que los valores de la depreciación acumulada y por depreciar que se lleva por parte de la Gerencia de Recursos Fisicos a partir de los saldos anteriores coinciden con los reportes contables. 
Resultado del indicador: (1/1)*100=100%
Analisis del indicador: Se realizaron conciliaciones trimestrales de los saldos contables frente a los indicios de deterioro, conforme a lo programado. Se reporta un avance en la meta del 100%.
Estado: La actividad se encuentra finalizada.</t>
  </si>
  <si>
    <t>Acta de conciliación de saldos contables frente a indicios de deterioro 1
Acta de conciliación de saldos contables frente a indicios de deterioro 2</t>
  </si>
  <si>
    <t>Se reportaron mensualmente las novedades en la ejecución del contrato presentadas en las Unidades de Protección Integral correspondeientes a los meses de julio, agosto, septiembre, octubre, noviembre y diciembre.
El numeral 6 del informe de supervisión, describe las novedades presentadas por las Unidades de Protección Integral, para los meses de julio, agosto y septiembre; por lo que se anexan los correos electrónicos y los formatos de producto no conforme A-GIAE-FT-035 mediante los cuales se informó sobre dichas no conformidades.
Para los meses de octubre, noviembre y diciembre, se aportan los correos electrónicos en los que se informó de dichas no conformidades presentadas en la ejecución del contrato, al supervisor.
Resultado del indicador: ((5/5)*100%)=100%
Análisis del indicador:Se realizó el reporte mensual de novedades presentadas, conforme a lo programado.
Estado: La actividad se encuentra finalizada</t>
  </si>
  <si>
    <t xml:space="preserve">Informes de supervisión de los meses de julio, agosto y septiembre.
Formatos de producto no conforme A-GIAE-FT-035 de los meses de julio, agosto y septiembre.
Correos de las no conformidades presentadas de los meses de julio, agosto y septiembre.
Correos de las no conformidades presentadas, con copia al supervisor del contrato, de los meses de octubre, noviembre y diciembre, 
</t>
  </si>
  <si>
    <t>Se actualizó el procedimiento  A-GIAE-PR-011 Abastecimiento de materias primas a los servicios de alimentación, el cual fue oficializado el 10/01/2024, donde se clarificaron las acciones a seguir en el momento en que se identifiquen no conformidades del proveedor (actividades 17, 18, 19, 20, 21 y 22).
Se socializó mediante correo electrónico el día 15/01/2024.
Resultado del indicador: ((1/1)*100%)=100%
Análisis del indicador:Se realizó actualización del procedimiento A-GIAE-PR-011 Abastecimiento de materias primas a los servicios de alimentación, conforme a lo programado.
Estado: La actividad se encuentra finalizada</t>
  </si>
  <si>
    <t>Se actualizó el procedimiento  A-GIAE-PR-011 Abastecimiento de materias primas a los servicios de alimentación, el cual fue oficializado el 10/01/2024, donde se incluyó el reporte mensual de las novedades que se presenten dentro de la ejecución del contrato al supervisor del mismo (actividad 22).
Se socializó mediante correo electrónico el día 15/01/2024.
Resultado del indicador: ((1/1)*100%)=100%
Análisis del indicador:Se realizó actualización del procedimiento A-GIAE-PR-011 Abastecimiento de materias primas a los servicios de alimentación, conforme a lo programado.
Estado: La actividad se encuentra finalizada</t>
  </si>
  <si>
    <r>
      <rPr>
        <b/>
        <sz val="9"/>
        <color rgb="FF000000"/>
        <rFont val="Arial"/>
        <family val="2"/>
      </rPr>
      <t>Primer seguimiento:</t>
    </r>
    <r>
      <rPr>
        <sz val="9"/>
        <color rgb="FF000000"/>
        <rFont val="Arial"/>
        <family val="2"/>
      </rPr>
      <t xml:space="preserve"> 
</t>
    </r>
    <r>
      <rPr>
        <b/>
        <sz val="9"/>
        <color rgb="FF000000"/>
        <rFont val="Arial"/>
        <family val="2"/>
      </rPr>
      <t>Avance de actividades</t>
    </r>
    <r>
      <rPr>
        <sz val="9"/>
        <color rgb="FF000000"/>
        <rFont val="Arial"/>
        <family val="2"/>
      </rPr>
      <t xml:space="preserve">: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t>
    </r>
    <r>
      <rPr>
        <b/>
        <sz val="9"/>
        <color rgb="FF000000"/>
        <rFont val="Arial"/>
        <family val="2"/>
      </rPr>
      <t>Resultado del indicador:</t>
    </r>
    <r>
      <rPr>
        <sz val="9"/>
        <color rgb="FF000000"/>
        <rFont val="Arial"/>
        <family val="2"/>
      </rPr>
      <t xml:space="preserve"> Documento instructivo / 1 documento instructivoproyectado= 0
</t>
    </r>
    <r>
      <rPr>
        <b/>
        <sz val="9"/>
        <color rgb="FF000000"/>
        <rFont val="Arial"/>
        <family val="2"/>
      </rPr>
      <t>Análisis del indicador</t>
    </r>
    <r>
      <rPr>
        <sz val="9"/>
        <color rgb="FF000000"/>
        <rFont val="Arial"/>
        <family val="2"/>
      </rPr>
      <t xml:space="preserve">: Se reporta un avance del indicador 10%, con la creaciòn en borrador del documento.
</t>
    </r>
  </si>
  <si>
    <t>*Correo enviado a planeaciòn
*Documento borrador</t>
  </si>
  <si>
    <t>Instructivo oficializado y publicado</t>
  </si>
  <si>
    <t>Se evidencia correo con la solicitud de revisión del documento a la OAP
Queda pendiente la oficialización de instructivo.
La acción queda al 5%</t>
  </si>
  <si>
    <t>Se evidencia correo con la solicitud de revisión del documento a la OAP
Queda pendiente la oficialización de instructivo
La acción queda al 5%</t>
  </si>
  <si>
    <r>
      <rPr>
        <b/>
        <sz val="9"/>
        <color rgb="FF000000"/>
        <rFont val="Arial"/>
        <family val="2"/>
      </rPr>
      <t>Primer seguimiento:</t>
    </r>
    <r>
      <rPr>
        <sz val="9"/>
        <color rgb="FF000000"/>
        <rFont val="Arial"/>
        <family val="2"/>
      </rPr>
      <t xml:space="preserve"> 
</t>
    </r>
    <r>
      <rPr>
        <b/>
        <sz val="9"/>
        <color rgb="FF000000"/>
        <rFont val="Arial"/>
        <family val="2"/>
      </rPr>
      <t>Avance de actividades</t>
    </r>
    <r>
      <rPr>
        <sz val="9"/>
        <color rgb="FF000000"/>
        <rFont val="Arial"/>
        <family val="2"/>
      </rPr>
      <t xml:space="preserve">: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t>
    </r>
    <r>
      <rPr>
        <b/>
        <sz val="9"/>
        <color rgb="FF000000"/>
        <rFont val="Arial"/>
        <family val="2"/>
      </rPr>
      <t>Resultado del indicador:</t>
    </r>
    <r>
      <rPr>
        <sz val="9"/>
        <color rgb="FF000000"/>
        <rFont val="Arial"/>
        <family val="2"/>
      </rPr>
      <t xml:space="preserve"> Documento instructivo / 1 documento instructivoproyectado= 0
</t>
    </r>
    <r>
      <rPr>
        <b/>
        <sz val="9"/>
        <color rgb="FF000000"/>
        <rFont val="Arial"/>
        <family val="2"/>
      </rPr>
      <t>Análisis del indicador</t>
    </r>
    <r>
      <rPr>
        <sz val="9"/>
        <color rgb="FF000000"/>
        <rFont val="Arial"/>
        <family val="2"/>
      </rPr>
      <t xml:space="preserve">: Se reporta un avance del indicador, con la creaciòn en borrador del documento.
</t>
    </r>
  </si>
  <si>
    <t>Se realizo la oficialización del formato 026 HERRAMIENTA DE PROYECCION METAS POBLACIONALES E-DES-FT-026 VR 01.</t>
  </si>
  <si>
    <t>Se incluye el formato 026 HERRAMIENTA DE PROYECCION METAS POBLACIONALES E-DES-FT-026 VR 01, correo de oficialización y documento explicativo</t>
  </si>
  <si>
    <t>Se evidencia la creación y la oficialización del formato E-DES-FT-026  - HERRAMIENTA DE PROYECCION METAS POBLACIONALES.
La acción queda al 100%</t>
  </si>
  <si>
    <t xml:space="preserve">PRIMER SEGUIMIENTO 2024: Es importante mencionar que el contrato 2153 de 2023 suscrito para el mantenimiento de los pozos sépticos inició el día 1 de diciembre de 2023 por motivo del proceso de la evaluacion de los proponentes y el ajuste de las fichas de contratacion, procesos que requirieron ampliar el plazo de acuerdo a lo inicialmente programado. Por lo tanto, entre el 11 de diciembre y el 25 de enero se realizó la revisión y mantenimiento de los 18 pozos sépticos ubicados en las UPI San Francisco, Arcadia, El Eden y Carmen de Apicalá.
Resultado del Indicador: (18/18)*100% = 100%
Análisis del Indicador: Se realizó la revisión y mantenimiento de 18 pozos sépticos en las UPI San francisco, Arcadia, El Eden y Carmen de Apicala, conforme a lo programado. 
 Se reporta un avance en la meta del 100%
Estado: La actividad se encuentra finalizada
</t>
  </si>
  <si>
    <t>1. Informe de Intervención de los pozos sépticos</t>
  </si>
  <si>
    <t>Se gestionó la elaboración de un informe técnico independiente sobre el estado de la edificación y de las actividades de mantenimiento realizadas en la UPI Luna Park, el cual fue elaborado durante el tercer trimestre de 2023.
Resultado del indicador: ((1/1)*100%)=100%
Análisis del indicador: Se gestionó la elaboración de un informe técnico independiente sobre el estado de la edificación y de las actividades de mantenimiento realizadas en la UPI Luna Park, conforme a lo programado.
Estado de la actividad: La actividad se encuentra finalizada.</t>
  </si>
  <si>
    <t>Informe técnico UPI Luna Pak</t>
  </si>
  <si>
    <t>Se realizó informe tecnico con fecha del 26 de enero del 2024 a la UPI Luna Park
La acción queda al 100%</t>
  </si>
  <si>
    <t>PRIMER SEGUIMIENTO 2024: Se realizaron visitas de seguimiento mensual el día 31 de octubre de 2023 y el día 30 de noviembre de 2023, en las cuales se verificó el estado de las instalaciones de la UPI Luna Park, se tomó registro fotográfico y se diligenció el formato informe semanal de intervenciones A-GAMB-FT-011.
Resultado del indicador: (2/2)*100=100%
Análisis del indicador: Se realizaron dos (2) visitas de seguimiento al estado de las instalaciones de la UPI Luna Park, conforme a lo programado. Se reporta un avance en la meta del 100%.
Estado: La actividad se encuentra finalizada.</t>
  </si>
  <si>
    <t>1. Informe visita de seguimiento UPI Luna Park A-GAMB-FT-011 octubre
2. Informe visita de seguimiento UPI Luna Park A-GAMB-FT-011 noviembre</t>
  </si>
  <si>
    <t>Se revisaron y ajustaron, en el mes de enero, las fórmulas de los indicadores de gestión del proceso de Gestión de Adecuación de Mantenimiento de Bienes, "Habilitación de  espacios físicos IN.GES-GAMB-01, Intervención de equipo y maquinaria IN.GES-GAMB 02"; con el fin de que la medición se efectúe conforme a la fórmula de los mismos y a la realidad del proceso.
Resultado del indicador: ((1/1)*100%)=100%
Análisis del indicador: Se revisaron y ajustaron las fórmulas de los indicadores de gestión del proceso de Gestión de Adecuación de Mantenimiento de Bienes, "Habilitación de  espacios físicos IN.GES-GAMB-01, Intervención de equipo y maquinaria IN.GES-GAMB 02", conforme a lo programado.
Estado de la actividad: La actividad se encuentra finalizada.</t>
  </si>
  <si>
    <t>Hojas de vida indicadores de gestión
Correo electrónico oficialización</t>
  </si>
  <si>
    <t>Se evidencian los indicdores ajustados y actualizados y el correo de de oficialización de los indicadores por la OAP con fecha del 11/03/2024
La acción queda al 100%</t>
  </si>
  <si>
    <t>PRIMER SEGUIMIENTO 2024: El día 4/01/2024, se realizó mesa de trabajo entre el proceso Gestión de Adecuación y Mantenimiento de Bienes y Gestión Documental en la cual se verificaron los documentos que hacen parte del proceso, se revisó que estos estuviesen actualizados y alineados tanto a la codificación y reestructuración de la entidad, como a la realidad del proceso.
Resultado del indicador: (1/1)*100=100%
Análisis del Indicador: Se realizó verificación de la documentación que hace parte del proceso, conforme a lo programado. Se reporta un avance en la meta del 100%.
Estado: La actividad se encuentra finalizada.</t>
  </si>
  <si>
    <t xml:space="preserve">Acta de verificación documental del proceso Gestión de Adecuación y Mantenimiento de Bienes </t>
  </si>
  <si>
    <t>Se expidió por parte de la Gerencia de Contratación memorando interno bajo el radicado 2024IE1803 del  21/03/2024 mediante el cual se informó sobre quiénes son los integrantes del Comité Asesor de Contratación y sus funciones, conforme a lo establecido en la Resolución 491 de 2022.
Resultado del indicador: (1/1)*100%)=100%
Análisis del indicador: Se expidió memorando sobre funciones e integrantes del Comité Asesor de Contratación, conforme a lo programado.
Estado de la actividad: La actividad se encuentra finalizada.</t>
  </si>
  <si>
    <t>Memorando interno bajo el radicado 2024IE1803 del  21/03/2024</t>
  </si>
  <si>
    <t>Se evidencia el memorando con fecha del 21 de marzo del 2024 en donde se socializan los integrantes y las funciones del comité de ocntratación
La acción queda al 100%</t>
  </si>
  <si>
    <t>Se expidió por parte de la Gerencia de Contratación memorando interno bajo el radicado 2024IE1857 del  22/03/2024 mediante el cual se informó a los directivos de la entidad, sobre las formas de pago en los requerimientos técnicos para contratos de bienes y servicios del IDIPRON.
Resultado del indicador: (1/1)*100%)=100%
Análisis del indicador: Se expidió memorando sobre formas de pago en los requerimientos técnicos para contratos de bienes y servicios del IDIPRON, conforme a lo programado.
Estado de la actividad: La actividad se encuentra finalizada.</t>
  </si>
  <si>
    <t>Memorando 2024IE1857 Formas de pago en los requerimientos técnicos para contratos de bienes y servicios del IDIPRON</t>
  </si>
  <si>
    <t>Se socializa memorando con fecha del 21/03/2024 donde se socializan las Formas de pago en los requerimientos técnicos para contratos de bienes y servicios del IDIPRON
La acción queda al 100%</t>
  </si>
  <si>
    <t>Se expidió por parte de la Gerencia de Contratación memorando interno bajo el radicado 2024IE1810 del  21/03/2024 mediante el cual se informó a los directivos de IDIPRON, sobre la responsabilidad de suscripción de estudios previos de contratación por prestación de servicios profesionales y/o apoyo a la gestión en la entidad.
Resultado del indicador: (1/1)*100%)=100%
Análisis del indicador: Se expidió memorando sobre responsabilidad de suscripción de estudios previos de contratación por prestación de servicios profesionales y/o apoyo a la gestión, conforme a lo programado.
Estado de la actividad: La actividad se encuentra finalizada.</t>
  </si>
  <si>
    <t>Memorando 2024IE1810 Responsabilidad de suscripción de estudios previos de contratación por prestación de servicios profesionales y/o apoyo a la gestión.</t>
  </si>
  <si>
    <t>Se evidencia el memorando con fecha del 21 de marzo del 2024 en donde se socializa la Responsabilidad de suscripción de estudios previos de contratación por prestación de servicios profesionales y/o apoyo a la gestión.
La acción queda al 100%</t>
  </si>
  <si>
    <r>
      <rPr>
        <sz val="9"/>
        <color rgb="FF000000"/>
        <rFont val="Arial"/>
        <family val="2"/>
      </rPr>
      <t xml:space="preserve">El 22/03/2024 se adelantó mesa de trabajo con presencia del Gerente de Contratación y el equipo de trabajo de la gerencia, con el fin de socializar, puntos de control establecidos en los procedimientos de bienes y servicios radicados en la Gerencia de Contratación, para verificar que se allegue la documentación completa y así adelantar el trámite respectivo.
</t>
    </r>
    <r>
      <rPr>
        <sz val="9"/>
        <color rgb="FFFF0000"/>
        <rFont val="Arial"/>
        <family val="2"/>
      </rPr>
      <t xml:space="preserve">
</t>
    </r>
    <r>
      <rPr>
        <sz val="9"/>
        <color rgb="FF000000"/>
        <rFont val="Arial"/>
        <family val="2"/>
      </rPr>
      <t xml:space="preserve">
Resultado del indicador: (1/1)*100%)=100%
Análisis del indicador: Se realizó socialización puntos de control establecidos en los procedimientos de bienes y servicios radicados en la Gerencia de Contratación, conforme a lo programado.
Estado de la actividad: La actividad se encuentra finalizada.</t>
    </r>
  </si>
  <si>
    <t>Acta de socialización 22/03/2024 Gerencia de Contratación</t>
  </si>
  <si>
    <t>Se evidencia acta de reuión con fecha del 22/03/2024 en donde se evidencia la socialización de un punto de control en los procesos de bienes y servicios
La acción queda al 100%</t>
  </si>
  <si>
    <t>PRIMER SEGUIMIENTO 2024: Se actualizó el Manual de Supervisión e Interventoría  Versión 11 vigente a partir del 01/12/2023 donde se establecieron los lineamientos frente al seguimiento de los contratos de bienes y servicios en  numeral 5.7  - Controles, en el cual se da el lineamiento a los gerente de Proyecto de Inversión frente al  seguimiento semestral de los contratos suscritos en el marco del proyecto de inversión, con el fin de identificar alertas de posibles incumplimientos contractuales, entre otros, asi mismo se socializó mediante correo electrónico del 22 de enero los cambios realizados al manual. 
Resultado del Indicador: (1/1)*100% = 100% 
Análisis del Indicador: Se actualizó el Manual de Supervisión e Interventoría, conforme a lo programado. Se reporta un avance en la meta del 100%
Estado: La actividad se encuentra finalizada</t>
  </si>
  <si>
    <t>1. Manual de Supervisión e interventoría versión 11 vigente desde el 01/12/2023 
2. Correo de oficialización 
3. Correo de socialización del 22/01/2024.</t>
  </si>
  <si>
    <t>PRIMER SEGUIMIENTO 2024: Se realizó la actualización Manual de Supervisión e interventoría  Versión 11 vigente a partir del 01/12/2023 numeral 5.2 Etapa Post – contractual, indicando que desde la supervisión y la Gerencia de Contratación se debe adelantar la revisión del expediente contractual en físico y en el SECOP II para proceder con la respectiva liquidación del contrato, así mismo se da lineamiento en cuanto a la liquidación de las Órdenes de Compra tramitadas por medio de la Tienda Virtual del Estado Colombiano, asi mismo se socializó mediante correo electrónico del 22 de enero loa cambios realizados al manual. 
Resultado del Indicador: (1/1)*100% = 100% 
Análisis del Indicador: Se actualizó el Manual de Supervisión e Interventoría, conforme a lo programado. Se reporta un avance en la meta del 100%
Estado: La actividad se encuentra finalizada</t>
  </si>
  <si>
    <r>
      <rPr>
        <b/>
        <sz val="9"/>
        <color rgb="FF000000"/>
        <rFont val="Arial"/>
        <family val="2"/>
      </rPr>
      <t>Primer seguimiento:</t>
    </r>
    <r>
      <rPr>
        <sz val="9"/>
        <color rgb="FF000000"/>
        <rFont val="Arial"/>
        <family val="2"/>
      </rPr>
      <t xml:space="preserve"> 
</t>
    </r>
    <r>
      <rPr>
        <b/>
        <sz val="9"/>
        <color rgb="FF000000"/>
        <rFont val="Arial"/>
        <family val="2"/>
      </rPr>
      <t>Avance de actividades</t>
    </r>
    <r>
      <rPr>
        <sz val="9"/>
        <color rgb="FF000000"/>
        <rFont val="Arial"/>
        <family val="2"/>
      </rPr>
      <t xml:space="preserve">: Desde la Subdirección Poblacional, con su Gerencia de Territorio y el equipo transversal ESCNNA, realizaron la creación del documento "ATENCIÓN A NIÑAS, NIÑOS Y 
ADOLESCENTES CON POSIBLE RIESGO ESCNNA" código M-DAL-PR-041, el día 13 de marzo del 2023 surgió la oficialización por parte de la oficina Asesora de Planeación, allí se establece el procedimiento, evidenciando la ruta de acción de los componentes de Socio legal, Sicosocial, además de la participación de los otros componentes que hacen parte del modelo pedagógico en la actividad 13.
</t>
    </r>
    <r>
      <rPr>
        <b/>
        <sz val="9"/>
        <color rgb="FF000000"/>
        <rFont val="Arial"/>
        <family val="2"/>
      </rPr>
      <t>Resultado del indicador:</t>
    </r>
    <r>
      <rPr>
        <sz val="9"/>
        <color rgb="FF000000"/>
        <rFont val="Arial"/>
        <family val="2"/>
      </rPr>
      <t xml:space="preserve"> Documento oficializado / 1 documento proyectado= 1 documento ATENCIÓN A NIÑAS, NIÑOS Y ADOLESCENTES CON POSIBLE RIESGO ESCNNA oficializado el 13 de marzo del 2024
</t>
    </r>
    <r>
      <rPr>
        <b/>
        <sz val="9"/>
        <color rgb="FF000000"/>
        <rFont val="Arial"/>
        <family val="2"/>
      </rPr>
      <t>Análisis del indicador</t>
    </r>
    <r>
      <rPr>
        <sz val="9"/>
        <color rgb="FF000000"/>
        <rFont val="Arial"/>
        <family val="2"/>
      </rPr>
      <t xml:space="preserve">: Se reporta un avance del indicador del 100% con la creación y oficialización del procedimiento.
</t>
    </r>
  </si>
  <si>
    <t>*Documento oficializado ATENCIÓN A NIÑAS, NIÑOS Y 
ADOLESCENTES CON POSIBLE RIESGO ESCNNA" código M-DAL-PR-041
*Correo de Oficializaciòn MIPG 22 de marzo
*Acta socialziaciòn 13 de marzo*Listado de asistencia 22 de marzo
*Presentaciòn socializaciòn 22 de marzo
*Video socializaciòn</t>
  </si>
  <si>
    <t>Se evidencia el procedimiento M-DAL-PR-041 - ATENCIÓN A NIÑAS, NIÑOS Y  ADOLESCENTES CON POSIBLE RIESGO ESCNNA, el cual fue oficialiado el día 13/03/2024 y acta de reunción con la socialización del procedimiento con fecha del 22/03/2024
La acción queda al 100%</t>
  </si>
  <si>
    <r>
      <rPr>
        <b/>
        <sz val="9"/>
        <color rgb="FF000000"/>
        <rFont val="Arial"/>
        <family val="2"/>
      </rPr>
      <t>Primer seguimiento:</t>
    </r>
    <r>
      <rPr>
        <sz val="9"/>
        <color rgb="FF000000"/>
        <rFont val="Arial"/>
        <family val="2"/>
      </rPr>
      <t xml:space="preserve"> 
</t>
    </r>
    <r>
      <rPr>
        <b/>
        <sz val="9"/>
        <color rgb="FF000000"/>
        <rFont val="Arial"/>
        <family val="2"/>
      </rPr>
      <t>Avance de actividades</t>
    </r>
    <r>
      <rPr>
        <sz val="9"/>
        <color rgb="FF000000"/>
        <rFont val="Arial"/>
        <family val="2"/>
      </rPr>
      <t xml:space="preserve">: Desde la Subdirección de Lineamientos y Politicas, con la estartegia transversal ESCNNA, se realizò la actualizaciòn del Manual Operativo ESCNNA, de acuerdo a la oferta actual de las dinamicas del fenomeno, se enviò para revisiòn de la Oficina Asesora de Planeaciòn el 12 de abril, a la espera de la retoalimnetaciòn y socializaciòn del mismo.
</t>
    </r>
    <r>
      <rPr>
        <b/>
        <sz val="9"/>
        <color rgb="FF000000"/>
        <rFont val="Arial"/>
        <family val="2"/>
      </rPr>
      <t>Resultado del indicador:</t>
    </r>
    <r>
      <rPr>
        <sz val="9"/>
        <color rgb="FF000000"/>
        <rFont val="Arial"/>
        <family val="2"/>
      </rPr>
      <t xml:space="preserve"> Documento Manual oficializado / 1 documento Manual proyectado= 0
</t>
    </r>
    <r>
      <rPr>
        <b/>
        <sz val="9"/>
        <color rgb="FF000000"/>
        <rFont val="Arial"/>
        <family val="2"/>
      </rPr>
      <t>Análisis del indicador</t>
    </r>
    <r>
      <rPr>
        <sz val="9"/>
        <color rgb="FF000000"/>
        <rFont val="Arial"/>
        <family val="2"/>
      </rPr>
      <t xml:space="preserve">: Se reporta un avance del indicador del 10%, con la creaciòn en borrador del documento.
</t>
    </r>
  </si>
  <si>
    <t>Actualiza y oficializar el Manual operativo de ESCNNA</t>
  </si>
  <si>
    <t>Se adjunta correo con el envio del documento a OAP para su revisión.
Queda pendiente la actualización y oficialización del manual
La acción queda al 5%</t>
  </si>
  <si>
    <t>No se reportó avance de las acciones formuladas, acción vencida</t>
  </si>
  <si>
    <t>Se evidencia el cumplimiento de la acción con la evidencia de informe, memorando de jurídica y fotos del levantamiento y retiro de las ambulancias de la unidad florida</t>
  </si>
  <si>
    <t xml:space="preserve">Se valida la ejecución de la acción con los documentos de actualización, aprobación, adopción y publicación del Programa de Gestión Documental - PGD, conforme a los procesos archivisticos contemplados. </t>
  </si>
  <si>
    <t>Sergio Andres Castro Londoño</t>
  </si>
  <si>
    <t>No se reportó avance de las acciones formuladas durante el seguimiento</t>
  </si>
  <si>
    <t>Se evidencia el cumplimiento de la acción la actualizó el procedimiento A-GIAE-PR-011 Abastecimiento de materias primas a los servicios de alimentación, el cual fue oficializado el 10/01/2024</t>
  </si>
  <si>
    <t>Se evidencia el cumplimiento de la acción con los 3 manifiestos de la recolección de aceite en la UPI Perdomo, LA ACCION SE PRESENTA CON VENCIMINTO EN LA FECHA DE EJECUCION</t>
  </si>
  <si>
    <t>Legalización de aviso exterior de la UPI Perdomo realizada "Soporte del registro emitido por la Secretaria Distrital de Ambiente"</t>
  </si>
  <si>
    <t xml:space="preserve">Se valida la ejecución de la acción con los documentos de actualización y oficialización del Programa de Gestión Documental - PGD, conforme a los procesos archivisticos contemplados. </t>
  </si>
  <si>
    <t xml:space="preserve">Procedimiento de seguridad y privacidad de la información </t>
  </si>
  <si>
    <t xml:space="preserve">
Acta pendiente de reunión de de la Oficina de TICS que incluya seguimiento al estado de los casos reportados a través de la mesa de ayuda</t>
  </si>
  <si>
    <t>"Se valida la ejecución de la acción con el Porcedimiento A-A-GIAE-PR-001, actualizado, formalizado y socializado,
 aportado"</t>
  </si>
  <si>
    <t>Se valida la ejecución de la acción de acuerdo con las evidencias aportadas en el primer seguimiento del 2024, en la actualización y socialización del Instructivo Control de Bienes Devolutivos A-GIAE-IN-005</t>
  </si>
  <si>
    <t xml:space="preserve">
Se valida la ejecución de la acción con la actualización y socialización de los procedimientos Baja de elementos de consumo, consumo controlado o bienes devolutivos por responsabilidad A-GIAE-PR-006, el día 10/01/2024 y Reclasificación de bienes devolutivos a consumo controlado" A-GIAE-PR-007, el día 12/01/2024
</t>
  </si>
  <si>
    <t>Se valida la ejecución de la acción con acta al seguimiento del formatos CONTROL DE INSPECCIÓN Y EJECUCIÓN DE MANTENIMIENTO DE BIENES E INFRAESTRUCTURA A-GAMB-FT-007</t>
  </si>
  <si>
    <t>Se valida la ejecución de la acción con el documento "Memorando y plan de trabajo pólizas UPI Bosa y Conservatorio". Este documento presenta el plan de trabajo para definir las acciones que se tomarán respecto a la afectación de las polizas de calidad y estabilidad de las obras.</t>
  </si>
  <si>
    <t>Se valida la ejecución de la acción con acta del plan de trabajo para definir acciones respecto a la disposición de los predios El Cuja, El Tuparro y La Vega</t>
  </si>
  <si>
    <t xml:space="preserve">
Se valida la ejecución de la acción con las actas de las conciliaciones trimestrales de los saldos contables frente a los indicios de deterioro de cada uno de los predios los días 30/09/2023 y el 27/12/2023
</t>
  </si>
  <si>
    <t>Se valida la ejecución de la acción informando las no conformidades mediante correos electronicos y diligenciamiento de los formatos de producto no conforme A- GIAE-FT-035 de los meses julio, agosto, septiembre, octubre, noviembre y diciembre.</t>
  </si>
  <si>
    <t>N.A</t>
  </si>
  <si>
    <t>Se valida la ejecución de la acción con el Procedimiento A-GIAE-PR-011 Abastecimiento de materias primas a los servicios de alimentación, y el 
Correo oficialización, asi como
Correo socialización</t>
  </si>
  <si>
    <t xml:space="preserve">Se evidencia avance de la acción con la elaboración de documento borrador “instructivo”, el cual fue remitido para revisión por parte de la Oficina de Planeación a través correo electrónico del 04/04/2024.
</t>
  </si>
  <si>
    <t xml:space="preserve">Formalización y socialización de un Instructivo oficializado, Correo oficialización MIPG y Acta y listado de socialización
</t>
  </si>
  <si>
    <t xml:space="preserve">Se valida la ejecución de la acción de acuerdo con las evidencias aportadas en el primer seguimiento del 2024, en la creación y oficialización del formato Herramienta de Proyección Metas Poblacionales E-DES-FT-026
</t>
  </si>
  <si>
    <t>Se valida la ejecución de la acción con el documento informe de los 18 mantenimientos realizados a los pozos sépticos</t>
  </si>
  <si>
    <t>Se valida el cumplimiento de la acción con el informe técnico aportado, sin embargo se recomienda al proceso adjuntar los documentos suscrito por el profesional o radicado oficial, dado que el informe no presenta firmas</t>
  </si>
  <si>
    <t xml:space="preserve">
Se valida la ejecución de la acción con los informes de seguimiento mensual el día 31 de octubre de 2023 y el día 30 de noviembre de 2023,
</t>
  </si>
  <si>
    <t>No se reportó avance de las acciones formuladas durante el seguimiento 
-fecha formulación-</t>
  </si>
  <si>
    <t>Se valida el cumplimiento de la acción con las fichas de los indicadores de gestión IN-GES-GAMB-01,  IN-GES-GAMB-02 actualizadas y el correo de registro en el tablero de control de la OAP</t>
  </si>
  <si>
    <t xml:space="preserve">Sergio Andres Castro Londoño </t>
  </si>
  <si>
    <t>Se evidencia el cumplimiento de la acción con evidencia de acta de revisión de los documentos del proceso.</t>
  </si>
  <si>
    <t>Ana Yolanda Garzón Gachancipá</t>
  </si>
  <si>
    <t>Se evidencia cumplimieto de la acción con la emisión del memorando 2024IE1857 del 22/03/2024 sobre formas de pago en los requerimientos técnicos para contratos de bienes y servicios del IDIPRON. Las indicaciones contenidas en el memorando refieren normas y documentos internos vigentes y abarca la etapa precontractual, la supervisión y la liquidación de los contratos.</t>
  </si>
  <si>
    <t>Se evidencia cumplimiento de la acción con la emisión del memorando 2024IE1810 del 21/03/2024 sobre Responsabilidad de suscripción de estudios previos de contratación por prestación de servicios profesionales y/o apoyo a la gestión. Las indicaciones contenidas en el memorando refieren el procedimiento aplicable y orienta ante situaciones concretas relacionadas con el hallazgo.</t>
  </si>
  <si>
    <t>Se evidencia cumplimiento de la acción mediante acta de reunión del 22/03/2024 en la cual se socializón punto de control para la verificación de documentación de los expedientes contractuales, las acciones a realizar y los responsables. Se registró asistencia de 6 personal del proceso de Gestión contractual, funcionarios y contratistas de los diferentes niveles.</t>
  </si>
  <si>
    <t>Se evidencia el cumplimiento de la acción con la actualizó el Manual de Supervisión e Interventoría Versión 11 vigente a partir del 01/12/2023</t>
  </si>
  <si>
    <t xml:space="preserve">Se valida la ejecución de la acción de acuerdo con las evidencias aportadas en el primer seguimiento del 2024, en la creación del Procedimiento Atención a Niñas, Niños y Adolescentes con Posible Riesgo Escnna- M-DAL-PR-041, correo de oficialización y acta de socialización con sus soportes.
</t>
  </si>
  <si>
    <t>Se evidencia avance de la acción con la elaboración de documento borrador de la nueva versión del Manual operativo de ESCNNA, el cual fue remitido para revisión de la Oficina de Planeación mediante correo electrónico del 12/04/2024.</t>
  </si>
  <si>
    <t>Formalización y socialización de la nueva versión del Manual operativo de ESCNNA.</t>
  </si>
  <si>
    <t>Corte seguimiento</t>
  </si>
  <si>
    <t>SEGUIMIENTO CORTE A MAYO</t>
  </si>
  <si>
    <t>SEGUIMIENTO CORTE A AGOSTO</t>
  </si>
  <si>
    <t>CANTIDAD DE ACCIONES</t>
  </si>
  <si>
    <t>STATUS FINAL 1</t>
  </si>
  <si>
    <t>Espiritualidad</t>
  </si>
  <si>
    <t xml:space="preserve">Auditoria de gestión al proceso misional vigencia 2016 </t>
  </si>
  <si>
    <t>2017H01</t>
  </si>
  <si>
    <t>Se observó falta de planeación con respecto al área de Espiritualidad, toda vez que no se evidencian procedimientos documentados que den claridad en relación a las estrategias de intervención</t>
  </si>
  <si>
    <t>2018H01</t>
  </si>
  <si>
    <t>Inobservancia de normas vigentes relacionadas con el sistema de gestión de seguridad y salud en el trabajo en algunos baños administrados por IDIPRON, en el marco del convenio interadministrativo no 093 de 2007 suscrito con la empresa Transmilenio s.a</t>
  </si>
  <si>
    <t>Auditoría Externa Proyecto 1104 vigencia 2018</t>
  </si>
  <si>
    <t>2018H02</t>
  </si>
  <si>
    <t>No cumplen las UPI  Favorita y Santa Lucía con la Minuta (desayuno, medias nueves y almuerzo), Kardex actualizado y estado de fruver.
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t>
  </si>
  <si>
    <t>2018H03</t>
  </si>
  <si>
    <t>No cumplen las UPI  Perdomo, Santa Lucía y Servitá con el peso de los alimentos recibidos por el proveedor, el peso de los alimentos antes de la cocción y el uso de la gramera.
No pesan los alimentos en el momento del recibo al proveedor, en la UPI Perdomo se observó que en el pedido de proteína hizo falta 13 kilos de carne molida, en la carne de cerdo sobró 1.81 KG.
No se utiliza la gramera, así mismo se evidenció que solo se utiliza la porcionadora del arroz, debido a que para las demás porciones sería muy dispendioso hacer el pesaje respectivo como es el caso de la papa, plátano, carne molida y en general todos los alimentos.</t>
  </si>
  <si>
    <t>2018H04</t>
  </si>
  <si>
    <t>Se reitera el hallazgo que se realizó en la veeduría del año 2017, relacionado con personal de cocina que consume alimentos en las UPI.</t>
  </si>
  <si>
    <t>Oficina Asesora de Planeacion</t>
  </si>
  <si>
    <t>2018H05</t>
  </si>
  <si>
    <t>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t>
  </si>
  <si>
    <t>Oficinas de tecnologias de la información y las comunicaciones</t>
  </si>
  <si>
    <t>2018H06</t>
  </si>
  <si>
    <t>No existe la parametrización en SIMI de cursos de corta y larga duración, por tanto no es posible diferenciar la gestión del área por cada uno de los programas ni determinar los recursos necesarios para el desarrollo de los mismos.</t>
  </si>
  <si>
    <t>Todos los procesos</t>
  </si>
  <si>
    <t>Todas las subdirecciones y oficinas</t>
  </si>
  <si>
    <t>OAP
OAJ
STAF
STDH
STMEO</t>
  </si>
  <si>
    <t>Servicios administrativos</t>
  </si>
  <si>
    <t>Transporte</t>
  </si>
  <si>
    <t>Gestion de servicios administrativos</t>
  </si>
  <si>
    <t>2019H01</t>
  </si>
  <si>
    <t>Debilidades en la supervisión y ejecución contractual por incoherencia de la información entre el reporte presentado por Terpel y los Boucher entregados al momento del suministro de combustible, en el marco de la Orden de Compra No 31752 de 2018</t>
  </si>
  <si>
    <t>2019H02</t>
  </si>
  <si>
    <t>PERSONERÍA DE BOGOTÁ Proyecto 1104 "Distrito Jóven"</t>
  </si>
  <si>
    <t>2019H03</t>
  </si>
  <si>
    <t>2019H04</t>
  </si>
  <si>
    <t>No cumple la UPI Perdomo con la rotulación de productos.
No cumplen las UPI  Perdomo, Santa Lucía y Servitá con el Manual de buenas prácticas de manufactura.</t>
  </si>
  <si>
    <t>2019H05</t>
  </si>
  <si>
    <t>2019H06</t>
  </si>
  <si>
    <t>2019H07</t>
  </si>
  <si>
    <t>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
No se evidencia plan de contingencia en pro de la formación de los participantes del proyecto.</t>
  </si>
  <si>
    <t>2019H08</t>
  </si>
  <si>
    <t xml:space="preserve">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t>
  </si>
  <si>
    <t xml:space="preserve">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t>
  </si>
  <si>
    <t>2019H10</t>
  </si>
  <si>
    <t>“Se observó que los pupitres y salones están deteriorados y abandonados” (página 8)</t>
  </si>
  <si>
    <t>2019H11</t>
  </si>
  <si>
    <t>“Ninguna de las UPI visitadas cuentan con concepto técnico de bomberos, lo cual es reiterativo de acuerdo con las recomendaciones emanadas del informe de la revisión efectuada en junio de 2018.”</t>
  </si>
  <si>
    <t>2019H12</t>
  </si>
  <si>
    <t>(…) “El 80% de las UPI visitadas no cuentan con licencia de construcción, lo cual es reiterativo de acuerdo con lo evidenciados en la veeduría, la única UPI que cuenta con este documento es Santa Lucía”</t>
  </si>
  <si>
    <t>2019H13</t>
  </si>
  <si>
    <t>(…) “Las instalaciones de la UPI La Vega se encuentra en el mismo estado en la veeduría realizadas en el año 2018, los unicos arreglos que se observaron fueron pintura, muro y la piscina se encuentra en funcionamiento.”</t>
  </si>
  <si>
    <t>Calidad alimentaria 
Area Infraestructura</t>
  </si>
  <si>
    <t>Prestacion de los servicios sociales en el marco del modleo pedagogico institucional
Diseño y adopcion de lineamientos para la prestacion de los servicios en el marco del modelo pedagogico institucional</t>
  </si>
  <si>
    <t>Subdireccion poblacional
Subdireccion de lineamientos y politicas</t>
  </si>
  <si>
    <t xml:space="preserve">SP
SLP
</t>
  </si>
  <si>
    <t>Gerencia operativa
Gerencia de capacidades y derechos</t>
  </si>
  <si>
    <t>GO
GCD</t>
  </si>
  <si>
    <t>Proyecto de inversión 971</t>
  </si>
  <si>
    <t>2019H14</t>
  </si>
  <si>
    <t>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t>
  </si>
  <si>
    <t>2019H15</t>
  </si>
  <si>
    <t>Se evidencia que no se cumple la minuta patrón excepto la unidad de Normandía, en algunas ocasiones se cambian los productos por falta de existencia en mercancía, por que el producto en proteínas está próximo a vencerse o por sobre maduración</t>
  </si>
  <si>
    <t>2019H16</t>
  </si>
  <si>
    <t>En ninguna de las UPI se hace uso de la gramera, se sirven porciones más grandes o más pequeñas de lo estipulado en la minuta patrón.</t>
  </si>
  <si>
    <t>2019H17</t>
  </si>
  <si>
    <t>Se evidencia que en las unidades de Normandía y en el CAE, consumen los alimentos los facilitadores y los NNAJ, en las unidades restantes, todo el personal que trabaja en la UPI consume los alimentos que son preparados para los NNAJ.</t>
  </si>
  <si>
    <t>2019H18</t>
  </si>
  <si>
    <t>Ninguna UPI cuenta con concepto técnico de bomberos, las unidades Florida, Edén, San Francisco, y Arcadia no poseen concepto higiénico sanitario de la Secretaría de Salud o quien haga sus veces.</t>
  </si>
  <si>
    <t>2019H23</t>
  </si>
  <si>
    <t>Gestion Juridica</t>
  </si>
  <si>
    <t>Representación judicial y asuntos legales</t>
  </si>
  <si>
    <t>Gestión jurídica</t>
  </si>
  <si>
    <t>Oficina Juridica</t>
  </si>
  <si>
    <t>OJU</t>
  </si>
  <si>
    <t>Gestión jurídica 2019</t>
  </si>
  <si>
    <t>2019H24</t>
  </si>
  <si>
    <t xml:space="preserve">1.-En el proceso de Gestión Jurídica, no se encuentra punto de control en el procedimiento “defensa judicial” y “acción de tutela”.  
2.-En el procedimiento acción de tutela los términos deben ser ajustados.  
3.-De acuerdo con lo esbozado se concluye, que el normograma no está actualizado a la fecha reportada, esto es 15 de agosto de 2019. 
4.-En el SIPROJ WEB se deben adjuntar los autos interlocutorios y de trámite acorde con las anotaciones registradas, anexar la contestación de la demanda y las actas de las audiencias.
5.-En cuanto a las acciones de tutela, en el SIPROJ se debe registrar el auto admisorio, en aras de formar el expediente completo de la acción constitucional.
6.-En las fichas técnicas de conciliación se avizora como tema recurrente el presunto contrato laboral.  
</t>
  </si>
  <si>
    <t>Adquisiciones y Contratación</t>
  </si>
  <si>
    <t>2019H25</t>
  </si>
  <si>
    <t xml:space="preserve">7.-El archivo de Gestión Contractual transgrede el artículo 4° de la Ley 594 de 2000 y el artículo 4° del Acuerdo 042 de 2002.
</t>
  </si>
  <si>
    <t>2019H26</t>
  </si>
  <si>
    <t>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t>
  </si>
  <si>
    <t>2019H27</t>
  </si>
  <si>
    <t>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t>
  </si>
  <si>
    <t>2019H28</t>
  </si>
  <si>
    <t>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t>
  </si>
  <si>
    <t>20/01/2019</t>
  </si>
  <si>
    <t>2019H33</t>
  </si>
  <si>
    <t>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t>
  </si>
  <si>
    <t>2019H34</t>
  </si>
  <si>
    <t>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t>
  </si>
  <si>
    <t>2019H35</t>
  </si>
  <si>
    <r>
      <t xml:space="preserve">1.2     El valor a reconocer como estímulo de corresponsabilidad no se evidencia suficientemente justificado, ya que el </t>
    </r>
    <r>
      <rPr>
        <i/>
        <sz val="10"/>
        <rFont val="Arial"/>
        <family val="2"/>
      </rPr>
      <t>Estatuto Orgánico del Instituto</t>
    </r>
    <r>
      <rPr>
        <sz val="10"/>
        <rFont val="Arial"/>
        <family val="2"/>
      </rPr>
      <t xml:space="preserve">, </t>
    </r>
    <r>
      <rPr>
        <i/>
        <sz val="10"/>
        <rFont val="Arial"/>
        <family val="2"/>
      </rPr>
      <t>Resolución 020 de 1986</t>
    </r>
    <r>
      <rPr>
        <sz val="10"/>
        <rFont val="Arial"/>
        <family val="2"/>
      </rPr>
      <t>,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t>
    </r>
  </si>
  <si>
    <t>2019H36</t>
  </si>
  <si>
    <t xml:space="preserve">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t>
  </si>
  <si>
    <t>2019H37</t>
  </si>
  <si>
    <t xml:space="preserve">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t>
  </si>
  <si>
    <t>2019H38</t>
  </si>
  <si>
    <t xml:space="preserve">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t>
  </si>
  <si>
    <t>2019H39</t>
  </si>
  <si>
    <t>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t>
  </si>
  <si>
    <t>2019H42</t>
  </si>
  <si>
    <t>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t>
  </si>
  <si>
    <t>Contextos Pedagogicos</t>
  </si>
  <si>
    <t>2019H43</t>
  </si>
  <si>
    <t>No se cuenta con parámetros claros y tangibles que permitan establecer la ubicación o tránsito de los NNAJ de una etapa a otra dentro del modelo Pedagógico del IDIPRON</t>
  </si>
  <si>
    <t>Gestion documental
Prestacion de los servicios sociales en el marco del modleo pedagogico institucional</t>
  </si>
  <si>
    <t>Secretaria general
Subdireccion poblacional</t>
  </si>
  <si>
    <t>SG
SP</t>
  </si>
  <si>
    <t>Gerencia administrativa
Gerencia operativa</t>
  </si>
  <si>
    <t>GA
GO</t>
  </si>
  <si>
    <t>2019H44</t>
  </si>
  <si>
    <t>2019H45</t>
  </si>
  <si>
    <t>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t>
  </si>
  <si>
    <t>Contextos Pedagogico internado
Contextos Pedagogico externado</t>
  </si>
  <si>
    <t>2019H46</t>
  </si>
  <si>
    <t>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t>
  </si>
  <si>
    <t>Gestion de inventarios, almacen y economato</t>
  </si>
  <si>
    <t>Gerencia de recursos fisicos</t>
  </si>
  <si>
    <t>2019H47</t>
  </si>
  <si>
    <t>No se gestiona adecuadamente el Inventario de elementos de consumo, generando excedentes de elementos almacenados. Se debe observar la Gestión Fiscal, la cual está definida en el artículo 3° de la Ley 610.</t>
  </si>
  <si>
    <t>2019H48</t>
  </si>
  <si>
    <t>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t>
  </si>
  <si>
    <t>2019H49</t>
  </si>
  <si>
    <t>Falta de medidas básicas de seguridad para evitar el riesgo de pérdidas por incendio, ya que los extinguidores no se recargan oportunamente y en algunas ocasiones en los Espacios de Almacenamiento no se observa acceso a ellos.</t>
  </si>
  <si>
    <t>2019H50</t>
  </si>
  <si>
    <t>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t>
  </si>
  <si>
    <t>Responsables UPIS</t>
  </si>
  <si>
    <t>2019H53</t>
  </si>
  <si>
    <t>Trabajo recursos</t>
  </si>
  <si>
    <t>2019H55</t>
  </si>
  <si>
    <t>2019H63</t>
  </si>
  <si>
    <t>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t>
  </si>
  <si>
    <t xml:space="preserve">Modelo Pedagogico </t>
  </si>
  <si>
    <t xml:space="preserve">Contexto Pedagogico Territorio </t>
  </si>
  <si>
    <t>Gerencia Territorio</t>
  </si>
  <si>
    <t>2019H66</t>
  </si>
  <si>
    <t>Formatos del Contexto Pedagógico Territorio no se encuentran totalmente diligenciados en relación a la falta de firmas que soporten la intervención de los profesionales o a la falta del registro de información propia de cada NNAJ.</t>
  </si>
  <si>
    <t>2019H67</t>
  </si>
  <si>
    <t xml:space="preserve">Existen NNAJ activos en Territorio con más de 6 meses de inasistencia a procesos, lo que genera una inflación en las cifras de atención del contexto y además representa un uso inadecuado de la herramienta tecnológica SIMI. Lo anterior, es un incumplimiento al procedimiento "Seguimiento a la inasistencia temporal y/o al egreso de AJ de las UPI´S modalidad externado M-MSL-PR-002" del Área Sociolegal en el que se determina el número máximo de inasistencias para egreso y pone en evidencia las debilidades en los seguimientos del equipo psicosocial de Territorio a las inasistencias de los NNAJ.  </t>
  </si>
  <si>
    <t>2019H68</t>
  </si>
  <si>
    <t>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t>
  </si>
  <si>
    <t>2019H69</t>
  </si>
  <si>
    <t>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t>
  </si>
  <si>
    <t>Gestion Financiera</t>
  </si>
  <si>
    <t xml:space="preserve">Gestión Financiera </t>
  </si>
  <si>
    <t>Contabilidad</t>
  </si>
  <si>
    <t>2019H70</t>
  </si>
  <si>
    <t>2019H71</t>
  </si>
  <si>
    <t>Tesoreria</t>
  </si>
  <si>
    <t>2019H72</t>
  </si>
  <si>
    <r>
      <t xml:space="preserve">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
    </r>
    <r>
      <rPr>
        <u/>
        <sz val="10"/>
        <rFont val="Arial"/>
        <family val="2"/>
      </rPr>
      <t>Todos</t>
    </r>
    <r>
      <rPr>
        <sz val="10"/>
        <rFont val="Arial"/>
        <family val="2"/>
      </rPr>
      <t xml:space="preserve"> los comprobantes de contabilidad serán avalados por el responsable del subproceso de contabilidad”. El incumplimiento de estos requerimientos representa un riesgo para un adecuado control y contraviene la Resolución 193 de 2016, numeral 3.2.3 “Sistema documental”.</t>
    </r>
  </si>
  <si>
    <t>2019H74</t>
  </si>
  <si>
    <t xml:space="preserve">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t>
  </si>
  <si>
    <t>2019H75</t>
  </si>
  <si>
    <t>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t>
  </si>
  <si>
    <t>2019H76</t>
  </si>
  <si>
    <t>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t>
  </si>
  <si>
    <t>2019H77</t>
  </si>
  <si>
    <t xml:space="preserve">Indicadores de Gestión: Los Indicadores de Gestión establecidos para el proceso de Gestión Logística, son
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
</t>
  </si>
  <si>
    <t>Atencion a la ciudadania</t>
  </si>
  <si>
    <t>Atencion al ciudadano</t>
  </si>
  <si>
    <t>Servicio a la ciudadania</t>
  </si>
  <si>
    <t>2019H78</t>
  </si>
  <si>
    <t>OBSERVACIÓN
*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t>
  </si>
  <si>
    <t>2019H79</t>
  </si>
  <si>
    <t>¿Cuenta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
La entidad no tiene implementado FUID en las diferentes fases del ciclo vital del documento sin embargo se actualizó el formato y se armonizó.</t>
  </si>
  <si>
    <t>2019H80</t>
  </si>
  <si>
    <t>¿A partir de los instrumentos archivísticos convalidados por el CDA, la entidad ha realizado transferencias Secundarias a la Dirección Distrital de Archivo de Bogotá en cumplimiento con el Decreto 1515 Articulo 16, compilado en el Decreto 1080 de 2015 Articulo 2.8.10.14?.
Teniendo en cuenta que la entidad se encuentra en proceso de ajustes el inventario documental, aun no han aplicado la TVD y por lo tanto no han efectuado transferencias.</t>
  </si>
  <si>
    <t>2019H81</t>
  </si>
  <si>
    <t>¿ La entidad  no ha publicado en la página web la información de las transferencias secundarias realizadas a la Dirección Distrital de Archivo e Bogotá, en cumplimiento con el Decreto 1515 de 2013 Articulo 16, compilado en el Decreto 1080 de 2017 Artículo 28.10.14?</t>
  </si>
  <si>
    <t>Gestion de mejoramiento</t>
  </si>
  <si>
    <t>MIPG</t>
  </si>
  <si>
    <t>2020H1</t>
  </si>
  <si>
    <t>Servicios  administrativos</t>
  </si>
  <si>
    <t>2020H2</t>
  </si>
  <si>
    <t>2020H3</t>
  </si>
  <si>
    <t>Hallazgo Administrativo por inoportunidad en la solicitud de reintegros para la Caja Menor No. 2</t>
  </si>
  <si>
    <t>2020H4</t>
  </si>
  <si>
    <t>Hallazgo Administrativo por utilizar formatos desactualizados para el registro de información contable de la Caja Menor No. 1</t>
  </si>
  <si>
    <t>2020H5</t>
  </si>
  <si>
    <t>Hallazgo Administrativo por omisión de información en los formatos utilizados en Caja Menor No. 1 y establecidos por la entidad, de conformidad con la normatividad vigente</t>
  </si>
  <si>
    <t>Proyectos</t>
  </si>
  <si>
    <t>2020H6</t>
  </si>
  <si>
    <t>2020H7</t>
  </si>
  <si>
    <t>Hallazgo administrativo por cuanto las facturas presentadas por el contratista que soportan la prestación del servicio y por ende la certificación del supervisor para pago, no detallan el valor unitario ni la cantidad de servicios facturados. Contrato 1719 de 2019.</t>
  </si>
  <si>
    <t>2020H8</t>
  </si>
  <si>
    <t>2020H9</t>
  </si>
  <si>
    <t>2020H10</t>
  </si>
  <si>
    <t>2020H11</t>
  </si>
  <si>
    <t>Gestión Financiera 
Mantenimiento de bienes
Gestion Contractual</t>
  </si>
  <si>
    <t>Subdirección técnica administrativa y financiera
Oficina asesora juridica</t>
  </si>
  <si>
    <t>STAF
OAJ</t>
  </si>
  <si>
    <t>Contabilidad
Mantenimiento de bienes
Contratación</t>
  </si>
  <si>
    <t>Gestion financiera
Gestion de adecuacion y mantenimiento de bienes
Gestión contractual</t>
  </si>
  <si>
    <t>Gerencia Financiera
Gerencia Recursos Fisicos
Gerencia contratacion</t>
  </si>
  <si>
    <t>GF
GRF
GCO</t>
  </si>
  <si>
    <t>2020H12</t>
  </si>
  <si>
    <t>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t>
  </si>
  <si>
    <t>Gestión ambiental</t>
  </si>
  <si>
    <t>2020H13</t>
  </si>
  <si>
    <t xml:space="preserve">Hallazgo administrativo por falta de mantenimiento preventivo, limpieza y revisión a los pozos sépticos de la entidad </t>
  </si>
  <si>
    <t>2020H14</t>
  </si>
  <si>
    <t>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t>
  </si>
  <si>
    <t>2020H15</t>
  </si>
  <si>
    <t>2020H16</t>
  </si>
  <si>
    <t>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t>
  </si>
  <si>
    <t>2020H17</t>
  </si>
  <si>
    <t>2020H18</t>
  </si>
  <si>
    <t>Modelo Pedagogico
Gestión Logística</t>
  </si>
  <si>
    <t>Subdirección técnica de métodos educativos y operativa
Subdirección técnica administrativa y financiera</t>
  </si>
  <si>
    <t>STMEO
STAF</t>
  </si>
  <si>
    <t>Prestacion de los servicios sociales en el marco del modleo pedagogico institucional
Gestion de inventarios, almacen y economato</t>
  </si>
  <si>
    <t>Subdireccion poblacional
Secretaria General</t>
  </si>
  <si>
    <t>SP
SG</t>
  </si>
  <si>
    <t>Gerencia operativa
Gerencia Recursos Fisicos</t>
  </si>
  <si>
    <t>GO
GRF</t>
  </si>
  <si>
    <t>2020H19</t>
  </si>
  <si>
    <t>Hallazgo Administrativo con presunta incidencia disciplinaria: Por no mantener actualizada la información en el sistema del inventario físico de los bienes de propiedad del IDIPRON</t>
  </si>
  <si>
    <t>2020H20</t>
  </si>
  <si>
    <t>2020H21</t>
  </si>
  <si>
    <t>Hallazgo administrativo con presunta incidencia disciplinaria por falta de seguimiento a los compromisos descritos en las actas de Comité de inventarios.</t>
  </si>
  <si>
    <t>Gestion tecnologica y de la información</t>
  </si>
  <si>
    <t>2020H22</t>
  </si>
  <si>
    <t>Sistemas
almacén e inventarios</t>
  </si>
  <si>
    <t>Gestion de TICS
Gestion de inventarios, almacen y economato</t>
  </si>
  <si>
    <t>Oficinas de tecnologias de la información y las comunicaciones
Secretaria General</t>
  </si>
  <si>
    <t>OTIC
SG</t>
  </si>
  <si>
    <t>No aplica
Gerencia Recursos Fisicos</t>
  </si>
  <si>
    <t>No aplica
GRF</t>
  </si>
  <si>
    <t>2020H23</t>
  </si>
  <si>
    <t>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t>
  </si>
  <si>
    <t>2020H24</t>
  </si>
  <si>
    <t>Hallazgo Administrativo con incidencia fiscal al efectuar pagos indebidos por valor de $5.250.000 por concepto de estímulo de corresponsabilidad a los jóvenes vinculados a la estrategia Cultura Ciudadana en el marco de la Resolución No. 093 de 2020.</t>
  </si>
  <si>
    <t>2020H25</t>
  </si>
  <si>
    <t>Hallazgo administrativo por el inadecuado diligenciamiento de los formatos establecidos por el Instituto Distrital para la Protección de la Niñez y la Juventud, que forman parte del expediente del Contrato de Prestación de Servicios No. 0036 de 2019.</t>
  </si>
  <si>
    <t>2020H26</t>
  </si>
  <si>
    <t>Hallazgo administrativo con presunta incidencia disciplinaria por el inadecuado manejo de los documentos soporte que reposan en el expediente del Contrato de Prestación de Servicios No. 0036 de 2019.</t>
  </si>
  <si>
    <t>Proyecto 7720</t>
  </si>
  <si>
    <t>2020H27</t>
  </si>
  <si>
    <t>2020H28</t>
  </si>
  <si>
    <t>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t>
  </si>
  <si>
    <t>2020H29</t>
  </si>
  <si>
    <t>Hallazgo administrativo en el Contrato de Suministros N° 1776 de 2019, por falta de gestión en la planificación del control de actividades por parte del supervisor, lo que controvierte lo establecido en el Manual del Supervisor.</t>
  </si>
  <si>
    <t>2020H30</t>
  </si>
  <si>
    <t>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t>
  </si>
  <si>
    <t>Área espiritualidad
Área espiritualidad
Área sociolegal
Grupo interno políticas publicas
Responsable upi oasis</t>
  </si>
  <si>
    <t>Diseño y adopcion de lineamientos para la prestacion de los servicios en el marco del modelo pedagogico institucional
Prestacion de los servicios sociales en el marco del modleo pedagogico institucional</t>
  </si>
  <si>
    <t>Subdireccion de lineamientos y politicas
Subdireccion poblacional</t>
  </si>
  <si>
    <t>SLP
SP</t>
  </si>
  <si>
    <t>Gerencia de capacidades y derechos
Gerencia operativa</t>
  </si>
  <si>
    <t>GCD
GO</t>
  </si>
  <si>
    <t>Auditoria especial a la prestación del servicio en la unidad de Oasis I y II Vigencia 2019-2020</t>
  </si>
  <si>
    <t>2020H31</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</si>
  <si>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t>
  </si>
  <si>
    <t>Responsable upi oasis</t>
  </si>
  <si>
    <t>2020H32</t>
  </si>
  <si>
    <t xml:space="preserve">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t>
  </si>
  <si>
    <t>2020H33</t>
  </si>
  <si>
    <t xml:space="preserve">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t>
  </si>
  <si>
    <t>Area salud</t>
  </si>
  <si>
    <t>2020H34</t>
  </si>
  <si>
    <t xml:space="preserve">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t>
  </si>
  <si>
    <t>Contexto Pedagogico Externado
 Areas de de servicio</t>
  </si>
  <si>
    <t>2020H35</t>
  </si>
  <si>
    <r>
      <t>9.1 Valoraciones Iniciales Sicosociales</t>
    </r>
    <r>
      <rPr>
        <sz val="10"/>
        <rFont val="Arial"/>
        <family val="2"/>
      </rPr>
      <t xml:space="preserve">: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t>
    </r>
  </si>
  <si>
    <t>2020H36</t>
  </si>
  <si>
    <r>
      <t xml:space="preserve">9.2 SIMI: </t>
    </r>
    <r>
      <rPr>
        <sz val="10"/>
        <rFont val="Arial"/>
        <family val="2"/>
      </rPr>
      <t xml:space="preserve">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t>
    </r>
  </si>
  <si>
    <t>Areas de de servicio</t>
  </si>
  <si>
    <t>2020H37</t>
  </si>
  <si>
    <r>
      <t xml:space="preserve">9.3 Procedimientos: </t>
    </r>
    <r>
      <rPr>
        <sz val="10"/>
        <rFont val="Arial"/>
        <family val="2"/>
      </rPr>
      <t>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t>
    </r>
  </si>
  <si>
    <t>2020H38</t>
  </si>
  <si>
    <r>
      <t>9.4 Planes de Acción</t>
    </r>
    <r>
      <rPr>
        <sz val="10"/>
        <rFont val="Arial"/>
        <family val="2"/>
      </rPr>
      <t>: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t>
    </r>
  </si>
  <si>
    <t>Contexto Pedagogico Externado
Areas de de servicio</t>
  </si>
  <si>
    <t>2020H39</t>
  </si>
  <si>
    <r>
      <t xml:space="preserve">9.5 Funciones del Área: </t>
    </r>
    <r>
      <rPr>
        <sz val="10"/>
        <rFont val="Arial"/>
        <family val="2"/>
      </rPr>
      <t xml:space="preserve">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t>
    </r>
  </si>
  <si>
    <t>Gestion de desarrollo humano</t>
  </si>
  <si>
    <t>Gestión del  Desarrollo Humano</t>
  </si>
  <si>
    <t>Gerencia de Talento Humano</t>
  </si>
  <si>
    <t>GTH</t>
  </si>
  <si>
    <t>2020H49</t>
  </si>
  <si>
    <t xml:space="preserve">"No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
Articulo 16, en referencia a “Cuando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
</t>
  </si>
  <si>
    <t>2020H50</t>
  </si>
  <si>
    <t xml:space="preserve">Los planes de acción del Proceso Estratégico Planeación, no fueron publicados en la página web de la Entidad conforme a lo previsto en el artículo 74 de la Ley 1474 de 2011, que indica que su publicación debe efectuarse a 31 de Enero de cada vigencia. </t>
  </si>
  <si>
    <t>2020H51</t>
  </si>
  <si>
    <t>2020H52</t>
  </si>
  <si>
    <t>2020H53</t>
  </si>
  <si>
    <t>Se realiza entrega de evidencia extemporánemante a la vigencia del Plan de Acción sobre el seguimiento a las instancias de coordinación y participación.</t>
  </si>
  <si>
    <t>2020H54</t>
  </si>
  <si>
    <t>El Plan Anual de Participación Ciudadana presenta algunas inconsistencias en la definición de metas, indicadores y acciones.</t>
  </si>
  <si>
    <t>2020H55</t>
  </si>
  <si>
    <t xml:space="preserve">El Plan Anual de Participación Ciudadana no cuenta con el documento que evidencie la consolidación de los resultados de la recopilación de información de los instrumentos utilizados. </t>
  </si>
  <si>
    <t>2020H56</t>
  </si>
  <si>
    <t>La formalización del Plan Anual de Participación Ciudadana se realizó "tardíamente".</t>
  </si>
  <si>
    <t>2020H57</t>
  </si>
  <si>
    <t>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t>
  </si>
  <si>
    <t>2020H58</t>
  </si>
  <si>
    <t>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t>
  </si>
  <si>
    <t>2020H59</t>
  </si>
  <si>
    <t>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t>
  </si>
  <si>
    <t>2020H60</t>
  </si>
  <si>
    <t>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t>
  </si>
  <si>
    <t>2020H61</t>
  </si>
  <si>
    <t>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t>
  </si>
  <si>
    <t>2020H62</t>
  </si>
  <si>
    <t>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t>
  </si>
  <si>
    <t>2020H63</t>
  </si>
  <si>
    <t>2020H64</t>
  </si>
  <si>
    <t>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t>
  </si>
  <si>
    <t>2020H65</t>
  </si>
  <si>
    <t>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t>
  </si>
  <si>
    <t>2020H66</t>
  </si>
  <si>
    <t>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t>
  </si>
  <si>
    <t>2020H67</t>
  </si>
  <si>
    <t>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t>
  </si>
  <si>
    <t>2020H68</t>
  </si>
  <si>
    <t>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t>
  </si>
  <si>
    <t>2020H69</t>
  </si>
  <si>
    <t>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t>
  </si>
  <si>
    <t>Investigacion</t>
  </si>
  <si>
    <t>Investigaciones</t>
  </si>
  <si>
    <t xml:space="preserve">Gestion del conocimiento y la innovacion </t>
  </si>
  <si>
    <t>2020H70</t>
  </si>
  <si>
    <t>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t>
  </si>
  <si>
    <t>Grupo interno de trabajo contratos</t>
  </si>
  <si>
    <t>2020H71</t>
  </si>
  <si>
    <t xml:space="preserve">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
error de digitación, como se manifestó durante la reunión de cierre de auditoría, el segundo semestre del año 2019 el
convenio se continuó ejecutando sin marco legal, lo que va en contra de la normatividad de contratación estatal.
</t>
  </si>
  <si>
    <t>Grupo supervisores</t>
  </si>
  <si>
    <t>2020H72</t>
  </si>
  <si>
    <t>A la fecha el convenio Cabalgando se encuentra sin liquidar. En efecto, no se ha dado cumplimiento a la cláusula vigésima
del convenio sobre liquidación ni a lo dispuesto en la Ley 1150 de 2007. En el convenio se estableció como término de
liquidación, cuatro meses</t>
  </si>
  <si>
    <t>2020H73</t>
  </si>
  <si>
    <t>Responsable UPI la Rioja</t>
  </si>
  <si>
    <t>Auditoría  especial a la UPI La Rioja participación jóvenes de la unidad en convenios</t>
  </si>
  <si>
    <t>2020H74</t>
  </si>
  <si>
    <t>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t>
  </si>
  <si>
    <t>2020H75</t>
  </si>
  <si>
    <t>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t>
  </si>
  <si>
    <t>2020H76</t>
  </si>
  <si>
    <t xml:space="preserve">Se observó que el formato de los procedimientos se encuentra en la plantilla antigua teniendo en cuenta que se realizó la actualización de ella en el mes de junio del 2020.
</t>
  </si>
  <si>
    <t xml:space="preserve">Responsable UPI
Coordinadores Áreas de Derecho. </t>
  </si>
  <si>
    <t>2020H77</t>
  </si>
  <si>
    <t>Se evidenciaron debilidades en el acompañamiento del equipo sicosocial de la UPI La Rioja por la demanda de actividades administrativas que dificultan realizar el refuerzo y la preparación para el 
egreso de los jóvenes.</t>
  </si>
  <si>
    <t>2020H78</t>
  </si>
  <si>
    <t xml:space="preserve">Se observó dificultad en la comunicación entre Convenios y el equipo sicosocial para que se genere un proceso más articulado en pro del desarrollo de estrategias para el egreso de los jóvenes.
</t>
  </si>
  <si>
    <t>Modelo Pedagogico
Modelo Pedagogico - convenios</t>
  </si>
  <si>
    <t>Responsable UPI la Rioja
Coordinador  de Convenios
Coordinadora equipo social Convenios 
Convenios</t>
  </si>
  <si>
    <t>Gerencia de estrategias de corresponsabilidad</t>
  </si>
  <si>
    <t>2020H79</t>
  </si>
  <si>
    <t>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artículo segundo literal f), y las actividades 22 y 24 del procedimiento Postulación y Vinculación a Actividades de Corresponsabilidad M-MEM-PR-003.</t>
  </si>
  <si>
    <t>2020H80</t>
  </si>
  <si>
    <t xml:space="preserve">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proceso e incumplimiento de los lineamientos establecidos en el Manual para la Elaboración de Documentos código E-MEJ-MA-002, numeral 10.1. Puntos de control.
</t>
  </si>
  <si>
    <t>2020H81</t>
  </si>
  <si>
    <t>Se encontraron debilidades en la implementación del procedimiento Postulación y Vinculación a 
actividades de corresponsabilidad M-MEM-PR-003, en la actividad 22 porque no se está realizando una inducción completa a los jóvenes, generando un riesgo en el fortalecimiento de sus competencias en el momento de su egreso.</t>
  </si>
  <si>
    <t>2020H82</t>
  </si>
  <si>
    <t>Se identificaron debilidades en el cumplimiento en la realización de las capacitaciones propuestas
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t>
  </si>
  <si>
    <t>Economato</t>
  </si>
  <si>
    <t>2020H93</t>
  </si>
  <si>
    <t>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t>
  </si>
  <si>
    <t>2020H94</t>
  </si>
  <si>
    <t>3.2.3 Hallazgo Administrativo con incidencia fiscal y presunta disciplinaria por diferencias encontradas, entre la cantidad de alimentos según remisiones del proveedor a las UPI y la cantidad de alimentos comprados según los comprobantes de egreso. Por valor de $2.974.581</t>
  </si>
  <si>
    <t>2020H95</t>
  </si>
  <si>
    <t>3.2.4 Hallazgo Administrativo por incumplimiento en la cantidad de gramos por ración según servicio (Desayuno, almuerzo, cena) suministrada a los beneficiarios de la UPI (Internado), de conformidad con el gramaje estimado por preparación en los ciclos de menú.</t>
  </si>
  <si>
    <t>Gestion de mejoramiento
Gestión Financiera 
Gestion Contractual</t>
  </si>
  <si>
    <t>Oficina asesora de planeacion
Subdirección técnica administrativa y financiera
Oficina asesora juridica</t>
  </si>
  <si>
    <t>OAP
STAF
OAJ</t>
  </si>
  <si>
    <t>Seguimiento y mejoramiento a la Gestion
Gestion financiera
Gestión contractual</t>
  </si>
  <si>
    <t>Oficina Asesora de Planeacion
Secretaria General</t>
  </si>
  <si>
    <t>OAP
SG</t>
  </si>
  <si>
    <t>No aplica
Gerencia Financiera
Gerencia contratacion</t>
  </si>
  <si>
    <t>No aplica
GF
GCO</t>
  </si>
  <si>
    <t>2020H96</t>
  </si>
  <si>
    <t>3.2.5 Hallazgo administrativo por deficiencias en la gestión documental del expediente contractual, así como en el diligenciamiento de la información que hace parte de los formatos soporte del Contrato de Prestación de Servicios No.526 de 2020.</t>
  </si>
  <si>
    <t>Modelo Pedagogico
Gestión Financiera 
Gestion Contractual</t>
  </si>
  <si>
    <t>Subdirección técnica de métodos educativos y operativa
Subdirección técnica administrativa y financiera
Oficina asesora juridica</t>
  </si>
  <si>
    <t>Prestacion de los servicios sociales en el marco del modleo pedagogico institucional
Gestion financiera
Gestión contractual</t>
  </si>
  <si>
    <t>Gerencia operativa
Gerencia Financiera
Gerencia contratacion</t>
  </si>
  <si>
    <t>GO
GF
GCO</t>
  </si>
  <si>
    <t>2020H97</t>
  </si>
  <si>
    <t>3.2.6 Hallazgo administrativo por deficiencias en la gestión documental del expediente del Contrato de Prestación de Servicios No.1328 de 2020.</t>
  </si>
  <si>
    <t>Gestión Financiera 
Gestion Documental</t>
  </si>
  <si>
    <t>Contabilidad
Administración documental</t>
  </si>
  <si>
    <t>Gestion financiera
Gestion Documental</t>
  </si>
  <si>
    <t>Gerencia Financiera
Gerencia administrativa</t>
  </si>
  <si>
    <t>GF
GA</t>
  </si>
  <si>
    <t>2020H98</t>
  </si>
  <si>
    <t>3.2.7 Hallazgo administrativo por debilidades observadas en el diligenciamiento en los formatos requeridos dentro de los procedimientos establecidos por el IDIPRON y que reposan en el expediente del Contrato de Prestación de Servicios No.1328 de 2020.</t>
  </si>
  <si>
    <t>Modelo Pedagogico
Gestion de desarrollo humano</t>
  </si>
  <si>
    <t>Subdirección técnica de métodos educativos y operativa
Subdirección técnica de desarrollo humano</t>
  </si>
  <si>
    <t>STMEO
STDH</t>
  </si>
  <si>
    <t>Salud
Seguridad y salud en el trabajo</t>
  </si>
  <si>
    <t>Diseño y adopcion de lineamientos para la prestacion de los servicios en el marco del modelo pedagogico institucional
Gestión del  Desarrollo Humano</t>
  </si>
  <si>
    <t>Subdireccion de lineamientos y politicas
Secretaria General</t>
  </si>
  <si>
    <t>SLP
SG</t>
  </si>
  <si>
    <t>Gerencia de capacidades y derechos
Gerencia de Talento Humano</t>
  </si>
  <si>
    <t>GCD
GTH</t>
  </si>
  <si>
    <t>2020H99</t>
  </si>
  <si>
    <t>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t>
  </si>
  <si>
    <t>2020H100</t>
  </si>
  <si>
    <t>3.2.10 Hallazgo administrativo con presunta incidencia disciplinaria por inobservancia del principio de especialización presupuestal en el Contrato de Suministro 1158 de 2020</t>
  </si>
  <si>
    <t>2020H101</t>
  </si>
  <si>
    <t>3.2.13 Hallazgo administrativo por deficiencias en la planeación de la estrategia “Aliméntate en casa” respecto a la definición de beneficiarios para la entrega de canastas alimentarias.</t>
  </si>
  <si>
    <t>2020H102</t>
  </si>
  <si>
    <t>3.2.14 Hallazgo administrativo por simultaneidad de seis (6) beneficiarios que recibieron canasta alimentaria durante el mes de abril de 2020 en dos (2) UPI diferentes.</t>
  </si>
  <si>
    <t>2020H103</t>
  </si>
  <si>
    <t>3.2.16 Hallazgo administrativo por inconsistencias en la información entregada por IDIPRON respecto a los beneficiarios de canasta alimentaria del mes de noviembre de 2020</t>
  </si>
  <si>
    <t>Territorio</t>
  </si>
  <si>
    <t>2020H104</t>
  </si>
  <si>
    <t>3.1.1 Hallazgo administrativo por incumplimiento de las disposiciones contenidas en la Ley 1581 de 2012 en materia de consentimiento previo e informado para el tratamiento de datos personales</t>
  </si>
  <si>
    <t xml:space="preserve">Gestión Financiera 
Gestion tecnologica y de la información
Gestión Logística
Planeacion </t>
  </si>
  <si>
    <t>Subdirección técnica administrativa y financiera
Oficina asesora de planeacion</t>
  </si>
  <si>
    <t>STAF
OAP</t>
  </si>
  <si>
    <t>Tesoreria
Presupuesto
Sistemas
almacén e inventarios
SIMI</t>
  </si>
  <si>
    <t>Gestion financiera
Gestion de TICS
Gestion de inventarios, almacen y economato</t>
  </si>
  <si>
    <t>Secretaria General
Oficinas de tecnologias de la información y las comunicaciones</t>
  </si>
  <si>
    <t>SG
OTIC</t>
  </si>
  <si>
    <t>Gerencia Financiera
Gerencia Recursos Fisicos</t>
  </si>
  <si>
    <t>GF
GRF</t>
  </si>
  <si>
    <t>2021H1</t>
  </si>
  <si>
    <t>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t>
  </si>
  <si>
    <t>2021H2</t>
  </si>
  <si>
    <t>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t>
  </si>
  <si>
    <t>Direccionamiento estrategico
Gestion de TICS</t>
  </si>
  <si>
    <t>Oficina Asesora de Planeacion
Oficinas de tecnologias de la información y las comunicaciones</t>
  </si>
  <si>
    <t>OAP
OTIC</t>
  </si>
  <si>
    <t>2021H3</t>
  </si>
  <si>
    <t>3.2.3 Hallazgo administrativo, por cuanto los recursos destinados por la entidad para la suscripción de contratos de prestación de servicios profesionales, cuyo objeto era el desarrollo y actividades del SIMI para la vigencia 2019, no arrojaron un resultado tangible</t>
  </si>
  <si>
    <t>2021H4</t>
  </si>
  <si>
    <t>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t>
  </si>
  <si>
    <t>2021H5</t>
  </si>
  <si>
    <t>3.2.6 Hallazgo administrativo con presunta incidencia disciplinaria, por inejecución de los recursos comprometidos por la entidad mediante la suscripción del contrato 1146/2020</t>
  </si>
  <si>
    <t>2021H6</t>
  </si>
  <si>
    <t>Hallazgo administrativo por cuanto en los contratos de Consultoría 0536/2018 e interventoría 0644/2018 y Consultoría 1605/2019 e Interventoría 1578/2019, la entidad desatendió la finalidad del Gasto Público y el Principio de Planeación.</t>
  </si>
  <si>
    <t>2021H7</t>
  </si>
  <si>
    <t>Hallazgo administrativo, por la adquisición y suministro de elementos de
protección personal para el personal de IDIPRON con vinculación contratistas
Contrato 2584/2020</t>
  </si>
  <si>
    <t>2021H8</t>
  </si>
  <si>
    <t>Hallazgo administrativo por faltas al principio de planeación contractual.</t>
  </si>
  <si>
    <t>2021H9</t>
  </si>
  <si>
    <t>Hallazgo administrativo por el reiterado incumplimiento de las recomendaciones técnicas realizadas por el contratista y los plazos legales establecidos en la Norma Técnica I.S. 020 TANQUES SÉPTICOS en materia de limpieza y mantenimiento de los pozos sépticos de IDIPRON</t>
  </si>
  <si>
    <t>Modelo Pedagogico - convenios
Gestion Contractual</t>
  </si>
  <si>
    <t>Subdirección técnica administrativa y financiera
Oficina asesora juridica</t>
  </si>
  <si>
    <t>Convenios
Adquisiciones</t>
  </si>
  <si>
    <t>Prestacion de los servicios sociales en el marco del modleo pedagogico institucional
Gestión contractual</t>
  </si>
  <si>
    <t>Subdireccion para las oportunidades
Secretaria General</t>
  </si>
  <si>
    <t>SOP
SG</t>
  </si>
  <si>
    <t>Gerencia estrategias de corresponsabilidad
Gerencia contratacion</t>
  </si>
  <si>
    <t>GEC
GCO</t>
  </si>
  <si>
    <t>2021H10</t>
  </si>
  <si>
    <t>Hallazgo administrativo por incumplimiento del supervisor del Contrato de Suministro 2039/2020 de las funciones a su cargo.</t>
  </si>
  <si>
    <t>2021H11</t>
  </si>
  <si>
    <t xml:space="preserve">Hallazgo administrativo por cuanto las facturas presentadas por el contratista en el Contrato de Prestación de Servicios 1433/2020 no contienen la descripción detallada de los servicios prestados, el valor unitario ni la cantidad de servicios facturados. </t>
  </si>
  <si>
    <t>2021H12</t>
  </si>
  <si>
    <t>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t>
  </si>
  <si>
    <t>2021H13</t>
  </si>
  <si>
    <t>Hallazgo administrativo con incidencia fiscal en cuantía de $139.830.255 y presunta disciplinaria porque se identifican diferencias en la entrega de los elementos adquiridos mediante Contrato de Suministro 1014/2020</t>
  </si>
  <si>
    <t>2021H14</t>
  </si>
  <si>
    <t>2021H15</t>
  </si>
  <si>
    <t>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t>
  </si>
  <si>
    <t>2021H16</t>
  </si>
  <si>
    <t>Hallazgo administrativo por deficiencias en la planeación del Contrato de Prestación de Servicios No.2137 de 2020.</t>
  </si>
  <si>
    <t>2021H17</t>
  </si>
  <si>
    <t>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t>
  </si>
  <si>
    <t>2021H18</t>
  </si>
  <si>
    <t>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t>
  </si>
  <si>
    <t>Servicios administrativos
Gestion Contractual</t>
  </si>
  <si>
    <t>Transporte
Contratación</t>
  </si>
  <si>
    <t>Gestion de servicios administrativos
Gestión contractual</t>
  </si>
  <si>
    <t xml:space="preserve">Secretaria General
</t>
  </si>
  <si>
    <t>Gerencia administrativa
Gerencia contratacion</t>
  </si>
  <si>
    <t>GA
GCO</t>
  </si>
  <si>
    <t>2021H19</t>
  </si>
  <si>
    <t>Hallazgo administrativo por cuanto una vez evaluada la evidencia resultado de la ejecución de la acción correctiva #1 Hallazgo 3.2.22 Auditoría de Desempeño Código 98 PAD 2020 fue calificada como cumplida inefectiva</t>
  </si>
  <si>
    <t>2021H20</t>
  </si>
  <si>
    <t>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t>
  </si>
  <si>
    <t>2021H21</t>
  </si>
  <si>
    <t>Hallazgo administrativo por el incumplimiento del principio de efectividad, debido a que los actos realizados para el cumplimiento de las acciones correctivas, no subsanaron la causa de los hallazgos, 3.2.1, 3.2.13 y 3.2.14 de la Auditoría de Desempeño Código 98 respectivamente</t>
  </si>
  <si>
    <t>2021H22</t>
  </si>
  <si>
    <t xml:space="preserve">Hallazgo administrativo por incumplimiento a los lineamientos de la Secretaría Distrital de Planeación sobre la Formulación de las metas 1 y 3 del Proyecto 7720. </t>
  </si>
  <si>
    <t>2021H23</t>
  </si>
  <si>
    <t>Hallazgo administrativo por inadecuado seguimiento a indicadores de efectividad en la transgrediendo los principios del proceso planeación</t>
  </si>
  <si>
    <t>2021H24</t>
  </si>
  <si>
    <t xml:space="preserve">Hallazgo administrativo por incumplimiento a los principios de planeación al no contar con un Plan Estratégico Institucional aprobado. </t>
  </si>
  <si>
    <t>2021H25</t>
  </si>
  <si>
    <t>Hallazgo administrativo por la inefectividad e Ineficacia de la Acción # 1 del Hallazgo 3.1.1 de la Auditoria de Desempeño Código 105 - PAD 2020.</t>
  </si>
  <si>
    <t>Mantenimiento de bienes
Gestión Financiera</t>
  </si>
  <si>
    <t>Mantenimiento de bienes
Contabilidad</t>
  </si>
  <si>
    <t>Gestion de adecuacion y mantenimiento de bienes
Gestion financiera</t>
  </si>
  <si>
    <t>Gerencia Recursos Fisicos
Gerencia Financiera</t>
  </si>
  <si>
    <t>GRF
GF</t>
  </si>
  <si>
    <t>2021H26</t>
  </si>
  <si>
    <t>Hallazgo administrativo por omisión de revisión periódica de la vida útil de la propiedad, planta y equipo del IDIPRON</t>
  </si>
  <si>
    <t xml:space="preserve">Gestión Logística
Gestión Financiera </t>
  </si>
  <si>
    <t>almacén e inventarios
Contabilidad</t>
  </si>
  <si>
    <t>Gestion de inventarios, almacen y economato
Gestion financiera</t>
  </si>
  <si>
    <t>2021H27</t>
  </si>
  <si>
    <t>Hallazgo administrativo por falta de revisión del deterioro en Propiedad, Planta y Equipo del IDIPRON.</t>
  </si>
  <si>
    <t>Gestion tecnologica y de la información
Gestión Financiera</t>
  </si>
  <si>
    <t>Sistemas
Contabilidad</t>
  </si>
  <si>
    <t>Gestion de TICS
Gestion financiera</t>
  </si>
  <si>
    <t>Oficinas de tecnologias de la información y las comunicaciones
Secretaria General</t>
  </si>
  <si>
    <t>OTIC
SG</t>
  </si>
  <si>
    <t>No aplica
Gerencia Financiera</t>
  </si>
  <si>
    <t>No aplica
GF</t>
  </si>
  <si>
    <t>2021H28</t>
  </si>
  <si>
    <t>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t>
  </si>
  <si>
    <t>2021H29</t>
  </si>
  <si>
    <t>Gestión Financiera 
Gestion Contractual</t>
  </si>
  <si>
    <t>STAF
OAJ</t>
  </si>
  <si>
    <t>Presupuesto
Adquisiciones</t>
  </si>
  <si>
    <t>Gestion financiera
Gestión contractual</t>
  </si>
  <si>
    <t>Gerencia Financiera
Gerencia contratacion</t>
  </si>
  <si>
    <t>GF
GCO</t>
  </si>
  <si>
    <t>2021H30</t>
  </si>
  <si>
    <t>Hallazgo administrativo por deficiente gestión en la depuración de pasivos exigibles al cierre de la vigencia fiscal 2020.</t>
  </si>
  <si>
    <t xml:space="preserve">Gestion de desarrollo humano
Servicios administrativos
Gestion tecnologica y de la información
Gestion del desarrollo humano
</t>
  </si>
  <si>
    <t>Subdirección técnica administrativa y financiera
Subdirección técnica de desarrollo humano</t>
  </si>
  <si>
    <t>STAF
STDH</t>
  </si>
  <si>
    <t>Carrera administrativa, bienestar social y capacitación</t>
  </si>
  <si>
    <t>2021H31</t>
  </si>
  <si>
    <t>Hallazgo administrativo por incumplimiento de la fecha establecida en el Decreto 1978 de 1989 para la entrega de la primera y la segunda dotación de la vigencia 2021 a los funcionarios que desempeñan funciones administrativas o de conducción</t>
  </si>
  <si>
    <t>Nomina y liquidaciones</t>
  </si>
  <si>
    <t>2021H32</t>
  </si>
  <si>
    <t>Hallazgo administrativo, por diferencias entre los valores de ejecución en el Rubro Factores Salariales Especiales, pago de Prima Técnica, según los soportes de información suministrados por la entidad</t>
  </si>
  <si>
    <t>2021H33</t>
  </si>
  <si>
    <t>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t>
  </si>
  <si>
    <t>2021H34</t>
  </si>
  <si>
    <t>Hallazgo administrativo por faltas al Artículo 2.2.1.2.1.4.1. del Decreto 1082 de 2015, en la suscripción del contrato 1033 de 2021</t>
  </si>
  <si>
    <t>2021H35</t>
  </si>
  <si>
    <t>Hallazgo administrativo por fallas en los estudios previos artículo 2.2.1.1.1.6.1. del decreto 1082 de 2015 y manual de supervisión e interventoría de la entidad.</t>
  </si>
  <si>
    <t>2021H36</t>
  </si>
  <si>
    <t>Hallazgo administrativo por falta al principio de planeación en el contrato 1494 de 2021</t>
  </si>
  <si>
    <t>2021H37</t>
  </si>
  <si>
    <t xml:space="preserve">Hallazgo administrativo por faltas al Artículo 2.2.1.2.1.4.1. del decreto 1082 de 2015, faltas al manual de supervisión e interventoría de la entidad. </t>
  </si>
  <si>
    <t>Seguimiento a la meta del Sector Gestión Pública</t>
  </si>
  <si>
    <t>2021H38</t>
  </si>
  <si>
    <t>Monitorear y evaluar la exposición al riesgo relacionadas con tecnología nueva y emergente,
por parte de los cargos que lideran de manera transversal temas estratégicos de gestión (tales como jefe de planeación, financiero, contratación, TI, servicio al ciudadano y líderes de otros sistemas de gestión.</t>
  </si>
  <si>
    <t>Seguimiento a la meta del Sector Gestión Pública)</t>
  </si>
  <si>
    <t>2021H39</t>
  </si>
  <si>
    <t>Realizar el monitoreo y control (con equipos de medición) de las condiciones ambientales, en los sitios donde se conservan los soportes físicos de la gestión de la entidad.</t>
  </si>
  <si>
    <t>2021H40</t>
  </si>
  <si>
    <t>2021H41</t>
  </si>
  <si>
    <t>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t>
  </si>
  <si>
    <t>2021H42</t>
  </si>
  <si>
    <t>Monitorear desde le CICCI, el estado de los riesgos aceptados (apetito por el riesgo), con el fin de identificar cambios sustantivos que afecten el funcionamiento de la entidad.</t>
  </si>
  <si>
    <t>2021H43</t>
  </si>
  <si>
    <t>Realizar seguimiento a los indicadores de gestión y utilizar los resultados para llevar a cabo mejoras a los procesos y procedimientos de la entidad. </t>
  </si>
  <si>
    <t>2021H44</t>
  </si>
  <si>
    <t>Fomentar la generación de acciones para apoyar la segunda línea de defensa frente al seguimiento del riesgo, por parte del CICCI.</t>
  </si>
  <si>
    <t>2021H45</t>
  </si>
  <si>
    <t>Aumentar los mecanismos y controles para evitar la materialización de posibles riesgos de corrupción, mediante las acciones de racionalización de trámites y de otros procedimientos administrativos implementados por la entidad.</t>
  </si>
  <si>
    <t>2021H46</t>
  </si>
  <si>
    <t>Incluir el propósito del control y el manejo de las desviaciones del control en los controles definidos por la entidad para mitigar los riesgos de corrupción.</t>
  </si>
  <si>
    <t>2021H47</t>
  </si>
  <si>
    <t>1.	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t>
  </si>
  <si>
    <t>Contratación</t>
  </si>
  <si>
    <t>2021H48</t>
  </si>
  <si>
    <t>"2.	Establecer puntos de control para la verificación de la publicación de los informes de ejecución de los contratos que suscriba el instituto."</t>
  </si>
  <si>
    <t>2021H49</t>
  </si>
  <si>
    <t>2021H50</t>
  </si>
  <si>
    <t>4. Impartir instrucciones a los centros de gestión para que al momento de iniciar los procesos de contratación de personal se verifique con estricto cumplimiento a las normas vigentes, la revisión y verificación de los documentos soporte de los futuros contratistas</t>
  </si>
  <si>
    <t>2021H51</t>
  </si>
  <si>
    <t>5. Establecer puntos de control previos a la contratación para verificación de las revisiones efectuadas por los centros de gestión a los documentos contractuales.</t>
  </si>
  <si>
    <t>2021H52</t>
  </si>
  <si>
    <t>No existen zonas destinadas para la ubicación de personas  usuarias de silla de ruedas, la espera se realiza sobre circulaciones o independiente al área general de la sala, siendo no accesible.</t>
  </si>
  <si>
    <t>2021H53</t>
  </si>
  <si>
    <t>En algunas dependencias, el ancho de las circulaciones es inadecuado, porque se presentan obstáculos y en otros espacios porque el ancho de libre de paso es de 50 cm.</t>
  </si>
  <si>
    <t>2021H54</t>
  </si>
  <si>
    <t>Las circulaciones no cuentan con un ancho de paso adecuado. No se garantizan zonas donde se puedan realizar giros y maniobras por parte de las personas con discapacidad física.</t>
  </si>
  <si>
    <t>2021H55</t>
  </si>
  <si>
    <t>No cuenta con una señalética accesible, ya que el material es reflectivo y la información no se encuentra de manera audible y visual (en sistema braille, lengua de señas, macro carácter y alto relieve).</t>
  </si>
  <si>
    <t>2021H56</t>
  </si>
  <si>
    <r>
      <rPr>
        <b/>
        <sz val="10"/>
        <rFont val="Arial"/>
        <family val="2"/>
      </rPr>
      <t>OBSERVACIÓN:</t>
    </r>
    <r>
      <rPr>
        <sz val="10"/>
        <rFont val="Arial"/>
        <family val="2"/>
      </rPr>
      <t xml:space="preserve">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t>
    </r>
  </si>
  <si>
    <t>2021H57</t>
  </si>
  <si>
    <r>
      <rPr>
        <b/>
        <sz val="10"/>
        <rFont val="Arial"/>
        <family val="2"/>
      </rPr>
      <t>HALLAZGO:</t>
    </r>
    <r>
      <rPr>
        <sz val="10"/>
        <rFont val="Arial"/>
        <family val="2"/>
      </rPr>
      <t xml:space="preserve">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t>
    </r>
  </si>
  <si>
    <t>2021H58</t>
  </si>
  <si>
    <t xml:space="preserve">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t>
  </si>
  <si>
    <t xml:space="preserve"> Educación</t>
  </si>
  <si>
    <t>2021H59</t>
  </si>
  <si>
    <t>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t>
  </si>
  <si>
    <t>Salud</t>
  </si>
  <si>
    <t>2021H60</t>
  </si>
  <si>
    <t>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t>
  </si>
  <si>
    <t>Psicosocial
Salud</t>
  </si>
  <si>
    <t>2021H61</t>
  </si>
  <si>
    <r>
      <t>NO CONFORMIDAD:</t>
    </r>
    <r>
      <rPr>
        <sz val="8"/>
        <rFont val="Times New Roman"/>
        <family val="1"/>
      </rPr>
      <t xml:space="preserve">
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t>
    </r>
  </si>
  <si>
    <t>Psicosocial</t>
  </si>
  <si>
    <t>2021H62</t>
  </si>
  <si>
    <t>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t>
  </si>
  <si>
    <t>2021H63</t>
  </si>
  <si>
    <t xml:space="preserve">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t>
  </si>
  <si>
    <t>Cordinadores de Areas SE (3)</t>
  </si>
  <si>
    <t>2021H64</t>
  </si>
  <si>
    <t xml:space="preserve">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
</t>
  </si>
  <si>
    <t>2021H65</t>
  </si>
  <si>
    <t xml:space="preserve">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
</t>
  </si>
  <si>
    <t>2021H66</t>
  </si>
  <si>
    <t xml:space="preserve">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
</t>
  </si>
  <si>
    <t>Calidad alimentaria 
Area infraestrucrura</t>
  </si>
  <si>
    <t>2021H67</t>
  </si>
  <si>
    <t xml:space="preserve">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t>
  </si>
  <si>
    <t>2021H68</t>
  </si>
  <si>
    <t xml:space="preserve">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
</t>
  </si>
  <si>
    <t>Planeacion
Modelo Pedagogico</t>
  </si>
  <si>
    <t>Oficina asesora de planeacion
Subdirección técnica de métodos educativos y operativa</t>
  </si>
  <si>
    <t>OAP
STMEO</t>
  </si>
  <si>
    <t>SIMI
Psicosocial</t>
  </si>
  <si>
    <t>Gestion de TICS
Prestacion de los servicios sociales en el marco del modleo pedagogico institucional</t>
  </si>
  <si>
    <t>Oficinas de tecnologias de la información y las comunicaciones
Subdireccion poblacional</t>
  </si>
  <si>
    <t>OTIC
SP</t>
  </si>
  <si>
    <t>No aplica
Gerencia operativa</t>
  </si>
  <si>
    <t>No aplica
GO</t>
  </si>
  <si>
    <t>2021H69</t>
  </si>
  <si>
    <t xml:space="preserve">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t>
  </si>
  <si>
    <t>Contexto pedagogico internado
Contexto pedagogico  externado
Contexto pedagogico  territorio</t>
  </si>
  <si>
    <t>2021H70</t>
  </si>
  <si>
    <t xml:space="preserve">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
</t>
  </si>
  <si>
    <t>2021H71</t>
  </si>
  <si>
    <t xml:space="preserve">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t>
  </si>
  <si>
    <t>2021H72</t>
  </si>
  <si>
    <t xml:space="preserve">OBSERVACION 10.1 No se evidencia  un procedimiento  para  la disposición  de elementos  tales como tokens  bancarios  o tarjetas  prepagadas   que  ya  no  tengan  utilidad  o  viabilidad. </t>
  </si>
  <si>
    <t>2021H73</t>
  </si>
  <si>
    <t>OBSERVACION 10.2 Las tarjetas correspondientes al convenio de estímulos de corresponsabilidad  son custodiadas por un funcionario diferente al autorizado</t>
  </si>
  <si>
    <t>2021H74</t>
  </si>
  <si>
    <t xml:space="preserve">OBSERVACION 10.4 Se evidenciaron debilidades en el reporte interno de información y diferencias en los saldos reportados a entidades externas </t>
  </si>
  <si>
    <t>2021H75</t>
  </si>
  <si>
    <t>OBSERVACION 10.5 Los  valores   tomados   como  referencia   para  establecer   el   cumplimiento   de  los  límites  de concentración  de riesgos en los excedentes del Instituto,  por emisor,  no corresponden  con los saldos de las cuentas bancarias según los extractos</t>
  </si>
  <si>
    <t>2021H76</t>
  </si>
  <si>
    <t xml:space="preserve">OBSERVACION 10.6 Se observa  falencias  en requisitos de validación  y en archivo  de soportes  de algunos  formatos comprobantes de egreso, encontrándose  que no se imprimen y archivan las órdenes de pago, vulnerando procedimientos  "EJECUCIÓN  DE PAGOS A-GFI-PR-013" </t>
  </si>
  <si>
    <t>2021H77</t>
  </si>
  <si>
    <t xml:space="preserve">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t>
  </si>
  <si>
    <t>Servicios generales</t>
  </si>
  <si>
    <t>2021H78</t>
  </si>
  <si>
    <t>NO CONFORMIDAD 11.3 Se evidencian debilidades en el procedimiento Programación, apertura y legalización de Cajas Menores A-GFI-PR-005 ya que la actividad 9 no se identifica como punto de control.</t>
  </si>
  <si>
    <t>2021H79</t>
  </si>
  <si>
    <t>NO CONFORMIDAD 11.4 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t>
  </si>
  <si>
    <t>2021H80</t>
  </si>
  <si>
    <t>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t>
  </si>
  <si>
    <t>2021H82</t>
  </si>
  <si>
    <t>Identificar las nuevas tipologías documentales en virtud de lo establecido en la Directiva 003 de fecha 03 de mayo de 2021 emitida por la Secretaría General de la Alcaldía Mayor de Bogotá, acerca de los lineamientos para la protección de los documentos de archivo
relacionados con la emergencia económica, social y ecológica declarada por el Gobierno Nacional, con ocasión del COVID-19.</t>
  </si>
  <si>
    <t>2021H83</t>
  </si>
  <si>
    <t>En los soportes allegados por la entidad, no se evidencian transferencias secundarias realizadas durante la vigencia 2020.</t>
  </si>
  <si>
    <t>2021H84</t>
  </si>
  <si>
    <t>En el enlace https://www.idipron.gov.co/transparencia-y-acceso-a-informacion-publica, se encuentra  el archivo "Inventarios documentales de documentación a eliminar". Durante el desarrollo de la visita,  la entidad manifiesta que los documentos a eliminar corresponden a documentos de apoyo del Área 
de Almacén, y que aún no han surtido proceso de eliminación.</t>
  </si>
  <si>
    <t>2021H87</t>
  </si>
  <si>
    <t>Revisar y actualizar el documento, debido a la producción documental electrónica generada por la modalidad de teletrabajo durante la emergencia sanitaria del COVID 19.</t>
  </si>
  <si>
    <t>2021H88</t>
  </si>
  <si>
    <t>Implementar el modelo en el Sistema de Gestión de Documentos Electrónicos de Archivo (SGDEA), con el fin de que el SGDEA cumpla con los procesos de la gestión documental y garantice entre otras cosas la preservación a largo plazo de la información producida por la entidad.</t>
  </si>
  <si>
    <t>2021H89</t>
  </si>
  <si>
    <t>Continuar con la actualización de los procedimientos que se encuentran pendientes, contemplando además los procedimientos de preservación y valoración de documentos.</t>
  </si>
  <si>
    <t>2021H90</t>
  </si>
  <si>
    <t>Definir estrategias para la gestión y organización de los documentos electrónicos producidos en el marco de la emergencia sanitaria COVID 19, como lo sugiere la guía; 
http://archivobogota.secretariageneral.gov.co/sites/default/files/documentacion_x0002_archivo/0_Gu%C3%ADa%20Documento%20Electr%C3%B3nico%202020.pd</t>
  </si>
  <si>
    <t>2021H91</t>
  </si>
  <si>
    <t xml:space="preserve"> La producción documental electrónica, se puede producir y/o capturarse en cualquier formato electrónico, por lo anterior, se debe asegurar que se trate de formatos sin obsolescencia 
tecnológica o que estén en desuso. Dado lo anterior es importante implementar estrategias de Preservación Digital a Largo Plazo.</t>
  </si>
  <si>
    <t>2021H92</t>
  </si>
  <si>
    <t>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t>
  </si>
  <si>
    <t>2021H93</t>
  </si>
  <si>
    <t>Implementación del Plan de Conservación Documental: Detectores de humo</t>
  </si>
  <si>
    <t>AUDITORÍA REGULAR DE GESTIÓN – PROCESO DE
GESTIÓN FINANCIERA</t>
  </si>
  <si>
    <t>2021H94</t>
  </si>
  <si>
    <t>Se pudo verificar que la Entidad en la vigencia 2020 no ejecutó la totalidad del presupuesto proyectado en ingresos y gastos bajo el contexto de la entrega real de bienes y servicios en términos anuales.</t>
  </si>
  <si>
    <t>2021H95</t>
  </si>
  <si>
    <t>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t>
  </si>
  <si>
    <t>2021H96</t>
  </si>
  <si>
    <t xml:space="preserve">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
flujograma del procedimiento. </t>
  </si>
  <si>
    <t>2021H97</t>
  </si>
  <si>
    <t>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
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
información se captura en los aplicativos SYSMAN y BOGDATA, y no en PREDIS ya que no está vigente.</t>
  </si>
  <si>
    <t>2021H98</t>
  </si>
  <si>
    <t>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t>
  </si>
  <si>
    <t>2021H99</t>
  </si>
  <si>
    <t>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
9 del procedimiento. Lo correcto que debe quedar en el procedimiento, es que la verificación en el SECOP II sea previa a la emisión del CRP.</t>
  </si>
  <si>
    <t>2021H100</t>
  </si>
  <si>
    <t>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t>
  </si>
  <si>
    <t>PROCESO DE APOYO SERVICIOS ADMINISTRATIVOS –TRANSPORTES Y SERVICIOS PÚBLICOS</t>
  </si>
  <si>
    <t>2021H101</t>
  </si>
  <si>
    <t>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</si>
  <si>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Transporte
Servicios administrativos</t>
  </si>
  <si>
    <t>2021H102</t>
  </si>
  <si>
    <t>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
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</si>
  <si>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2021H103</t>
  </si>
  <si>
    <t>1.1.27 - 8.2. Las dificultades para el análisis de información?</t>
  </si>
  <si>
    <t>2021H104</t>
  </si>
  <si>
    <t>1.1.33 - 10.2. Existen mecanismos para verificar el cumplimiento de estas directrices, procedimientos, instrucciones o lineamientos?</t>
  </si>
  <si>
    <t>2021H105</t>
  </si>
  <si>
    <t>1.2.1.1.1 - 11. Se observan debilidades en la oportunidad y calidad de los datos remitidos por las dependencias proveedoras de información de relevancia financiera</t>
  </si>
  <si>
    <t>2021H106</t>
  </si>
  <si>
    <t>1.2.1.3.1 - 16. Se evidencia gastos de arriendos registrados en meses posteriores a los meses en que se realizó la prestación del servicio o adquisición de los bienes.</t>
  </si>
  <si>
    <t>2021H107</t>
  </si>
  <si>
    <t>1.2.1.3.2 - 16.1. Se evidencia gastos de arriendos registrados en meses posteriores a los meses en que se realizó la prestación del servicio o adquisición de los bienes.</t>
  </si>
  <si>
    <t>2021H108</t>
  </si>
  <si>
    <t>1.2.2.3 - 22.2. La depreciación y vida útil de la propiedad planta y equipo, no cuenta con unos tiempos de revisión periódica.</t>
  </si>
  <si>
    <t>2021H109</t>
  </si>
  <si>
    <t>1.2.2.4 - 22.3. Para el periodo 2020 no se realizo cálculo de deterioro sobre los bienes.</t>
  </si>
  <si>
    <t>2021H110</t>
  </si>
  <si>
    <t>1.2.3.1.9 - 26.1. No se hallaron indicadores de gestión del área contable.</t>
  </si>
  <si>
    <t>2021H111</t>
  </si>
  <si>
    <t>2021H112</t>
  </si>
  <si>
    <r>
      <t xml:space="preserve">Observación 11.1 </t>
    </r>
    <r>
      <rPr>
        <sz val="10"/>
        <color rgb="FF000000"/>
        <rFont val="Arial"/>
        <family val="2"/>
      </rPr>
      <t>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t>
    </r>
  </si>
  <si>
    <t xml:space="preserve">INFORME FINAL AUDITORÍA PARTICIPACIÓN CIUDADANA
 PRIMER SEMESTRE 2021
</t>
  </si>
  <si>
    <t>2021H113</t>
  </si>
  <si>
    <t>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t>
  </si>
  <si>
    <t>2021H114</t>
  </si>
  <si>
    <t>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t>
  </si>
  <si>
    <t>2021H115</t>
  </si>
  <si>
    <t>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t>
  </si>
  <si>
    <t>2021H116</t>
  </si>
  <si>
    <t>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t>
  </si>
  <si>
    <t>2021H117</t>
  </si>
  <si>
    <t>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t>
  </si>
  <si>
    <t>2021H118</t>
  </si>
  <si>
    <t>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t>
  </si>
  <si>
    <t>2021H119</t>
  </si>
  <si>
    <t>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t>
  </si>
  <si>
    <t>INFORME DE AUDITORÍA 
PROCESO MISIONAL - ÁREA SICOSOCIAL 
VIGENCIA 2021 - PERIODO AUDITADO 2020</t>
  </si>
  <si>
    <t>2021H120</t>
  </si>
  <si>
    <t xml:space="preserve">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t>
  </si>
  <si>
    <t xml:space="preserve">STMEO 
Lideres de áreas del modelo Pedagógico </t>
  </si>
  <si>
    <t>2021H121</t>
  </si>
  <si>
    <t>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que limita identificar aspectos como tiempos de ejecución, contenidos temáticos y responsables entre otros, que  determinen criterios de referencia</t>
  </si>
  <si>
    <t>2021H122</t>
  </si>
  <si>
    <t xml:space="preserve">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t>
  </si>
  <si>
    <t xml:space="preserve">Coordinación externados 
Lideres de áreas del modelo Pedagógico
Territorio 
</t>
  </si>
  <si>
    <t>2021H123</t>
  </si>
  <si>
    <t>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t>
  </si>
  <si>
    <t>2021H124</t>
  </si>
  <si>
    <t>11.1. Consulta social en domicilio
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t>
  </si>
  <si>
    <t>2021H125</t>
  </si>
  <si>
    <t>11.2. Valoraciones iniciales  
Existen debilidades en las valoraciones iniciales que se realiza en el Área de Psicosocial a los NNAJ del Instituto 
debido  a  que  no  se  hacen  de  manera  oportuna,  evidenciando  falta  de  gestión,  seguimiento  y  control  en  estos 
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protección integral de internado M-MIN-PR-002</t>
  </si>
  <si>
    <t>2021H126</t>
  </si>
  <si>
    <t>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y se evidenció que en algunos casos se ha realizado cada seis (6) meses o más.</t>
  </si>
  <si>
    <t>2021H127</t>
  </si>
  <si>
    <t>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situaciones como la falta de actualización de las fichas de ingreso afecta las acciones posteriores de seguimiento al egreso y en los demás casos, la confiabilidad de la información registrada.</t>
  </si>
  <si>
    <t>2021H128</t>
  </si>
  <si>
    <t>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t>
  </si>
  <si>
    <t>2021H129</t>
  </si>
  <si>
    <t>En la revisión efectuada sobre la muestra de Historias Sociales se evidenció falencias en el correcto 
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básica de los/as jóvenes y que hace parte de la memoria institucional</t>
  </si>
  <si>
    <t xml:space="preserve">
Lideres de contexto Pedagógico 
Responsables de UPI</t>
  </si>
  <si>
    <t>2021H130</t>
  </si>
  <si>
    <t xml:space="preserve">STMEO 
Coordinador  Internado
Coordinador Externado </t>
  </si>
  <si>
    <t>INFORME DE AUDITORÍA ESPECIAL: ATENCIÓN DEL SERVICIO PRESTADO A LOS JÓVENES DE LA UNIDAD DE LA FLORIDA</t>
  </si>
  <si>
    <t>2021H131</t>
  </si>
  <si>
    <t>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t>
  </si>
  <si>
    <t>2021H132</t>
  </si>
  <si>
    <t>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t>
  </si>
  <si>
    <t xml:space="preserve">STMEO 
Coordinador Externado </t>
  </si>
  <si>
    <t>2021H133</t>
  </si>
  <si>
    <t xml:space="preserve">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t>
  </si>
  <si>
    <t>2021H134</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</si>
  <si>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</si>
  <si>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 xml:space="preserve">STMEO
Responsables de UPI </t>
  </si>
  <si>
    <t>2021H135</t>
  </si>
  <si>
    <t>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t>
  </si>
  <si>
    <t>Responsable Unidad de Protección Integral la Florida.</t>
  </si>
  <si>
    <t>2021H136</t>
  </si>
  <si>
    <t>Se observa utensilios de cocina tales como cubiertos, platos y ollas en la bodega de almacenamiento principal, los cuales no hacen parte de la cocina ni se encuentran registrados en el kardex de la unidad de La Florida.</t>
  </si>
  <si>
    <t>2021H137</t>
  </si>
  <si>
    <t>Se verifica que el formato “control recepción de materia prima” falta de la firma del profesional de calidad, es importante que cada una de las firmas sean diligenciadas en los formatos establecidos del Instituto.</t>
  </si>
  <si>
    <t>2021H138</t>
  </si>
  <si>
    <t>La unidad de La Florida no contaba con báscula en la cocina, lo que interrumpe e impide el adecuado control a los alimentos enviados por el Economato.</t>
  </si>
  <si>
    <t>2021H139</t>
  </si>
  <si>
    <t xml:space="preserve">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t>
  </si>
  <si>
    <t xml:space="preserve">Responsable Unidad de Protección Integral la Florida.
Coordinador área de salud. </t>
  </si>
  <si>
    <t>2021H140</t>
  </si>
  <si>
    <t>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t>
  </si>
  <si>
    <t>2021H141</t>
  </si>
  <si>
    <t xml:space="preserve">Se evidenció la falta de oportunidad y deficiencias en el mantenimiento preventivo y correctivo para la debida conservación de las condiciones físicas de la infraestructura de la Unidad de La Florida </t>
  </si>
  <si>
    <t xml:space="preserve">STMEO
Responsable Unidad de Protección Integral la Florida.
</t>
  </si>
  <si>
    <t>2021H142</t>
  </si>
  <si>
    <t>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t>
  </si>
  <si>
    <t>2021H143</t>
  </si>
  <si>
    <t>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t>
  </si>
  <si>
    <t xml:space="preserve">
Responsable de UPI Florida </t>
  </si>
  <si>
    <t>2021H144</t>
  </si>
  <si>
    <t>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t>
  </si>
  <si>
    <t>Gerente del proyecto - 
STMEO  
Sociolegal y justicia restaurativa</t>
  </si>
  <si>
    <t>AUDITORÍA ÁREA SOCIO-LEGAL Y JUSTICIA RESTAURATIVA VIGENCIA 2021-PERIODO AUDITADO VIGENCIA 2020</t>
  </si>
  <si>
    <t>2021H145</t>
  </si>
  <si>
    <t>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t>
  </si>
  <si>
    <t xml:space="preserve">Equipos psicosociales de las unidades y/o territorio y/o área psicosocial 
Sociolegal y justicia restaurativa
</t>
  </si>
  <si>
    <t>2021H146</t>
  </si>
  <si>
    <t>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t>
  </si>
  <si>
    <t>Sociolegal y justicia restaurativa</t>
  </si>
  <si>
    <t>2021H147</t>
  </si>
  <si>
    <t>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t>
  </si>
  <si>
    <t>Gestion Juridica
Modelo Pedagogico</t>
  </si>
  <si>
    <t>Oficina asesora juridica
Subdirección técnica de métodos educativos y operativa</t>
  </si>
  <si>
    <t>OAJ
STMEO</t>
  </si>
  <si>
    <t>Representación judicial y asuntos legales
Sociolegal y justicia restaurativa</t>
  </si>
  <si>
    <t>Gestión jurídica
Diseño y adopcion de lineamientos para la prestacion de los servicios en el marco del modelo pedagogico institucional</t>
  </si>
  <si>
    <t>Oficina Juridica
Subdireccion de lineamientos y politicas</t>
  </si>
  <si>
    <t>OJU
SLP</t>
  </si>
  <si>
    <t>No aplica
Gerencia de capacidades y derechos</t>
  </si>
  <si>
    <t>No aplica
GCD</t>
  </si>
  <si>
    <t>2021H148</t>
  </si>
  <si>
    <t>Se evidenció incumplimiento a la Ley 1755 de 2015 frente a los términos de los tiempos para resolver las
peticiones de acuerdo con el Art 14, cómo se puede evidenciar en el punto 15.1.2 Requerimientos Fuera de
Términos. Por lo cual se establece esta no conformidad compartida con el Área Sociolegal y el Área Jurídica
quien administra el correo de notificacionesjudiciales@idipron.gov.co, para que en conjunto se establezcan
acciones de mejora para minimizar el riesgo de responder las peticiones fuera de términos.</t>
  </si>
  <si>
    <t>Sociolegal y justicia restaurativa
Convenios</t>
  </si>
  <si>
    <t>2021H149</t>
  </si>
  <si>
    <t>No se cumple a cabalidad con el proceso de seguimiento al egreso de NNAJ, teniendo en cuenta el represamiento en los casos de la vigencia actual y los que aún se encuentran pendientes de vigencias anteriores.</t>
  </si>
  <si>
    <t>INFORME SEGUIMIENTO ESTÁNDARES MINIMOS DEL SISTEMA DE
GESTIÓN DE SEGURIDAD Y SALUD EN EL TRABAJO SEGÚN RESOLUCIÓN
0312 de 2019 ESTANDARES MINIMOS Y DECRETO 1072 DEL 26 DE
MAYO DE 2015 VIGENCIAS 2020 Y 2021</t>
  </si>
  <si>
    <t>2021H150</t>
  </si>
  <si>
    <t>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t>
  </si>
  <si>
    <t>2021H151</t>
  </si>
  <si>
    <t>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t>
  </si>
  <si>
    <t>2021H152</t>
  </si>
  <si>
    <t>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t>
  </si>
  <si>
    <t>INFORME SEGUIMIENTO ESTÁNDARES MINIMOS DEL SISTEMA DE
GESTIÓN DE SEGURIDAD Y SALUD EN EL TRABAJO SEGÚN RESOLUCIÓN
0312 de 2019 ESTANDARES MINIMOS Y DECRETO 1072 DEL 26 DE
MAYO DE 2015 VIGENCIAS 2020 Y 2022</t>
  </si>
  <si>
    <t>2021H153</t>
  </si>
  <si>
    <t>No se realizaron mediciones ambientales durante las vigencias 2020 y 2021, por lo tanto, se está dando incumplimiento al Criterio 4.1.4 de la Resolución 0312 de 2019, el cual indica que deben realizarse mediciones ambientales, químicas, físicas y biológicas durante cada vigencia.</t>
  </si>
  <si>
    <t>INFORME SEGUIMIENTO ESTÁNDARES MINIMOS DEL SISTEMA DE
GESTIÓN DE SEGURIDAD Y SALUD EN EL TRABAJO SEGÚN RESOLUCIÓN
0312 de 2019 ESTANDARES MINIMOS Y DECRETO 1072 DEL 26 DE
MAYO DE 2015 VIGENCIAS 2020 Y 2023</t>
  </si>
  <si>
    <t>2021H154</t>
  </si>
  <si>
    <t>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t>
  </si>
  <si>
    <t>INFORME SEGUIMIENTO ESTÁNDARES MINIMOS DEL SISTEMA DE
GESTIÓN DE SEGURIDAD Y SALUD EN EL TRABAJO SEGÚN RESOLUCIÓN
0312 de 2019 ESTANDARES MINIMOS Y DECRETO 1072 DEL 26 DE
MAYO DE 2015 VIGENCIAS 2020 Y 2024</t>
  </si>
  <si>
    <t>2021H155</t>
  </si>
  <si>
    <t>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t>
  </si>
  <si>
    <t>INFORME AUDITORÍA INTERNA DE GESTIÓN
PROCESO DE APOYO
ÁREA GESTIÓN AMBIENTAL</t>
  </si>
  <si>
    <t>2021H156</t>
  </si>
  <si>
    <t>Se observaron debilidades con relación al nivel de cumplimiento de las metas proyectadas para los
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t>
  </si>
  <si>
    <t>2021H157</t>
  </si>
  <si>
    <t>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t>
  </si>
  <si>
    <t>Gestion ambiental
Modelo Pedagogico</t>
  </si>
  <si>
    <t>Subdirección técnica administrativa y financiera
Subdirección técnica de métodos educativos y operativa</t>
  </si>
  <si>
    <t>STAF
STMEO</t>
  </si>
  <si>
    <t>Gestión Ambiental
Prestacion de los servicios sociales en el marco del modleo pedagogico institucional</t>
  </si>
  <si>
    <t>Secretaria General
Subdireccion poblacional</t>
  </si>
  <si>
    <t>2021H158</t>
  </si>
  <si>
    <t>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
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t>
  </si>
  <si>
    <t>2021H159</t>
  </si>
  <si>
    <t>Se observó que uno de los seguimientos al plan de acción que debería haberse presentado del 01 al 31 de enero, se reportó el 12/02/2021, es decir, fuera del plazo establecido; lo mismo ocurrió con cuatro informes elaborados en el formulario electrónico
dispuesto por la SDA,</t>
  </si>
  <si>
    <t>2021H160</t>
  </si>
  <si>
    <t>Luego de verificar la caracterización del proceso y el informe de gestión presentado para la vigencia 2020
mediante el cual se da cuenta de los resultados de la gestión del Área, se identifican falencias en la
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t>
  </si>
  <si>
    <t>2021H161</t>
  </si>
  <si>
    <t>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
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t>
  </si>
  <si>
    <t>2021H162</t>
  </si>
  <si>
    <t>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t>
  </si>
  <si>
    <t>Gestion ambiental
Modelo Pedagogico</t>
  </si>
  <si>
    <t>Subdirección técnica administrativa y financiera
Subdirección técnica de métodos educativos y operativa</t>
  </si>
  <si>
    <t>STAF
STMEO</t>
  </si>
  <si>
    <t>Gestión ambiental
Subdirección de Métodos
Responsables de UPI
Coordinadores de Contexto 
Gestión Ambiental</t>
  </si>
  <si>
    <t>Gestión Ambiental
Prestacion de los servicios sociales en el marco del modleo pedagogico institucional</t>
  </si>
  <si>
    <t>Secretaria General
Subdireccion poblacional</t>
  </si>
  <si>
    <t>SG
SP</t>
  </si>
  <si>
    <t>Gerencia administrativa
Gerencia operativa</t>
  </si>
  <si>
    <t>GA
GO</t>
  </si>
  <si>
    <t>2021H163</t>
  </si>
  <si>
    <t>Se observó en dos de las UPI´s visitadas falencias en la disposición de residuos al interior del cuarto de
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t>
  </si>
  <si>
    <t>2021H164</t>
  </si>
  <si>
    <t>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
(actividad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t>
  </si>
  <si>
    <t>INFORME AUDITORÍA DE GESTIÓN
VIGENCIA SEGUNDO SEMESTRE 2020 Y PRIMER SEMESTRE 2021</t>
  </si>
  <si>
    <t>SEGUNDO SEMESTRE 2020 Y PRIMER SEMESTRE 2021</t>
  </si>
  <si>
    <t>2021H165</t>
  </si>
  <si>
    <t xml:space="preserve">Deficiencia de controles para la adecuada ejecución de la Orden de Compra TERPEL. En el expediente contractual no obra informe de ejecución contractual ni se indica donde reposan las evidencias contractuales.  </t>
  </si>
  <si>
    <t>2021H166</t>
  </si>
  <si>
    <t xml:space="preserve">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t>
  </si>
  <si>
    <t>2021H167</t>
  </si>
  <si>
    <t xml:space="preserve">En el Secop II no obra pantallazo de la entidad sobre la verificación de las pólizas. (Ver contrato1329 de 2020, 2020- 2396, 1391 – 2020, 0190 de 2021, 1699-2021, 1509 de 2021 y 1329 de 2020).  </t>
  </si>
  <si>
    <t>2021H168</t>
  </si>
  <si>
    <t xml:space="preserve">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t>
  </si>
  <si>
    <t>2021H169</t>
  </si>
  <si>
    <t xml:space="preserve">En las órdenes de compra, 2020-61220, 61222-2020 y 2021-76115, en el expediente contractual no se adjunta, el acta de inicio, ni recibo a satisfacción. Tampoco obra el acta de liquidación.  </t>
  </si>
  <si>
    <t>2021H170</t>
  </si>
  <si>
    <t xml:space="preserve">los informes de actividades de los contratistas no relacionan las obligaciones contractuales, no aportan ni indican donde se encuentran las evidencias de las actividades realizadas (ver contrato 0588-2020, 0299 de 2020, 887 de 2021, 0018 de 2021 y 0190 de 2021).  </t>
  </si>
  <si>
    <t>2021H171</t>
  </si>
  <si>
    <t xml:space="preserve">De acuerdo con la certificación expedida por el supervisor, se encuentran facturas vencidas para la presentación de la cuenta de cobro, son posteriores al periodo de pago. (Ver contrato 1329 de 2020, 66034-2021, 1406-2021, 2020-61220, 61222-2020)  </t>
  </si>
  <si>
    <t>2021H172</t>
  </si>
  <si>
    <t xml:space="preserve">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t>
  </si>
  <si>
    <t>2021H173</t>
  </si>
  <si>
    <t xml:space="preserve">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t>
  </si>
  <si>
    <t>2021H174</t>
  </si>
  <si>
    <t xml:space="preserve">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t>
  </si>
  <si>
    <t>PROCESO GESTIÓN FINANCIERA – SEGUIMIENTO CONTROL INTERNO 
CONTABLE</t>
  </si>
  <si>
    <t>2021H175</t>
  </si>
  <si>
    <t>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implementar los controles que sean necesarios a fin de mejorar la calidad de la información”</t>
  </si>
  <si>
    <t>2021H176</t>
  </si>
  <si>
    <t xml:space="preserve">Dadas las condiciones de perfil exigido para el personal y las actividades que requiere adelantar, el área de Contabilidad requiere que se dé mayor énfasis en la actualización permanente de su personal, Ahora bien, conforme la información 
publicada en la página web del Instituto, en el link de transparencia-Desarrollo Humano- Plan Institucional de Capacitación - PIC 2021, esta capacitación fue estimada entre febrero a junio, sin embargo fue realizada en el mes de noviembre 5 meses después de lo estimado. </t>
  </si>
  <si>
    <t>AUDITORÍA ESPECIAL: ATENCIÓN DEL SERVICIO PRESTADO A LOS
JÓVENES DE LA UNIDAD DE LA FLORIDA</t>
  </si>
  <si>
    <t>2021H177</t>
  </si>
  <si>
    <t>La responsable de UPI manifestó que no se dio a conocer sobre la existencia del protocolo establecido por IDIPRON y de su cumplimiento.</t>
  </si>
  <si>
    <t>2021H178</t>
  </si>
  <si>
    <t>No se observó alguna ratificación por parte de SO, sobre el cierre de la Unidad y medidas implementadas  para el control de la emergencia sanitaria.</t>
  </si>
  <si>
    <t>2021H179</t>
  </si>
  <si>
    <t>No se observa que en el protocolo se especifique, que una vez detectados varios casos simultáneos positivos, se adopten medidas más drásticas</t>
  </si>
  <si>
    <t>Emprender</t>
  </si>
  <si>
    <t>Gerencia inserccion socioeconomica</t>
  </si>
  <si>
    <t xml:space="preserve">Informe Auditoria de Gestión- Proceso área Emprender </t>
  </si>
  <si>
    <t>2021H180</t>
  </si>
  <si>
    <t>Se debe actualizar el manual operativo del área de Emprender, vigente desde el 20 de diciembre de 2018, acorde con la 
actualización del procedimiento componente de emprendimiento, vigente desde el 28 de octubre de 2021</t>
  </si>
  <si>
    <t>2021H181</t>
  </si>
  <si>
    <t xml:space="preserve">En la plataforma SIMI no se observa el cumplimiento del seguimiento y trazabilidad trimestral en cuanto a las 
actividades de emprendimiento realizadas por cada joven activo y los proyectos de Emprendimiento de los participantes de 
la feria. Igualmente, en las fichas de observación y seguimientos registradas en SIMI, no se registran seguimientos en 
cuanto al proyecto productivo fase planeación y proyecto productivo fase seguimiento.
</t>
  </si>
  <si>
    <t>2021H182</t>
  </si>
  <si>
    <t>De acuerdo con el instructivo Estrategia virtual de formación, aunque se actualizo el 4 de noviembre de 2021, no se 
indica explícitamente las actividades correspondientes al componente de Emprendimiento del Área Emprender. Evaluar la 
posibilidad de un instructivo específico para el área de emprender.</t>
  </si>
  <si>
    <t>2021H183</t>
  </si>
  <si>
    <t>En la plataforma SIMI se debe anexar el formato registro taller realizado por cada profesional y no solo registrar la 
anotación de realización del taller. Igualmente, diligenciar el encabezado, el tema, nombre del taller, responsable de la 
actividad y responsable líder debe ser legible.</t>
  </si>
  <si>
    <t>2021H184</t>
  </si>
  <si>
    <t>En el mapa de riesgo de gestión, no se definieron acciones a implementar para el fortalecimiento, como tampoco la
periodicidad y frecuencia para el riesgo. Aunado a lo anterior, no se observa el diseño de indicadores para la medición y
monitoreo del cumplimiento en la ejecución de los controles y el análisis de su efectividad en la mitigación del riesgo</t>
  </si>
  <si>
    <t>2021H185</t>
  </si>
  <si>
    <t>En el mapa de riesgo de corrupción, no se observa periodicidad de los controles que permita identificar la oportunidad
en la mitigación del riesgo y el registro de indicadores.</t>
  </si>
  <si>
    <t xml:space="preserve">
Coordinador de Contexto Internado y Externado.</t>
  </si>
  <si>
    <t>Subdireccion de lineamientos y politicas
Subdireccion poblacional</t>
  </si>
  <si>
    <t>SLP
SP</t>
  </si>
  <si>
    <t>Gerencia de capacidades y derechos
Gerencia operativa</t>
  </si>
  <si>
    <t>GCD
GO</t>
  </si>
  <si>
    <t>VERIFICACIÓN DE LA GESTIÓN REALIZADA DESDE LA COORDINACIÓN DE LA
UNIDAD DE PROTECCIÓN INTEGRAL BOSA EN EL MARCO DE LA EJECUCIÓN DEL
CONTRATO DE PRESTACIÓN DE SERVICIOS 0069/2021</t>
  </si>
  <si>
    <t>2021H186</t>
  </si>
  <si>
    <t xml:space="preserve"> No es clara la existencia de procedimientos o documentos internos formales al interior del Instituto que
orienten sobre los lineamientos para el manejo y seguimiento de casos en los que se presentan faltas en la
atención integral de los AJ o situaciones que pueden representar posibles incumplimientos de obligaciones
por parte de los contratistas, y que, faciliten la canalización, comunicación y atención oportuna de las
situaciones que puedan ir en contravía del adecuado desarrollo de los procesos institucionales.</t>
  </si>
  <si>
    <t>2021H187</t>
  </si>
  <si>
    <t xml:space="preserve">De manera reiterada se evidencia incumplimiento del Decreto 762 de 2018 relacionado con la Política
Pública para la garantía del ejercicio efectivo de los derechos de las personas que hacen parte de la población
del sector social LGBTI y de personas con orientaciones sexuales e identidades de género diversas, en cuanto
a su formulación, implementación y seguimiento al Interior del IDIPRON, esta situación expone al Instituto a
posibles incumplimientos frente a la normativa vigente, lo que incumple también con lo dispuesto en la
Tercera Dimensión, gestión con valores para resultados del Modelo Integrado de Planeación y Gestión. </t>
  </si>
  <si>
    <t>AUDITORÍA DE SEGUIMIENTO AL PROCESO ATENCIÓN AL CIUDADANO VIGENCIA 1 DE ENERO 2021 AL 30 DE JUNIO DE 2021</t>
  </si>
  <si>
    <t>2021H188</t>
  </si>
  <si>
    <t>Se observó debilidad en el diligenciamiento del formato “Control de requerimientos ciudadanos – ACI-FT-003, frente a dejar espacios sin información o información incompleta.</t>
  </si>
  <si>
    <t>Atencion a la ciudadania
Mantenimiento de bienes</t>
  </si>
  <si>
    <t>Atencion al ciudadano
Mantenimiento de bienes</t>
  </si>
  <si>
    <t>Servicio a la ciudadania
Gestion de adecuacion y mantenimiento de bienes</t>
  </si>
  <si>
    <t>No aplica
Gerencia Recursos Fisicos</t>
  </si>
  <si>
    <t>No aplica
GRF</t>
  </si>
  <si>
    <t>2021H189</t>
  </si>
  <si>
    <t>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t>
  </si>
  <si>
    <t>2021H190</t>
  </si>
  <si>
    <t>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t>
  </si>
  <si>
    <t>2022H1</t>
  </si>
  <si>
    <t>Hallazgo administrativo, por ineficacia en el cumplimiento de los procedimientos de la supervisión, relacionados con el adecuado control y  seguimiento documental en los procesos de contratación.</t>
  </si>
  <si>
    <t>2022H2</t>
  </si>
  <si>
    <t xml:space="preserve"> Hallazgo administrativo, por cuanto en los registros con denominación Orden de pedido, despacho o remisiones, se evidencia deficiencia de planeación con respecto a la cantidad de alimentos requeridos. Contrato No. 1697/2021</t>
  </si>
  <si>
    <t>2022H3</t>
  </si>
  <si>
    <t>Hallazgo administrativo por vulneración del principio de publicidad por omisión de reportes en el SECOP II.</t>
  </si>
  <si>
    <t>2022H4</t>
  </si>
  <si>
    <t xml:space="preserve"> Hallazgo administrativo por incoherencia en la información registrada en el expediente del Contrato No.1675-2021. </t>
  </si>
  <si>
    <t>Gestion Contractual
Modelo Pedagogico - convenios</t>
  </si>
  <si>
    <t>Oficina asesora juridica
Subdirección técnica administrativa y financiera</t>
  </si>
  <si>
    <t>OAJ
STAF</t>
  </si>
  <si>
    <t>Adquisiciones
Convenios</t>
  </si>
  <si>
    <t>Gestión contractual
Prestacion de los servicios sociales en el marco del modleo pedagogico institucional</t>
  </si>
  <si>
    <t>Secretaria General
Subdireccion para las oportunidades</t>
  </si>
  <si>
    <t>SG
SOP</t>
  </si>
  <si>
    <t>Gerencia contratacion
Gerencia estrategias de corresponsabilidad</t>
  </si>
  <si>
    <t>GCO
GEC</t>
  </si>
  <si>
    <t>2022H5</t>
  </si>
  <si>
    <t xml:space="preserve">Hallazgo administrativo por incumplimiento en obligaciones del supervisor del Contrato No.1772- 2021.    </t>
  </si>
  <si>
    <t>Gestion Contractual
Mantenimiento de bienes
Modelo Pedagogico - convenios</t>
  </si>
  <si>
    <t>Adquisiciones
Mantenimiento de bienes
Convenios</t>
  </si>
  <si>
    <t>Gestión contractual
Gestion de adecuacion y mantenimiento de bienes
Prestacion de los servicios sociales en el marco del modleo pedagogico institucional</t>
  </si>
  <si>
    <t>Secretaria General
Subdireccion para las oportunidades</t>
  </si>
  <si>
    <t>SG
SOP</t>
  </si>
  <si>
    <t>Gerencia contratacion
Gerencia Recursos Fisicos
Gerencia estrategias de corresponsabilidad</t>
  </si>
  <si>
    <t>GCO
GRF
GEC</t>
  </si>
  <si>
    <t>2022H6</t>
  </si>
  <si>
    <t>Hallazgo administrativo por incumplimiento en las obligaciones del supervisor del Contrato No.1449-2021.</t>
  </si>
  <si>
    <t>Gerencia contratacion
Gerencia estrategias de corresponsabilidad</t>
  </si>
  <si>
    <t>GCO
GEC</t>
  </si>
  <si>
    <t>2022H7</t>
  </si>
  <si>
    <t>Hallazgo administrativo por deficiencias en las funciones como Supervisor e inadecuado manejo e incumplimiento de las normas de archivo del expediente de los Contratos de Suministros Nos. 2064 y No. 2267 de 2020 y Nos.1449, 1547, 1695, 1740, 1763, 1772, 1862, 1981 y 2034 de 2021.</t>
  </si>
  <si>
    <t>2022H8</t>
  </si>
  <si>
    <t xml:space="preserve">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t>
  </si>
  <si>
    <t>2022H10</t>
  </si>
  <si>
    <t>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t>
  </si>
  <si>
    <t>2022H11</t>
  </si>
  <si>
    <t>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t>
  </si>
  <si>
    <t>2022H12</t>
  </si>
  <si>
    <t>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t>
  </si>
  <si>
    <t>2022H13</t>
  </si>
  <si>
    <t>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t>
  </si>
  <si>
    <t>AUDITORÍA DE SEGUIMIENTO AL PROCESO ATENCIÓN AL CIUDADANO
II SEMESTRE DE 2021</t>
  </si>
  <si>
    <t>2022H14</t>
  </si>
  <si>
    <t>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t>
  </si>
  <si>
    <t>2022H15</t>
  </si>
  <si>
    <t>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t>
  </si>
  <si>
    <t>2022H16</t>
  </si>
  <si>
    <t xml:space="preserve">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generando debilidad en los atributos de la calidad de la información, que se predican desde la dimensión 
Información y Comunicación del Modelo Integrado de Planeación y Gestión, además de riesgos de incumplimiento de la normatividad aplicable y posibles sanciones por parte de los entes de control.
</t>
  </si>
  <si>
    <t>Gestion contractual</t>
  </si>
  <si>
    <t xml:space="preserve">Gestion contractual </t>
  </si>
  <si>
    <t>2022H17</t>
  </si>
  <si>
    <t>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t>
  </si>
  <si>
    <t>2022H18</t>
  </si>
  <si>
    <t xml:space="preserve"> Hallazgo Administrativo por la no actualización de los Manuales de Contratación,  Supervisión e Interventoría con respecto a la Política de Cero Papel de acuerdo con 
lo establecido en el Proceso de Gestión Ambiental – Política Cero Papel Cód. A_x0002_GAM-DI-002, vigente desde el 8 de abril de 2021, con respecto a los Contratos de 
Prestación de Servicios Nos. 0405, 490, 538, 1432, 2288 de 2020 y 591 y 1006 de  2021</t>
  </si>
  <si>
    <t>2022H19</t>
  </si>
  <si>
    <t>Hallazgo administrativo por fallas en la planeación de los estudios previos de los 
Contratos de Prestación de Servicios Nos. 490 y 538 de 2020 y 591 de 2021</t>
  </si>
  <si>
    <t>2022H20</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</si>
  <si>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Inexistencia del documento de asignación de la supervisión.</t>
  </si>
  <si>
    <t>2022H21</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</si>
  <si>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No existe el informe del estado del contrato entregado por parte del 
supervisor saliente al entrante</t>
  </si>
  <si>
    <t>Oficina Asesora Jurídica
Subdirección Técnica Administrativa y Financiera</t>
  </si>
  <si>
    <t>2022H22</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</si>
  <si>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contractuales.</t>
  </si>
  <si>
    <t>Gestion contractual 
Gestion financiera</t>
  </si>
  <si>
    <t>Oficina Asesora Jurídica
Subdirección Técnica Administrativa y Financiera</t>
  </si>
  <si>
    <t>OAJ
STAF</t>
  </si>
  <si>
    <t>Contratacion
Grupo interno de contratacion de la STAF</t>
  </si>
  <si>
    <t>Gestión contractual
Gestion financiera</t>
  </si>
  <si>
    <t>Gerencia contratacion
Gerencia Financiera</t>
  </si>
  <si>
    <t>GCO
GF</t>
  </si>
  <si>
    <t>2022H23</t>
  </si>
  <si>
    <t>Observación Administrativa, por no encontrar relación de correspondencia entre las obligaciones establecidas para el nivel asesor y las actividades realizadas por el contratista según informes periódicos. Contrato No. 1417/2020 y Contrato No.  0838/2021</t>
  </si>
  <si>
    <t>2022H24</t>
  </si>
  <si>
    <t>Hallazgo Administrativo, por inconsistencias en los registros o documentos  disponibles en el expediente del Contrato No. 1102/2020.</t>
  </si>
  <si>
    <t>2022H25</t>
  </si>
  <si>
    <t>Hallazgo administrativo por omitir la publicación en el Sistema Electrónico de  Contratación Pública - SECOP de documentos contractuales con ocasión a la  suscripción de los Contratos de Prestación de Servicios Nos. 1432-2020 - 2288- 2020 y 1006-2021</t>
  </si>
  <si>
    <t>Oficina Asesora Jurídica
Subdirección Técnica Administrativa y Financiera</t>
  </si>
  <si>
    <t>2022H26</t>
  </si>
  <si>
    <t>Hallazgo administrativo por encontrarse en la carpeta física del Contrato No. 0527-2020, documentos que no corresponden al mismo.</t>
  </si>
  <si>
    <t>2022H27</t>
  </si>
  <si>
    <t>Hallazgo administrativo por no diligenciar en su totalidad formatos con la información requerida en los contratos No 1432-2020, 2288-2020, 1006-2021</t>
  </si>
  <si>
    <t>2022H28</t>
  </si>
  <si>
    <t xml:space="preserve">Hallazgo administrativo por publicar en el SECOP II documentación por fuera de tiempo establecido en la normatividad para los contratos  </t>
  </si>
  <si>
    <t>Gestión Contractual
Planeacion 
Gestion financiera
Mantenimiento de bienes
Seguimiento y Control
Gestión de desarrollo humano
Modelo pedagógico</t>
  </si>
  <si>
    <t>Oficina de control interno
Oficina asesora de planeación
Oficina asesora jurídica
Subdirección técnica de métodos educativos y operativa
Subdirección técnica de desarrollo humano
Subdirección técnica administrativa y financiera</t>
  </si>
  <si>
    <t>OCI
OAP
OAJ
STAF
STMEO
STDH</t>
  </si>
  <si>
    <t xml:space="preserve">Gestion del mejoramiento
</t>
  </si>
  <si>
    <t xml:space="preserve">Oficina Asesora de Planeacion
</t>
  </si>
  <si>
    <t xml:space="preserve">MIPG
</t>
  </si>
  <si>
    <t>Plan de mejoramiento Contraloria de Bogotá</t>
  </si>
  <si>
    <t>2022H29</t>
  </si>
  <si>
    <t xml:space="preserve">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t>
  </si>
  <si>
    <t>2022H30</t>
  </si>
  <si>
    <t>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t>
  </si>
  <si>
    <t>proyectos</t>
  </si>
  <si>
    <t>2022H31</t>
  </si>
  <si>
    <t>Hallazgo administrativo por incertidumbres en la información reportada de las metas del Proyecto No. 7720</t>
  </si>
  <si>
    <t>2022H32</t>
  </si>
  <si>
    <t xml:space="preserve"> Hallazgo administrativo por incertidumbres en la información reportada de la ejecución presupuestal y diferencias en la ejecución de los Proyectos Nos. 7720, 7726 y 7727</t>
  </si>
  <si>
    <t>2022H33</t>
  </si>
  <si>
    <t>Hallazgo administrativo por debilidades en el seguimiento y control a la supervisión contractual - Contrato No. 2095 de 2021.</t>
  </si>
  <si>
    <t>Gestión Financiera
Gestión Ambiental</t>
  </si>
  <si>
    <t>Contabilidad
Gestión Ambiental</t>
  </si>
  <si>
    <t>Gestion financiera
Gestión Ambiental</t>
  </si>
  <si>
    <t>Gerencia Financiera
Gerencia administrativa</t>
  </si>
  <si>
    <t>GF
GA</t>
  </si>
  <si>
    <t>2022H34</t>
  </si>
  <si>
    <t>Hallazgo administrativo por cuanto las facturas presentadas por el contratista en el Contrato de Prestación de Servicios 1376/2021 no contienen la descripción detallada de los servicios prestados, el valor unitario ni la cantidad de servicios facturados.</t>
  </si>
  <si>
    <t>Administración y mantenimiento de bienes inmuebles</t>
  </si>
  <si>
    <t>2022H35</t>
  </si>
  <si>
    <t>Hallazgo administrativo por omisión del cálculo de deterioro sobre bienes 
inmuebles del IDIPRON_x0002_</t>
  </si>
  <si>
    <t>Administración y mantenimiento de bienes inmuebles / Gestión Logística</t>
  </si>
  <si>
    <t>Administración y mantenimiento de bienes inmuebles / Almacén e Inventarios</t>
  </si>
  <si>
    <t>2022H36</t>
  </si>
  <si>
    <t>Hallazgo administrativo por omisión de estimación de vida útil en los bienes
inmuebles y activos intangibles del IDIPRON</t>
  </si>
  <si>
    <t>Servicios Administrativos</t>
  </si>
  <si>
    <t>Transportes</t>
  </si>
  <si>
    <t>2022H37</t>
  </si>
  <si>
    <t>Hallazgo administrativo por la inoportunidad en el registro de los hechos económicos con relación a la legalización de gastos efectuados por concepto de peajes</t>
  </si>
  <si>
    <t>2022H38</t>
  </si>
  <si>
    <t xml:space="preserve"> Hallazgo administrativo por inefectividad de las acciones correctivas, debido a que las actividades realizadas para el cumplimiento de estas no subsanaron la causa del Hallazgo 3.3.2.2., reportado en la Auditoría de Regularidad No. 89 PAD 2021, realizadas por la Contraloría de Bogotá D.C.</t>
  </si>
  <si>
    <t>Tesorería</t>
  </si>
  <si>
    <t>2022H39</t>
  </si>
  <si>
    <t xml:space="preserve"> Hallazgo administrativo por diferencia en el reporte de información del 
formato CB-0115 – Informe sobre recursos de tesorería del mes de febrero en comparación con libros auxiliares, en el aplicativo Sistema de Vigilancia y Control Fiscal - SIVICOF de la Contraloría de Bogotá D.C.</t>
  </si>
  <si>
    <t>2022H40</t>
  </si>
  <si>
    <t>Hallazgo administrativo por el alto número y monto de reservas presupuestales que afecta el principio de anualidad, lo que sitúa al IDIPRON en riesgo de la transgredir las normas que regulan el régimen de Reservas 
Presupuestales.</t>
  </si>
  <si>
    <t>Gestión Financiera
Planeacion</t>
  </si>
  <si>
    <t>Subdirección Técnica Administrativa y Financiera
Oficina asesora de planeación</t>
  </si>
  <si>
    <t>Gestión Financiera
proyectos</t>
  </si>
  <si>
    <t>Gestion financiera
Direccionamiento estrategico</t>
  </si>
  <si>
    <t>Secretaria General
Oficina Asesora de Planeacion</t>
  </si>
  <si>
    <t>SG
OAP</t>
  </si>
  <si>
    <t>2022H41</t>
  </si>
  <si>
    <r>
      <t>Gestión</t>
    </r>
    <r>
      <rPr>
        <sz val="10"/>
        <color rgb="FF000000"/>
        <rFont val="Times New Roman"/>
        <family val="1"/>
      </rPr>
      <t xml:space="preserve"> contractual</t>
    </r>
  </si>
  <si>
    <t>Área adquisiciones</t>
  </si>
  <si>
    <t>2022H42</t>
  </si>
  <si>
    <t>Hallazgo administrativo por inconsistencia en la información registrada en  los expedientes de los Contratos Nos.2375 y 2536 de 2020 y 20211523-3.</t>
  </si>
  <si>
    <t>2022H43</t>
  </si>
  <si>
    <t>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t>
  </si>
  <si>
    <t>2022H44</t>
  </si>
  <si>
    <t>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t>
  </si>
  <si>
    <t>Atención al Ciudadano</t>
  </si>
  <si>
    <t>Plan de mejoramiento Alcaldia mayor de Bogota</t>
  </si>
  <si>
    <t>Reporte de visita 
Punto de atencion Distrital</t>
  </si>
  <si>
    <t>2022H45</t>
  </si>
  <si>
    <t>No se cuenta con el horario general de atención publicado y visible para los usuarios, incumpliendo esto con el numeral 6 del artículo 8 de la Ley 1437 de 2011</t>
  </si>
  <si>
    <t>2022H46</t>
  </si>
  <si>
    <t>El punto no cuenta con sistema de turnos instalado e implementado, incumpliendo esto con el artículo 7 numeral 4 de la Ley 1437 de 2011</t>
  </si>
  <si>
    <t>2022H47</t>
  </si>
  <si>
    <t>El servidor del área no porta la prenda institucional ni el carnet en lugar visible, incumpliendo esto con lo estipulado en el numeral 3.1.2 del manual de Servicio a la Ciudadanía del Distrito Capital</t>
  </si>
  <si>
    <t>2022H48</t>
  </si>
  <si>
    <t>El servidor del área de servicio de atención a la ciudadanía, tiene una hora de almuerzo en la cual no se presta atención, sin embargo, el servidor menciona que su tiempo de almuerzo lo toma en el momento de menor flujo de ciudadanos</t>
  </si>
  <si>
    <t>Proceso Gestión financiera - Normas internacionales</t>
  </si>
  <si>
    <t>2022H49</t>
  </si>
  <si>
    <t>Se observa que el inventario de bienes muebles presenta diferencias en la depreciación acumulada al 31 de diciembre del 2021, frente al cálculo efectuado por el auditor, en 4 elementos; este cálculo fue realizado utilizando los criterios contenidos en el inventario suministrado por el auditado, tales como: valor depreciable, vida útil depreciable, en meses y vida útil consumida, en meses. Lo anterior denota falencias en el cumplimiento de la POLÍTICA CONTABLE DE PROPIEDAD, PLANTA Y EQUIPO: BIENES MUEBLES, 2.5.3. Medición Posterior a) Depreciación .. “En el Instituto, se utilizará el método de depreciación lineal, ya que es el método que, a juicio de la entidad, refleja de mejor manera el patrón de consumo esperado de los beneficios económicos futuros o del potencial de servicio de los bienes, en la medida que dicho patrón tiende a ser constante a través del tiempo, y no está en función de unidades producidas o exhibe un comportamiento decreciente” y B) Vidas utiles estimadas “Las vidas útiles estimadas deberán aplicarse de manera uniforme para todos los elementos que hagan parte de una determinada categoría. Sin embargo, si se presentan situaciones especiales en las cuales, por las características particulares de un elemento o un conjunto de ellos es adecuado estimar la vida útil de forma diferente a la de su categoría, podrá hacerse previa aprobación del Comité de Inventarios; dicha situación se revelará en los Estados Financieros”. Esta deficiencia puede estar causada por debilidades en la identificación y aplicación en la depreciación lineal al inventario del Instituto y/o de la herramienta informática utilizada para los cálculos o en su parametrización, generando riesgos asociados a la inexactitud en los valores reales de los bienes de la entidad.</t>
  </si>
  <si>
    <t>2022H50</t>
  </si>
  <si>
    <t>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t>
  </si>
  <si>
    <t>2022H51</t>
  </si>
  <si>
    <t>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t>
  </si>
  <si>
    <t>2022H52</t>
  </si>
  <si>
    <t>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t>
  </si>
  <si>
    <t>área adquisiciones</t>
  </si>
  <si>
    <t>Informe auditoría de gestión
Vigencia segundo semestre 2021</t>
  </si>
  <si>
    <t>2022H53</t>
  </si>
  <si>
    <t xml:space="preserve"> Revisada la muestra de contratos solicitada, se pudo observar una debilidad reiterada en cuanto a la conformación del expediente contractual, por cuanto al revisar los expedientes (1818 de 2021, 2247 de 2021, 1712 de 2021, 1945 de 2021), no se  incluye el memorando de solicitud de contratación dirigido a Oficina Asesora Jurídica o correo electrónico institucional, desatendiéndose los lineamientos internos – formato AGDO-FT-013 de conformidad con los procedimientos: Mínima Cuantía- CÓDIGO A-GCO-PR-007 VERSIÓN 06 de 27 de febrero de 2018 y Subasta Inversa- CÓDIGO A-GCO-PR-002 VERSIÓN 06 </t>
  </si>
  <si>
    <t>2022H54</t>
  </si>
  <si>
    <t>En el marco de la muestra de expedientes de contratación auditada, se observa debilidad reiterada en cuanto al formato de “verificación documental de contratación” por cuanto al revisar los expedientes (1945 de 2021- 17162021, 1712 de 2021, 2242 de 2021, 1655 de 2021, 2021 de 2021), se incluye el formato código A-GCO-FT-011 versión 08 de fecha 20 de marzo de 2018, desatendiéndose lo establecido en los procedimientos: formato AGCO-FT014  de conformidad con los procedimientos: Licitación Pública CÓDIGO A-GCO-PR-001 VERSIÓN 06 de 28 de octubre de 2021, Contratación Directa procedimiento CÓDIGO A-GCO-PR-005 VERSIÓN 06 de fecha 27 de febrero de 2018, Selección Abreviada de Menor Cuantía CÓDIGO A-GCO-PR-006 VERSIÓN 07 de 23 de agosto de 2021, situación que puede estar causada por debilidad en los controles o  desactualización los procedimientos</t>
  </si>
  <si>
    <t>2022H55</t>
  </si>
  <si>
    <t xml:space="preserve"> Se detecto en los expedientes números (1818 DE 2021, 2116 DE 2021, 1945 DE 2021, 2242 de 2021, CD 1655 de 2021, 2059 de 2021, 1543 de 2021, 2245 de 2021, 2244 de 2021, 1734 de 2021, 2232 de 2021, 1865 de 2021, 2095 de 2021, 1915 de 2021 y 1712 de 2021), debilidad en el cumplimiento del artículo 1º de la Resolución número 177 de 24 de marzo de 2020, que adicionó el parágrafo 2º al artículo 2º de la Resolución 096 del 13 de febrero de 2020, que indica que “el estudio de mercado y análisis de sector en su estructura y procesamiento de datos financieros que están encaminados a servir de insumos y soporte para el proceso precontractual, estará a cargo del funcionario o contratista delegado de la Subdirección Administrativa y Financiera” subrayas fuera del texto. El acto de delegación no reposa en los expedientes revisados generándose así riesgos en el procedimiento administrativo de  contratación adelantado y de posible observación por parte de entes de control. </t>
  </si>
  <si>
    <t>2022H56</t>
  </si>
  <si>
    <t>Evaluado el contenido de los expedientes de contratación números (1576 de 2021, 1545 de 2021, 2242 de 2021, 1655 de 2021, 1716-2021, 1543 de 2021, 1734 de 2021, 1865 de 2021, 1492 de 2021 , 1915 de 2021 y 1712 de 2021), se observa que la supervisión esta asociada a una persona en particular y no a un cargo, evidenciándose   debilidad en el cumplimiento al Manual de Supervisión e Interventoría de la entidad CÓDIGO A-GCO-MA-001 VERSIÓN 08 de 30 de diciembre de 2020 numeral 4.6, lo cual puede estar relacionado con fallas en los controles en la fase precontractual de los procesos en cita, debido a la desatención de la normatividad interna, ocasionando riesgos en la ejecución contractual, dado que ello posibilita un riesgo cuando se presenten situaciones administrativas que incidan en la continuidad de la persona que esta designado como supervisor y por lo tanto se puede afectar la labor de supervisión</t>
  </si>
  <si>
    <t>2022H57</t>
  </si>
  <si>
    <t>Revisados los contratos (1576 de 2021, 1945 de 2021, 2242 de 2021, 2059 de 2021, 1734 de 2021, 2095 de 2021, 1915 de 2021 y 1712 de 2021), se observó que los avisos de convocatoria contienen nombres y firmas, lo cual denota  debilidad en la atención al Principio de Transparencia que rige la Contratación Pública, en consideración a que los artículos 2.2.1.1.2.1.2 del Decreto 1082 de 2015 y numeral 9º del artículo 24 de la ley 80 de 1993, en específico este último “Los avisos de cualquier clase a través de los cuales se informe o anuncie la celebración o ejecución de contratos por parte de las entidades estatales, no podrán incluir referencia alguna al nombre o cargo de ningún servidor público.” generándose así riesgos de incumplimiento normativo y posibilidades de observación por parte de entes de control</t>
  </si>
  <si>
    <t>2022H58</t>
  </si>
  <si>
    <t>Se evidencio en los expedientes contentivos de los contratos números (145 de 2021, 1818 de 2021, 2247 de 2021, 2126 de 2021, 2242 de 2021, 1655 de 2021, 2059 de 2021), falencias en el cumplimiento al deber que tiene el
supervisor respecto a la actualización de la garantía única de cumplimiento de conformidad con la fecha de orden de inicio, en el entendido que al realizar una revisión de las correspondientes pólizas de garantía de cumplimiento, las
actas de aprobación de pólizas que en su observación indican un deber a cargo del supervisor y contratista, y las actas de inicio, no se anexa al expediente físico ni virtual, la modificación de pólizas de conformidad con la fecha del acta de inicio, esta observación de conformidad con lo ordenado en el Manual de Supervisión e Interventoría CÓDIGO AGCO-MA-001 
VERSIÓN 08 de fecha 30 de diciembre de 2021 en particular lo concerniente al numeral “5. ACTIVIDADES GENERALES DE LA SUPERVISIÓN E INTERVENTORÍA -Numeral 8, generándose así riesgos asociados al cubrimiento de lo asegurado a favor del Instituto, así como señalamientos y observación por parte de entes de control.</t>
  </si>
  <si>
    <t>2022H59</t>
  </si>
  <si>
    <t>Evaluados los expedientes (1945 de 2021, 2126 de 2021, 2247 de 2021, 2242 de 2021, 2245 de 2021, 2244 de 2021, 2232 de 2021, 1865 de 2021, 1492 de 2021, 2095 de 2021 y 1915 de 2021), se identificaron fallas en el deber que tienen los supervisores y apoyos a la supervisión de mantener actualizado el expediente (Virtual y físico), se tiene que se presenta debilidad en el cumplimiento de Manual de Supervisión e interventoría CÓDIGO A-GCO-MA-001 VERSIÓN 08 de fecha 30 de diciembre de 2021 en particular lo concerniente al numeral “5. ACTIVIDADES GENERALES DE LA SUPERVISIÓN E INTERVENTORÍA -Numeral 24, generándose así riesgos asociados al control de la ejecución contractual, así como de incumplimiento de los lineamientos de transparencia; posibilidad de observaciones por parte de entes de control.</t>
  </si>
  <si>
    <t>2022H60</t>
  </si>
  <si>
    <t xml:space="preserve"> De acuerdo con la información recibida de parte del proceso, durante el segundo semestre de 2021,  se realizaron en total cuarenta y dos (42) comités de contratación, analizadas las actas del comité frente al cumplimiento de lo establecido según resoluciones 096 y 177 de 2020, evidenciándose que se están presentando ante el comité de contratación, modificaciones contractuales (adición y/o prórroga) para su análisis y recomendaciones, según actas identificadas con números 038,040,048, 074 y 075 de 2021,  lo cual denota falencias en el cumplimiento de lo establecido en el manual de contratación numeral 6.2.3 Adición y Prórroga “(…)Tanto la adición como la prórroga contarán con la aprobación del Gerente de Proyecto Respectivo (…)”, lo cual puede estar causado por desconocimiento o falta de apropiación del alcance y objetivos del comité, el cual está contemplado  como instancia de consulta, definición, orientación y decisión de los lineamientos que rigen la actividad precontractual, contractual y post contractual de la entidad, lo anterior,  puede estar generando demoras en la gestión y desgaste administrativo por duplicidad de actividades entre los Gerentes de Proyecto, el comité de Supervisión e interventoría y el comité de contratación del Instituto. </t>
  </si>
  <si>
    <t>2022H61</t>
  </si>
  <si>
    <t>Verificados los contratos 2245 de 2021, 2244 de 2021, 2232 de 2021, 1865 de 2021, 1492 de 2021, 2095 de 2021 y 1915 de 2021, se observa que no se ejecuta la forma de pago según lo estipulado en el clausulado. En tales condiciones, se observa debilidad en el cumplimiento del Manual de supervisión e interventoría, código A-GCO-MA001, versión 8, numeral 6.1.3, generándose así riesgos por inadecuado control en la ejecución financiera, además que se podría autorizar pagos contractuales, sin que previamente se verifiquen de los requisitos para ello, lo que puede resultar en un incumplimiento normativo y aumenta las posibilidades de afectación patrimonial.</t>
  </si>
  <si>
    <t>2022H62</t>
  </si>
  <si>
    <t>Revisado el expediente de contratación número 1698-2021, fase contractual, se observó debilidad en el seguimiento y control del referido contrato, por parte del supervisor designado, dado que en el expediente contractual  se autorizó la terminación anticipada del contrato por mutuo acuerdo, sin que en la labor del supervisor se pueda verificar el cumplimiento de su deber en el lapso parcial de ejecución del contrato, lo cual denota fallas en el cumplimiento del Manual de Supervisión e Interventoría CÓDIGO A-GCO-MA-001 VERSIÓN 08,  Literal f numeral 6.1.1, es deber de este servidor “realizar el seguimiento y control a los procesos correspondientes a la ejecución del contrato, para vigilar el cumplimiento de las obligaciones dentro del plazo estipulado y según las condiciones de calidad exigidas”,  situación que puede estar generando riesgos por falta atención a la normatividad interna que rige la materia, así como observaciones por parte de entes de control.</t>
  </si>
  <si>
    <t>Auditoría Interna Proceso de Apoyo Gestión Logística</t>
  </si>
  <si>
    <t>2022H63</t>
  </si>
  <si>
    <t>En la visita a la bodega la favorita se observa que persiste almacenamiento de cajas de archivo desde el año 2009, siendo este un sitio que no brinda las condiciones para la adecuada custodia y conservación, lo cual denota en falencias en el cumplimiento de la LEY 594 DE 2000, ARTÍCULO 13. “Instalaciones para los archivos. La administración pública deberá garantizar los espacios y las instalaciones necesarias para el correcto funcionamiento de sus archivos. En los casos de construcción de edificios públicos, adecuación de espacios, adquisición o arriendo, deberán tenerse en cuenta las especificaciones técnicas existentes sobre áreas de archivos.”, así como de las especificaciones establecidas en el Acuerdo 008 de 2014 y del DECRETO 1080 DE 2015 DISPOSICIÓN DE DOCUMENTOS, ARTÍCULO 2.8.2.5.9. Numeral “F) Disposición de documentos. Selección de los documentos en cualquier etapa del archivo, con miras a su conservación temporal, permanente o a su eliminación, de acuerdo con lo establecido en las tablas de retención documental o en las tablas de valoración documental”. Lo anterior puede ser causado por insuficiente capacidad para el depósito y custodia del archivo, lo que impide una adecuada custodia y conservación de documentos de archivo, generando riesgos de daño o deterioro del archivo, así como de observaciones y/o sanciones de parte entes de control externo.</t>
  </si>
  <si>
    <t>2022H64</t>
  </si>
  <si>
    <t>Una vez verificados los elementos almacenados en la Sub-bodega de la unidad de la 32, se encuentra, que la generalidad del almacenamiento de bienes no se realiza identificando el número de contrato, se efectúa el registro de existencias con la descripción del contenido y la cantidad en una hoja que se ubica sobre cada caja. Lo observado indica fallas en el cumplimiento de lo establecido en el instructivo Almacenamiento y disposición de bienes y elementos en bodega, código A-GLO-IN-003. “Disponer de los sitios, entrepaños y estanterías destinados para el almacenamiento de bienes, los cuales deben estar previamente identificados teniendo en cuenta las instrucciones de la paleta de colores del documento interno “Programa SOL (Seguridad, Orden y Limpieza) A-GDH-DI-002”, numeral 6.2.2 Etapa de Ordenar (SEITON) – Nivel 2, igualmente realizar la marcación e identificación de los bienes recibos una vez almacenados, identificando el número de contrato y el proyecto”. Lo anterior puede ser causado por no tener claridad en los procedimientos internos, lo que genera riesgos relacionados con el inadecuado orden y control de los bienes.</t>
  </si>
  <si>
    <t>01/082022</t>
  </si>
  <si>
    <t>2022H65</t>
  </si>
  <si>
    <t>Se observa que en la Sub-bodega el Perdomo se tienen bienes que no corresponden al tipo de elementos que se deben almacenar en esta, tales como: colchonetas, almohadas, lencería en general, además que la infraestructura locativa (estantes, estibas, armarios u otras estructuras) de la sub-bodega no está diseñada para almacenar adecuadamente dicho elementos, dadas las condiciones de altura, ubicación y espacio de estanterías, lo anterior impide el fácil manejo, el conteo de (elementos ocultos) y la agilidad en la entrega de los elementos almacenados. Lo que denota posible incumplimiento de lo descrito en el Manual de procedimientos administrativos y operativos para el manejo y control de los bienes muebles y elementos del IDIPRON, CÓDIGO A-GLO-MA-001, que establece “IDIPRON cuenta con espacios estructuralmente adecuados a las características de los elementos y bienes que se requiere recibir y almacenar, permitiendo que su organización se ajuste a la normatividad vigente en cuanto a seguridad física e industrial, salubridad, prevención de riesgos, salud ocupacional, control para su manejo, etc., utilizando equipos de refrigeración, estibas, estantes, señalización, equipos de emergencia, etc. Una vez desarrollados los numerales 1 a 3 del procedimiento “Recepción e ingreso de bienes devolutivos, de consumo controlado o de consumo” A- GLO-PR-003, el/la funcionario/a del Área de Almacén e Inventarios designado puede determinar el tipo de bienes que se espera recibir, por lo que podrá programar con la respectiva Sub-Bodega el alistamiento del espacio, horarios, personal y demás necesidades internas para llevar a cabo la actividad”. Lo anterior causado por la contingencia de llegada de la comunidad Embero a la Sub-bodega la favorita, lo que conllevo a trasladar elementos de una Sub-bodega a otra, sin embargo, generando así riesgos por inadecuadas condiciones de almacenamiento de los bienes.</t>
  </si>
  <si>
    <t>Gestión Tecnológica</t>
  </si>
  <si>
    <t>2022H66</t>
  </si>
  <si>
    <t>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t>
  </si>
  <si>
    <t>2022H67</t>
  </si>
  <si>
    <t xml:space="preserve">La Sede administrativa Calle 61 y la UPI Perdomo, no cuantifican sus residuos o desechos peligrosos para la vigencia evaluada (2022), se desconoce la generación potencial de acuerdo con la misionalidad, ya que la bitácora de generación se presentó parcialmente diligenciada, sin inclusión de la corriente por tipo de residuo.
No se efectuó el diligenciamiento de la información correspondiente al reporte de la generación de residuos o desechos peligrosos del periodo de balanœ 2017 en la sede administrativa Calle 61, a pesar de ser un requerimiento reiterativo rnediante los oficios 2020EE50495 del 04/03/2020 y 2021EE84284 del 12/05/2021.
</t>
  </si>
  <si>
    <t>2022H68</t>
  </si>
  <si>
    <t xml:space="preserve">La entidad no elaboró adecuadamente su Plan de Gestión Integral de Residuos Peligrosos, en consideración a que el documento se encontraba desactualizado, con última modificación de acuerdo con el control de cambios el día 03/04/2021; no induia la información de la cuantificación de residuos o desechos peligrosos del año inmediatamente anterior (2021), en su lugar se describió la generación de RESPEL de la vigencia 2019: es decir dos vigencias con cambios en Ia generación sin la actualización respectiva.
</t>
  </si>
  <si>
    <t>2022H69</t>
  </si>
  <si>
    <t xml:space="preserve">Se evidenciaron condiciones inadecuadas de embalado y etiquetado de residuos o desechos peligrosos en la sede administrativa Calle 61 y UPI Perdomo, teniendo en cuenta las siguientes situaciones: 
Sede administrativa Calle 61: Luminaria sin embalaje, ni etiquetado en el espacio de almacenamiento de residuos ordinarios. Residuos biosanitarios (tapabocas, guantes otros), sin etiquetado asociado; adicionalmente otros contaban con etiquetado erróneo, ya que el mismo no identificaba la corriente por tipo de residuo. Área. centro de acopio de RESPEL.
UPI Perdomo: -Área de electrónica- Bloque A segundo piso: Residuos de aparatos eléctricos y electrónicos (periféricos) y pilas sin empacado, ni etiquetado correspondiente.
-Bodega electrónica- Bloque A segundo piso: Residuos de aparatos eléctricos y electrónicos (balastros eléctricos, LED) y alta cantidad de luminarias sin empacado, embalado ni etiquetado correspondiente, algunas luminarias se encontraban rotas, sin gestión adecuada.
</t>
  </si>
  <si>
    <t>2022H70</t>
  </si>
  <si>
    <t>La entidad no cuenta con las certificaciones de los últimos 5 años, considerando la ausencia de las certificaciones de los años 2017 y 2019</t>
  </si>
  <si>
    <t>2022H71</t>
  </si>
  <si>
    <t>La Entidad (Sede administrativa Calle 61 y UPI Perdomo), no cumplieron con las obligaciones del remitente y/o propietario de mercancías peligrosas, teniendo en cuenta que no efectuó seguimiento a la as obligaciones del transportador RH S.A.S. durante la vigencia evaluada  y se identificó formato para el seguimiento sin diligenciamiento asociado. A-GAM-FT-013 "Lista Chequeo Control a Vehículos Trasportadores de Residuos Peligrosos" y A-GAM-FT-022 "registro de recepción y Despacho de residuos Peligrosos".</t>
  </si>
  <si>
    <t xml:space="preserve">Gestión Ambiental  </t>
  </si>
  <si>
    <t>2022H74</t>
  </si>
  <si>
    <t>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t>
  </si>
  <si>
    <t>2022H75</t>
  </si>
  <si>
    <t>La entidad no proporcionó, ni entregó oportunamente a la SDA, los reportes e informes relacionados con: 
Procedimiento de identificación de requisitos legales, 
Informe de información institucional (corte31/07/2021)
Cargue del acuerdo de corresponsabilidad en el informe de información institucional (corte 31/07/2021)
Verificación (31/07/2021)
Huella de carbono para la vigencia 2021 (corte31/01/2022), conforme a la guía establecida y expedida por esta autoridad ambiental. 
Reportes de las emisiones generadas en la vigencia 2021, conforme a las actividades misionales y transversales desarrolladas. 
 Cargue y reporte del formulario y documento electrónico de la huella de carbono de la vigencia 2020 y 2021, de acuerdo con la normatividad ambiental vigente y aplicable.
Adicionalmente, entregó extemporáneamente la respuesta a la solicitud de información, de acuerdo con los lineamientos establecidos.</t>
  </si>
  <si>
    <t>2022H76</t>
  </si>
  <si>
    <t>El gestor ambiental de IDIPRON, esta incumpliendo con sus obligaciones, específicamente en la  aprobación del PIGA por parte del Comité de Gestión Ambiental o el que haga sus veces  y realizado seguimiento y evaluación a las actividades propuestas en el Plan de Acción anual PIGA, sin la participación del Gestor Ambiental.</t>
  </si>
  <si>
    <t>2022H77</t>
  </si>
  <si>
    <t>Se evidenciaron incumplimientos normativos conforme a la revisión documental y presencial adelantada, relacionados con la gestión de residuos ordinarios, peligrosos, especiales, publicidad exterior visual y vertimientos, por lo que se evidenció que la entidad no ha tomado medidas correctivas eficaces que garanticen el cumplimiento de la normatividad ambiental vigente, esto a pesar de ser requerido previamente por esta Autoridad Ambiental.</t>
  </si>
  <si>
    <t>2022H78</t>
  </si>
  <si>
    <t>La entidad identificó parcialmente los impactos significativos de acuerdo con las actividades misionales y transversales desarrolladas: Sin embargo no  se incluyeron los aspectos relacionados con el agotamiento de los recursos naturales por consumo de energía, la generación de residuos peligrosos y aprovechables, vertimientos no domésticos y el uso de publicidad exterior visual.
La entidad no ejecutó dos de los diez (10) controles operacionales proyectados en la matriz MIAVIA</t>
  </si>
  <si>
    <t>2022H79</t>
  </si>
  <si>
    <t>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t>
  </si>
  <si>
    <t>2022H80</t>
  </si>
  <si>
    <t>La entidad no incluyó en el análisis e identificación riesgos relacionados con la gestión de residuos con características de peligrosidad.</t>
  </si>
  <si>
    <t>2022H81</t>
  </si>
  <si>
    <t>La entidad no cumplió con la meta planteada en el PIGA con respecto al Programa de uso eficiente del agua, específicamente en las siguientes actividades: 
-No se incluyeron las sedes Centro de Acopio San Blas y Arborizadora Alta para Desarrollar sensibilizaciones para disminución de consumos
-Instalar sistemas de captación y reutilización de agua lluvia (sedes Perdomo y la 32).</t>
  </si>
  <si>
    <t>2022H82</t>
  </si>
  <si>
    <t>La entidad no presentó, ni remitió soportes que permitieran verificar la instalación de sistemas ahorradores de agua en grifos y sanitarios durante la vigencia.</t>
  </si>
  <si>
    <t>2022H83</t>
  </si>
  <si>
    <t>Dentro de los informes de seguimiento trimestrales a los consumos de agua y energía, no se incluyó la sede Centro de Acopio San Blas</t>
  </si>
  <si>
    <t>2022H84</t>
  </si>
  <si>
    <t>Se desarrollaron sensibilizaciones para la disminución de consumos de energía eléctrica, en dieciséis (16) de las veintiún (21) sedes concertadas para la vigencia 2021. No se incluyeron las sedes Centro de Acopio San Blas, UPI Bosa, Perdomo, Casa Belén y Arborizadora Alta.</t>
  </si>
  <si>
    <t>2022H85</t>
  </si>
  <si>
    <t>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t>
  </si>
  <si>
    <t>2022H86</t>
  </si>
  <si>
    <t>Se desarrollaron sensibilizaciones para el manejo integral de los residuos, en dieciséis (17) de las veintiún (21) sedes concertadas para la vigencia 2021. No se incluyeron las sedes Centro de Acopio San Blas, UPI La 27, Liberia  y Arborizadora Alta.</t>
  </si>
  <si>
    <t>2022H87</t>
  </si>
  <si>
    <t>La entidad realizó informes de seguimiento semestrales de acuerdo con la recolección y gestión adecuada de residuos aprovechables, los mismos incluyeron indicadores del programa y valores de generación y gestión, adicionalmente, fueron desarrollados en los meses de junio y diciembre 2021 y presentados ante la Unidad Administrativa Especial de Servicios Públicos. Sin embargo, los informes no incluyeron los consumos per cápita, numero de usuarios, otros que permitieran cumplir completamente con la actividad y meta proyectada.</t>
  </si>
  <si>
    <t>2022H88</t>
  </si>
  <si>
    <t>La entidad realizó tres (3) de las cuatro (4) adecuaciones proyectadas, relacionadas con espacios de almacenamiento de residuos de las sedes UPI La Rioja, Calle 61 y Calle 63, si embargo no realizo la adecuación de la UPI Oasis.</t>
  </si>
  <si>
    <t>2022H89</t>
  </si>
  <si>
    <t xml:space="preserve">La entidad no garantiza la segregación en la fuente en las sedes Calle 61 y UPI Perdomo, debido a que se evidencia mezcla de residuos aprovechables y no aprovechables en las canecas, puntos ecológicos y deposito de residuos. </t>
  </si>
  <si>
    <t>2022H90</t>
  </si>
  <si>
    <t>La entidad cuenta con sitios físicos para el almacenamiento temporal de residuos en las sedes UPI Perdomo y Sede Administrativa Calle 61. No cumple con la separación de áreas por tipo de residuos (aprovechables y no aprovechables), Señalización, recipientes de almacenamiento.
Sede administrativa Calle 61: El cuarto de almacenamiento de residuos o desechos peligrosos en la sede administrativa Calle 61, se encuentra ubicado en el sótano junto a ciclo parqueaderos internos, el mismo cumple parcialmente con las condiciones Locativas y operativas requeridas, considerando piso en material poroso. ausencia de señalización de áreas de acuerdo con la generación de residuos, y estibas (almacenamiento de bolsas de residuos biosanitarios directamente sobre el suelo). No se identificaron las hojas de seguridad para la totalidad de residuos (biosanitarios), ni registros de recepción y despacho que permitieran verificar la trazabilidad de la información. "Las hojas de seguridad solo daban cobertura a luminarias y tóneres".
UPI Perdomo: La UPI Perdomo cuenta con dos espacios de almacenamiento de residuos o desechos peligrosos (administrativos y hospitalarios), ubicados en el área de salida de vehículos, los mismos cumplen parcialmente con las condiciones operativas y locativas requeridas, considerando:
ADMINISTRATIVOS: No se identificó señalización de áreas de acuerdo con la generación de residuos, ausencia de kit de derrame y balanza. No se consideró la evaluación de las estibas, dado el acopio en contenedores plásticos. La entidad no ha realizado modificación de matriz de compatibilidad, la misma sigue en escala de grises de acuerdo con lo requerido mediante oficio SDA 2020EE50495 del 04/03/2020.
HOSPITALARIOS: Ausencia de kit de derrame, balanza y estibas, se identificaron bolsas con residuos biosanitarios directamente sobre el suelo, no se identificó matriz de compatibilidad, hojas de seguridad ni registros de recepción y despacho.</t>
  </si>
  <si>
    <t>2022H92</t>
  </si>
  <si>
    <t>La entidad presentó soportes (procedimiento actualizado en vigencia 2021 y sistema con cargue en fecha de evaluación) que permitieron verificar de manera proyectada la inclusión de cláusulas ambientales en la totalidad de contratos suscritos, relacionada con “El contratista deberá hacer uso eficiente de los insumos puestos a su disposición, así como dar un adecuado uso de los recursos agua y energía y buen manejo de los residuos sólidos que genere, durante el desempeño del objeto contractual, en cumplimiento a la normatividad ambiental vigente y lo establecido en el Plan Institucional de Gestión Ambiental de la Entidad.' '  sin embargo, no fue posible determinar el cumplimiento total para la vigencia 2022, considerando que el año está en curso, de igual forma, no fue posible determinar el cumplimiento total para la vigencia 2023 considerando que el año no ha iniciado.</t>
  </si>
  <si>
    <t>2022H93</t>
  </si>
  <si>
    <t>La entidad no ha efectuado el reporte de generación de RESPEL para el periodo de balance 2017, esto a pesar de ser un requerimiento reiterativo mediante los oficios 2020EE50495 del 04/03//2020 2021EE84284 del 12/05/2021. El reporte del periodo de balance 2021 se debe realizar antes del 31/03/2022, en consideración que está dentro de los plazos, no se evalúa, sin embargo, luego de finalizado el plazo se verificará y puntuará conforme a lo establecido en la normatividad ambiental vigente y aplicable.</t>
  </si>
  <si>
    <t xml:space="preserve">Seguimiento y evaluación a la Gestión </t>
  </si>
  <si>
    <t xml:space="preserve">Oficina de Control Interno </t>
  </si>
  <si>
    <t>SEG</t>
  </si>
  <si>
    <t>Evaluacion a la Gestion</t>
  </si>
  <si>
    <t>2022H94</t>
  </si>
  <si>
    <t xml:space="preserve">
Hallazgo Administrativo por insuficiencias en la convocatoria, desarrollo y ejecución de las funciones del CICCI.</t>
  </si>
  <si>
    <t>2022H95</t>
  </si>
  <si>
    <t>Hallazgo administrativo por fallas el procedimiento de auditorías internas, en la planeación, ejecución, remisión informe preliminar, reunión cierre, emisión informe definitivo y diligenciamiento plan de mejoramiento</t>
  </si>
  <si>
    <t>2022H96</t>
  </si>
  <si>
    <t>Hallazgo administrativo con presunta incidencia disciplinaría, por omisión, validación de las recomendaciones de la Oficina Asesora de Control Interno por parte de la Alta Dirección y demoras en la formulación del plan de mejoramiento y autoevaluación de las acciones de mejora.</t>
  </si>
  <si>
    <t>Seguimiento y evaluación a la Gestión</t>
  </si>
  <si>
    <t>2022H97</t>
  </si>
  <si>
    <t>Hallazgo administrativo por las fallas presentadas en los mecanismos de seguimiento establecidos por IDIPRON para garantizar el cumplimiento de las acciones de mejora definidas en el Plan de Mejoramiento suscrito por el IDIPRON con la Contraloría de Bogotá</t>
  </si>
  <si>
    <t>2022H98</t>
  </si>
  <si>
    <t xml:space="preserve">Hallazgo administrativo, por la falta del cumplimiento en los términos de ejecución de las acciones correctivas del plan de mejoramiento del IDIPRON </t>
  </si>
  <si>
    <t>2022H99</t>
  </si>
  <si>
    <t>En la evaluación realizada en el CORDIS, se detectaron comunicaciones radicadas sin el registro completo de los datos básicos, asimismo se identificaron casos en los que no se carga la comunicación como anexo al
radicado, lo cual denota falencias en el cumplimiento de lo establecido en el procedimiento 002 ADMINISTRACIÓN DE LAS COMUNICACIONES OFICIALES A-GDO-PR-002 actividades No. 5 y 6, lo cual puede estar causado por debilidades en los controles del sistema o fallas y desconocimiento de la operación del mismo, dicha situación puede generar asociados a la oportunidad y calidad de las respuestas o tramite de las comunicaciones.</t>
  </si>
  <si>
    <t>2022H100</t>
  </si>
  <si>
    <t>Como resultado de la prueba de recorrido de operatividad de controles del procedimiento 002 ADMINISTRACIÓN DE LAS COMUNICACIONES OFICIALES A-GDO-PR-002, se detectaron casos de incumplimiento de los tiempos definidos por el proceso, registro de datos errados y también se observan campos sin diligenciar que hacen parte integral del seguimiento y control de los formatos asociados A-GDO-FT-003, A_x0002_GDO-FT-015, lo cual denota falencias en el cumplimiento de lo establecido en las actividades números 10, 11, 12,13 y 14 del procedimiento citado, lo cual puede generar riesgos asociados a fallas en el control de entrega de las comunicaciones y posibilidad de incumplimiento de los términos de ley.</t>
  </si>
  <si>
    <t>2022H101</t>
  </si>
  <si>
    <t>En el marco del proceso auditor, se realizó revisión del cumplimiento de los procedimientos del área de Gestión Documental; en el Procedimiento Digitalización A-GDO-PR-004, el cual indica: se realizará un Plan de 
Digitalización de acuerdo con la condición general 2. Al verificar no se evidenció el documento Plan de Digitalización, lo cual denota fallas en el cumplimiento de lo establecido en el PROCEDIMIENTO DIGITALIZACIÓN A-GDO-PR-004, situación que puede presentarse por insuficiencia de recursos para esta actividad o desconocimiento del tema; esta situación puede generar posibilidades de observación por parte de entidades externas o entes de control.</t>
  </si>
  <si>
    <t>2022H103</t>
  </si>
  <si>
    <t>Evaluado el cumplimiento de actividades del Plan de Conservación Documental, para la vigencia de 2021 y primer semestre de 2022, se identificaron actividades sin evidencia de ejecución, por lo que se estima una ejecución del 52,56% y 67,44%, respectivamente, evidenciándose una baja ejecución; advirtiéndose una debilidad en el cumplimento del plan de conservación documental y lo establecido en el documento interno SISTEMA INTEGRADO DE CONSERVACIÓN A-GDO-DI-007; ahora bien, considerando que las actividades programadas, de manera secuencial, buscan mantener la sostenibilidad del Plan, su baja ejecución permite suponer un posible riesgo para el logro de las metas y resultados esperados frente a la conservación y preservación documental del IDIPRÓN.</t>
  </si>
  <si>
    <t>2022H104</t>
  </si>
  <si>
    <t>Sobre el registro y control del préstamo de documentos, se observaron falencias frente a los tiempos de atención de solicitud de préstamo y devolución de los documentos, ya que verificada la información registrada en el formato A-GDO-FT-014 se identificaron casos en los que no se diligencia la fecha de devolución del formato, asimismo se evidencio que para algunos casos no se cumple con el término de préstamo de documentos, lo que denota inobservancia de lo definido en el Manual Operativo Gestión Documental, CÓDIGO A-GDO-MA-001 en el numeral 4.4.5. es de “máximo (5) cinco días”, lo cual puede estar causado por desconocimiento del termino y/o necesidades de mayor cantidad de tiempo del préstamo. Ahora bien, el manual operativo también indica en el numeral 4.4.5. Para el préstamo de documentos ubicados en el archivo central y archivo misional se aplicarán los lineamientos de tiempo y entrega plasmados en el Instructivo Interno Reglamento para Consulta y Préstamo de Expedientes en IDIPRON A-GD-IN-004. No obstante, al ingresar a la intranet, dicho documento no está disponible. Generándose así riesgos asociados a la pérdida total, parcial o extravío de la documentación que hace parte de la memoria institucional y reposa en los archivos de gestión, central e histórico.</t>
  </si>
  <si>
    <t>REFORMULACION</t>
  </si>
  <si>
    <t>OBSERVACION</t>
  </si>
  <si>
    <t>PMAI-2018-019</t>
  </si>
  <si>
    <t>Existe incongruencia en la información relacionada con los talleres del formato COD M-DE-FT-157, la ejecución de los talleres y el reporte en el SIMI lo cual genera inconsistencia en la formación y en las constancias generadas por el instituto</t>
  </si>
  <si>
    <t>2 jornadas de parametrización y contextualización en las denominaciones y alcances de los cursos de corta y larga duración. (1 semestral)2 jornadas de parametrización y contextualización en las denominaciones y alcances de los cursos de corta y larga duración. (1 semestral)</t>
  </si>
  <si>
    <t>REFORMULADO
PLAN DE MEJORAMIENTO INTERNO</t>
  </si>
  <si>
    <t>Se realiza la reformulación y aprueba la OCI con Rad No 2021IE3357
Ver auditoría de gestión al proceso restitución de derechos, 2017. hallazgos y acciones de mejora, incorporadas para verificación en auditoría de gestión al proceso misional, 2019.</t>
  </si>
  <si>
    <t>PMAI-2018-020</t>
  </si>
  <si>
    <t xml:space="preserve">No se observaron mecanismos de medición y seguimiento o indicadores de gestión que permitan medir la eficiencia, eficacia y efectividad del desarrollo de la gestión de las áreas de Derecho evaluadas con el propósito de implementar correctivos como resultado del seguimiento de la medición, toda vez que estos indicadores tienen como finalidad el contribuir al mejoramiento en la prestación del servicio y a la toma efectiva de decisiones. </t>
  </si>
  <si>
    <t>Actualización de la Resolución 322 de 2016 mediante acto administrativo</t>
  </si>
  <si>
    <t>PMAI-2019-026</t>
  </si>
  <si>
    <t>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t>
  </si>
  <si>
    <t>Aprobación PM - Reformulación 2021IE3359 de 01/07/2021. 
Ver auditoría de gestión al proceso restitución de derechos, 2017. hallazgos y acciones de mejora, incorporadas para verificación en auditoría de gestión al proceso misional, 2019.</t>
  </si>
  <si>
    <t>PMAI-2019-027</t>
  </si>
  <si>
    <t>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t>
  </si>
  <si>
    <t xml:space="preserve">A la fecha se encuentra pendiente la Oficialización de documento en el cual se estabelcen los criterios e instructivos  de diligenciamientodel PAIF . </t>
  </si>
  <si>
    <t>Oficializar, socializar e implementar  por parte del coordinador del área de sicosocial el  instructivo de diligenciamiento PAIF.</t>
  </si>
  <si>
    <t>"Subdirección Técnica de Metodos Educativos y Operativa.-STMEO 
Líder área de Salud    "</t>
  </si>
  <si>
    <t>PMAI-2019-031</t>
  </si>
  <si>
    <t>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t>
  </si>
  <si>
    <t xml:space="preserve">El personal  que atiende los turnos de la noche en los internados no tiene capacitación para atender conductas relacionadas con la asistencia de Primeros Auxilios. </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</si>
  <si>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</si>
  <si>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PMAI-2019-041</t>
  </si>
  <si>
    <t xml:space="preserve">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t>
  </si>
  <si>
    <t xml:space="preserve">
Subdirección Técnica de Metodos Educativos y Operativa.-STMEO - AREA PSICOSOCIAL 
</t>
  </si>
  <si>
    <t>PMAI-2019-041-01</t>
  </si>
  <si>
    <t>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t>
  </si>
  <si>
    <t>PMAI-2019-044</t>
  </si>
  <si>
    <t>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t>
  </si>
  <si>
    <t xml:space="preserve">Ausencia de puntos de control en las actividades del Instructivo COMITÉS MISIONALES- M-MEX-IN-003, que indiquen la necesidad de seguimiento a los casos que se presentan en comite y que requeiren remisiones inter e intrainstitucuonales. </t>
  </si>
  <si>
    <t xml:space="preserve">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t>
  </si>
  <si>
    <t>Se observan debilidades en el formato de conciliaciones, con errores en la señalización de las partidas que quedaron en conciliación; las partidas reales son “CHEQUES SIN COBRAR”, sin embargo, en las conciliaciones oficiales quedaron con el nombre de “ABONOS PENDIENTES POR REGISTRAR EN LIBROS”, información equívoca ya que estas partidas ya estaban contabilizadas en libros oficiales al momento de la conciliación. La información errada en las partidas conciliatorias puede llevar a errores al momento de efectuar los ajustes correspondientes.</t>
  </si>
  <si>
    <t>memorando 2021IE2676 - Plan de Mejoramiento aprobado del 18 de mayo de 2021
Auditoría Interna Proceso Gestión Financiera - Subproceso Tesorería vigencia 2021</t>
  </si>
  <si>
    <t>Se evidencian en el mes de febrero y marzo del año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“PROGRAMACION ANUAL DE CAJA PAC A-GFI-PR-015”, actividad Nº 19, en la cual se establece “Recibir el formato de “reprogramación PAC” del bimestre visar las firmas respectivas”. Su contravención deja sin validez legal dichos documentos.</t>
  </si>
  <si>
    <t>Oficina Asesora de Planeación -  SIMI- Responsable del Desarrollo de los formularios. 
Subdirección de Métodos - Área Educación</t>
  </si>
  <si>
    <t>PMAI-2020-104</t>
  </si>
  <si>
    <t>Auditoría de seguimiento planes de mejoramiento 
Proceso misional - modelo pedagógico-área educación</t>
  </si>
  <si>
    <t>No se ha logrado la parametrización total de los cursos de formación, pues aún no es posible identificar en el aplicativo la información relacionada con las horas de duración de los cursos según su clasificación, lo que limita su registro en las constancias de asistencia a estos cursos a partir de los reportes del SIMI.</t>
  </si>
  <si>
    <t>No se tiene actualizada la documentación en el Manual de Procesos y Procedimientos
Orden de la Alta Dirección frente a no realizar desarrollos en el SIMI actual, todos los desarrollos sobre el SIMI 2.0</t>
  </si>
  <si>
    <t>Diseñar y desarrollar un plan de trabajo para la construcción y desarrollo del Módudo de Educación en el SIMI</t>
  </si>
  <si>
    <t>Subdirección de Métodos - Área Educación</t>
  </si>
  <si>
    <t>Subdirección técnica de métodos educativos y operativos - educación</t>
  </si>
  <si>
    <t>PMAI-2020-105</t>
  </si>
  <si>
    <t xml:space="preserve">No se observaron mecanismos de medición y seguimiento o indicadores de gestión que permitan medir la eficiencia, eficacia y efectividad del desarrollo de la gestión de las áreas de Derecho evaluadas . </t>
  </si>
  <si>
    <t xml:space="preserve">Para la vigencia 2020, se realizó la formulación y esta pendiente realizar la implementación de los indicadores del área. </t>
  </si>
  <si>
    <t xml:space="preserve">Oficializar  por parte de la STMEO los indicadores formulados  e implementar  los mismos por parte del área de Educación. </t>
  </si>
  <si>
    <t>PMAI-2020-106</t>
  </si>
  <si>
    <t>En los documentos:  Convenios de Formación técnica MMED-PR-001, Formación-Producción M-MED-PR-002 y  el instructivo Estrategia virtual de formación M-MED-IN-001 ,  no se puede evidenciar los puntos de control, o porque no cuentan con actividades de validación, además no se encuentran actualizados al formato actual que maneja el procedimiento donde fue creada una casilla para que se marquen con una equis (X) las actividades que son puntos de control, pero también es importante identificar cual es el instrumento que va medir a fin de que el lector los identifique de manera fácil, así mismo se deben definir el o los responsables de llevar a cabo la actividad de control.</t>
  </si>
  <si>
    <t xml:space="preserve">Para el momento en cual fueron creados los documentos no se tuevieron en cueta los aspectos relacionados en la observación </t>
  </si>
  <si>
    <t xml:space="preserve">Ajsutar por parte del los líderes   de los componentes del Area de Educación,  los documentos Convenios de Formación técnica MMED-PR-001, Formación-Producción M-MED-PR-002 y  el instructivo Estrategia virtual de formación M-MED-IN-001, al formato actual y ajsutar puntos de control, para hacer  efectiva la gestión frente a las actividades que se describen en estos documentos </t>
  </si>
  <si>
    <t>DECISIONES</t>
  </si>
  <si>
    <t>infraestructura</t>
  </si>
  <si>
    <t>PMPB-2019-0014</t>
  </si>
  <si>
    <t xml:space="preserve">Baja apropiación de los niños, niñas, adolescentes de los diferentes espacios. Bajo cuidado de los diferentes bienes muebles </t>
  </si>
  <si>
    <t>Realizar diagnóstico de necesidades de pupitres para los salones</t>
  </si>
  <si>
    <t>Se reformula de acuerdo a la solicitud del memorando 2022IE5305 del 12-09-2022</t>
  </si>
  <si>
    <t>PMAI-2019-028</t>
  </si>
  <si>
    <t xml:space="preserve">Falta claridad en los manuales Operativos de los contextos pedagógicos que establezcan que el modelo es dinámico y por tanto no se ubica al NNAJ en una etapa, se ubican las actividades. </t>
  </si>
  <si>
    <t xml:space="preserve">Ajustar Manuales Operativos de los contextos Pedagógicos para hacer explicito que las etapas tienen actividades y que el NNAJ  puede estar simultáneamente en dos o mas etapas del modelo. </t>
  </si>
  <si>
    <t>PMAI-2019-034</t>
  </si>
  <si>
    <t>3. Realizar los ajustes de acuerdo a las visitas y acompañamiento brindado</t>
  </si>
  <si>
    <t>PMAI-2019-035</t>
  </si>
  <si>
    <t xml:space="preserve">4. Realizar Seguimiento a la información reportada por Gestión documental y las tareas de cada una de las visitas.  </t>
  </si>
  <si>
    <t>Debido a la reformulacion se elimina ( solicitud del memorando 2022IE5305 del 12-09-2022)</t>
  </si>
  <si>
    <t>PMAI-2019-032</t>
  </si>
  <si>
    <t>1. Realizar por parte del área de gestión documental asistencias técnicas en las diferentes Unidades (Servitá, Arcadia, La Florida y Molinos) validando el estado de organización del archivo</t>
  </si>
  <si>
    <t>Debido a la reformulacion se elimina( solicitud del memorando 2022IE5305 del 12-09-2022)</t>
  </si>
  <si>
    <t>PMAI-2019-042</t>
  </si>
  <si>
    <t>Debilidades en  el cumplimiento del instructivo 002 TRASLADOS Y CAMBIO DE SERVICIO DE LOS NIÑOS, NIÑAS,ADOLESCENTES Y JOVENES M-MEX-IN-002</t>
  </si>
  <si>
    <t xml:space="preserve">1. Seguimientos periódicos por parte de la Subdirección de Métodos a cada una de las UPI,  para que se cumplan las condiciones estipuladas en  el  instructivo 002 TRASLADOS Y CAMBIO DE SERVICIO DE LOS NIÑOS, NIÑAS,ADOLESCENTES Y JOVENES M-MEX-IN-002 </t>
  </si>
  <si>
    <t>PMAI-2019-053</t>
  </si>
  <si>
    <t xml:space="preserve">Inadecuado seguimiento a las actividades de voluntariado </t>
  </si>
  <si>
    <t xml:space="preserve">Formular e implementar una herramienta por parte de la Coordinadora de voluntariado, que permita realizar seguimientos a las  mismas en cada UPI. </t>
  </si>
  <si>
    <t>PMAI-2019-079</t>
  </si>
  <si>
    <t>No hubo seguimiento por parte de  los profesionales psicosociales a las inasistencias de NNAJ en territorio. 
No hubo un reporte oportuno de los egresos al Área Sociolegal</t>
  </si>
  <si>
    <t>* Seguimiento a las inasistencias según documento interno Seguimiento y egerso a los NNAJ.  
* Registro de seguimientos previos a la legalizacion del egreso en ficha FOS de SIMI 
*Creación del acta de egreso en SIMI y cargue de archivo (Acta 009)</t>
  </si>
  <si>
    <t>Yuri Yesenia Orjuela</t>
  </si>
  <si>
    <t>PMAI-2020-003</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</si>
  <si>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t>
  </si>
  <si>
    <t xml:space="preserve">La capacidad de la unidad en algunos momentos es mucho mayor al número de funcionarios que deben contener las situaciones en la noche. </t>
  </si>
  <si>
    <t xml:space="preserve">Reforzar el equipo del recurso humano que acompaña la operatividad de la UPI, para el desarrollo  de la jornada nocturna y el fin de semana en las  actividades que desarrollan facilitadores y enfermeras.   </t>
  </si>
  <si>
    <t xml:space="preserve"> jornadas extensas para el cubrimiento del servicios</t>
  </si>
  <si>
    <t>PMAI-2020-005</t>
  </si>
  <si>
    <t>Política Pública para la garantía del ejercicio efectivo de los derechos de las personas que hacen parte de los sectores sociales LGBTI y de personas con orientaciones sexuales e identidades de género diversas</t>
  </si>
  <si>
    <t>PMAI-2020-014</t>
  </si>
  <si>
    <t xml:space="preserve">Debilidad en el conocimiento e implementación de la normatividad  por parte de los servidores de las Unidades de Protección Integral y trato a los usuarios que hacen parte del sector LGBTI  . </t>
  </si>
  <si>
    <t xml:space="preserve">Implementar por parte de la Subdirección de Métodos y a través  de los referentes capacitados los LINEAMIENTOS TÉCNICOS PARA LA INCORPORACIÓN DEL ENFOQUE DIFERENCIAL Y DE GÉNERO EN EL MODELO PEDAGÓGICO INSTITUCIONAL en su operatividad.   </t>
  </si>
  <si>
    <t>PMAI-2021-004</t>
  </si>
  <si>
    <t xml:space="preserve">Para la vigencia 2020  se trabajo desde la STMEO en  la reformulación de los Indicadores de gestión, y se realizarón dos mediciones, no se ha formalizado el documento para su oficialización. </t>
  </si>
  <si>
    <t xml:space="preserve">Formalizar  e implementar a través documento en el SIGID los indicadores de gestión de las áreas de derecho  y contextos pedagogicos   </t>
  </si>
  <si>
    <t>PMAI-2021-013</t>
  </si>
  <si>
    <t xml:space="preserve">Formalizar  e implementar a través documento en el SIGID los indicadores de gestión de las áreas de derecho  y contextos pedagogicos. </t>
  </si>
  <si>
    <t>PMAI-2021-021</t>
  </si>
  <si>
    <t xml:space="preserve">Formalizar e implementar  a través documento en el SIGID los indicadores de gestión de las áreas de derecho  y contextos pedagogicos. </t>
  </si>
  <si>
    <t>Subdirección técnica administrativa y financiera - presupuesto</t>
  </si>
  <si>
    <t>Subdirección técnica de desarrollo humano – trabajo social</t>
  </si>
  <si>
    <t>Subdirección técnica de desarrollo humano – servicio médico asistidos</t>
  </si>
  <si>
    <t>Subdirección técnica de desarrollo humano – seguridad y salud en el trabajo</t>
  </si>
  <si>
    <t>Subdirección técnica de métodos educativos y operativos - sicosocial</t>
  </si>
  <si>
    <t>Subdirección técnica de métodos educativos y operativos – espiritualidad</t>
  </si>
  <si>
    <t>Subdirección técnica de métodos educativos y operativos - territorio</t>
  </si>
  <si>
    <t>Subdirección técnica de métodos educativos y operativos - emprender</t>
  </si>
  <si>
    <t>Subdirección técnica de métodos educativos y operativos -Economato</t>
  </si>
  <si>
    <t xml:space="preserve">Estrategias de seguimiento y autoevaluación </t>
  </si>
  <si>
    <t>Foros virtuales</t>
  </si>
  <si>
    <t>Protección de Datos al denunciante</t>
  </si>
  <si>
    <t>Atención de personas con discapacidad</t>
  </si>
  <si>
    <t>Centro de relevo</t>
  </si>
  <si>
    <t>Defensor de la Ciudadanía</t>
  </si>
  <si>
    <t>Ferias de servicio</t>
  </si>
  <si>
    <t xml:space="preserve"> Protección de Datos al denunciante</t>
  </si>
  <si>
    <t>Formalización del grupo dentro del organigrama</t>
  </si>
  <si>
    <t>buzones de sugerencias</t>
  </si>
  <si>
    <t xml:space="preserve">Nodo Sectorial </t>
  </si>
  <si>
    <t>Política de denuncias de hechos de corrupción</t>
  </si>
  <si>
    <t>Protección de Datos Personales</t>
  </si>
  <si>
    <t>Puntos de atención</t>
  </si>
  <si>
    <t>Satisfacción del usuario</t>
  </si>
  <si>
    <t>Página web</t>
  </si>
  <si>
    <t xml:space="preserve">Datos </t>
  </si>
  <si>
    <t>Diagnóstico de capacidades</t>
  </si>
  <si>
    <t xml:space="preserve">mantenimiento preventivo </t>
  </si>
  <si>
    <t>Plan Estratégico de Tecnologías de Información (PETI)</t>
  </si>
  <si>
    <t>seguridad de la información</t>
  </si>
  <si>
    <t xml:space="preserve">Mantenimiento a los equipos </t>
  </si>
  <si>
    <t>No utilización de equipos</t>
  </si>
  <si>
    <t>Acondicionamiento para personas con discapacidad</t>
  </si>
  <si>
    <t>Concepto técnico de bomberos</t>
  </si>
  <si>
    <t>cálculo de deterioro sobre los bienes</t>
  </si>
  <si>
    <t>Licencias de construcción</t>
  </si>
  <si>
    <t>Mantenimiento y adecuacion UPIS</t>
  </si>
  <si>
    <t>Mantenimiento de elementos</t>
  </si>
  <si>
    <t>Mantenimiento preventivo y correctivo</t>
  </si>
  <si>
    <t xml:space="preserve">Capacitaciones y charlas impartidas por la secretaria jurídica distrital </t>
  </si>
  <si>
    <t>Evaluación</t>
  </si>
  <si>
    <t xml:space="preserve"> riesgos</t>
  </si>
  <si>
    <t>Inclusión de contratistas</t>
  </si>
  <si>
    <t>Apropiación de los valores en los servidores</t>
  </si>
  <si>
    <t>Cronograma de trabajo</t>
  </si>
  <si>
    <t>Medidas de seguridad</t>
  </si>
  <si>
    <t>Administradora de riesgos profesionales</t>
  </si>
  <si>
    <t>Comité Paritario</t>
  </si>
  <si>
    <t>Emergencia sanitaria</t>
  </si>
  <si>
    <t>Sala amiga de la familia lactante</t>
  </si>
  <si>
    <t>Código de integridad</t>
  </si>
  <si>
    <t>Dotacion</t>
  </si>
  <si>
    <t>Conflicto de intereses</t>
  </si>
  <si>
    <t>Declaración de bienes y rentas</t>
  </si>
  <si>
    <t>Retiro</t>
  </si>
  <si>
    <t>Nomina</t>
  </si>
  <si>
    <t>Comité de contratación</t>
  </si>
  <si>
    <t>Incumplimiento  de cronograma</t>
  </si>
  <si>
    <t>Proceso precontractual</t>
  </si>
  <si>
    <t>Avisos de convocatoria</t>
  </si>
  <si>
    <t>actas de liquidación</t>
  </si>
  <si>
    <t>Incumplimiento de las recomendaciones técnicas realizadas por el contratista</t>
  </si>
  <si>
    <t>Informes de actividades</t>
  </si>
  <si>
    <t>relación de correspondencia entre las obligaciones establecidas  y las actividades realizadas por el contratista según informes periódicos</t>
  </si>
  <si>
    <t>principio de publicidad</t>
  </si>
  <si>
    <t>Principio de Planeación</t>
  </si>
  <si>
    <t>Uso de vehículos institucionales</t>
  </si>
  <si>
    <t>licencias sanitarias de los vehículos del transporte de alimentos</t>
  </si>
  <si>
    <t>Inconsistencias entre los suministros vs las autorizaciones</t>
  </si>
  <si>
    <t>Disposición de Residuos Líquidos y Sólidos</t>
  </si>
  <si>
    <t>Buenas prácticas de manufactura</t>
  </si>
  <si>
    <t>separación de residuos</t>
  </si>
  <si>
    <t>Mediciones ambientales</t>
  </si>
  <si>
    <t xml:space="preserve"> Gestión Integral Residuos</t>
  </si>
  <si>
    <t xml:space="preserve"> Plan Institucional de Gestión Ambiental</t>
  </si>
  <si>
    <t>Control de plagas y fumigación</t>
  </si>
  <si>
    <t>Residuos o desechos peligrosos</t>
  </si>
  <si>
    <t xml:space="preserve"> Certificaciones</t>
  </si>
  <si>
    <t>Vertimientos</t>
  </si>
  <si>
    <t xml:space="preserve"> Revisión documental y presencial </t>
  </si>
  <si>
    <t xml:space="preserve">sistemas ahorradores de agua en grifos y sanitarios </t>
  </si>
  <si>
    <t xml:space="preserve"> Instalaciones lumínicas </t>
  </si>
  <si>
    <t>RESPEL</t>
  </si>
  <si>
    <t>Identificación de requisitos legales</t>
  </si>
  <si>
    <t xml:space="preserve">Política Ambiental </t>
  </si>
  <si>
    <t>Avalúo técnico</t>
  </si>
  <si>
    <t xml:space="preserve"> Vida útil de la propiedad, planta y equipo</t>
  </si>
  <si>
    <t>vida útil en los bienes inmuebles y activos intangibles</t>
  </si>
  <si>
    <t>Actualización de la información en el sistema del inventario físico</t>
  </si>
  <si>
    <t>Baja de bienes</t>
  </si>
  <si>
    <t>Baja rotación de elementos</t>
  </si>
  <si>
    <t>Bienes con periodos de obsolescencia y renovación</t>
  </si>
  <si>
    <t>Condiciones de bodegas</t>
  </si>
  <si>
    <t>Organización de bodegas</t>
  </si>
  <si>
    <t>Excedentes de elementos almacenados</t>
  </si>
  <si>
    <t>Manejo de inventarios</t>
  </si>
  <si>
    <t>Marcación de elementos</t>
  </si>
  <si>
    <t>Publicación página web</t>
  </si>
  <si>
    <t xml:space="preserve">productos y/o  materiales en desuso </t>
  </si>
  <si>
    <t>Salidas de almacén</t>
  </si>
  <si>
    <t>reconocimiento de deterioros o valorizaciones</t>
  </si>
  <si>
    <t xml:space="preserve">depreciación acumulada </t>
  </si>
  <si>
    <t>Seguimiento</t>
  </si>
  <si>
    <t>Toma física</t>
  </si>
  <si>
    <t>Adquisición de equipos</t>
  </si>
  <si>
    <t>Foliación de documentos</t>
  </si>
  <si>
    <t>Transferencias</t>
  </si>
  <si>
    <t>Control interno disciplinario</t>
  </si>
  <si>
    <t>Información para la toma de decisiones</t>
  </si>
  <si>
    <t>Demoras en los reportes de información</t>
  </si>
  <si>
    <t>Solicitud  a la Imprenta Distrital de los bienes y servicios contratados</t>
  </si>
  <si>
    <t>Esquema de las líneas de defensa</t>
  </si>
  <si>
    <t>Comité institucional de control interno</t>
  </si>
  <si>
    <t>Auditorías internas</t>
  </si>
  <si>
    <t>Gestion del conocimiento y de la innovacion</t>
  </si>
  <si>
    <t>Política de gestión del conocimiento</t>
  </si>
  <si>
    <t>Centro de documentación</t>
  </si>
  <si>
    <t xml:space="preserve">Herramientas de uso y aprobación del conocimiento </t>
  </si>
  <si>
    <t>Identificación de necesidades</t>
  </si>
  <si>
    <t>Plan de acción de gestión del conocimiento y la innovación</t>
  </si>
  <si>
    <t>Plan de accion institucional</t>
  </si>
  <si>
    <t>Coherencia entre actividades metas e indicadores</t>
  </si>
  <si>
    <t>Capacitación a los funcionarios y contratistas en los procedimientos del IDIPRON</t>
  </si>
  <si>
    <t>Desactualización de funciones</t>
  </si>
  <si>
    <t>Incorporación de documentos en el SIGID</t>
  </si>
  <si>
    <t>Gestion juridica</t>
  </si>
  <si>
    <t>Normograma /SIPROJ WEB/Fichas técnicas de conciliación</t>
  </si>
  <si>
    <t>SIPROJ WEB</t>
  </si>
  <si>
    <t>Fichas técnicas de conciliación</t>
  </si>
  <si>
    <t>Comité de conciliación</t>
  </si>
  <si>
    <t>Política de prevención del daño antijurídico</t>
  </si>
  <si>
    <t>Evaluacion</t>
  </si>
  <si>
    <t>Medición de la efectividad de los controles</t>
  </si>
  <si>
    <t xml:space="preserve">Puntos de control en los procedimientos </t>
  </si>
  <si>
    <t>Seguridad de la información</t>
  </si>
  <si>
    <t>Publicación de planes de mejoramiento</t>
  </si>
  <si>
    <t>Acciones cumplidas inefectivas</t>
  </si>
  <si>
    <t xml:space="preserve">Cálculo de deterioro sobre bienes inmuebles </t>
  </si>
  <si>
    <t>Comprobantes contables</t>
  </si>
  <si>
    <t>Depuración</t>
  </si>
  <si>
    <t>Diferencias en los saldos reportados</t>
  </si>
  <si>
    <t>Gastos</t>
  </si>
  <si>
    <t>Giros</t>
  </si>
  <si>
    <t>Incumplimiento de tiempos en la entrega de información por parte de los procesos</t>
  </si>
  <si>
    <t>Individualización de elementos</t>
  </si>
  <si>
    <t>Publicación de estados financieros</t>
  </si>
  <si>
    <t xml:space="preserve"> Tarjetas correspondientes al convenio de estímulos de corresponsabilidad</t>
  </si>
  <si>
    <t>Radicación de facturas</t>
  </si>
  <si>
    <t>Registro de los hechos económicos</t>
  </si>
  <si>
    <t>falta de coherencia en la información suministrada</t>
  </si>
  <si>
    <t>Comites tecnicos</t>
  </si>
  <si>
    <t xml:space="preserve"> planeación con respecto a la cantidad de alimentos</t>
  </si>
  <si>
    <t xml:space="preserve"> Comunicación y articulación entre equipos de trabajo</t>
  </si>
  <si>
    <t>Cumplimiento de horario en aulas de clase</t>
  </si>
  <si>
    <t>Desescolarizacion y resistencia al modelo de educacion tradicional</t>
  </si>
  <si>
    <t>Control a los alimentos</t>
  </si>
  <si>
    <t>entrega de alimentos</t>
  </si>
  <si>
    <t xml:space="preserve">habilitación de los servicios de salud </t>
  </si>
  <si>
    <t>Limite de edad de la poblacion objeto</t>
  </si>
  <si>
    <t>Minuta patron</t>
  </si>
  <si>
    <t xml:space="preserve">oferta publica de servicios </t>
  </si>
  <si>
    <t>Planeacion de actividades</t>
  </si>
  <si>
    <t>Acciones de restablecimiento de derechos</t>
  </si>
  <si>
    <t>Recibo de alimentos</t>
  </si>
  <si>
    <t>Responsabilidades de los estudiantes durante la realización de la práctica o actividad</t>
  </si>
  <si>
    <t>salud- asistencia a primeros auxilios - afiliaciones a salud</t>
  </si>
  <si>
    <t xml:space="preserve">Remisiones interinstitucionales </t>
  </si>
  <si>
    <t>Plan  de  Atención  Individual  y  Familiar  (PAIF)</t>
  </si>
  <si>
    <t>tratos inadecuado a Jóvenes</t>
  </si>
  <si>
    <t>Valoraciones</t>
  </si>
  <si>
    <t>Certificados de disponibilidad presupuestal</t>
  </si>
  <si>
    <t>Pasivos exigibles</t>
  </si>
  <si>
    <t>Sivicof</t>
  </si>
  <si>
    <t>Reportes en formato abierto</t>
  </si>
  <si>
    <t>Acciones de seguimiento por parte de la misional</t>
  </si>
  <si>
    <t>Alineacion o actualizada de la informacion</t>
  </si>
  <si>
    <t>Parámetros unificados</t>
  </si>
  <si>
    <t>Enlace de soportes</t>
  </si>
  <si>
    <t>PMAI-2019-103</t>
  </si>
  <si>
    <t xml:space="preserve">Inconsistencia entre Egreso generado por Software SICAPITAL y Formato A-GLO-FT-005: De la misma forma, se observaron dos casos de inconsistencias entre los egresos de Almacén generados por SICAPITAL y los formatos de salida A-GLO-FT-005. Si bien Almacén manifiesta que corresponden a salidas que se formalizaron en más de un egreso generado por el sistema, por fallas en el sistema para “bajar” ítems de existencias, no se evidencia en uno de los dos casos observados, la trazabilidad en los documentos de egreso. Ante este tipo de inconsistencias en caso de no presentarse trazabilidad se pueden generar hallazgos y/o sanciones por entes de control. </t>
  </si>
  <si>
    <t>Se retira de tablero de control por solicitud del proceso y aprobacion de la OCI</t>
  </si>
  <si>
    <t>https://idipronbgta.sharepoint.com/:f:/s/TABLERODECONTROLBRECHAS/Eudye-oKhJJIjkrKkXDH9oAB68Pm_7MB030UpJujZ6KtbA?e=UVeDpg</t>
  </si>
  <si>
    <t>Auditoría de gestión al proceso de apoyo
Gestión ambiental vigencia 2019</t>
  </si>
  <si>
    <t xml:space="preserve">10.1 Plan Institucional de Gestión Ambiental PIGA Se evidencio un bajo nivel de cumplimiento de los objetivos del Plan Institucional de Gestión del Idipron, toda vez que durante la auditoría se identificaron incumplimiento de metas durante la vigencia evaluada y falencias en las etapas de planeación, ejecución y seguimiento con el fin de asegurar el cumplimiento de los Programas de Gestión Ambiental en el Instituto. Se identifica también desactualización de la información y debilidades en el diseño de herramientas de medición que permitan monitorear su operación en las sedes y Unidades de protección Integral y así poder evaluar los avances en cada uno de sus programas. Por lo anterior, se incumple con lo establecido en los literales b, e, del artículo 2 de la Ley 87 de 1993, la Resolución interna 067 de 2012 y la Resolución 242 de 2014, “Por la cual se adoptan los lineamientos para la formulación, concertación, implementación, evaluación, control y seguimiento del Plan Institucional de Gestión Ambiental –PIGA” </t>
  </si>
  <si>
    <t>Se retira de tablero de control por solicitud del proceso y aprobacion de la OCI mediante acta de reunion</t>
  </si>
  <si>
    <t xml:space="preserve">Política de Gestión Ambiental </t>
  </si>
  <si>
    <t>PMAI-2020-043</t>
  </si>
  <si>
    <t>Auditoría de gestión al proceso de apoyo
Gestión ambiental vigencia 2020</t>
  </si>
  <si>
    <t xml:space="preserve">10.2 Política Ambiental La entidad no cuenta con una Política de Gestión Ambiental que brinde los lineamientos para el desarrollo del PIGA en el Instituto, su seguimiento y el responsable de su implementación, que describa además los compromisos hacia la prevención de la contaminación, la mitigación o compensación de los impactos ambientales significativos en las sedes de la Entidad, el cumplimiento de la normativa aplicable y la mejora continua para su socialización y cumplimiento. De la misma manera sucede con la Política de compras verdes, no está constituida como política interna, si no como un documento interno del proceso, lo que va en contravía con lo dispuesto en el procedimiento de Administración del Sistema Integrado de Gestión con código E-MEJ-PR-005 que menciona en el numeral 3.2, Responsabilidades Establecidas, establecer y actualizar las políticas de la Entidad por parte de la Alta Dirección, situación que no se cumple y que a su vez tampoco presenta evidencia de aprobación bajo ningún comité, se incumple también con lo establecido en la Resolución 242 de 2014, “Por la cual se adoptan los lineamientos para la formulación, concertación, implementación, evaluación, control y seguimiento del Plan Institucional de Gestión Ambiental –PIGA” y lo mencionado en el literal b, del artículo 4 de la Ley 87 de 1993. </t>
  </si>
  <si>
    <t>PMAI-2020-044</t>
  </si>
  <si>
    <t>Auditoría de gestión al proceso de apoyo
Gestión ambiental vigencia 2021</t>
  </si>
  <si>
    <t xml:space="preserve">10.3 Funciones del área Se evidenció falta de gestión e incumplimiento de las funciones por parte del área de Gestión Ambiental designadas mediante la Resolución interna 067 de 2012 “Por la cual se modifica el Artículo quinto de la Resolución No. 159 del 12 de septiembre de 2005 del Instituto Distrital para la Protección de la Niñez y la Juventud IDIPRON”, debido a que, una vez verificados los soportes de las actividades realizadas en la vigencia auditada, no responden de manera efectiva a sus funciones. </t>
  </si>
  <si>
    <t>PMAI-2020-045</t>
  </si>
  <si>
    <t>Auditoría de gestión al proceso de apoyo
Gestión ambiental vigencia 2022</t>
  </si>
  <si>
    <t>10.4 Plan de Mejoramiento Se incumple con el procedimiento de seguimiento y control de la mejora código S-SEG-PR-003 y con lo mencionado en la dimensión de Evaluación de Resultados del Modelo Integrado de Planeación y Gestión MIPG, al no cumplir y reportar de manera oportuna las acciones de mejora diseñadas para eliminar las causas que originaron las no conformidades en las auditorías internas y externas con el propósito de prevenir que estas situaciones originadas se presentaran nuevamente, situación que afecta la eficacia, eficiencia y efectividad del proceso, lo que evidencia también una falta de gestión por parte del proceso que dificulta la planeación y el desempeño en su operación para generar avances.</t>
  </si>
  <si>
    <t>PMAI-2020-046</t>
  </si>
  <si>
    <t>Auditoría de gestión al proceso de apoyo
Gestión ambiental vigencia 2023</t>
  </si>
  <si>
    <t xml:space="preserve">10.5 Administración del Riesgo Se evidenciaron debilidades en la identificación de los riesgos atribuibles al proceso de Gestión Ambiental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t>
  </si>
  <si>
    <t>Auditoría de gestión al proceso de apoyo
Gestión ambiental vigencia 2024</t>
  </si>
  <si>
    <t xml:space="preserve">10.6 Indicadores de Gestión Luego de verificar la caracterización del proceso y el informe de gestión presentado para la vigencia evaluada mediante el cual se da cuenta de los resultados de su gestión, se identifica falencias en la implementación de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t>
  </si>
  <si>
    <t>PMAI-2020-048</t>
  </si>
  <si>
    <t>Auditoría de gestión al proceso de apoyo
Gestión ambiental vigencia 2025</t>
  </si>
  <si>
    <t>10.7 Puntos de control en procedimientos Los procedimientos de Identificación de Aspectos y Valoración de Impactos Ambientales, Actualización Normatividad Ambiental, Seguimiento Ambiental, Préstamo de Bicicletas y Biciusuarios Movilidad Urbana Sostenible,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t>
  </si>
  <si>
    <t>PMAI-2020-049</t>
  </si>
  <si>
    <t>Auditoría de gestión al proceso de apoyo
Gestión ambiental vigencia 2026</t>
  </si>
  <si>
    <t xml:space="preserve">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del PIGA, lo que no permite visibilizar acciones tendientes al mejoramiento del mismo proceso y su aporte a la misionalidad del Idipron. </t>
  </si>
  <si>
    <t>Auditoría de gestión al proceso de apoyo
Gestión ambiental vigencia 2027</t>
  </si>
  <si>
    <t>Se observa que el proceso de Gestión Ambiental no cuenta con un procedimiento o documento interno que de lineamientos frente a la formulación, seguimiento y actualización del Plan Institucional de Gestión Ambiental PIGA, en cumplimiento de la Resolución 242 de 2014 y con el propósito de dar cumplimiento a los programas de Gestión Ambiental, situación que puede generar sanciones por parte de los entes reguladores por posibles incumplimientos.</t>
  </si>
  <si>
    <t xml:space="preserve">Subdirección Técnica de Metodos Educativos y Operativa.-STMEO  -Área  de salud. 
Oficina Asesora de Planeación.  </t>
  </si>
  <si>
    <t>estrategias de intervención</t>
  </si>
  <si>
    <t>PMAI-2017-025-01</t>
  </si>
  <si>
    <t>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t>
  </si>
  <si>
    <t xml:space="preserve">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t>
  </si>
  <si>
    <t xml:space="preserve">Diseñar y desarrollar un plan de trabajo para la construcción y desarrollo en el SIMI de  los parametros que permitan evidenciar   seguimientos y controles para medir la disminución del consumo como resultado de las  intervenciones. Ya que actualmente la  infriomación se registra a través de ficha FOS. </t>
  </si>
  <si>
    <t>Se elimina accion
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que en el informe se indica como acción reformulada “Establecer mediante documento oficializado la Ruta de Atención a NNAJ con problemáticas identificadas de consumo de SPA.”
Sin embargo, al revisar el tablero de control se observa dos acciones así:
1.	Realizar la formalización del documento     RUTA PARA LA ATENCIÓN AL COMPONENTE MITIGACIÓN. 
2.	Diseñar y desarrollar un plan de trabajo para la construcción y desarrollo en el SIMI de los parámetros que permitan evidenciar   seguimientos y controles para medir la disminución del consumo como resultado de las intervenciones. Ya que actualmente la información se registra a través de ficha FOS.
Conforme a lo anterior se actualiza tablero de control dejando la actividad “Establecer mediante documento oficializado la Ruta de Atención a NNAJ con problemáticas identificadas de consumo de SPA.”</t>
  </si>
  <si>
    <t>PROCESOS RESPONSABLES</t>
  </si>
  <si>
    <t>Subdirección Técnica de Metodos Educativos y Operativa.-STMEO  
Cordinadores de Areas SE (3)</t>
  </si>
  <si>
    <t>PMAI-2017-027</t>
  </si>
  <si>
    <t>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t>
  </si>
  <si>
    <t xml:space="preserve">Realizar revisiones cada dos meses en el SECOP , para verificar el cargue de los documentos correspondientes a cada pago por parte del coordinador de cada área y dejar contancia de la verifcacion realizada a través de  foramto de acta.  </t>
  </si>
  <si>
    <t xml:space="preserve">
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que en el informe se indica como acción reformulada “Subir al SECOP II la información relacionada con la ejecución de los contratos.”
Al verificar el tablero de control se observa que la anterior no se encuentra incluida.
Conforme a lo anterior se actualiza tablero de control dejando la actividad “Subir al SECOP II la información relacionada con la ejecución de los contratos.” Y se elimina la acción PMAI-2017-027</t>
  </si>
  <si>
    <t>"STMEO
Responsable área de salud - Líder Componente Seguridad Alimentaria
ÁREA DE INFRAESTRUCTURA "</t>
  </si>
  <si>
    <t>PMAI-2019-038</t>
  </si>
  <si>
    <t>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t>
  </si>
  <si>
    <t>"Realizar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
Se realizara una visita para diagnostico y una visita  al cumplimiento del cronograma de mejoras propuesto por el Area de infaestructura. "</t>
  </si>
  <si>
    <t>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que las accione se encuentran repetidas se elimina la acción PMAI-2019-038, así mismo, se observa que los avances se han reportado en la acción PMAI-2019-038, por lo tanto se deben adjuntar todos los soportes en la acción PMAI-2021-015</t>
  </si>
  <si>
    <t>PMAI-2019-069</t>
  </si>
  <si>
    <t>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t>
  </si>
  <si>
    <t>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que la acción para el hallazgo se reformulo por lo tanto se deja la acción  PMAI-2021-021 y se elimina la acción PMAI-2019-069</t>
  </si>
  <si>
    <t>OBSERVACIONES</t>
  </si>
  <si>
    <t>Atención a la ciudadania Auditoria interna I semestre 2020.</t>
  </si>
  <si>
    <t>No conformidad No 1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t>
  </si>
  <si>
    <t xml:space="preserve">
Se observan avances en cuanto a los ajustes razonables que se deben implementar en la entidad. Sin embargo no existe la señalización que establece la norma. </t>
  </si>
  <si>
    <t xml:space="preserve">
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t>
  </si>
  <si>
    <t>Se revisa tablero de control y se observa que la acción PMAI-2020-018 y PMAI-2021-003 se encuentran repetidas ya que pertenecen al mismo informe de auditoría.
Se elimina del tablero de control la acción PMAI-2020-018</t>
  </si>
  <si>
    <t>Se retiran hallazgos de conformidad al acta de reunión realizada entre la STAF y la OCI y conforme a las recomendaciones dada por la OCI</t>
  </si>
  <si>
    <t xml:space="preserve">
Oficina Asesora de Planeación.  </t>
  </si>
  <si>
    <t>PMAI-2017-022</t>
  </si>
  <si>
    <t>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t>
  </si>
  <si>
    <t xml:space="preserve">1.Desde la documentación de las áreas no se encuentra establecido un estándar de atención diferenciado para internados, externados y  externado habitante, que establezca los tanto las condiciones de la población como las necesidades de atención diferenciadas .  
2. La realización  de las valoraciones unicilaes  en los externados depende de la asistencia de los NNAJ
a las UPI, por tanto  las valoraciones se realizan a los beneficiarios que tienen un mínimo de asistencia, lo cual debe ser definido en el Manual Operativo de las áreas.   </t>
  </si>
  <si>
    <t>Formular e implementar un indicador de gestión que permita realizar el seguimiento a cada una de las Unidades de Protección Integral a las Valoraciones Iniciales</t>
  </si>
  <si>
    <t xml:space="preserve">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observa la reformulación del hallazgo así “Valoraciones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Al cual se le vincula al tablero de control la acción PMAI-2021-011.
 </t>
  </si>
  <si>
    <t>PMAI-2017-025</t>
  </si>
  <si>
    <t>No se realizó la oficialización del Instructivo -Ruta de atención por medicina alternativa.</t>
  </si>
  <si>
    <t>Establecer mediante documento oficializado la Ruta de Atención a NNAJ con problemáticas identificadas de consumo de SPA.</t>
  </si>
  <si>
    <t>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reformulación de acciones con código PMAI-2021-008 y PMAI-2021-009</t>
  </si>
  <si>
    <t>PMAI-2017-028</t>
  </si>
  <si>
    <t>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t>
  </si>
  <si>
    <t>Se verifica observación por parte de la STMEO en informe de auditoría proceso misional - modelo pedagógico áreas de derecho salud, sicosocial y sociolegal, publicado en el link:
https://www.idipron.gov.co/sites/default
/files/docs/transparencia/control-interno/informes/auditorias/2020/Informe-Final-Auditoria-Seg-Misional-Areas-de-Derecho.pdf
Se evidencia reformulación de hallazgo y de acciones se elimina la acción PMAI-2017-028 la cual es reemplazada por la acción PMAI-2021-013</t>
  </si>
  <si>
    <t>PMAI-2017-023</t>
  </si>
  <si>
    <t>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t>
  </si>
  <si>
    <t xml:space="preserve">No se oficializaron los indicadores formulados. </t>
  </si>
  <si>
    <t>Oficializar los Indicadores de Gestión y Aplicarlos</t>
  </si>
  <si>
    <t>Se evidencia reformulación del hallazgo, por lo tanto se elimina la acción PMAI-2017-023 y se deja la acción PMAI-2021-004</t>
  </si>
  <si>
    <t>PMAI-2017-024</t>
  </si>
  <si>
    <t>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t>
  </si>
  <si>
    <t>La información respecto a los seguimientos que realiza el área se encuentra desactualizada, razón por la cual se hace necesario continuar con la implementación de acciones de mejora a fin de garantizar una información veraz y oportuna.</t>
  </si>
  <si>
    <t>1. Parametrizar las acciones del área.
ACCION DE MEJORA: Realizar verificaciones aleatorias trimestrales al registro adecuado de las acciones reportadas por las UPI.</t>
  </si>
  <si>
    <t>Se evidencia reformulación del hallazgo, por lo tanto se elimina la acción PMAI-2017-024 y se deja la acción PMAI-2021-018 y PMAI-2021-019</t>
  </si>
  <si>
    <t>PMPB-2018-001</t>
  </si>
  <si>
    <t>1. A pesar de que se cuenta con controles  para  la disposición, entradas y salidas, como es:  Kardex, formato para el reporte de producto no conforme A-GDH-FT-114 y formato Control y recepción de materia prima A-GLO-FT-006  no se diligencian de manera correcta o no se diligencia.
2. Debilidades en la rotación de alimentos y seguimiento de inventario.
3. Deficiencias administrativas</t>
  </si>
  <si>
    <t xml:space="preserve">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t>
  </si>
  <si>
    <t>Se evidencia que las acciones PMPB-2018-001 y PMPB-2019-001 se encuentran repetidas.
Se elimina la acción PMPB-2018-001</t>
  </si>
  <si>
    <t>PMPB-2018-002</t>
  </si>
  <si>
    <t xml:space="preserve">2.Informar  vía correo electrónico al Economato de los inconvenientes presentados en las entregas de los alimentos por parte del proveedor, el mismo día de ocurrencia, adjuntando formato para el reporte de producto no conforme A-GDH-FT-114.
</t>
  </si>
  <si>
    <t>Se evidencia que las acciones PMPB-2018-002 y PMPB-2019-002.
Se elimina la acción PMPB-2018-002.</t>
  </si>
  <si>
    <t>PMPB-2018-003</t>
  </si>
  <si>
    <t>3. Suplir alimentos de las minutas establecidas por otros disponibles, previa concertación con las nutricionistas del Instituto e informar a las Upis registrando la evidencia en el formato novedades al ciclo de menús M-MSD-FT-020.</t>
  </si>
  <si>
    <t>Se evidencia que las acciones PMPB-2018-003 y PMPB-2019-003se encuentran repetidas
Se elimina la acción PMPB-2018-003.</t>
  </si>
  <si>
    <t>PMPB-2018-004</t>
  </si>
  <si>
    <t>1. Los productos almacenados no se encuentran rotulados.
2. Deficiencias administrativas
3. No aplicación del instructivo de Almacenamiento de alimentos M-RDE-IN-010</t>
  </si>
  <si>
    <t xml:space="preserve">1. Realizar visitas de acompañamiento técnico periódicas a las UPIS para verificar el cumplimiento a la Buenas Prácticas de Manufactura y registrar la evidencia en el formato M-MSD-FT-019 "ACTA 
VISITA DE ACOMPAÑAMIENTO Y ASESORÍA TÉCNICA EN BUENAS PRÁCTICAS DE MANUFACTURA A LOS SERVICIOS DE ALIMENTACIÓN                                                                                                                                                                                                                              </t>
  </si>
  <si>
    <t>Se evidencia que las acciones PMPB-2018-004 y PMPB-2019-004  se encuentran repetidas
Se elimina la acción PMPB-2018-004</t>
  </si>
  <si>
    <t>PMPB-2018-005</t>
  </si>
  <si>
    <t>2. Realizar seguimiento al cumplimiento de  los compromisos generados en las visitas de acompañamiento técnico.</t>
  </si>
  <si>
    <t>Se evidencia que las acciones PMPB-2018-005 y PMPB-2019-005   se encuentran repetidas 
Se elimina la acción PMPB-2018-005</t>
  </si>
  <si>
    <t>PMPB-2018-006</t>
  </si>
  <si>
    <r>
      <t xml:space="preserve">Recepción de alimentos por el proveedor
1. Incumplimiento del instructivo M-RDE-PR-006 "RECEPCIÓN Y ALMACENAMIENTO
DE ALIMENTOS EN LAS UPIS"
2. No aplicación del  formato Control y recepción de materia prima A-GLO-FT-006 
</t>
    </r>
    <r>
      <rPr>
        <u/>
        <sz val="10"/>
        <rFont val="Arial"/>
        <family val="2"/>
      </rPr>
      <t xml:space="preserve">
</t>
    </r>
    <r>
      <rPr>
        <sz val="10"/>
        <rFont val="Arial"/>
        <family val="2"/>
      </rPr>
      <t xml:space="preserve">
</t>
    </r>
  </si>
  <si>
    <t xml:space="preserve">Recepción de alimentos por el proveedor:
1. Reforzar mediante una capacitación a cada una de las UPI el instructivo M-RDE-PR-006 "RECEPCIÓN Y ALMACENAMIENTO
DE ALIMENTOS EN LAS UPIS" y formato Control y recepción de materia prima A-GLO-FT-006 
</t>
  </si>
  <si>
    <t>Se evidencia que las acciones  PMPB-2018-006 y PMPB-2019-006  se encuentran repetidas
Se elimina la acción PMPB-2018-006</t>
  </si>
  <si>
    <t>PMPB-2019-0020</t>
  </si>
  <si>
    <t xml:space="preserve">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t>
  </si>
  <si>
    <t>Oficializar un documento en el Instituto por parte de Pedagogia que permite dar claridad acerca de las actividades academicas y démas intervenciones de la SE3 en las Unidades de Proteccion Integrales.</t>
  </si>
  <si>
    <t>Se evidencia que las acciones   PMPB-2019-009 y PMPB-2019-0020 se encuentran repetidas
Se elimina la acción PMPB-2019-0020</t>
  </si>
  <si>
    <t>PMPB-2019-0021</t>
  </si>
  <si>
    <t xml:space="preserve">1. Fallas técnicas en el sistemas de información misional SIMI, lo que afectó la entrega oportuna de la información al ente de control
</t>
  </si>
  <si>
    <t>Solicitar al área de Sociolegal informe periodicos a cerca de los seguimientos  al egreso de los NNAJ, a fin de llevar la información actualizada y prestar de manera oportuna a los entes de control externo cuando se requiera</t>
  </si>
  <si>
    <t>Se evidencia que las acciones PMPB-2019-0010 y PMPB-2019-0021 se encuentran repetidas
Se elimina la acción PMPB-2019-0021</t>
  </si>
  <si>
    <t>PMAI-2021-021-1</t>
  </si>
  <si>
    <t>Subir al SECOP II la información relacionada con la ejecución de los contratos</t>
  </si>
  <si>
    <t>Sin información</t>
  </si>
  <si>
    <t>Se evidencia que las acciones  PMAI-2021-021-1 y PMAI-2021-012 se encuentran repetidas se elimina accion PMAI-2021-021-1</t>
  </si>
  <si>
    <t>Area educación</t>
  </si>
  <si>
    <t>PMPB-2019-0023</t>
  </si>
  <si>
    <t xml:space="preserve">Fallas técnicas en el sistemas de información misional SIMI, lo que afectó la entrega oportuna de la información al ente de control
</t>
  </si>
  <si>
    <t xml:space="preserve">
En relacion a la solicitud “PMPB-2019-0023 Acción repetida con código PMPB-2019-0010, la cual fue cerrada - La acción es del informe del proyecto 1104, envía informe de Personería de los proyectos 971 y 1104, donde se verifica lo observado. se elimina la acción PMPB-2019-0023 toda vez que el hallazgo se encuentra únicamente en el informe de Auditoría Externa Proyecto 1104 vigencia 2018</t>
  </si>
  <si>
    <t>PMPB-2019-0022</t>
  </si>
  <si>
    <t xml:space="preserve">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t>
  </si>
  <si>
    <t xml:space="preserve">
En relacion a la solicitud “PMPB-2019-0022    *Acción repetida con código PMPB-2019-009, la cual fue cerrada. - La acción es         del informe del proyecto 1104.  Se envía informe de Personería de los proyectos 971 y 1104, donde se verifica lo observado.”, se elimina la acción PMPB-2019-0022 toda vez que el hallazgo se encuentra únicamente en el informe de Auditoría Externa Proyecto 1104 vigencia 2018</t>
  </si>
  <si>
    <t>PMAI-2019-105</t>
  </si>
  <si>
    <t>No se encuentra pelnamente definido el Procedimiento a seguir en caso de practicar retenciones.</t>
  </si>
  <si>
    <t>Solicitar Concepto a Secretaria de Hacienda y si hay lugar a ello Realizar modificación del procedimiento "PROGRAMACIÓN, APERTURA Y
LEGALIZACIÓN DE CAJAS MENORES"</t>
  </si>
  <si>
    <t xml:space="preserve">PLAN DE MEJORAMIENTO DE AUDITORIA INTERNA </t>
  </si>
  <si>
    <t>Este hallazgo fue reformulada conforme a lo establecido al primer seguimiento del año 2021. en la vigencia 2019 y 2020 no presentaron avance</t>
  </si>
  <si>
    <t>PMAI-2017-020</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</si>
  <si>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</si>
  <si>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Se verifica observación por parte de la STMEO en informe de auditoría proceso misional - modelo pedagógico áreas de derecho salud, sicosocial y sociolegal, publicado en el link:
https://www.idipron.gov.co/sites/default/files/docs/transparencia/control-interno/informes/auditorias/2020/Informe-Final-Auditoria-Seg-Misional-Areas-de-Derecho.pdf 
Conforme a lo anterior se retira hallazgo del tablero de control.</t>
  </si>
  <si>
    <t>PMAI-2017-020-1</t>
  </si>
  <si>
    <t>Ajustar el Manual de Salud y  el Instructivo de Acciones de Enfermería para establecer las necesidades del Servicio de Enfermería las 24 horas, así como la forma en cual se prestará dicho servicio.</t>
  </si>
  <si>
    <t>REPROGRAMACION</t>
  </si>
  <si>
    <t xml:space="preserve">Subdirección Administrativa y Financiera </t>
  </si>
  <si>
    <t>PMCB-2019-034</t>
  </si>
  <si>
    <t>3.3.1.8</t>
  </si>
  <si>
    <t>Falta de actualización de los procedimientos y elaboración de manuales que faciliten el adecuado cumplimiento de lo estipulado en el nuevo Marco Normativo</t>
  </si>
  <si>
    <t>La Entidad emprendió la actualización de los diferentes procedimientos, de los cuales se encuentran algunos pendientes.</t>
  </si>
  <si>
    <t>Formular el Manual de las Políticas Contables para la presentación de estados contables</t>
  </si>
  <si>
    <t>Manual de Políticas Contables</t>
  </si>
  <si>
    <t>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t>
  </si>
  <si>
    <t>Pendiente envio de seguimiento</t>
  </si>
  <si>
    <t>Es importante que el proceso priorice y efectúe la actividad planeada lo antes prosible, dado que la fecha final para su ejecución ya se encuentra vencida; o de lo contrario, se sugiere solicitar ampliación del plazo.</t>
  </si>
  <si>
    <t>Repotar seguimiento y soporte de la actividad</t>
  </si>
  <si>
    <t>Cerrada Cumplida Inefectiva por la Contraloría de Bogotá</t>
  </si>
  <si>
    <t>Subdirección administrativa y financiera / Oficina Asesora Jurídica</t>
  </si>
  <si>
    <t>PMCB-2020-009</t>
  </si>
  <si>
    <t>Hallazgo Administrativo por el inadecuado manejo de los documentos soporte, que reposan en el expediente del Contrato No. 1595 de 2019.</t>
  </si>
  <si>
    <t>Se encuentran documentos sin estar debidamente diligenciados, incompletos, sin firmas y en desorden, desatendiendo lo contenido en la Ley 594 de 2000</t>
  </si>
  <si>
    <t xml:space="preserve">Solicitar, por parte del Subdirector Administrativo y Financiero, un concepto jurídico y archivistico sobre cuales soportes de los expedientes contractuales deben ser físicos y cuales digitales a través de la plataforma secop </t>
  </si>
  <si>
    <t>Número de conceptos emitidos / Número de conceptos solicitados</t>
  </si>
  <si>
    <t xml:space="preserve">De acuerdo con la información reportada por el proceso, se evidencia que ya se realizó la solicitud del concepto; sin embargo, el concepto aún no ha sido emitido. </t>
  </si>
  <si>
    <t>Concepto emitido</t>
  </si>
  <si>
    <t>23/11/021</t>
  </si>
  <si>
    <t>Subdirección administrativa y financiera / Area de gestión documental</t>
  </si>
  <si>
    <t>PMCB-2020-010</t>
  </si>
  <si>
    <t>Revisión y ajuste de los expedientes contractuales de procesos vigentes de la Subdirección Administrativa y Financiera de acuerdo con los conceptos emitidos por la Oficina Asesora Jurídica y el Área de Gestión Documental</t>
  </si>
  <si>
    <t>Número de expedientes contractuales de la STAF verificados/ Número de expedientes contractuales de la STAF vigentes o en ejecución</t>
  </si>
  <si>
    <t>se evidencia mediante acta del 10 de marzo de 2021 que se revisaron los compromisos del presente hallazgo, especificamente los expedientes contractuales vigentes de la Subdirección Técnica, Administrativa y Financiera.
En el resultado del avance de cumplimiento se citan 486 procesos contractuales vigentes, pero este número no quedo consignado en el acta como resultado de la revisión.</t>
  </si>
  <si>
    <t>Ajustar el acta con el numero de procesos contractuales vigentes revisados 486.</t>
  </si>
  <si>
    <t>Subdirección de Metodos /Supervisor del contrato</t>
  </si>
  <si>
    <t>PMCB-2020-050</t>
  </si>
  <si>
    <t>3.3.2.11</t>
  </si>
  <si>
    <t>Hallazgo Administrativo por la inoportunidad en el registro de los hechos económicos.</t>
  </si>
  <si>
    <t>Los gastos por concepto de arrendamiento de la Unidad de Protección Integral de Molinos no se remitieron con oportunidad al área de contabilidad</t>
  </si>
  <si>
    <t xml:space="preserve">Requerir al contratista por parte del supervisor del contrato,  la entrega oportuna de las facturas con el apoyo de la Oficina Asesora Jurídica, en cumplimiento del  manual de  Supervisión  e interventoría de la entidad. </t>
  </si>
  <si>
    <t>Requerimientos realizados/ Número de situaciones que presenten presuntos incumplimientos *100</t>
  </si>
  <si>
    <t>Las acciones establecidas se encuentran en proceso de ejecución</t>
  </si>
  <si>
    <t>Se evidencia el radicado del mes de junio del 2020 con el requerimiento hecho</t>
  </si>
  <si>
    <t>PMCB-2020-053</t>
  </si>
  <si>
    <t>3.2.1</t>
  </si>
  <si>
    <t>Hallazgo administrativo con presunta incidencia disciplinaria por deficiencias en la supervisión de los Contratos de Prestación de Servicios y de Apoyo a la Gestión 0771 y 0835 de 2019.</t>
  </si>
  <si>
    <t>No existen informes periódicos, lo cual no permite conocer la ejecución de los contratos frente a las novedades que se presentan mensualmente</t>
  </si>
  <si>
    <t>Revisar y ajustar en los casos que aplique,  los documentos del proceso de transporte  incluyendo los puntos de control que garanticen el cumplimiento en la presentación del informe de ejecución contractual</t>
  </si>
  <si>
    <t>No. De Documentos ajustados /No. De documentos que requieren ajuste * 100</t>
  </si>
  <si>
    <t xml:space="preserve">De acuerdo con lo reportado por el proceso, se evidencias el acta de reunión, en al cual realizaron al revisión de los documentos. </t>
  </si>
  <si>
    <t xml:space="preserve">Subir en Aranda el procedimiento ajustado y asegurar su oficialización </t>
  </si>
  <si>
    <t>Subdirección Administrativa y Financiera, Area de Transporte, Oficina Júridica</t>
  </si>
  <si>
    <t>PMCB-2020-054</t>
  </si>
  <si>
    <t xml:space="preserve">Solicitar al área juridica capacitación sobre la elaboración de las cuentas de cobro y documentos soportes </t>
  </si>
  <si>
    <t xml:space="preserve">No. de capacitaciones realizadas / No. de capacitaciones solicitadas (1) </t>
  </si>
  <si>
    <t>PMCB-2020-073</t>
  </si>
  <si>
    <t>3.2.13</t>
  </si>
  <si>
    <t>Hallazgo Administrativo con presunta incidencia disciplinaria por incumplimiento en las funciones del supervisor de contrato 0035 de 2019.</t>
  </si>
  <si>
    <t>Inconsistencias en el diligenciamiento de los informes de actividades de contratos avalados por el supervisor de contrato para expedir los pagos de cada mes.</t>
  </si>
  <si>
    <t>Revisar y ajustar en los casos que aplique,  los documentos del proceso de transporte,  incluyendo los puntos de control que garanticen el cumplimiento en la presentación del informe de ejecución contractual</t>
  </si>
  <si>
    <t>PMCB-2020-074</t>
  </si>
  <si>
    <t>PMCB-2020-075</t>
  </si>
  <si>
    <t>3.2.14</t>
  </si>
  <si>
    <t xml:space="preserve">Hallazgo Administrativo con presunta incidencia disciplinaria por incumplimiento en las funciones del supervisor de contrato 0038 de 2019. </t>
  </si>
  <si>
    <t>PMCB-2020-076</t>
  </si>
  <si>
    <t>PMCB-2020-089</t>
  </si>
  <si>
    <t>3.2.22</t>
  </si>
  <si>
    <t>Hallazgo administrativo con presunta incidencia disciplinaria por deficiencias en la supervisión de los Contratos de Prestación de Servicios y de Apoyo a la Gestión No 0008, 0012 y 0029 de 2019.</t>
  </si>
  <si>
    <t>Se identificó que en los anteriores contratos los informes presentados por los contratistas no contienen una descripción destallada de las actividades realizadas en el período</t>
  </si>
  <si>
    <t>PMCB-2020-090</t>
  </si>
  <si>
    <t>Área de Sistemas / Oficina Asesora de Planeación</t>
  </si>
  <si>
    <t>PMCB-2020-106</t>
  </si>
  <si>
    <t>El no tener dentro del procedimiento establecido la actividad de generar el concepto técnico para dar de baja un software o un hardware inservible y adelantar con almacén la gestión administrativa necesaria para dar de baja dicho bien.</t>
  </si>
  <si>
    <t xml:space="preserve">Actualizar el procedimiento 004 MANTENIMIENTO PREVENTIVO DE SOFTWARE Y HARDWARE A-TIC-PR-004, incluyendo en su descripción el momento en el que se identifique que el hardware o software se encuentra inservible, obsoleto, desactualizado o sin soporte, se debe emitir el concepto técnico para que se adelanten las gestiones administrativas necesarias para dar de baja dicho elemento de hardware o softaware por el área correspondiente. </t>
  </si>
  <si>
    <t xml:space="preserve"> Procedimiento  actualizado</t>
  </si>
  <si>
    <t>Se evidencia en el documento adjunto mantenimineto preventivo de software y hardware, en la descripción numero 6 la actividad propuesta en este hallazgo, dando asi cumplimiento a la actividad en un 100%.</t>
  </si>
  <si>
    <t>PMCB-2020-119</t>
  </si>
  <si>
    <t>Hallazgo administrativo, por deficiencias en el proceso de planeación al determinar la magnitud de la Meta No. 4 del Proyecto No. 971- “Calles alternativas” y en la realización de los ajustes derivados de su sobre ejecución, en el periodo 2016 - 2020.</t>
  </si>
  <si>
    <t>Porque el indicador fue creado bajo la lógica de un indicador de atención, no de prevención.</t>
  </si>
  <si>
    <t>Ajustar y armonizar el documento de criterios de asignación de metas M-MSL-DI-01  para el nuevo Plan de Desarrollo; que permita realizar el seguimiento a la ejecucion de las metas de los proyectos de inversion frente a la ejecucion presupuestal y de la poblacion atendida formulando los indicadores que requiera el proceso.</t>
  </si>
  <si>
    <t>Documento ajustado y armonizado</t>
  </si>
  <si>
    <t>Se evidencia borrador del documento interno</t>
  </si>
  <si>
    <t xml:space="preserve">Primer seguimiento: 
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Resultado del indicador: Documento instructivo / 1 documento instructivoproyectado= 0
Análisis del indicador: Se reporta un avance del indicador 10%, con la creaciòn en borrador del documento.
</t>
  </si>
  <si>
    <t xml:space="preserve">Primer seguimiento: 
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Resultado del indicador: Documento instructivo / 1 documento instructivoproyectado= 0
Análisis del indicador: Se reporta un avance del indicador, con la creaciòn en borrador del documento.
</t>
  </si>
  <si>
    <t>El 22/03/2024 se adelantó mesa de trabajo con presencia del Gerente de Contratación y el equipo de trabajo de la gerencia, con el fin de socializar, puntos de control establecidos en los procedimientos de bienes y servicios radicados en la Gerencia de Contratación, para verificar que se allegue la documentación completa y así adelantar el trámite respectivo.
Resultado del indicador: (1/1)*100%)=100%
Análisis del indicador: Se realizó socialización puntos de control establecidos en los procedimientos de bienes y servicios radicados en la Gerencia de Contratación, conforme a lo programado.
Estado de la actividad: La actividad se encuentra finalizada.</t>
  </si>
  <si>
    <t xml:space="preserve">Primer seguimiento: 
Avance de actividades: Desde la Subdirección Poblacional, con su Gerencia de Territorio y el equipo transversal ESCNNA, realizaron la creación del documento "ATENCIÓN A NIÑAS, NIÑOS Y 
ADOLESCENTES CON POSIBLE RIESGO ESCNNA" código M-DAL-PR-041, el día 13 de marzo del 2023 surgió la oficialización por parte de la oficina Asesora de Planeación, allí se establece el procedimiento, evidenciando la ruta de acción de los componentes de Socio legal, Sicosocial, además de la participación de los otros componentes que hacen parte del modelo pedagógico en la actividad 13.
Resultado del indicador: Documento oficializado / 1 documento proyectado= 1 documento ATENCIÓN A NIÑAS, NIÑOS Y ADOLESCENTES CON POSIBLE RIESGO ESCNNA oficializado el 13 de marzo del 2024
Análisis del indicador: Se reporta un avance del indicador del 100% con la creación y oficialización del procedimiento.
</t>
  </si>
  <si>
    <t xml:space="preserve">Primer seguimiento: 
Avance de actividades: Desde la Subdirección de Lineamientos y Politicas, con la estartegia transversal ESCNNA, se realizò la actualizaciòn del Manual Operativo ESCNNA, de acuerdo a la oferta actual de las dinamicas del fenomeno, se enviò para revisiòn de la Oficina Asesora de Planeaciòn el 12 de abril, a la espera de la retoalimnetaciòn y socializaciòn del mismo.
Resultado del indicador: Documento Manual oficializado / 1 documento Manual proyectado= 0
Análisis del indicador: Se reporta un avance del indicador del 10%, con la creaciòn en borrador del documento.
</t>
  </si>
  <si>
    <t>Cuenta de CÓDIGO DE ACCION EN EL TABLERO DE CONTROL</t>
  </si>
  <si>
    <t xml:space="preserve">
Se evidencia emisión del memorando 2024IE1803 del 21/03/2024 dirigido a las áreas que conforman el comité y a aquellas que participan como invitadas, transcribiendo los artículos tercero y cuarto de la Resolución 491 de 2022 relacionadas con las funciones del comité, los integrantes y el alcance de su participación.
No se generan lineamientos, recomendaciones, aclaraciones o alertas que garanticen la no repetición de los hechos que originaron el hallazgo, se recomienda complementar la acción para lograr efectividad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</si>
</sst>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yyyy/mm/dd"/>
    <numFmt numFmtId="166" formatCode="#,000;\-#,000;;@"/>
  </numFmts>
  <fonts count="64" x14ac:knownFonts="1">
    <font>
      <sz val="11"/>
      <color theme="1"/>
      <name val="Calibri"/>
      <family val="2"/>
      <scheme val="minor"/>
    </font>
    <font>
      <sz val="11"/>
      <color theme="1"/>
      <name val="Arial"/>
      <family val="2"/>
    </font>
    <font>
      <b/>
      <sz val="22"/>
      <color theme="1"/>
      <name val="Arial"/>
      <family val="2"/>
    </font>
    <font>
      <b/>
      <sz val="11"/>
      <color rgb="FF000000"/>
      <name val="Arial"/>
      <family val="2"/>
    </font>
    <font>
      <b/>
      <sz val="11"/>
      <color theme="1"/>
      <name val="Arial"/>
      <family val="2"/>
    </font>
    <font>
      <b/>
      <sz val="14"/>
      <color theme="1"/>
      <name val="Arial"/>
      <family val="2"/>
    </font>
    <font>
      <sz val="8"/>
      <name val="Calibri"/>
      <family val="2"/>
      <scheme val="minor"/>
    </font>
    <font>
      <sz val="11"/>
      <color indexed="8"/>
      <name val="Calibri"/>
      <family val="2"/>
      <scheme val="minor"/>
    </font>
    <font>
      <sz val="10"/>
      <name val="Arial"/>
      <family val="2"/>
    </font>
    <font>
      <b/>
      <sz val="20"/>
      <color theme="1"/>
      <name val="Calibri"/>
      <family val="2"/>
      <scheme val="minor"/>
    </font>
    <font>
      <sz val="11"/>
      <color rgb="FF000000"/>
      <name val="Calibri"/>
      <family val="2"/>
      <scheme val="minor"/>
    </font>
    <font>
      <u/>
      <sz val="11"/>
      <color theme="10"/>
      <name val="Calibri"/>
      <family val="2"/>
      <scheme val="minor"/>
    </font>
    <font>
      <b/>
      <sz val="10"/>
      <name val="Arial"/>
      <family val="2"/>
    </font>
    <font>
      <i/>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1"/>
      <color rgb="FF000000"/>
      <name val="Calibri"/>
      <family val="2"/>
      <scheme val="minor"/>
    </font>
    <font>
      <sz val="10"/>
      <color rgb="FF000000"/>
      <name val="Calibri"/>
      <family val="2"/>
      <scheme val="minor"/>
    </font>
    <font>
      <u/>
      <sz val="10"/>
      <name val="Arial"/>
      <family val="2"/>
    </font>
    <font>
      <b/>
      <sz val="18"/>
      <color theme="1"/>
      <name val="Arial"/>
      <family val="2"/>
    </font>
    <font>
      <sz val="11"/>
      <name val="Calibri"/>
      <family val="2"/>
      <scheme val="minor"/>
    </font>
    <font>
      <sz val="10"/>
      <color rgb="FF000000"/>
      <name val="Arial"/>
      <family val="2"/>
    </font>
    <font>
      <sz val="10"/>
      <color theme="1"/>
      <name val="Arial"/>
      <family val="2"/>
    </font>
    <font>
      <sz val="14"/>
      <color theme="1"/>
      <name val="Arial"/>
      <family val="2"/>
    </font>
    <font>
      <sz val="8"/>
      <name val="Times New Roman"/>
      <family val="1"/>
    </font>
    <font>
      <b/>
      <sz val="10"/>
      <color rgb="FF000000"/>
      <name val="Arial"/>
      <family val="2"/>
    </font>
    <font>
      <sz val="10"/>
      <color rgb="FF0D0D0D"/>
      <name val="Arial"/>
      <family val="2"/>
    </font>
    <font>
      <sz val="10"/>
      <color indexed="8"/>
      <name val="Arial"/>
      <family val="2"/>
    </font>
    <font>
      <b/>
      <sz val="10"/>
      <color theme="0"/>
      <name val="Arial"/>
      <family val="2"/>
    </font>
    <font>
      <b/>
      <sz val="10"/>
      <color rgb="FFFFFFFF"/>
      <name val="Arial"/>
      <family val="2"/>
    </font>
    <font>
      <sz val="10"/>
      <name val="Times New Roman"/>
      <family val="1"/>
    </font>
    <font>
      <sz val="10"/>
      <color rgb="FF000000"/>
      <name val="Times New Roman"/>
      <family val="1"/>
    </font>
    <font>
      <sz val="10"/>
      <name val="Calibri"/>
      <family val="2"/>
      <scheme val="minor"/>
    </font>
    <font>
      <b/>
      <sz val="14"/>
      <color theme="0"/>
      <name val="Arial"/>
      <family val="2"/>
    </font>
    <font>
      <b/>
      <sz val="16"/>
      <color theme="0"/>
      <name val="Arial"/>
      <family val="2"/>
    </font>
    <font>
      <sz val="9"/>
      <name val="Arial"/>
      <family val="2"/>
    </font>
    <font>
      <sz val="9"/>
      <color theme="1"/>
      <name val="Arial"/>
      <family val="2"/>
    </font>
    <font>
      <sz val="11"/>
      <color rgb="FF000000"/>
      <name val="Calibri"/>
      <family val="2"/>
    </font>
    <font>
      <sz val="11"/>
      <color rgb="FF000000"/>
      <name val="Calibri"/>
      <family val="2"/>
      <charset val="1"/>
    </font>
    <font>
      <sz val="10"/>
      <color theme="1"/>
      <name val="Calibri"/>
      <family val="2"/>
      <scheme val="minor"/>
    </font>
    <font>
      <sz val="9"/>
      <color rgb="FF000000"/>
      <name val="Arial"/>
      <family val="2"/>
    </font>
    <font>
      <b/>
      <sz val="18"/>
      <color theme="1"/>
      <name val="Calibri"/>
      <family val="2"/>
      <scheme val="minor"/>
    </font>
    <font>
      <sz val="10"/>
      <name val="Arial"/>
      <family val="2"/>
    </font>
    <font>
      <u/>
      <sz val="10"/>
      <color theme="10"/>
      <name val="Arial"/>
      <family val="2"/>
    </font>
    <font>
      <sz val="10"/>
      <color theme="1"/>
      <name val="Times New Roman"/>
      <family val="1"/>
    </font>
    <font>
      <sz val="9"/>
      <color rgb="FF000000"/>
      <name val="Calibri"/>
      <family val="2"/>
    </font>
    <font>
      <b/>
      <sz val="10"/>
      <color theme="1"/>
      <name val="Arial"/>
      <family val="2"/>
    </font>
    <font>
      <i/>
      <sz val="10"/>
      <color theme="1"/>
      <name val="Arial"/>
      <family val="2"/>
    </font>
    <font>
      <b/>
      <sz val="9"/>
      <name val="Arial"/>
      <family val="2"/>
    </font>
    <font>
      <b/>
      <sz val="14"/>
      <color rgb="FFFFFFFF"/>
      <name val="Arial"/>
      <family val="2"/>
    </font>
    <font>
      <b/>
      <sz val="11"/>
      <color theme="0"/>
      <name val="Calibri"/>
      <family val="2"/>
      <scheme val="minor"/>
    </font>
    <font>
      <sz val="11"/>
      <color theme="0"/>
      <name val="Calibri"/>
      <family val="2"/>
      <scheme val="minor"/>
    </font>
    <font>
      <sz val="14"/>
      <color theme="0"/>
      <name val="Arial"/>
      <family val="2"/>
    </font>
    <font>
      <b/>
      <sz val="14"/>
      <color theme="0"/>
      <name val="Calibri"/>
      <family val="2"/>
      <scheme val="minor"/>
    </font>
    <font>
      <b/>
      <sz val="9"/>
      <color theme="0"/>
      <name val="Arial"/>
      <family val="2"/>
    </font>
    <font>
      <b/>
      <sz val="11"/>
      <color rgb="FF000000"/>
      <name val="Times New Roman"/>
      <family val="1"/>
    </font>
    <font>
      <sz val="14"/>
      <name val="Arial"/>
      <family val="2"/>
    </font>
    <font>
      <b/>
      <sz val="9"/>
      <color rgb="FF000000"/>
      <name val="Arial"/>
      <family val="2"/>
    </font>
    <font>
      <i/>
      <sz val="9"/>
      <color rgb="FF000000"/>
      <name val="Arial"/>
      <family val="2"/>
    </font>
    <font>
      <i/>
      <u/>
      <sz val="9"/>
      <color rgb="FF000000"/>
      <name val="Arial"/>
      <family val="2"/>
    </font>
    <font>
      <sz val="9"/>
      <color rgb="FF000000"/>
      <name val="Arial"/>
      <family val="2"/>
    </font>
    <font>
      <sz val="9"/>
      <color theme="1"/>
      <name val="Arial"/>
      <family val="2"/>
    </font>
    <font>
      <sz val="9"/>
      <color rgb="FFFF0000"/>
      <name val="Arial"/>
      <family val="2"/>
    </font>
  </fonts>
  <fills count="42">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5" tint="-0.249977111117893"/>
        <bgColor indexed="64"/>
      </patternFill>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theme="0"/>
        <bgColor rgb="FF000000"/>
      </patternFill>
    </fill>
    <fill>
      <patternFill patternType="solid">
        <fgColor theme="4" tint="0.79998168889431442"/>
        <bgColor theme="4" tint="0.79998168889431442"/>
      </patternFill>
    </fill>
    <fill>
      <patternFill patternType="solid">
        <fgColor rgb="FFD9E1F2"/>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FFFFFF"/>
        <bgColor rgb="FF000000"/>
      </patternFill>
    </fill>
    <fill>
      <patternFill patternType="solid">
        <fgColor rgb="FFFFFFFF"/>
        <bgColor indexed="64"/>
      </patternFill>
    </fill>
    <fill>
      <patternFill patternType="solid">
        <fgColor rgb="FFFF0000"/>
        <bgColor indexed="64"/>
      </patternFill>
    </fill>
    <fill>
      <patternFill patternType="solid">
        <fgColor theme="9" tint="0.39997558519241921"/>
        <bgColor indexed="64"/>
      </patternFill>
    </fill>
    <fill>
      <patternFill patternType="solid">
        <fgColor rgb="FF00B0F0"/>
        <bgColor indexed="64"/>
      </patternFill>
    </fill>
    <fill>
      <patternFill patternType="solid">
        <fgColor rgb="FFC00000"/>
        <bgColor rgb="FF000000"/>
      </patternFill>
    </fill>
    <fill>
      <patternFill patternType="solid">
        <fgColor rgb="FFFFD966"/>
        <bgColor rgb="FF000000"/>
      </patternFill>
    </fill>
    <fill>
      <patternFill patternType="solid">
        <fgColor theme="8" tint="-0.499984740745262"/>
        <bgColor indexed="64"/>
      </patternFill>
    </fill>
    <fill>
      <patternFill patternType="solid">
        <fgColor rgb="FF92D050"/>
        <bgColor rgb="FF000000"/>
      </patternFill>
    </fill>
    <fill>
      <patternFill patternType="solid">
        <fgColor rgb="FF305496"/>
        <bgColor rgb="FF000000"/>
      </patternFill>
    </fill>
    <fill>
      <patternFill patternType="solid">
        <fgColor theme="7" tint="0.39997558519241921"/>
        <bgColor indexed="64"/>
      </patternFill>
    </fill>
    <fill>
      <patternFill patternType="solid">
        <fgColor theme="7" tint="0.39997558519241921"/>
        <bgColor rgb="FF000000"/>
      </patternFill>
    </fill>
    <fill>
      <patternFill patternType="solid">
        <fgColor theme="4" tint="-0.499984740745262"/>
        <bgColor indexed="64"/>
      </patternFill>
    </fill>
    <fill>
      <patternFill patternType="solid">
        <fgColor rgb="FF003300"/>
        <bgColor indexed="64"/>
      </patternFill>
    </fill>
    <fill>
      <patternFill patternType="solid">
        <fgColor rgb="FF800000"/>
        <bgColor indexed="64"/>
      </patternFill>
    </fill>
    <fill>
      <patternFill patternType="solid">
        <fgColor theme="5" tint="-0.49998474074526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FFFF00"/>
        <bgColor rgb="FF000000"/>
      </patternFill>
    </fill>
    <fill>
      <patternFill patternType="solid">
        <fgColor rgb="FFFFC000"/>
        <bgColor indexed="64"/>
      </patternFill>
    </fill>
    <fill>
      <patternFill patternType="solid">
        <fgColor rgb="FF00B050"/>
        <bgColor rgb="FF000000"/>
      </patternFill>
    </fill>
    <fill>
      <patternFill patternType="solid">
        <fgColor theme="7" tint="0.59999389629810485"/>
        <bgColor indexed="64"/>
      </patternFill>
    </fill>
    <fill>
      <patternFill patternType="solid">
        <fgColor theme="9" tint="0.79998168889431442"/>
        <bgColor indexed="64"/>
      </patternFill>
    </fill>
    <fill>
      <patternFill patternType="solid">
        <fgColor rgb="FFC6E0B4"/>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rgb="FFC65911"/>
        <bgColor rgb="FF000000"/>
      </patternFill>
    </fill>
    <fill>
      <patternFill patternType="solid">
        <fgColor rgb="FFFCE4D6"/>
        <bgColor rgb="FF000000"/>
      </patternFill>
    </fill>
    <fill>
      <patternFill patternType="solid">
        <fgColor rgb="FF58C863"/>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4" tint="0.39997558519241921"/>
      </top>
      <bottom/>
      <diagonal/>
    </border>
    <border>
      <left/>
      <right/>
      <top/>
      <bottom style="medium">
        <color rgb="FF8EA9DB"/>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thin">
        <color rgb="FF000000"/>
      </left>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right/>
      <top/>
      <bottom style="thin">
        <color indexed="64"/>
      </bottom>
      <diagonal/>
    </border>
    <border>
      <left style="thin">
        <color theme="8" tint="-0.499984740745262"/>
      </left>
      <right style="thin">
        <color theme="8" tint="-0.499984740745262"/>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rgb="FF203764"/>
      </left>
      <right style="thin">
        <color rgb="FF203764"/>
      </right>
      <top style="thin">
        <color rgb="FF203764"/>
      </top>
      <bottom style="thin">
        <color rgb="FF203764"/>
      </bottom>
      <diagonal/>
    </border>
    <border>
      <left/>
      <right style="thin">
        <color rgb="FF203764"/>
      </right>
      <top style="thin">
        <color rgb="FF203764"/>
      </top>
      <bottom style="thin">
        <color rgb="FF203764"/>
      </bottom>
      <diagonal/>
    </border>
    <border>
      <left style="thin">
        <color rgb="FF203764"/>
      </left>
      <right style="thin">
        <color rgb="FF203764"/>
      </right>
      <top/>
      <bottom style="thin">
        <color rgb="FF203764"/>
      </bottom>
      <diagonal/>
    </border>
    <border>
      <left/>
      <right style="thin">
        <color rgb="FF203764"/>
      </right>
      <top/>
      <bottom style="thin">
        <color rgb="FF203764"/>
      </bottom>
      <diagonal/>
    </border>
    <border>
      <left/>
      <right style="thin">
        <color indexed="64"/>
      </right>
      <top/>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indexed="64"/>
      </left>
      <right/>
      <top/>
      <bottom/>
      <diagonal/>
    </border>
    <border>
      <left style="thin">
        <color theme="8" tint="-0.499984740745262"/>
      </left>
      <right style="thin">
        <color theme="8" tint="-0.499984740745262"/>
      </right>
      <top/>
      <bottom style="thin">
        <color theme="8" tint="-0.499984740745262"/>
      </bottom>
      <diagonal/>
    </border>
    <border>
      <left style="thin">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top style="medium">
        <color theme="0"/>
      </top>
      <bottom style="medium">
        <color theme="0"/>
      </bottom>
      <diagonal/>
    </border>
    <border>
      <left style="medium">
        <color indexed="64"/>
      </left>
      <right style="medium">
        <color indexed="64"/>
      </right>
      <top style="medium">
        <color theme="0"/>
      </top>
      <bottom style="medium">
        <color theme="0"/>
      </bottom>
      <diagonal/>
    </border>
    <border>
      <left style="medium">
        <color indexed="64"/>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top style="thin">
        <color indexed="64"/>
      </top>
      <bottom/>
      <diagonal/>
    </border>
    <border>
      <left style="thin">
        <color indexed="64"/>
      </left>
      <right/>
      <top/>
      <bottom style="thin">
        <color rgb="FF000000"/>
      </bottom>
      <diagonal/>
    </border>
    <border>
      <left/>
      <right style="thin">
        <color indexed="64"/>
      </right>
      <top/>
      <bottom style="thin">
        <color rgb="FF000000"/>
      </bottom>
      <diagonal/>
    </border>
    <border>
      <left/>
      <right/>
      <top style="medium">
        <color rgb="FFC65911"/>
      </top>
      <bottom/>
      <diagonal/>
    </border>
    <border>
      <left style="medium">
        <color rgb="FFC65911"/>
      </left>
      <right style="medium">
        <color rgb="FFC65911"/>
      </right>
      <top style="medium">
        <color rgb="FFC65911"/>
      </top>
      <bottom style="medium">
        <color rgb="FFC65911"/>
      </bottom>
      <diagonal/>
    </border>
    <border>
      <left style="medium">
        <color theme="0"/>
      </left>
      <right/>
      <top/>
      <bottom style="medium">
        <color theme="0"/>
      </bottom>
      <diagonal/>
    </border>
    <border>
      <left style="thin">
        <color indexed="64"/>
      </left>
      <right/>
      <top style="medium">
        <color theme="0"/>
      </top>
      <bottom style="medium">
        <color theme="0"/>
      </bottom>
      <diagonal/>
    </border>
    <border>
      <left style="thin">
        <color indexed="64"/>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s>
  <cellStyleXfs count="8">
    <xf numFmtId="0" fontId="0" fillId="0" borderId="0"/>
    <xf numFmtId="0" fontId="7" fillId="0" borderId="0"/>
    <xf numFmtId="0" fontId="11" fillId="0" borderId="0" applyNumberFormat="0" applyFill="0" applyBorder="0" applyAlignment="0" applyProtection="0"/>
    <xf numFmtId="9" fontId="14" fillId="0" borderId="0" applyFont="0" applyFill="0" applyBorder="0" applyAlignment="0" applyProtection="0"/>
    <xf numFmtId="0" fontId="43" fillId="0" borderId="0"/>
    <xf numFmtId="0" fontId="8" fillId="0" borderId="0"/>
    <xf numFmtId="0" fontId="44" fillId="0" borderId="0" applyNumberFormat="0" applyFill="0" applyBorder="0" applyAlignment="0" applyProtection="0"/>
    <xf numFmtId="9" fontId="8" fillId="0" borderId="0" applyFont="0" applyFill="0" applyBorder="0" applyAlignment="0" applyProtection="0"/>
  </cellStyleXfs>
  <cellXfs count="805">
    <xf numFmtId="0" fontId="0" fillId="0" borderId="0" xfId="0"/>
    <xf numFmtId="0" fontId="0" fillId="2" borderId="0" xfId="0" applyFill="1"/>
    <xf numFmtId="0" fontId="0" fillId="2" borderId="1" xfId="0" applyFill="1" applyBorder="1" applyAlignment="1">
      <alignment vertical="center" wrapText="1"/>
    </xf>
    <xf numFmtId="0" fontId="0" fillId="0" borderId="0" xfId="0" applyAlignment="1">
      <alignment wrapText="1"/>
    </xf>
    <xf numFmtId="0" fontId="8" fillId="0" borderId="1" xfId="0" applyFont="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vertical="center"/>
    </xf>
    <xf numFmtId="0" fontId="10" fillId="0" borderId="0" xfId="0" applyFont="1" applyAlignment="1">
      <alignment vertical="center"/>
    </xf>
    <xf numFmtId="0" fontId="0" fillId="6" borderId="0" xfId="0" applyFill="1" applyAlignment="1">
      <alignment vertical="center"/>
    </xf>
    <xf numFmtId="0" fontId="0" fillId="6" borderId="0" xfId="0" applyFill="1"/>
    <xf numFmtId="0" fontId="0" fillId="2" borderId="0" xfId="0" applyFill="1" applyAlignment="1">
      <alignment horizontal="left"/>
    </xf>
    <xf numFmtId="0" fontId="0" fillId="2" borderId="0" xfId="0" pivotButton="1" applyFill="1"/>
    <xf numFmtId="0" fontId="15" fillId="9" borderId="13" xfId="0" applyFont="1" applyFill="1" applyBorder="1" applyAlignment="1">
      <alignment horizontal="left"/>
    </xf>
    <xf numFmtId="0" fontId="15" fillId="9" borderId="13" xfId="0" applyFont="1" applyFill="1" applyBorder="1"/>
    <xf numFmtId="0" fontId="17" fillId="10" borderId="14" xfId="0" applyFont="1" applyFill="1" applyBorder="1" applyAlignment="1">
      <alignment vertical="center"/>
    </xf>
    <xf numFmtId="0" fontId="17" fillId="10" borderId="14" xfId="0" applyFont="1" applyFill="1" applyBorder="1" applyAlignment="1">
      <alignment horizontal="center" vertical="center"/>
    </xf>
    <xf numFmtId="0" fontId="0" fillId="6" borderId="0" xfId="0" applyFill="1" applyAlignment="1">
      <alignment horizontal="left"/>
    </xf>
    <xf numFmtId="0" fontId="10" fillId="0" borderId="0" xfId="0" applyFont="1"/>
    <xf numFmtId="9" fontId="0" fillId="0" borderId="0" xfId="3" applyFont="1"/>
    <xf numFmtId="0" fontId="18" fillId="0" borderId="0" xfId="0" applyFont="1" applyAlignment="1">
      <alignment horizontal="left" vertical="center"/>
    </xf>
    <xf numFmtId="0" fontId="18" fillId="0" borderId="0" xfId="0" applyFont="1" applyAlignment="1">
      <alignment horizontal="left" vertical="center" wrapText="1"/>
    </xf>
    <xf numFmtId="0" fontId="10" fillId="0" borderId="0" xfId="0" applyFont="1" applyAlignment="1">
      <alignment wrapText="1"/>
    </xf>
    <xf numFmtId="0" fontId="0" fillId="11" borderId="0" xfId="0" applyFill="1"/>
    <xf numFmtId="0" fontId="8" fillId="0" borderId="1" xfId="0" applyFont="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justify"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8" fillId="8" borderId="1" xfId="0" applyFont="1" applyFill="1" applyBorder="1" applyAlignment="1">
      <alignment horizontal="justify" vertical="center" wrapText="1"/>
    </xf>
    <xf numFmtId="14" fontId="8" fillId="2" borderId="1" xfId="0" applyNumberFormat="1" applyFont="1" applyFill="1" applyBorder="1" applyAlignment="1">
      <alignment horizontal="center" vertical="center"/>
    </xf>
    <xf numFmtId="0" fontId="8" fillId="8" borderId="1" xfId="0" applyFont="1" applyFill="1" applyBorder="1" applyAlignment="1" applyProtection="1">
      <alignment horizontal="center" vertical="center"/>
      <protection locked="0"/>
    </xf>
    <xf numFmtId="0" fontId="8" fillId="2" borderId="1" xfId="0" applyFont="1" applyFill="1" applyBorder="1" applyAlignment="1">
      <alignment horizontal="left" vertical="center" wrapText="1"/>
    </xf>
    <xf numFmtId="9" fontId="8" fillId="2" borderId="1" xfId="0" applyNumberFormat="1" applyFont="1" applyFill="1" applyBorder="1" applyAlignment="1">
      <alignment horizontal="center" vertical="center"/>
    </xf>
    <xf numFmtId="1" fontId="8" fillId="0" borderId="1" xfId="0" applyNumberFormat="1" applyFont="1" applyBorder="1" applyAlignment="1">
      <alignment horizontal="center" vertical="center" wrapText="1"/>
    </xf>
    <xf numFmtId="0" fontId="8" fillId="2" borderId="1" xfId="0" applyFont="1" applyFill="1" applyBorder="1" applyAlignment="1">
      <alignment horizontal="justify" vertical="center"/>
    </xf>
    <xf numFmtId="164" fontId="8" fillId="2" borderId="1" xfId="0" applyNumberFormat="1" applyFont="1" applyFill="1" applyBorder="1" applyAlignment="1">
      <alignment horizontal="center" vertical="center"/>
    </xf>
    <xf numFmtId="165" fontId="8" fillId="2" borderId="1" xfId="0" applyNumberFormat="1" applyFont="1" applyFill="1" applyBorder="1" applyAlignment="1" applyProtection="1">
      <alignment horizontal="center" vertical="center"/>
      <protection locked="0"/>
    </xf>
    <xf numFmtId="0" fontId="8" fillId="2" borderId="1" xfId="0" applyFont="1" applyFill="1" applyBorder="1" applyAlignment="1">
      <alignment horizontal="center" wrapText="1"/>
    </xf>
    <xf numFmtId="14" fontId="8" fillId="2" borderId="1" xfId="0" applyNumberFormat="1" applyFont="1" applyFill="1" applyBorder="1" applyAlignment="1">
      <alignment horizontal="center" vertical="center" wrapText="1"/>
    </xf>
    <xf numFmtId="0" fontId="8" fillId="8" borderId="1" xfId="0" applyFont="1" applyFill="1" applyBorder="1" applyAlignment="1">
      <alignment horizontal="center" vertical="center" wrapText="1"/>
    </xf>
    <xf numFmtId="9" fontId="8" fillId="8" borderId="1" xfId="0" applyNumberFormat="1" applyFont="1" applyFill="1" applyBorder="1" applyAlignment="1" applyProtection="1">
      <alignment horizontal="center" vertical="center" wrapText="1"/>
      <protection locked="0"/>
    </xf>
    <xf numFmtId="0" fontId="8" fillId="2" borderId="1" xfId="0" applyFont="1" applyFill="1" applyBorder="1" applyAlignment="1">
      <alignment horizontal="justify" vertical="center" wrapText="1" readingOrder="1"/>
    </xf>
    <xf numFmtId="0" fontId="8" fillId="8" borderId="1" xfId="0" applyFont="1" applyFill="1" applyBorder="1" applyAlignment="1" applyProtection="1">
      <alignment horizontal="justify" vertical="center" wrapText="1"/>
      <protection locked="0"/>
    </xf>
    <xf numFmtId="0" fontId="8" fillId="8" borderId="1" xfId="0" applyFont="1" applyFill="1" applyBorder="1" applyAlignment="1" applyProtection="1">
      <alignment horizontal="center" vertical="center" wrapText="1"/>
      <protection locked="0"/>
    </xf>
    <xf numFmtId="0" fontId="0" fillId="2" borderId="1" xfId="0" applyFill="1" applyBorder="1"/>
    <xf numFmtId="0" fontId="0" fillId="2" borderId="1" xfId="0" applyFill="1" applyBorder="1" applyAlignment="1">
      <alignment horizontal="center" vertical="center"/>
    </xf>
    <xf numFmtId="9" fontId="0" fillId="2" borderId="1" xfId="0" applyNumberFormat="1" applyFill="1" applyBorder="1" applyAlignment="1">
      <alignment horizontal="center" vertical="center"/>
    </xf>
    <xf numFmtId="14" fontId="0" fillId="2" borderId="1" xfId="0" applyNumberFormat="1" applyFill="1" applyBorder="1" applyAlignment="1">
      <alignment horizontal="center" vertical="center"/>
    </xf>
    <xf numFmtId="0" fontId="8" fillId="2" borderId="22" xfId="0" applyFont="1" applyFill="1" applyBorder="1" applyAlignment="1">
      <alignment horizontal="justify" vertical="center" wrapText="1"/>
    </xf>
    <xf numFmtId="0" fontId="8" fillId="2" borderId="22" xfId="0" applyFont="1" applyFill="1" applyBorder="1" applyAlignment="1">
      <alignment horizontal="center" vertical="center" wrapText="1"/>
    </xf>
    <xf numFmtId="0" fontId="8" fillId="2" borderId="22" xfId="0" applyFont="1" applyFill="1" applyBorder="1" applyAlignment="1">
      <alignment horizontal="center" vertical="center"/>
    </xf>
    <xf numFmtId="165" fontId="8" fillId="2" borderId="22" xfId="0" applyNumberFormat="1" applyFont="1" applyFill="1" applyBorder="1" applyAlignment="1" applyProtection="1">
      <alignment horizontal="center" vertical="center"/>
      <protection locked="0"/>
    </xf>
    <xf numFmtId="0" fontId="12" fillId="2" borderId="19" xfId="0" applyFont="1" applyFill="1" applyBorder="1" applyAlignment="1">
      <alignment horizontal="center"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6" xfId="0" applyFont="1" applyBorder="1" applyAlignment="1">
      <alignment horizontal="center" vertical="center" wrapText="1"/>
    </xf>
    <xf numFmtId="0" fontId="12" fillId="2" borderId="27" xfId="0" applyFont="1" applyFill="1" applyBorder="1" applyAlignment="1">
      <alignment horizontal="center" vertical="center" wrapText="1"/>
    </xf>
    <xf numFmtId="0" fontId="12" fillId="2" borderId="28"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8" fillId="8" borderId="1" xfId="0" applyFont="1" applyFill="1" applyBorder="1" applyAlignment="1">
      <alignment horizontal="center" vertical="center"/>
    </xf>
    <xf numFmtId="0" fontId="8" fillId="2" borderId="17" xfId="0" applyFont="1" applyFill="1" applyBorder="1" applyAlignment="1">
      <alignment horizontal="justify"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xf>
    <xf numFmtId="165" fontId="8" fillId="2" borderId="17" xfId="0" applyNumberFormat="1" applyFont="1" applyFill="1" applyBorder="1" applyAlignment="1" applyProtection="1">
      <alignment horizontal="center" vertical="center"/>
      <protection locked="0"/>
    </xf>
    <xf numFmtId="0" fontId="21" fillId="2" borderId="1" xfId="0" applyFont="1" applyFill="1" applyBorder="1"/>
    <xf numFmtId="0" fontId="21" fillId="2" borderId="0" xfId="0" applyFont="1" applyFill="1"/>
    <xf numFmtId="0" fontId="21" fillId="0" borderId="0" xfId="0" applyFont="1"/>
    <xf numFmtId="0" fontId="12" fillId="2" borderId="18" xfId="0" applyFont="1" applyFill="1" applyBorder="1" applyAlignment="1">
      <alignment horizontal="center" vertical="center" wrapText="1"/>
    </xf>
    <xf numFmtId="0" fontId="12" fillId="6" borderId="27" xfId="0" applyFont="1" applyFill="1" applyBorder="1" applyAlignment="1">
      <alignment horizontal="center" vertical="center" wrapText="1"/>
    </xf>
    <xf numFmtId="0" fontId="8" fillId="17" borderId="1" xfId="0" applyFont="1" applyFill="1" applyBorder="1" applyAlignment="1">
      <alignment horizontal="justify" vertical="center" wrapText="1"/>
    </xf>
    <xf numFmtId="14" fontId="8" fillId="2" borderId="1" xfId="0" applyNumberFormat="1" applyFont="1" applyFill="1" applyBorder="1" applyAlignment="1" applyProtection="1">
      <alignment horizontal="center" vertical="center"/>
      <protection locked="0"/>
    </xf>
    <xf numFmtId="0" fontId="23" fillId="2" borderId="1" xfId="0" applyFont="1" applyFill="1" applyBorder="1" applyAlignment="1">
      <alignment horizontal="left" vertical="center" wrapText="1"/>
    </xf>
    <xf numFmtId="0" fontId="8" fillId="0" borderId="1" xfId="0" applyFont="1" applyBorder="1" applyAlignment="1">
      <alignment vertical="center" wrapText="1"/>
    </xf>
    <xf numFmtId="0" fontId="8" fillId="14" borderId="1" xfId="0" applyFont="1" applyFill="1" applyBorder="1" applyAlignment="1">
      <alignment horizontal="center" vertical="center"/>
    </xf>
    <xf numFmtId="0" fontId="8" fillId="14" borderId="1" xfId="0" applyFont="1" applyFill="1" applyBorder="1" applyAlignment="1">
      <alignment horizontal="center" vertical="center" wrapText="1"/>
    </xf>
    <xf numFmtId="165" fontId="8" fillId="14" borderId="1" xfId="0" applyNumberFormat="1" applyFont="1" applyFill="1" applyBorder="1" applyAlignment="1" applyProtection="1">
      <alignment horizontal="center" vertical="center"/>
      <protection locked="0"/>
    </xf>
    <xf numFmtId="0" fontId="0" fillId="14" borderId="0" xfId="0" applyFill="1"/>
    <xf numFmtId="0" fontId="8" fillId="14" borderId="1" xfId="0" applyFont="1" applyFill="1" applyBorder="1" applyAlignment="1">
      <alignment horizontal="justify" vertical="center" wrapText="1"/>
    </xf>
    <xf numFmtId="0" fontId="8" fillId="0" borderId="1" xfId="0" applyFont="1" applyBorder="1" applyAlignment="1" applyProtection="1">
      <alignment horizontal="center" vertical="center"/>
      <protection locked="0"/>
    </xf>
    <xf numFmtId="0" fontId="8" fillId="0" borderId="1" xfId="0" applyFont="1" applyBorder="1" applyAlignment="1">
      <alignment horizontal="justify" vertical="center" wrapText="1" readingOrder="1"/>
    </xf>
    <xf numFmtId="165" fontId="8" fillId="0" borderId="1" xfId="0" applyNumberFormat="1" applyFont="1" applyBorder="1" applyAlignment="1" applyProtection="1">
      <alignment horizontal="center" vertical="center"/>
      <protection locked="0"/>
    </xf>
    <xf numFmtId="0" fontId="8" fillId="0" borderId="1" xfId="0" applyFont="1" applyBorder="1" applyAlignment="1">
      <alignment horizontal="justify" vertical="center" wrapText="1"/>
    </xf>
    <xf numFmtId="0" fontId="8" fillId="14" borderId="1" xfId="0" applyFont="1" applyFill="1" applyBorder="1" applyAlignment="1">
      <alignment horizontal="justify" vertical="center"/>
    </xf>
    <xf numFmtId="0" fontId="0" fillId="2" borderId="1" xfId="0" applyFill="1" applyBorder="1" applyAlignment="1">
      <alignment horizontal="center" vertical="center" wrapText="1"/>
    </xf>
    <xf numFmtId="0" fontId="8" fillId="13" borderId="1" xfId="0" applyFont="1" applyFill="1" applyBorder="1" applyAlignment="1">
      <alignment horizontal="center" vertical="center" wrapText="1"/>
    </xf>
    <xf numFmtId="0" fontId="25" fillId="0" borderId="17"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8" fillId="6" borderId="1" xfId="0" applyFont="1" applyFill="1" applyBorder="1" applyAlignment="1">
      <alignment horizontal="justify" vertical="center" wrapText="1"/>
    </xf>
    <xf numFmtId="0" fontId="8" fillId="13" borderId="1" xfId="0" applyFont="1" applyFill="1" applyBorder="1" applyAlignment="1">
      <alignment horizontal="center" vertical="center"/>
    </xf>
    <xf numFmtId="0" fontId="22" fillId="13" borderId="1" xfId="0" applyFont="1" applyFill="1" applyBorder="1" applyAlignment="1">
      <alignment horizontal="justify" vertical="center" wrapText="1"/>
    </xf>
    <xf numFmtId="0" fontId="8" fillId="13" borderId="1" xfId="0" applyFont="1" applyFill="1" applyBorder="1" applyAlignment="1">
      <alignment vertical="center" wrapText="1"/>
    </xf>
    <xf numFmtId="14" fontId="8" fillId="0" borderId="1" xfId="0" applyNumberFormat="1" applyFont="1" applyBorder="1" applyAlignment="1">
      <alignment horizontal="center" vertical="center" wrapText="1"/>
    </xf>
    <xf numFmtId="0" fontId="26" fillId="0" borderId="1" xfId="0" applyFont="1" applyBorder="1" applyAlignment="1">
      <alignment horizontal="left" vertical="center" wrapText="1"/>
    </xf>
    <xf numFmtId="0" fontId="8" fillId="13" borderId="1" xfId="0" applyFont="1" applyFill="1" applyBorder="1" applyAlignment="1">
      <alignment horizontal="justify" vertical="center" wrapText="1"/>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0" fontId="8" fillId="2" borderId="1" xfId="0" applyFont="1" applyFill="1" applyBorder="1" applyAlignment="1">
      <alignment horizontal="justify" vertical="top" wrapText="1"/>
    </xf>
    <xf numFmtId="0" fontId="8" fillId="8" borderId="1" xfId="0" applyFont="1" applyFill="1" applyBorder="1" applyAlignment="1">
      <alignment vertical="center" wrapText="1"/>
    </xf>
    <xf numFmtId="0" fontId="8" fillId="8" borderId="1" xfId="0" applyFont="1" applyFill="1" applyBorder="1" applyAlignment="1">
      <alignment wrapText="1"/>
    </xf>
    <xf numFmtId="0" fontId="8" fillId="2" borderId="1" xfId="0" applyFont="1" applyFill="1" applyBorder="1" applyAlignment="1">
      <alignment wrapText="1"/>
    </xf>
    <xf numFmtId="0" fontId="22" fillId="2" borderId="1" xfId="0" applyFont="1" applyFill="1" applyBorder="1" applyAlignment="1">
      <alignment horizontal="justify" vertical="center" wrapText="1"/>
    </xf>
    <xf numFmtId="0" fontId="8" fillId="7" borderId="1" xfId="0" applyFont="1" applyFill="1" applyBorder="1" applyAlignment="1">
      <alignment vertical="center" wrapText="1"/>
    </xf>
    <xf numFmtId="0" fontId="8" fillId="7" borderId="1" xfId="0" applyFont="1" applyFill="1" applyBorder="1" applyAlignment="1">
      <alignment horizontal="justify" vertical="center" wrapText="1" readingOrder="1"/>
    </xf>
    <xf numFmtId="0" fontId="23" fillId="0" borderId="1" xfId="0" applyFont="1" applyBorder="1" applyAlignment="1">
      <alignment vertical="center" wrapText="1"/>
    </xf>
    <xf numFmtId="0" fontId="23" fillId="2" borderId="1" xfId="0" applyFont="1" applyFill="1" applyBorder="1" applyAlignment="1">
      <alignment vertical="center" wrapText="1"/>
    </xf>
    <xf numFmtId="0" fontId="23" fillId="2" borderId="1" xfId="0" applyFont="1" applyFill="1" applyBorder="1" applyAlignment="1">
      <alignment wrapText="1"/>
    </xf>
    <xf numFmtId="0" fontId="23" fillId="0" borderId="1" xfId="0" applyFont="1" applyBorder="1" applyAlignment="1">
      <alignment wrapText="1"/>
    </xf>
    <xf numFmtId="0" fontId="22" fillId="0" borderId="1" xfId="0" applyFont="1" applyBorder="1" applyAlignment="1">
      <alignment horizontal="left" vertical="center" wrapText="1"/>
    </xf>
    <xf numFmtId="0" fontId="23" fillId="14" borderId="1" xfId="0" applyFont="1" applyFill="1" applyBorder="1" applyAlignment="1">
      <alignment vertical="center" wrapText="1"/>
    </xf>
    <xf numFmtId="0" fontId="23" fillId="2" borderId="1" xfId="0" applyFont="1" applyFill="1" applyBorder="1" applyAlignment="1">
      <alignment horizontal="center" vertical="center"/>
    </xf>
    <xf numFmtId="0" fontId="22" fillId="0" borderId="1" xfId="0" applyFont="1" applyBorder="1" applyAlignment="1">
      <alignment vertical="center" wrapText="1"/>
    </xf>
    <xf numFmtId="0" fontId="23" fillId="0" borderId="1" xfId="0" applyFont="1" applyBorder="1" applyAlignment="1">
      <alignment vertical="center"/>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0" fontId="8" fillId="0" borderId="1" xfId="0" applyFont="1" applyBorder="1" applyAlignment="1">
      <alignment horizontal="left" vertical="center" wrapText="1"/>
    </xf>
    <xf numFmtId="0" fontId="23" fillId="2" borderId="1" xfId="0" applyFont="1" applyFill="1" applyBorder="1" applyAlignment="1">
      <alignment horizontal="center" vertical="center" wrapText="1"/>
    </xf>
    <xf numFmtId="0" fontId="22" fillId="0" borderId="1" xfId="0" applyFont="1" applyBorder="1" applyAlignment="1">
      <alignment horizontal="center" vertical="center" wrapText="1"/>
    </xf>
    <xf numFmtId="14" fontId="8" fillId="13" borderId="1" xfId="0" applyNumberFormat="1" applyFont="1" applyFill="1" applyBorder="1" applyAlignment="1">
      <alignment horizontal="center" vertical="center" wrapText="1"/>
    </xf>
    <xf numFmtId="0" fontId="26" fillId="0" borderId="1" xfId="0" applyFont="1" applyBorder="1" applyAlignment="1">
      <alignment horizontal="justify" vertical="center" wrapText="1"/>
    </xf>
    <xf numFmtId="14" fontId="8" fillId="0" borderId="1" xfId="0" applyNumberFormat="1" applyFont="1" applyBorder="1" applyAlignment="1">
      <alignment vertical="center"/>
    </xf>
    <xf numFmtId="14" fontId="22" fillId="0" borderId="1" xfId="0" applyNumberFormat="1" applyFont="1" applyBorder="1" applyAlignment="1">
      <alignment horizontal="center" vertical="center" wrapText="1"/>
    </xf>
    <xf numFmtId="14" fontId="23" fillId="2" borderId="1" xfId="0" applyNumberFormat="1" applyFont="1" applyFill="1" applyBorder="1" applyAlignment="1">
      <alignment horizontal="center" vertical="center"/>
    </xf>
    <xf numFmtId="9" fontId="23" fillId="2" borderId="1" xfId="0" applyNumberFormat="1" applyFont="1" applyFill="1" applyBorder="1" applyAlignment="1">
      <alignment horizontal="center" vertical="center"/>
    </xf>
    <xf numFmtId="14" fontId="23" fillId="2" borderId="1" xfId="0" applyNumberFormat="1" applyFont="1" applyFill="1" applyBorder="1" applyAlignment="1">
      <alignment horizontal="center" vertical="center" wrapText="1"/>
    </xf>
    <xf numFmtId="9" fontId="23" fillId="2" borderId="1" xfId="0" applyNumberFormat="1" applyFont="1" applyFill="1" applyBorder="1" applyAlignment="1">
      <alignment horizontal="center" vertical="center" wrapText="1"/>
    </xf>
    <xf numFmtId="0" fontId="23" fillId="0" borderId="1" xfId="0" applyFont="1" applyBorder="1" applyAlignment="1">
      <alignment horizontal="left" vertical="center" wrapText="1"/>
    </xf>
    <xf numFmtId="0" fontId="23" fillId="14" borderId="1" xfId="0" applyFont="1" applyFill="1" applyBorder="1" applyAlignment="1">
      <alignment horizontal="center" vertical="center" wrapText="1"/>
    </xf>
    <xf numFmtId="9" fontId="23" fillId="0" borderId="1" xfId="0" applyNumberFormat="1" applyFont="1" applyBorder="1" applyAlignment="1">
      <alignment horizontal="center" vertical="center"/>
    </xf>
    <xf numFmtId="17" fontId="23" fillId="2" borderId="1" xfId="0" applyNumberFormat="1" applyFont="1" applyFill="1" applyBorder="1" applyAlignment="1">
      <alignment horizontal="center" vertical="center"/>
    </xf>
    <xf numFmtId="14" fontId="23" fillId="0" borderId="1" xfId="0" applyNumberFormat="1" applyFont="1" applyBorder="1" applyAlignment="1">
      <alignment horizontal="center" vertical="center"/>
    </xf>
    <xf numFmtId="0" fontId="27" fillId="0" borderId="1" xfId="0" applyFont="1" applyBorder="1" applyAlignment="1">
      <alignment horizontal="left"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23" fillId="15" borderId="1" xfId="0" applyFont="1" applyFill="1" applyBorder="1" applyAlignment="1">
      <alignment vertical="center" wrapText="1"/>
    </xf>
    <xf numFmtId="0" fontId="23" fillId="14" borderId="1" xfId="0" applyFont="1" applyFill="1" applyBorder="1" applyAlignment="1">
      <alignment horizontal="left" vertical="center" wrapText="1"/>
    </xf>
    <xf numFmtId="9" fontId="22" fillId="18" borderId="1" xfId="0" applyNumberFormat="1" applyFont="1" applyFill="1" applyBorder="1" applyAlignment="1">
      <alignment horizontal="center" vertical="center"/>
    </xf>
    <xf numFmtId="9" fontId="23" fillId="0" borderId="1" xfId="0" applyNumberFormat="1" applyFont="1" applyBorder="1" applyAlignment="1">
      <alignment horizontal="center" vertical="center" wrapText="1"/>
    </xf>
    <xf numFmtId="0" fontId="23" fillId="14" borderId="1" xfId="0" applyFont="1" applyFill="1" applyBorder="1" applyAlignment="1">
      <alignment horizontal="center" vertical="center"/>
    </xf>
    <xf numFmtId="9" fontId="23" fillId="14" borderId="1" xfId="0" applyNumberFormat="1" applyFont="1" applyFill="1" applyBorder="1" applyAlignment="1">
      <alignment horizontal="center" vertical="center"/>
    </xf>
    <xf numFmtId="9" fontId="23" fillId="14" borderId="1" xfId="0" applyNumberFormat="1" applyFont="1" applyFill="1" applyBorder="1" applyAlignment="1">
      <alignment horizontal="center" vertical="center" wrapText="1"/>
    </xf>
    <xf numFmtId="14" fontId="22" fillId="8" borderId="1" xfId="0" applyNumberFormat="1" applyFont="1" applyFill="1" applyBorder="1" applyAlignment="1">
      <alignment horizontal="center" vertical="center"/>
    </xf>
    <xf numFmtId="0" fontId="23" fillId="7" borderId="1" xfId="0" applyFont="1" applyFill="1" applyBorder="1" applyAlignment="1">
      <alignment horizontal="center" vertical="center" wrapText="1"/>
    </xf>
    <xf numFmtId="0" fontId="23" fillId="20" borderId="1" xfId="0" applyFont="1" applyFill="1" applyBorder="1" applyAlignment="1">
      <alignment horizontal="center" vertical="center" wrapText="1"/>
    </xf>
    <xf numFmtId="14" fontId="25" fillId="0" borderId="17" xfId="0" applyNumberFormat="1" applyFont="1" applyBorder="1" applyAlignment="1">
      <alignment horizontal="center" vertical="center" wrapText="1"/>
    </xf>
    <xf numFmtId="14" fontId="25" fillId="0" borderId="31" xfId="0" applyNumberFormat="1" applyFont="1" applyBorder="1" applyAlignment="1">
      <alignment horizontal="center" vertical="center" wrapText="1"/>
    </xf>
    <xf numFmtId="0" fontId="8" fillId="7" borderId="1" xfId="0" applyFont="1" applyFill="1" applyBorder="1" applyAlignment="1">
      <alignment horizontal="justify" vertical="center" wrapText="1"/>
    </xf>
    <xf numFmtId="0" fontId="8" fillId="21" borderId="1" xfId="0" applyFont="1" applyFill="1" applyBorder="1" applyAlignment="1" applyProtection="1">
      <alignment horizontal="center" vertical="center" wrapText="1"/>
      <protection locked="0"/>
    </xf>
    <xf numFmtId="0" fontId="30" fillId="22" borderId="1" xfId="0" applyFont="1" applyFill="1" applyBorder="1" applyAlignment="1">
      <alignment horizontal="center" vertical="center" wrapText="1"/>
    </xf>
    <xf numFmtId="0" fontId="12" fillId="2" borderId="35" xfId="0" applyFont="1" applyFill="1" applyBorder="1" applyAlignment="1">
      <alignment horizontal="center" vertical="center" wrapText="1"/>
    </xf>
    <xf numFmtId="165" fontId="8" fillId="2" borderId="1" xfId="0" applyNumberFormat="1" applyFont="1" applyFill="1" applyBorder="1" applyAlignment="1" applyProtection="1">
      <alignment horizontal="center" vertical="center" wrapText="1"/>
      <protection locked="0"/>
    </xf>
    <xf numFmtId="165" fontId="8" fillId="13" borderId="3" xfId="0" applyNumberFormat="1" applyFont="1" applyFill="1" applyBorder="1" applyAlignment="1" applyProtection="1">
      <alignment horizontal="center" vertical="center" wrapText="1"/>
      <protection locked="0"/>
    </xf>
    <xf numFmtId="0" fontId="12" fillId="2" borderId="30" xfId="0" applyFont="1" applyFill="1" applyBorder="1" applyAlignment="1">
      <alignment horizontal="center" vertical="center" wrapText="1"/>
    </xf>
    <xf numFmtId="14" fontId="0" fillId="0" borderId="0" xfId="0" applyNumberFormat="1" applyAlignment="1">
      <alignment horizontal="center" vertical="center"/>
    </xf>
    <xf numFmtId="0" fontId="8" fillId="23" borderId="1" xfId="0" applyFont="1" applyFill="1" applyBorder="1" applyAlignment="1">
      <alignment horizontal="center" vertical="center" wrapText="1"/>
    </xf>
    <xf numFmtId="0" fontId="8" fillId="23" borderId="1" xfId="0" applyFont="1" applyFill="1" applyBorder="1" applyAlignment="1">
      <alignment horizontal="center" vertical="center"/>
    </xf>
    <xf numFmtId="0" fontId="8" fillId="24" borderId="1" xfId="0" applyFont="1" applyFill="1" applyBorder="1" applyAlignment="1" applyProtection="1">
      <alignment horizontal="center" vertical="center"/>
      <protection locked="0"/>
    </xf>
    <xf numFmtId="14" fontId="0" fillId="23" borderId="0" xfId="0" applyNumberFormat="1" applyFill="1" applyAlignment="1">
      <alignment vertical="center"/>
    </xf>
    <xf numFmtId="165" fontId="8" fillId="23" borderId="1" xfId="0" applyNumberFormat="1" applyFont="1" applyFill="1" applyBorder="1" applyAlignment="1" applyProtection="1">
      <alignment horizontal="center" vertical="center"/>
      <protection locked="0"/>
    </xf>
    <xf numFmtId="0" fontId="23" fillId="23" borderId="1" xfId="0" applyFont="1" applyFill="1" applyBorder="1" applyAlignment="1">
      <alignment horizontal="center" vertical="center" wrapText="1"/>
    </xf>
    <xf numFmtId="14" fontId="23" fillId="23" borderId="1" xfId="0" applyNumberFormat="1" applyFont="1" applyFill="1" applyBorder="1" applyAlignment="1">
      <alignment horizontal="center" vertical="center"/>
    </xf>
    <xf numFmtId="0" fontId="23" fillId="23" borderId="1" xfId="0" applyFont="1" applyFill="1" applyBorder="1" applyAlignment="1">
      <alignment horizontal="center" vertical="center"/>
    </xf>
    <xf numFmtId="9" fontId="23" fillId="23" borderId="1" xfId="0" applyNumberFormat="1" applyFont="1" applyFill="1" applyBorder="1" applyAlignment="1">
      <alignment horizontal="center" vertical="center"/>
    </xf>
    <xf numFmtId="0" fontId="23" fillId="23" borderId="1" xfId="0" applyFont="1" applyFill="1" applyBorder="1" applyAlignment="1">
      <alignment vertical="center" wrapText="1"/>
    </xf>
    <xf numFmtId="0" fontId="8" fillId="23" borderId="2" xfId="0" applyFont="1" applyFill="1" applyBorder="1" applyAlignment="1">
      <alignment horizontal="center" vertical="center"/>
    </xf>
    <xf numFmtId="165" fontId="8" fillId="23" borderId="3" xfId="0" applyNumberFormat="1" applyFont="1" applyFill="1" applyBorder="1" applyAlignment="1" applyProtection="1">
      <alignment horizontal="center" vertical="center"/>
      <protection locked="0"/>
    </xf>
    <xf numFmtId="14" fontId="0" fillId="23" borderId="34" xfId="0" applyNumberFormat="1" applyFill="1" applyBorder="1" applyAlignment="1">
      <alignment vertical="center"/>
    </xf>
    <xf numFmtId="165" fontId="8" fillId="19" borderId="1" xfId="0" applyNumberFormat="1" applyFont="1" applyFill="1" applyBorder="1" applyAlignment="1" applyProtection="1">
      <alignment horizontal="center" vertical="center"/>
      <protection locked="0"/>
    </xf>
    <xf numFmtId="165" fontId="8" fillId="19" borderId="3" xfId="0" applyNumberFormat="1" applyFont="1" applyFill="1" applyBorder="1" applyAlignment="1" applyProtection="1">
      <alignment horizontal="center" vertical="center"/>
      <protection locked="0"/>
    </xf>
    <xf numFmtId="165" fontId="8" fillId="24" borderId="1" xfId="0" applyNumberFormat="1" applyFont="1" applyFill="1" applyBorder="1" applyAlignment="1" applyProtection="1">
      <alignment horizontal="center" vertical="center"/>
      <protection locked="0"/>
    </xf>
    <xf numFmtId="165" fontId="8" fillId="24" borderId="3" xfId="0" applyNumberFormat="1" applyFont="1" applyFill="1" applyBorder="1" applyAlignment="1" applyProtection="1">
      <alignment horizontal="center" vertical="center"/>
      <protection locked="0"/>
    </xf>
    <xf numFmtId="0" fontId="23" fillId="23" borderId="1" xfId="0" applyFont="1" applyFill="1" applyBorder="1" applyAlignment="1">
      <alignment horizontal="left" vertical="center" wrapText="1"/>
    </xf>
    <xf numFmtId="0" fontId="8" fillId="2" borderId="17" xfId="0" applyFont="1" applyFill="1" applyBorder="1" applyAlignment="1">
      <alignment horizontal="justify" vertical="center"/>
    </xf>
    <xf numFmtId="0" fontId="8" fillId="0" borderId="17" xfId="0" applyFont="1" applyBorder="1" applyAlignment="1">
      <alignment horizontal="justify" vertical="center" wrapText="1"/>
    </xf>
    <xf numFmtId="0" fontId="30" fillId="22" borderId="17" xfId="0" applyFont="1" applyFill="1" applyBorder="1" applyAlignment="1">
      <alignment horizontal="center" vertical="center" wrapText="1"/>
    </xf>
    <xf numFmtId="165" fontId="8" fillId="2" borderId="17" xfId="0" applyNumberFormat="1" applyFont="1" applyFill="1" applyBorder="1" applyAlignment="1" applyProtection="1">
      <alignment horizontal="center" vertical="center" wrapText="1"/>
      <protection locked="0"/>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2" fillId="13" borderId="34" xfId="0" applyFont="1" applyFill="1" applyBorder="1" applyAlignment="1">
      <alignment horizontal="center" vertical="center" wrapText="1"/>
    </xf>
    <xf numFmtId="0" fontId="12" fillId="13" borderId="12" xfId="0" applyFont="1" applyFill="1" applyBorder="1" applyAlignment="1">
      <alignment horizontal="center" vertical="center" wrapText="1"/>
    </xf>
    <xf numFmtId="0" fontId="8" fillId="2" borderId="21" xfId="0" applyFont="1" applyFill="1" applyBorder="1" applyAlignment="1">
      <alignment horizontal="justify" vertical="center"/>
    </xf>
    <xf numFmtId="0" fontId="30" fillId="22" borderId="22" xfId="0" applyFont="1" applyFill="1" applyBorder="1" applyAlignment="1">
      <alignment horizontal="center" vertical="center" wrapText="1"/>
    </xf>
    <xf numFmtId="165" fontId="8" fillId="2" borderId="23" xfId="0" applyNumberFormat="1" applyFont="1" applyFill="1" applyBorder="1" applyAlignment="1" applyProtection="1">
      <alignment horizontal="center" vertical="center" wrapText="1"/>
      <protection locked="0"/>
    </xf>
    <xf numFmtId="0" fontId="29" fillId="25" borderId="1"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29" fillId="27" borderId="1"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31" fillId="0" borderId="37" xfId="0" applyFont="1" applyBorder="1" applyAlignment="1">
      <alignment horizontal="center" vertical="center" wrapText="1"/>
    </xf>
    <xf numFmtId="165" fontId="8" fillId="14" borderId="2" xfId="0" applyNumberFormat="1" applyFont="1" applyFill="1" applyBorder="1" applyAlignment="1" applyProtection="1">
      <alignment horizontal="center" vertical="center"/>
      <protection locked="0"/>
    </xf>
    <xf numFmtId="0" fontId="31" fillId="0" borderId="2" xfId="0" applyFont="1" applyBorder="1" applyAlignment="1">
      <alignment vertical="center" wrapText="1"/>
    </xf>
    <xf numFmtId="0" fontId="31" fillId="0" borderId="1" xfId="0" applyFont="1" applyBorder="1" applyAlignment="1">
      <alignment horizontal="center" vertical="center"/>
    </xf>
    <xf numFmtId="0" fontId="31" fillId="0" borderId="17" xfId="0" applyFont="1" applyBorder="1" applyAlignment="1">
      <alignment horizontal="center" vertical="center"/>
    </xf>
    <xf numFmtId="0" fontId="31" fillId="0" borderId="3" xfId="0" applyFont="1" applyBorder="1" applyAlignment="1">
      <alignment horizontal="justify" vertical="center" wrapText="1"/>
    </xf>
    <xf numFmtId="0" fontId="31" fillId="0" borderId="37" xfId="0" applyFont="1" applyBorder="1" applyAlignment="1">
      <alignment horizontal="justify" vertical="center" wrapText="1"/>
    </xf>
    <xf numFmtId="0" fontId="31" fillId="0" borderId="37" xfId="0" applyFont="1" applyBorder="1" applyAlignment="1">
      <alignment horizontal="center" vertical="center"/>
    </xf>
    <xf numFmtId="0" fontId="31" fillId="0" borderId="3" xfId="0" applyFont="1" applyBorder="1" applyAlignment="1">
      <alignment horizontal="center" vertical="center" wrapText="1"/>
    </xf>
    <xf numFmtId="0" fontId="31" fillId="0" borderId="2" xfId="0" applyFont="1" applyBorder="1" applyAlignment="1">
      <alignment vertical="center"/>
    </xf>
    <xf numFmtId="14" fontId="31" fillId="0" borderId="38" xfId="0" applyNumberFormat="1" applyFont="1" applyBorder="1" applyAlignment="1">
      <alignment vertical="center"/>
    </xf>
    <xf numFmtId="9" fontId="31" fillId="0" borderId="2" xfId="0" applyNumberFormat="1" applyFont="1" applyBorder="1" applyAlignment="1">
      <alignment vertical="center"/>
    </xf>
    <xf numFmtId="0" fontId="23" fillId="0" borderId="17" xfId="0" applyFont="1" applyBorder="1" applyAlignment="1">
      <alignment horizontal="center" vertical="center" wrapText="1"/>
    </xf>
    <xf numFmtId="0" fontId="0" fillId="0" borderId="1" xfId="0" applyBorder="1"/>
    <xf numFmtId="0" fontId="35" fillId="25" borderId="29" xfId="0" applyFont="1" applyFill="1" applyBorder="1" applyAlignment="1">
      <alignment vertical="center" wrapText="1"/>
    </xf>
    <xf numFmtId="0" fontId="35" fillId="25" borderId="33" xfId="0" applyFont="1" applyFill="1" applyBorder="1" applyAlignment="1">
      <alignment vertical="center" wrapText="1"/>
    </xf>
    <xf numFmtId="0" fontId="35" fillId="25" borderId="0" xfId="0" applyFont="1" applyFill="1" applyAlignment="1">
      <alignment horizontal="center" vertical="center" wrapText="1"/>
    </xf>
    <xf numFmtId="0" fontId="0" fillId="14" borderId="1" xfId="0" applyFill="1" applyBorder="1"/>
    <xf numFmtId="0" fontId="20" fillId="2" borderId="11" xfId="0" applyFont="1" applyFill="1" applyBorder="1" applyAlignment="1">
      <alignment horizontal="center" vertical="center"/>
    </xf>
    <xf numFmtId="0" fontId="4" fillId="2" borderId="36" xfId="0" applyFont="1" applyFill="1" applyBorder="1" applyAlignment="1">
      <alignment horizontal="center" vertical="center"/>
    </xf>
    <xf numFmtId="0" fontId="35" fillId="28" borderId="0" xfId="0" applyFont="1" applyFill="1" applyAlignment="1">
      <alignment horizontal="center" vertical="center" wrapText="1"/>
    </xf>
    <xf numFmtId="0" fontId="0" fillId="28" borderId="0" xfId="0" applyFill="1"/>
    <xf numFmtId="0" fontId="12" fillId="29" borderId="18" xfId="0" applyFont="1" applyFill="1" applyBorder="1" applyAlignment="1">
      <alignment horizontal="center" vertical="center" wrapText="1"/>
    </xf>
    <xf numFmtId="0" fontId="12" fillId="29" borderId="19" xfId="0" applyFont="1" applyFill="1" applyBorder="1" applyAlignment="1">
      <alignment horizontal="center" vertical="center" wrapText="1"/>
    </xf>
    <xf numFmtId="0" fontId="12" fillId="29" borderId="20" xfId="0" applyFont="1" applyFill="1" applyBorder="1" applyAlignment="1">
      <alignment horizontal="center" vertical="center" wrapText="1"/>
    </xf>
    <xf numFmtId="0" fontId="12" fillId="29" borderId="36" xfId="0" applyFont="1" applyFill="1" applyBorder="1" applyAlignment="1">
      <alignment horizontal="center" vertical="center" wrapText="1"/>
    </xf>
    <xf numFmtId="0" fontId="12" fillId="29" borderId="30" xfId="0" applyFont="1" applyFill="1" applyBorder="1" applyAlignment="1">
      <alignment vertical="center" wrapText="1"/>
    </xf>
    <xf numFmtId="0" fontId="0" fillId="29" borderId="29" xfId="0" applyFill="1" applyBorder="1" applyAlignment="1">
      <alignment wrapText="1"/>
    </xf>
    <xf numFmtId="0" fontId="12" fillId="30" borderId="40" xfId="0" applyFont="1" applyFill="1" applyBorder="1" applyAlignment="1">
      <alignment horizontal="center" vertical="center" wrapText="1"/>
    </xf>
    <xf numFmtId="0" fontId="12" fillId="30" borderId="26" xfId="0" applyFont="1" applyFill="1" applyBorder="1" applyAlignment="1">
      <alignment horizontal="center" vertical="center" wrapText="1"/>
    </xf>
    <xf numFmtId="0" fontId="12" fillId="30" borderId="24" xfId="0" applyFont="1" applyFill="1" applyBorder="1" applyAlignment="1">
      <alignment horizontal="center" vertical="center" wrapText="1"/>
    </xf>
    <xf numFmtId="0" fontId="12" fillId="30" borderId="16" xfId="0" applyFont="1" applyFill="1" applyBorder="1" applyAlignment="1">
      <alignment horizontal="center" vertical="center" wrapText="1"/>
    </xf>
    <xf numFmtId="0" fontId="12" fillId="30" borderId="25" xfId="0" applyFont="1" applyFill="1" applyBorder="1" applyAlignment="1">
      <alignment horizontal="center" vertical="center" wrapText="1"/>
    </xf>
    <xf numFmtId="14" fontId="31" fillId="0" borderId="4" xfId="0" applyNumberFormat="1" applyFont="1" applyBorder="1" applyAlignment="1">
      <alignment vertical="center"/>
    </xf>
    <xf numFmtId="1" fontId="8" fillId="2" borderId="1" xfId="0" applyNumberFormat="1" applyFont="1" applyFill="1" applyBorder="1" applyAlignment="1" applyProtection="1">
      <alignment horizontal="center" vertical="center"/>
      <protection locked="0"/>
    </xf>
    <xf numFmtId="0" fontId="0" fillId="0" borderId="42" xfId="0" applyBorder="1" applyAlignment="1">
      <alignment vertical="center" wrapText="1"/>
    </xf>
    <xf numFmtId="0" fontId="0" fillId="0" borderId="42" xfId="0" applyBorder="1" applyAlignment="1">
      <alignment horizontal="center" vertical="center" wrapText="1"/>
    </xf>
    <xf numFmtId="0" fontId="0" fillId="0" borderId="43" xfId="0" applyBorder="1" applyAlignment="1">
      <alignment horizontal="center" vertical="center"/>
    </xf>
    <xf numFmtId="9" fontId="0" fillId="0" borderId="42" xfId="0" applyNumberFormat="1" applyBorder="1" applyAlignment="1">
      <alignment horizontal="center" vertical="center"/>
    </xf>
    <xf numFmtId="14" fontId="0" fillId="2" borderId="1" xfId="0" applyNumberFormat="1" applyFill="1" applyBorder="1" applyAlignment="1">
      <alignment vertical="center"/>
    </xf>
    <xf numFmtId="9" fontId="0" fillId="2" borderId="1" xfId="0" applyNumberFormat="1" applyFill="1" applyBorder="1"/>
    <xf numFmtId="9" fontId="0" fillId="2" borderId="1" xfId="0" applyNumberFormat="1" applyFill="1" applyBorder="1" applyAlignment="1">
      <alignment vertical="center"/>
    </xf>
    <xf numFmtId="0" fontId="10" fillId="0" borderId="44" xfId="0" applyFont="1" applyBorder="1" applyAlignment="1">
      <alignment horizontal="center" vertical="center" wrapText="1"/>
    </xf>
    <xf numFmtId="0" fontId="10" fillId="0" borderId="45" xfId="0" applyFont="1" applyBorder="1" applyAlignment="1">
      <alignment horizontal="center" vertical="center"/>
    </xf>
    <xf numFmtId="14" fontId="10" fillId="13" borderId="1" xfId="0" applyNumberFormat="1" applyFont="1" applyFill="1" applyBorder="1" applyAlignment="1">
      <alignment vertical="center"/>
    </xf>
    <xf numFmtId="0" fontId="10" fillId="13" borderId="3" xfId="0" applyFont="1" applyFill="1" applyBorder="1" applyAlignment="1">
      <alignment horizontal="center" vertical="center"/>
    </xf>
    <xf numFmtId="9" fontId="0" fillId="2" borderId="1" xfId="3" applyFont="1" applyFill="1" applyBorder="1" applyAlignment="1">
      <alignment horizontal="center" vertical="center"/>
    </xf>
    <xf numFmtId="0" fontId="10" fillId="0" borderId="44" xfId="0" applyFont="1" applyBorder="1" applyAlignment="1">
      <alignment vertical="center" wrapText="1"/>
    </xf>
    <xf numFmtId="0" fontId="10" fillId="0" borderId="45" xfId="0" applyFont="1" applyBorder="1" applyAlignment="1">
      <alignment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45" xfId="0" applyFont="1" applyBorder="1" applyAlignment="1">
      <alignment wrapText="1"/>
    </xf>
    <xf numFmtId="0" fontId="10" fillId="0" borderId="46" xfId="0" applyFont="1" applyBorder="1" applyAlignment="1">
      <alignment wrapText="1"/>
    </xf>
    <xf numFmtId="0" fontId="10" fillId="0" borderId="47" xfId="0" applyFont="1" applyBorder="1" applyAlignment="1">
      <alignment vertical="center" wrapText="1"/>
    </xf>
    <xf numFmtId="0" fontId="10" fillId="0" borderId="47" xfId="0" applyFont="1" applyBorder="1" applyAlignment="1">
      <alignment horizontal="center" vertical="center"/>
    </xf>
    <xf numFmtId="9" fontId="0" fillId="0" borderId="42" xfId="0" applyNumberFormat="1" applyBorder="1" applyAlignment="1">
      <alignment horizontal="center" vertical="center" wrapText="1"/>
    </xf>
    <xf numFmtId="0" fontId="10" fillId="0" borderId="46" xfId="0" applyFont="1" applyBorder="1" applyAlignment="1">
      <alignment vertical="center" wrapText="1"/>
    </xf>
    <xf numFmtId="0" fontId="10" fillId="0" borderId="46" xfId="0" applyFont="1" applyBorder="1" applyAlignment="1">
      <alignment horizontal="left" vertical="center" wrapText="1"/>
    </xf>
    <xf numFmtId="14" fontId="0" fillId="2" borderId="1" xfId="0" applyNumberForma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wrapText="1"/>
    </xf>
    <xf numFmtId="14" fontId="0" fillId="2" borderId="1" xfId="0" applyNumberFormat="1" applyFill="1" applyBorder="1"/>
    <xf numFmtId="14" fontId="10" fillId="13" borderId="1" xfId="0" applyNumberFormat="1" applyFont="1" applyFill="1" applyBorder="1"/>
    <xf numFmtId="0" fontId="10" fillId="13" borderId="3" xfId="0" applyFont="1" applyFill="1" applyBorder="1"/>
    <xf numFmtId="0" fontId="0" fillId="0" borderId="1" xfId="0" applyBorder="1" applyAlignment="1">
      <alignment horizontal="center" vertical="center" wrapText="1"/>
    </xf>
    <xf numFmtId="0" fontId="0" fillId="0" borderId="1" xfId="0" applyBorder="1" applyAlignment="1">
      <alignment vertical="center" wrapText="1"/>
    </xf>
    <xf numFmtId="0" fontId="11" fillId="0" borderId="1" xfId="2" applyBorder="1" applyAlignment="1">
      <alignment horizontal="center" vertical="center" wrapText="1"/>
    </xf>
    <xf numFmtId="0" fontId="10" fillId="13" borderId="1" xfId="0" applyFont="1" applyFill="1" applyBorder="1" applyAlignment="1">
      <alignment horizontal="center" vertical="center"/>
    </xf>
    <xf numFmtId="14" fontId="10" fillId="13" borderId="3" xfId="0" applyNumberFormat="1" applyFont="1" applyFill="1" applyBorder="1" applyAlignment="1">
      <alignment horizontal="center" vertical="center"/>
    </xf>
    <xf numFmtId="0" fontId="10" fillId="13" borderId="3" xfId="0" applyFont="1" applyFill="1" applyBorder="1" applyAlignment="1">
      <alignment horizontal="center" vertical="center" wrapText="1"/>
    </xf>
    <xf numFmtId="9" fontId="10" fillId="13" borderId="3" xfId="0" applyNumberFormat="1" applyFont="1" applyFill="1" applyBorder="1" applyAlignment="1">
      <alignment horizontal="center" vertical="center"/>
    </xf>
    <xf numFmtId="14" fontId="10" fillId="13" borderId="1" xfId="0" applyNumberFormat="1" applyFont="1" applyFill="1" applyBorder="1" applyAlignment="1">
      <alignment horizontal="center" vertical="center"/>
    </xf>
    <xf numFmtId="0" fontId="0" fillId="2" borderId="1" xfId="0" applyFill="1" applyBorder="1" applyAlignment="1">
      <alignment horizontal="left" vertical="center" wrapText="1"/>
    </xf>
    <xf numFmtId="0" fontId="8" fillId="7" borderId="1" xfId="0" applyFont="1" applyFill="1" applyBorder="1" applyAlignment="1">
      <alignment horizontal="justify" vertical="center"/>
    </xf>
    <xf numFmtId="9" fontId="0" fillId="2" borderId="1" xfId="0" applyNumberFormat="1" applyFill="1" applyBorder="1" applyAlignment="1">
      <alignment horizontal="center" vertical="center" wrapText="1"/>
    </xf>
    <xf numFmtId="9" fontId="0" fillId="2" borderId="1" xfId="0" applyNumberFormat="1" applyFill="1" applyBorder="1" applyAlignment="1">
      <alignment wrapText="1"/>
    </xf>
    <xf numFmtId="0" fontId="8" fillId="13" borderId="44" xfId="0" applyFont="1" applyFill="1" applyBorder="1" applyAlignment="1">
      <alignment horizontal="center" vertical="center" wrapText="1"/>
    </xf>
    <xf numFmtId="14" fontId="10" fillId="13" borderId="1" xfId="0" applyNumberFormat="1" applyFont="1" applyFill="1" applyBorder="1" applyAlignment="1">
      <alignment horizontal="center" vertical="center" wrapText="1"/>
    </xf>
    <xf numFmtId="0" fontId="10" fillId="13" borderId="3" xfId="0" applyFont="1" applyFill="1" applyBorder="1" applyAlignment="1">
      <alignment vertical="center" wrapText="1"/>
    </xf>
    <xf numFmtId="9" fontId="10" fillId="13" borderId="3" xfId="0" applyNumberFormat="1" applyFont="1" applyFill="1" applyBorder="1" applyAlignment="1">
      <alignment horizontal="center" vertical="center" wrapText="1"/>
    </xf>
    <xf numFmtId="14" fontId="0" fillId="2" borderId="1" xfId="0" applyNumberFormat="1" applyFill="1" applyBorder="1" applyAlignment="1">
      <alignment wrapText="1"/>
    </xf>
    <xf numFmtId="14" fontId="10" fillId="13" borderId="1" xfId="0" applyNumberFormat="1" applyFont="1" applyFill="1" applyBorder="1" applyAlignment="1">
      <alignment wrapText="1"/>
    </xf>
    <xf numFmtId="0" fontId="10" fillId="13" borderId="3" xfId="0" applyFont="1" applyFill="1" applyBorder="1" applyAlignment="1">
      <alignment wrapText="1"/>
    </xf>
    <xf numFmtId="9" fontId="10" fillId="13" borderId="3" xfId="0" applyNumberFormat="1" applyFont="1" applyFill="1" applyBorder="1" applyAlignment="1">
      <alignment wrapText="1"/>
    </xf>
    <xf numFmtId="9" fontId="10" fillId="13" borderId="3" xfId="0" applyNumberFormat="1" applyFont="1" applyFill="1" applyBorder="1"/>
    <xf numFmtId="0" fontId="10" fillId="13" borderId="1" xfId="0" applyFont="1" applyFill="1" applyBorder="1"/>
    <xf numFmtId="14" fontId="10" fillId="13" borderId="3" xfId="0" applyNumberFormat="1" applyFont="1" applyFill="1" applyBorder="1"/>
    <xf numFmtId="0" fontId="0" fillId="0" borderId="1" xfId="0" applyBorder="1" applyAlignment="1">
      <alignment wrapText="1"/>
    </xf>
    <xf numFmtId="9" fontId="0" fillId="0" borderId="1" xfId="0" applyNumberFormat="1" applyBorder="1"/>
    <xf numFmtId="0" fontId="8" fillId="32" borderId="1" xfId="0" applyFont="1" applyFill="1" applyBorder="1" applyAlignment="1">
      <alignment horizontal="justify" vertical="center"/>
    </xf>
    <xf numFmtId="0" fontId="8" fillId="32" borderId="1" xfId="0" applyFont="1" applyFill="1" applyBorder="1" applyAlignment="1">
      <alignment horizontal="justify" vertical="center" wrapText="1"/>
    </xf>
    <xf numFmtId="0" fontId="10" fillId="13" borderId="3" xfId="0" applyFont="1" applyFill="1" applyBorder="1" applyAlignment="1">
      <alignment vertical="center"/>
    </xf>
    <xf numFmtId="0" fontId="0" fillId="6" borderId="1" xfId="0" applyFill="1" applyBorder="1"/>
    <xf numFmtId="0" fontId="39" fillId="0" borderId="0" xfId="0" applyFont="1" applyAlignment="1">
      <alignment vertical="center" wrapText="1"/>
    </xf>
    <xf numFmtId="14" fontId="0" fillId="2" borderId="1" xfId="0" applyNumberFormat="1" applyFill="1" applyBorder="1" applyAlignment="1">
      <alignment vertical="center" wrapText="1"/>
    </xf>
    <xf numFmtId="0" fontId="40" fillId="2" borderId="1" xfId="0" applyFont="1" applyFill="1" applyBorder="1" applyAlignment="1">
      <alignment horizontal="center" vertical="center" wrapText="1"/>
    </xf>
    <xf numFmtId="14" fontId="38" fillId="0" borderId="17" xfId="0" applyNumberFormat="1" applyFont="1" applyBorder="1"/>
    <xf numFmtId="0" fontId="38" fillId="0" borderId="37" xfId="0" applyFont="1" applyBorder="1" applyAlignment="1">
      <alignment wrapText="1"/>
    </xf>
    <xf numFmtId="9" fontId="38" fillId="0" borderId="37" xfId="0" applyNumberFormat="1" applyFont="1" applyBorder="1"/>
    <xf numFmtId="14" fontId="38" fillId="0" borderId="49" xfId="0" applyNumberFormat="1" applyFont="1" applyBorder="1" applyAlignment="1">
      <alignment vertical="center"/>
    </xf>
    <xf numFmtId="0" fontId="39" fillId="0" borderId="50" xfId="0" applyFont="1" applyBorder="1" applyAlignment="1">
      <alignment vertical="center" wrapText="1"/>
    </xf>
    <xf numFmtId="0" fontId="38" fillId="0" borderId="37" xfId="0" applyFont="1" applyBorder="1" applyAlignment="1">
      <alignment vertical="center" wrapText="1"/>
    </xf>
    <xf numFmtId="9" fontId="38" fillId="0" borderId="37" xfId="0" applyNumberFormat="1" applyFont="1" applyBorder="1" applyAlignment="1">
      <alignment vertical="center"/>
    </xf>
    <xf numFmtId="14" fontId="38" fillId="0" borderId="17" xfId="0" applyNumberFormat="1" applyFont="1" applyBorder="1" applyAlignment="1">
      <alignment vertical="center"/>
    </xf>
    <xf numFmtId="0" fontId="38" fillId="0" borderId="48" xfId="0" applyFont="1" applyBorder="1" applyAlignment="1">
      <alignment wrapText="1"/>
    </xf>
    <xf numFmtId="0" fontId="38" fillId="0" borderId="48" xfId="0" applyFont="1" applyBorder="1"/>
    <xf numFmtId="9" fontId="38" fillId="33" borderId="1" xfId="0" applyNumberFormat="1" applyFont="1" applyFill="1" applyBorder="1"/>
    <xf numFmtId="14" fontId="38" fillId="0" borderId="49" xfId="0" applyNumberFormat="1" applyFont="1" applyBorder="1"/>
    <xf numFmtId="0" fontId="39" fillId="0" borderId="51" xfId="0" applyFont="1" applyBorder="1" applyAlignment="1">
      <alignment vertical="center" wrapText="1"/>
    </xf>
    <xf numFmtId="0" fontId="38" fillId="0" borderId="51" xfId="0" applyFont="1" applyBorder="1" applyAlignment="1">
      <alignment wrapText="1"/>
    </xf>
    <xf numFmtId="0" fontId="38" fillId="0" borderId="37" xfId="0" applyFont="1" applyBorder="1" applyAlignment="1">
      <alignment vertical="center"/>
    </xf>
    <xf numFmtId="14" fontId="0" fillId="2" borderId="2" xfId="0" applyNumberFormat="1" applyFill="1" applyBorder="1"/>
    <xf numFmtId="0" fontId="0" fillId="2" borderId="51" xfId="0" applyFill="1" applyBorder="1" applyAlignment="1">
      <alignment vertical="center" wrapText="1"/>
    </xf>
    <xf numFmtId="9" fontId="0" fillId="2" borderId="3" xfId="0" applyNumberFormat="1" applyFill="1" applyBorder="1"/>
    <xf numFmtId="0" fontId="0" fillId="2" borderId="17" xfId="0" applyFill="1" applyBorder="1" applyAlignment="1">
      <alignment wrapText="1"/>
    </xf>
    <xf numFmtId="0" fontId="0" fillId="2" borderId="17" xfId="0" applyFill="1" applyBorder="1"/>
    <xf numFmtId="0" fontId="0" fillId="2" borderId="3" xfId="0" applyFill="1" applyBorder="1"/>
    <xf numFmtId="0" fontId="0" fillId="2" borderId="17" xfId="0" applyFill="1" applyBorder="1" applyAlignment="1">
      <alignment horizontal="center" vertical="center" wrapText="1"/>
    </xf>
    <xf numFmtId="0" fontId="0" fillId="2" borderId="1" xfId="0" applyFill="1" applyBorder="1" applyAlignment="1">
      <alignment vertical="top" wrapText="1"/>
    </xf>
    <xf numFmtId="14" fontId="38" fillId="13" borderId="1" xfId="0" applyNumberFormat="1" applyFont="1" applyFill="1" applyBorder="1" applyAlignment="1">
      <alignment horizontal="center" vertical="center"/>
    </xf>
    <xf numFmtId="0" fontId="38" fillId="13" borderId="3" xfId="0" applyFont="1" applyFill="1" applyBorder="1" applyAlignment="1">
      <alignment horizontal="left" vertical="center" wrapText="1"/>
    </xf>
    <xf numFmtId="0" fontId="38" fillId="13" borderId="3" xfId="0" applyFont="1" applyFill="1" applyBorder="1" applyAlignment="1">
      <alignment horizontal="center" vertical="center" wrapText="1"/>
    </xf>
    <xf numFmtId="9" fontId="8" fillId="5" borderId="1" xfId="0" applyNumberFormat="1" applyFont="1" applyFill="1" applyBorder="1" applyAlignment="1">
      <alignment horizontal="center" vertical="center" wrapText="1"/>
    </xf>
    <xf numFmtId="14" fontId="38" fillId="0" borderId="1" xfId="0" applyNumberFormat="1" applyFont="1" applyBorder="1" applyAlignment="1">
      <alignment vertical="center"/>
    </xf>
    <xf numFmtId="0" fontId="38" fillId="0" borderId="3" xfId="0" applyFont="1" applyBorder="1" applyAlignment="1">
      <alignment horizontal="left" vertical="center" wrapText="1"/>
    </xf>
    <xf numFmtId="0" fontId="38" fillId="0" borderId="3" xfId="0" applyFont="1" applyBorder="1" applyAlignment="1">
      <alignment vertical="center" wrapText="1"/>
    </xf>
    <xf numFmtId="14" fontId="38" fillId="13" borderId="1" xfId="0" applyNumberFormat="1" applyFont="1" applyFill="1" applyBorder="1" applyAlignment="1">
      <alignment vertical="center"/>
    </xf>
    <xf numFmtId="0" fontId="38" fillId="13" borderId="3" xfId="0" applyFont="1" applyFill="1" applyBorder="1" applyAlignment="1">
      <alignment vertical="center" wrapText="1"/>
    </xf>
    <xf numFmtId="14" fontId="0" fillId="0" borderId="1" xfId="0" applyNumberFormat="1" applyBorder="1" applyAlignment="1">
      <alignment vertical="center"/>
    </xf>
    <xf numFmtId="0" fontId="0" fillId="6" borderId="1" xfId="0" applyFill="1" applyBorder="1" applyAlignment="1">
      <alignment wrapText="1"/>
    </xf>
    <xf numFmtId="0" fontId="0" fillId="0" borderId="1" xfId="0" applyBorder="1" applyAlignment="1">
      <alignment vertical="center"/>
    </xf>
    <xf numFmtId="9" fontId="0" fillId="0" borderId="1" xfId="0" applyNumberFormat="1" applyBorder="1" applyAlignment="1">
      <alignment vertical="center"/>
    </xf>
    <xf numFmtId="0" fontId="10" fillId="6" borderId="1" xfId="0" applyFont="1" applyFill="1" applyBorder="1" applyAlignment="1">
      <alignment wrapText="1"/>
    </xf>
    <xf numFmtId="9" fontId="0" fillId="0" borderId="1" xfId="0" applyNumberFormat="1" applyBorder="1" applyAlignment="1">
      <alignment horizontal="right" vertical="center"/>
    </xf>
    <xf numFmtId="0" fontId="39" fillId="0" borderId="51" xfId="0" applyFont="1" applyBorder="1" applyAlignment="1">
      <alignment horizontal="center" vertical="center" wrapText="1"/>
    </xf>
    <xf numFmtId="0" fontId="0" fillId="6" borderId="1" xfId="0" applyFill="1" applyBorder="1" applyAlignment="1">
      <alignment horizontal="left" wrapText="1"/>
    </xf>
    <xf numFmtId="9" fontId="0" fillId="2" borderId="1" xfId="0" applyNumberFormat="1" applyFill="1" applyBorder="1" applyAlignment="1">
      <alignment horizontal="right" vertical="center"/>
    </xf>
    <xf numFmtId="0" fontId="0" fillId="0" borderId="1" xfId="0" applyBorder="1" applyAlignment="1">
      <alignment horizontal="left" vertical="center" wrapText="1"/>
    </xf>
    <xf numFmtId="0" fontId="12" fillId="2" borderId="48"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3" xfId="0" applyFont="1" applyFill="1" applyBorder="1" applyAlignment="1">
      <alignment horizontal="justify" vertical="center"/>
    </xf>
    <xf numFmtId="0" fontId="8" fillId="8" borderId="3" xfId="0" applyFont="1" applyFill="1" applyBorder="1" applyAlignment="1">
      <alignment horizontal="justify" vertical="center"/>
    </xf>
    <xf numFmtId="0" fontId="8" fillId="13" borderId="3" xfId="0" applyFont="1" applyFill="1" applyBorder="1" applyAlignment="1">
      <alignment horizontal="center" vertical="center"/>
    </xf>
    <xf numFmtId="0" fontId="0" fillId="2" borderId="25" xfId="0" applyFill="1" applyBorder="1" applyAlignment="1">
      <alignment horizontal="center" vertical="center" wrapText="1"/>
    </xf>
    <xf numFmtId="0" fontId="8" fillId="13" borderId="3" xfId="0" applyFont="1" applyFill="1" applyBorder="1" applyAlignment="1">
      <alignment horizontal="justify" vertical="center" wrapText="1"/>
    </xf>
    <xf numFmtId="0" fontId="0" fillId="30" borderId="52" xfId="0" applyFill="1" applyBorder="1" applyAlignment="1">
      <alignment horizontal="center" vertical="center" wrapText="1"/>
    </xf>
    <xf numFmtId="0" fontId="0" fillId="30" borderId="49" xfId="0" applyFill="1" applyBorder="1" applyAlignment="1">
      <alignment horizontal="right" vertical="center" wrapText="1"/>
    </xf>
    <xf numFmtId="0" fontId="15" fillId="30" borderId="41" xfId="0" applyFont="1" applyFill="1" applyBorder="1" applyAlignment="1">
      <alignment vertical="center" wrapText="1"/>
    </xf>
    <xf numFmtId="0" fontId="0" fillId="30" borderId="41" xfId="0" applyFill="1" applyBorder="1" applyAlignment="1">
      <alignment vertical="center" wrapText="1"/>
    </xf>
    <xf numFmtId="0" fontId="15" fillId="34" borderId="41" xfId="0" applyFont="1" applyFill="1" applyBorder="1" applyAlignment="1">
      <alignment horizontal="center" vertical="center" wrapText="1"/>
    </xf>
    <xf numFmtId="0" fontId="0" fillId="34" borderId="37" xfId="0" applyFill="1" applyBorder="1" applyAlignment="1">
      <alignment horizontal="center" vertical="center" wrapText="1"/>
    </xf>
    <xf numFmtId="0" fontId="0" fillId="30" borderId="34" xfId="0" applyFill="1" applyBorder="1" applyAlignment="1">
      <alignment horizontal="center" vertical="center" wrapText="1"/>
    </xf>
    <xf numFmtId="0" fontId="8" fillId="13" borderId="1" xfId="0" applyFont="1" applyFill="1" applyBorder="1" applyAlignment="1">
      <alignment horizontal="justify" vertical="center"/>
    </xf>
    <xf numFmtId="165" fontId="8" fillId="13" borderId="3" xfId="0" applyNumberFormat="1" applyFont="1" applyFill="1" applyBorder="1" applyAlignment="1" applyProtection="1">
      <alignment horizontal="center" vertical="center"/>
      <protection locked="0"/>
    </xf>
    <xf numFmtId="0" fontId="8" fillId="6" borderId="1" xfId="0" applyFont="1" applyFill="1" applyBorder="1" applyAlignment="1">
      <alignment horizontal="justify" vertical="center"/>
    </xf>
    <xf numFmtId="0" fontId="12" fillId="2" borderId="1" xfId="0" applyFont="1" applyFill="1" applyBorder="1" applyAlignment="1">
      <alignment horizontal="center" vertical="center" wrapText="1"/>
    </xf>
    <xf numFmtId="0" fontId="12" fillId="6" borderId="25" xfId="0" applyFont="1" applyFill="1" applyBorder="1" applyAlignment="1">
      <alignment horizontal="center" vertical="center" wrapText="1"/>
    </xf>
    <xf numFmtId="0" fontId="0" fillId="6" borderId="41"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53" xfId="0" applyFill="1" applyBorder="1" applyAlignment="1">
      <alignment horizontal="center" vertical="center" wrapText="1"/>
    </xf>
    <xf numFmtId="0" fontId="8" fillId="31" borderId="3" xfId="0" applyFont="1" applyFill="1" applyBorder="1" applyAlignment="1">
      <alignment horizontal="justify" vertical="center" wrapText="1"/>
    </xf>
    <xf numFmtId="0" fontId="8" fillId="6" borderId="17" xfId="0" applyFont="1" applyFill="1" applyBorder="1" applyAlignment="1">
      <alignment horizontal="justify" vertical="center" wrapText="1"/>
    </xf>
    <xf numFmtId="0" fontId="8" fillId="13" borderId="37" xfId="0" applyFont="1" applyFill="1" applyBorder="1" applyAlignment="1">
      <alignment horizontal="center" vertical="center"/>
    </xf>
    <xf numFmtId="1" fontId="8" fillId="0" borderId="17" xfId="0" applyNumberFormat="1" applyFont="1" applyBorder="1" applyAlignment="1">
      <alignment horizontal="center" vertical="center" wrapText="1"/>
    </xf>
    <xf numFmtId="0" fontId="8" fillId="13" borderId="17" xfId="0" applyFont="1" applyFill="1" applyBorder="1" applyAlignment="1">
      <alignment horizontal="center" vertical="center" wrapText="1"/>
    </xf>
    <xf numFmtId="14" fontId="23" fillId="2" borderId="17" xfId="0" applyNumberFormat="1" applyFont="1" applyFill="1" applyBorder="1" applyAlignment="1">
      <alignment horizontal="center" vertical="center"/>
    </xf>
    <xf numFmtId="0" fontId="23" fillId="2" borderId="17" xfId="0" applyFont="1" applyFill="1" applyBorder="1" applyAlignment="1">
      <alignment horizontal="center" vertical="center"/>
    </xf>
    <xf numFmtId="9" fontId="23" fillId="2" borderId="17" xfId="0" applyNumberFormat="1" applyFont="1" applyFill="1" applyBorder="1" applyAlignment="1">
      <alignment horizontal="center" vertical="center"/>
    </xf>
    <xf numFmtId="0" fontId="8" fillId="0" borderId="17" xfId="0" applyFont="1" applyBorder="1" applyAlignment="1">
      <alignment horizontal="center" vertical="center" wrapText="1"/>
    </xf>
    <xf numFmtId="0" fontId="23" fillId="2" borderId="17" xfId="0" applyFont="1" applyFill="1" applyBorder="1" applyAlignment="1">
      <alignment vertical="center" wrapText="1"/>
    </xf>
    <xf numFmtId="9" fontId="23" fillId="2" borderId="17" xfId="0" applyNumberFormat="1" applyFont="1" applyFill="1" applyBorder="1" applyAlignment="1">
      <alignment horizontal="center" vertical="center" wrapText="1"/>
    </xf>
    <xf numFmtId="0" fontId="29" fillId="25" borderId="17" xfId="0" applyFont="1" applyFill="1" applyBorder="1" applyAlignment="1">
      <alignment horizontal="center" vertical="center" wrapText="1"/>
    </xf>
    <xf numFmtId="14" fontId="0" fillId="2" borderId="17" xfId="0" applyNumberFormat="1" applyFill="1" applyBorder="1" applyAlignment="1">
      <alignment horizontal="center" vertical="center"/>
    </xf>
    <xf numFmtId="0" fontId="0" fillId="2" borderId="17" xfId="0" applyFill="1" applyBorder="1" applyAlignment="1">
      <alignment horizontal="center" vertical="center"/>
    </xf>
    <xf numFmtId="9" fontId="0" fillId="0" borderId="54" xfId="0" applyNumberFormat="1" applyBorder="1" applyAlignment="1">
      <alignment horizontal="center" vertical="center"/>
    </xf>
    <xf numFmtId="0" fontId="40" fillId="2" borderId="17" xfId="0" applyFont="1" applyFill="1" applyBorder="1" applyAlignment="1">
      <alignment horizontal="center" vertical="center" wrapText="1"/>
    </xf>
    <xf numFmtId="9" fontId="0" fillId="2" borderId="17" xfId="0" applyNumberFormat="1" applyFill="1" applyBorder="1" applyAlignment="1">
      <alignment horizontal="center" vertical="center"/>
    </xf>
    <xf numFmtId="0" fontId="12" fillId="2" borderId="17" xfId="0" applyFont="1" applyFill="1" applyBorder="1" applyAlignment="1">
      <alignment horizontal="center" vertical="center" wrapText="1"/>
    </xf>
    <xf numFmtId="0" fontId="12" fillId="0" borderId="17" xfId="0" applyFont="1" applyBorder="1" applyAlignment="1">
      <alignment horizontal="center" vertical="center" wrapText="1"/>
    </xf>
    <xf numFmtId="0" fontId="12" fillId="29" borderId="17" xfId="0" applyFont="1" applyFill="1" applyBorder="1" applyAlignment="1">
      <alignment horizontal="center" vertical="center" wrapText="1"/>
    </xf>
    <xf numFmtId="0" fontId="12" fillId="29" borderId="17" xfId="0" applyFont="1" applyFill="1" applyBorder="1" applyAlignment="1">
      <alignment vertical="center" wrapText="1"/>
    </xf>
    <xf numFmtId="0" fontId="35" fillId="25" borderId="17" xfId="0" applyFont="1" applyFill="1" applyBorder="1" applyAlignment="1">
      <alignment horizontal="center" vertical="center" wrapText="1"/>
    </xf>
    <xf numFmtId="0" fontId="12" fillId="30" borderId="17" xfId="0" applyFont="1" applyFill="1" applyBorder="1" applyAlignment="1">
      <alignment horizontal="center" vertical="center" wrapText="1"/>
    </xf>
    <xf numFmtId="0" fontId="29" fillId="28" borderId="17" xfId="0" applyFont="1" applyFill="1" applyBorder="1" applyAlignment="1">
      <alignment vertical="center" wrapText="1"/>
    </xf>
    <xf numFmtId="0" fontId="0" fillId="2" borderId="0" xfId="0" applyFill="1" applyAlignment="1">
      <alignment wrapText="1"/>
    </xf>
    <xf numFmtId="165" fontId="8" fillId="2" borderId="1" xfId="0" applyNumberFormat="1" applyFont="1" applyFill="1" applyBorder="1" applyAlignment="1">
      <alignment horizontal="center" vertical="center"/>
    </xf>
    <xf numFmtId="0" fontId="8" fillId="8" borderId="3" xfId="0" applyFont="1" applyFill="1" applyBorder="1" applyAlignment="1">
      <alignment horizontal="center" vertical="center"/>
    </xf>
    <xf numFmtId="0" fontId="8" fillId="8" borderId="1" xfId="0" applyFont="1" applyFill="1" applyBorder="1" applyAlignment="1">
      <alignment horizontal="left" vertical="center" wrapText="1"/>
    </xf>
    <xf numFmtId="0" fontId="22" fillId="2" borderId="1" xfId="0" applyFont="1" applyFill="1" applyBorder="1" applyAlignment="1">
      <alignment horizontal="center" vertical="center" wrapText="1"/>
    </xf>
    <xf numFmtId="0" fontId="10" fillId="8" borderId="3" xfId="0" applyFont="1" applyFill="1" applyBorder="1" applyAlignment="1">
      <alignment horizontal="center" vertical="center"/>
    </xf>
    <xf numFmtId="14" fontId="22" fillId="2" borderId="1" xfId="0" applyNumberFormat="1" applyFont="1" applyFill="1" applyBorder="1" applyAlignment="1">
      <alignment horizontal="center" vertical="center" wrapText="1"/>
    </xf>
    <xf numFmtId="14" fontId="22" fillId="2" borderId="1" xfId="0" applyNumberFormat="1" applyFont="1" applyFill="1" applyBorder="1" applyAlignment="1">
      <alignment horizontal="center" vertical="center"/>
    </xf>
    <xf numFmtId="165" fontId="8" fillId="8" borderId="1" xfId="0" applyNumberFormat="1" applyFont="1" applyFill="1" applyBorder="1" applyAlignment="1">
      <alignment horizontal="center" vertical="center" wrapText="1"/>
    </xf>
    <xf numFmtId="14" fontId="28" fillId="2" borderId="1" xfId="0" applyNumberFormat="1" applyFont="1" applyFill="1" applyBorder="1" applyAlignment="1">
      <alignment horizontal="center" vertical="center"/>
    </xf>
    <xf numFmtId="14" fontId="25" fillId="0" borderId="1" xfId="0" applyNumberFormat="1" applyFont="1" applyBorder="1" applyAlignment="1">
      <alignment horizontal="center" vertical="center" wrapText="1"/>
    </xf>
    <xf numFmtId="0" fontId="36" fillId="2" borderId="1" xfId="0" applyFont="1" applyFill="1" applyBorder="1" applyAlignment="1">
      <alignment horizontal="center" vertical="center" wrapText="1"/>
    </xf>
    <xf numFmtId="0" fontId="36" fillId="8" borderId="1" xfId="0" applyFont="1" applyFill="1" applyBorder="1" applyAlignment="1">
      <alignment horizontal="center" vertical="center" wrapText="1"/>
    </xf>
    <xf numFmtId="0" fontId="8" fillId="2" borderId="2" xfId="0" applyFont="1" applyFill="1" applyBorder="1" applyAlignment="1">
      <alignment horizontal="center" vertical="center"/>
    </xf>
    <xf numFmtId="0" fontId="41" fillId="2" borderId="1" xfId="0" applyFont="1" applyFill="1" applyBorder="1" applyAlignment="1">
      <alignment horizontal="center" vertical="center" wrapText="1"/>
    </xf>
    <xf numFmtId="0" fontId="0" fillId="2" borderId="0" xfId="0" applyFill="1" applyProtection="1">
      <protection locked="0"/>
    </xf>
    <xf numFmtId="0" fontId="0" fillId="2" borderId="0" xfId="0" applyFill="1" applyAlignment="1" applyProtection="1">
      <alignment horizontal="center" vertical="center"/>
      <protection locked="0"/>
    </xf>
    <xf numFmtId="0" fontId="0" fillId="2" borderId="0" xfId="0" applyFill="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wrapText="1"/>
      <protection locked="0"/>
    </xf>
    <xf numFmtId="0" fontId="0" fillId="0" borderId="0" xfId="0" applyProtection="1">
      <protection locked="0"/>
    </xf>
    <xf numFmtId="0" fontId="3" fillId="2" borderId="4" xfId="0" applyFont="1" applyFill="1" applyBorder="1" applyAlignment="1" applyProtection="1">
      <alignment horizontal="center" vertical="center" wrapText="1"/>
      <protection locked="0"/>
    </xf>
    <xf numFmtId="1" fontId="3" fillId="2" borderId="3" xfId="0" applyNumberFormat="1" applyFont="1" applyFill="1" applyBorder="1" applyAlignment="1" applyProtection="1">
      <alignment horizontal="center" vertical="center" wrapText="1"/>
      <protection locked="0"/>
    </xf>
    <xf numFmtId="1" fontId="3" fillId="3" borderId="5" xfId="0" applyNumberFormat="1" applyFont="1" applyFill="1" applyBorder="1" applyAlignment="1" applyProtection="1">
      <alignment horizontal="center" vertical="center" wrapText="1"/>
      <protection locked="0"/>
    </xf>
    <xf numFmtId="1" fontId="3" fillId="4" borderId="5" xfId="0" applyNumberFormat="1" applyFont="1" applyFill="1" applyBorder="1" applyAlignment="1" applyProtection="1">
      <alignment horizontal="center" vertical="center" wrapText="1"/>
      <protection locked="0"/>
    </xf>
    <xf numFmtId="1" fontId="3" fillId="5" borderId="6" xfId="0" applyNumberFormat="1" applyFon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wrapText="1"/>
      <protection locked="0"/>
    </xf>
    <xf numFmtId="9" fontId="1" fillId="0" borderId="1" xfId="0" applyNumberFormat="1" applyFont="1" applyBorder="1" applyAlignment="1" applyProtection="1">
      <alignment horizontal="center" vertical="center"/>
      <protection locked="0"/>
    </xf>
    <xf numFmtId="10" fontId="1" fillId="0" borderId="1" xfId="0" applyNumberFormat="1"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1" fontId="3" fillId="3" borderId="1" xfId="0" applyNumberFormat="1" applyFont="1" applyFill="1" applyBorder="1" applyAlignment="1" applyProtection="1">
      <alignment horizontal="center" vertical="center" wrapText="1"/>
      <protection locked="0"/>
    </xf>
    <xf numFmtId="1" fontId="3" fillId="4" borderId="1" xfId="0" applyNumberFormat="1" applyFont="1" applyFill="1" applyBorder="1" applyAlignment="1" applyProtection="1">
      <alignment horizontal="center" vertical="center" wrapText="1"/>
      <protection locked="0"/>
    </xf>
    <xf numFmtId="1" fontId="3" fillId="5" borderId="1" xfId="0" applyNumberFormat="1" applyFont="1" applyFill="1" applyBorder="1" applyAlignment="1" applyProtection="1">
      <alignment horizontal="center" vertical="center" wrapText="1"/>
      <protection locked="0"/>
    </xf>
    <xf numFmtId="0" fontId="0" fillId="2" borderId="1"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30" borderId="52" xfId="0" applyFill="1" applyBorder="1" applyAlignment="1" applyProtection="1">
      <alignment horizontal="center" vertical="center" wrapText="1"/>
      <protection locked="0"/>
    </xf>
    <xf numFmtId="0" fontId="0" fillId="2" borderId="53" xfId="0" applyFill="1" applyBorder="1" applyAlignment="1" applyProtection="1">
      <alignment horizontal="center" vertical="center" wrapText="1"/>
      <protection locked="0"/>
    </xf>
    <xf numFmtId="0" fontId="0" fillId="2" borderId="25" xfId="0" applyFill="1" applyBorder="1" applyAlignment="1" applyProtection="1">
      <alignment horizontal="center" vertical="center" wrapText="1"/>
      <protection locked="0"/>
    </xf>
    <xf numFmtId="0" fontId="0" fillId="14" borderId="0" xfId="0" applyFill="1" applyProtection="1">
      <protection locked="0"/>
    </xf>
    <xf numFmtId="0" fontId="0" fillId="6" borderId="0" xfId="0" applyFill="1" applyProtection="1">
      <protection locked="0"/>
    </xf>
    <xf numFmtId="0" fontId="0" fillId="2" borderId="1" xfId="0" applyFill="1" applyBorder="1" applyAlignment="1" applyProtection="1">
      <alignment horizontal="center" vertical="center"/>
      <protection locked="0"/>
    </xf>
    <xf numFmtId="0" fontId="31" fillId="8" borderId="1" xfId="5" applyFont="1" applyFill="1" applyBorder="1" applyAlignment="1">
      <alignment horizontal="center" vertical="center" wrapText="1"/>
    </xf>
    <xf numFmtId="0" fontId="0" fillId="30" borderId="53" xfId="0" applyFill="1" applyBorder="1" applyAlignment="1" applyProtection="1">
      <alignment horizontal="right" vertical="center" wrapText="1"/>
      <protection locked="0"/>
    </xf>
    <xf numFmtId="0" fontId="15" fillId="30" borderId="0" xfId="0" applyFont="1" applyFill="1" applyAlignment="1" applyProtection="1">
      <alignment vertical="center" wrapText="1"/>
      <protection locked="0"/>
    </xf>
    <xf numFmtId="0" fontId="0" fillId="30" borderId="0" xfId="0" applyFill="1" applyAlignment="1" applyProtection="1">
      <alignment vertical="center" wrapText="1"/>
      <protection locked="0"/>
    </xf>
    <xf numFmtId="0" fontId="15" fillId="34" borderId="0" xfId="0" applyFont="1" applyFill="1" applyAlignment="1" applyProtection="1">
      <alignment horizontal="center" vertical="center" wrapText="1"/>
      <protection locked="0"/>
    </xf>
    <xf numFmtId="0" fontId="0" fillId="34" borderId="48" xfId="0" applyFill="1" applyBorder="1" applyAlignment="1" applyProtection="1">
      <alignment horizontal="center" vertical="center" wrapText="1"/>
      <protection locked="0"/>
    </xf>
    <xf numFmtId="0" fontId="8" fillId="8" borderId="1" xfId="0" applyFont="1" applyFill="1" applyBorder="1" applyAlignment="1">
      <alignment horizontal="justify" vertical="center"/>
    </xf>
    <xf numFmtId="0" fontId="25" fillId="8" borderId="1" xfId="0" applyFont="1" applyFill="1" applyBorder="1" applyAlignment="1">
      <alignment horizontal="center" vertical="center" wrapText="1"/>
    </xf>
    <xf numFmtId="165" fontId="8" fillId="13" borderId="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0" fillId="6" borderId="0" xfId="0" applyFill="1" applyAlignment="1">
      <alignment wrapText="1"/>
    </xf>
    <xf numFmtId="0" fontId="31" fillId="8" borderId="1" xfId="0" applyFont="1" applyFill="1" applyBorder="1" applyAlignment="1">
      <alignment horizontal="center" vertical="center" wrapText="1"/>
    </xf>
    <xf numFmtId="0" fontId="8" fillId="8" borderId="17" xfId="0" applyFont="1" applyFill="1" applyBorder="1" applyAlignment="1">
      <alignment horizontal="center" vertical="center" wrapText="1"/>
    </xf>
    <xf numFmtId="0" fontId="31" fillId="0" borderId="17" xfId="0" applyFont="1" applyBorder="1" applyAlignment="1">
      <alignment vertical="center" wrapText="1"/>
    </xf>
    <xf numFmtId="0" fontId="12" fillId="6" borderId="1" xfId="0" applyFont="1" applyFill="1" applyBorder="1" applyAlignment="1">
      <alignment horizontal="center" vertical="center" wrapText="1"/>
    </xf>
    <xf numFmtId="1" fontId="3"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26" xfId="0" applyBorder="1"/>
    <xf numFmtId="0" fontId="0" fillId="11" borderId="3" xfId="0" applyFill="1" applyBorder="1" applyAlignment="1">
      <alignment horizontal="center" vertical="center" wrapText="1"/>
    </xf>
    <xf numFmtId="0" fontId="0" fillId="11" borderId="1" xfId="0" applyFill="1" applyBorder="1" applyAlignment="1">
      <alignment horizontal="center" vertical="center" wrapText="1"/>
    </xf>
    <xf numFmtId="0" fontId="0" fillId="16" borderId="1" xfId="0" applyFill="1" applyBorder="1" applyAlignment="1">
      <alignment horizontal="center" vertical="center" wrapText="1"/>
    </xf>
    <xf numFmtId="0" fontId="8" fillId="8" borderId="3" xfId="0" applyFont="1" applyFill="1" applyBorder="1" applyAlignment="1">
      <alignment horizontal="center" vertical="center" wrapText="1"/>
    </xf>
    <xf numFmtId="0" fontId="10" fillId="2" borderId="17" xfId="0" applyFont="1" applyFill="1" applyBorder="1" applyAlignment="1">
      <alignment horizontal="center" vertical="center"/>
    </xf>
    <xf numFmtId="0" fontId="10" fillId="2" borderId="37" xfId="0" applyFont="1" applyFill="1" applyBorder="1" applyAlignment="1">
      <alignment horizontal="center" vertical="center" wrapText="1"/>
    </xf>
    <xf numFmtId="0" fontId="10" fillId="2" borderId="37" xfId="0" applyFont="1" applyFill="1" applyBorder="1" applyAlignment="1">
      <alignment horizontal="center" vertical="center"/>
    </xf>
    <xf numFmtId="0" fontId="10" fillId="8" borderId="1" xfId="0" applyFont="1" applyFill="1" applyBorder="1" applyAlignment="1">
      <alignment horizontal="center" vertical="center" wrapText="1"/>
    </xf>
    <xf numFmtId="0" fontId="10" fillId="8" borderId="1"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36" fillId="8" borderId="1" xfId="0" applyFont="1" applyFill="1" applyBorder="1" applyAlignment="1" applyProtection="1">
      <alignment horizontal="center" vertical="center" wrapText="1"/>
      <protection locked="0"/>
    </xf>
    <xf numFmtId="0" fontId="8" fillId="8" borderId="37"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1" xfId="0" applyFont="1" applyFill="1" applyBorder="1" applyAlignment="1">
      <alignment horizontal="center" vertical="center"/>
    </xf>
    <xf numFmtId="0" fontId="21" fillId="2" borderId="3" xfId="0" applyFont="1" applyFill="1" applyBorder="1" applyAlignment="1">
      <alignment horizontal="center" vertical="center"/>
    </xf>
    <xf numFmtId="165" fontId="8" fillId="2" borderId="1" xfId="0" applyNumberFormat="1" applyFont="1" applyFill="1" applyBorder="1" applyAlignment="1">
      <alignment horizontal="center" vertical="center" wrapText="1"/>
    </xf>
    <xf numFmtId="14" fontId="25" fillId="2" borderId="1" xfId="0"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14" fontId="8" fillId="8" borderId="1" xfId="0" applyNumberFormat="1" applyFont="1" applyFill="1" applyBorder="1" applyAlignment="1">
      <alignment horizontal="center" vertical="center"/>
    </xf>
    <xf numFmtId="14" fontId="36" fillId="2" borderId="1" xfId="0" applyNumberFormat="1" applyFont="1" applyFill="1" applyBorder="1" applyAlignment="1">
      <alignment horizontal="center" vertical="center" wrapText="1"/>
    </xf>
    <xf numFmtId="0" fontId="31" fillId="2" borderId="1" xfId="5" applyFont="1" applyFill="1" applyBorder="1" applyAlignment="1">
      <alignment horizontal="center" vertical="center" wrapText="1"/>
    </xf>
    <xf numFmtId="0" fontId="32" fillId="2" borderId="1" xfId="5" applyFont="1" applyFill="1" applyBorder="1" applyAlignment="1">
      <alignment horizontal="center" vertical="center" wrapText="1"/>
    </xf>
    <xf numFmtId="0" fontId="45" fillId="2" borderId="1" xfId="5"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2" fillId="2" borderId="17" xfId="0" applyFont="1" applyFill="1" applyBorder="1" applyAlignment="1">
      <alignment horizontal="center" vertical="center" wrapText="1"/>
    </xf>
    <xf numFmtId="165" fontId="46" fillId="8" borderId="1" xfId="5" applyNumberFormat="1" applyFont="1" applyFill="1" applyBorder="1" applyAlignment="1" applyProtection="1">
      <alignment horizontal="center" vertical="center"/>
      <protection locked="0"/>
    </xf>
    <xf numFmtId="0" fontId="31" fillId="2" borderId="37" xfId="0" applyFont="1" applyFill="1" applyBorder="1" applyAlignment="1">
      <alignment horizontal="center" vertical="center" wrapText="1"/>
    </xf>
    <xf numFmtId="0" fontId="45" fillId="2" borderId="1" xfId="0" applyFont="1" applyFill="1" applyBorder="1" applyAlignment="1">
      <alignment horizontal="center" vertical="center" wrapText="1"/>
    </xf>
    <xf numFmtId="1" fontId="3" fillId="13" borderId="3" xfId="0" applyNumberFormat="1" applyFont="1" applyFill="1" applyBorder="1" applyAlignment="1" applyProtection="1">
      <alignment horizontal="center" vertical="center" wrapText="1"/>
      <protection locked="0"/>
    </xf>
    <xf numFmtId="0" fontId="15" fillId="16" borderId="0" xfId="0" applyFont="1" applyFill="1" applyAlignment="1">
      <alignment horizontal="center" vertical="center"/>
    </xf>
    <xf numFmtId="0" fontId="0" fillId="16" borderId="3" xfId="0" applyFill="1" applyBorder="1" applyAlignment="1">
      <alignment horizontal="center" vertical="center" wrapText="1"/>
    </xf>
    <xf numFmtId="0" fontId="0" fillId="35" borderId="1" xfId="0" applyFill="1" applyBorder="1" applyAlignment="1">
      <alignment horizontal="center" vertical="center" wrapText="1"/>
    </xf>
    <xf numFmtId="0" fontId="0" fillId="35" borderId="2" xfId="0" applyFill="1" applyBorder="1" applyAlignment="1">
      <alignment horizontal="center" vertical="center" wrapText="1"/>
    </xf>
    <xf numFmtId="9" fontId="8" fillId="2" borderId="1" xfId="3" applyFont="1" applyFill="1" applyBorder="1" applyAlignment="1">
      <alignment horizontal="center" vertical="center"/>
    </xf>
    <xf numFmtId="1" fontId="8" fillId="2" borderId="1" xfId="0" applyNumberFormat="1" applyFont="1" applyFill="1" applyBorder="1" applyAlignment="1">
      <alignment horizontal="center" vertical="center"/>
    </xf>
    <xf numFmtId="0" fontId="31" fillId="8" borderId="37"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8" fillId="2" borderId="1" xfId="0" applyFont="1" applyFill="1" applyBorder="1" applyAlignment="1">
      <alignment horizontal="center" vertical="center" wrapText="1" readingOrder="1"/>
    </xf>
    <xf numFmtId="14" fontId="31" fillId="2" borderId="1" xfId="0" applyNumberFormat="1" applyFont="1" applyFill="1" applyBorder="1" applyAlignment="1">
      <alignment horizontal="center" vertical="center"/>
    </xf>
    <xf numFmtId="0" fontId="22" fillId="8" borderId="1" xfId="0" applyFont="1" applyFill="1" applyBorder="1" applyAlignment="1">
      <alignment horizontal="center" vertical="center" wrapText="1"/>
    </xf>
    <xf numFmtId="14" fontId="31" fillId="8" borderId="1" xfId="0" applyNumberFormat="1" applyFont="1" applyFill="1" applyBorder="1" applyAlignment="1">
      <alignment horizontal="center" vertical="center" wrapText="1"/>
    </xf>
    <xf numFmtId="14" fontId="31" fillId="2" borderId="1" xfId="0" applyNumberFormat="1" applyFont="1" applyFill="1" applyBorder="1" applyAlignment="1">
      <alignment horizontal="center" vertical="center" wrapText="1"/>
    </xf>
    <xf numFmtId="14" fontId="36" fillId="2" borderId="1" xfId="0" applyNumberFormat="1" applyFont="1" applyFill="1" applyBorder="1" applyAlignment="1">
      <alignment horizontal="center" vertical="center"/>
    </xf>
    <xf numFmtId="14" fontId="36" fillId="8" borderId="1" xfId="0" applyNumberFormat="1" applyFont="1" applyFill="1" applyBorder="1" applyAlignment="1">
      <alignment horizontal="center" vertical="center"/>
    </xf>
    <xf numFmtId="14" fontId="31" fillId="2" borderId="1" xfId="1" applyNumberFormat="1" applyFont="1" applyFill="1" applyBorder="1" applyAlignment="1">
      <alignment horizontal="center" vertical="center"/>
    </xf>
    <xf numFmtId="165" fontId="46" fillId="2" borderId="1" xfId="5" applyNumberFormat="1" applyFont="1" applyFill="1" applyBorder="1" applyAlignment="1" applyProtection="1">
      <alignment horizontal="center" vertical="center"/>
      <protection locked="0"/>
    </xf>
    <xf numFmtId="14" fontId="31" fillId="8" borderId="1" xfId="5" applyNumberFormat="1" applyFont="1" applyFill="1" applyBorder="1" applyAlignment="1">
      <alignment horizontal="center" vertical="center"/>
    </xf>
    <xf numFmtId="0" fontId="31" fillId="8" borderId="2"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0" fillId="2" borderId="0" xfId="0" applyFill="1" applyAlignment="1" applyProtection="1">
      <alignment horizontal="left" vertical="center" wrapText="1"/>
      <protection locked="0"/>
    </xf>
    <xf numFmtId="0" fontId="15" fillId="2" borderId="0" xfId="0" applyFont="1" applyFill="1" applyAlignment="1" applyProtection="1">
      <alignment horizontal="center" vertical="center" wrapText="1"/>
      <protection locked="0"/>
    </xf>
    <xf numFmtId="0" fontId="36" fillId="0" borderId="1" xfId="0" applyFont="1" applyBorder="1" applyAlignment="1">
      <alignment horizontal="left" vertical="center" wrapText="1"/>
    </xf>
    <xf numFmtId="0" fontId="37" fillId="2" borderId="1" xfId="0" applyFont="1" applyFill="1" applyBorder="1" applyAlignment="1">
      <alignment wrapText="1"/>
    </xf>
    <xf numFmtId="0" fontId="12" fillId="36" borderId="1"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21" borderId="3" xfId="0" applyFont="1" applyFill="1" applyBorder="1" applyAlignment="1">
      <alignment horizontal="center" vertical="center" wrapText="1"/>
    </xf>
    <xf numFmtId="165" fontId="8" fillId="7" borderId="1" xfId="0" applyNumberFormat="1" applyFont="1" applyFill="1" applyBorder="1" applyAlignment="1">
      <alignment horizontal="center" vertical="center"/>
    </xf>
    <xf numFmtId="0" fontId="8" fillId="21" borderId="1" xfId="0" applyFont="1" applyFill="1" applyBorder="1" applyAlignment="1">
      <alignment horizontal="center" vertical="center"/>
    </xf>
    <xf numFmtId="0" fontId="8" fillId="21" borderId="1" xfId="0" applyFont="1" applyFill="1" applyBorder="1" applyAlignment="1">
      <alignment horizontal="justify" vertical="center" wrapText="1"/>
    </xf>
    <xf numFmtId="0" fontId="12" fillId="21" borderId="1" xfId="0" applyFont="1" applyFill="1" applyBorder="1" applyAlignment="1">
      <alignment vertical="center" wrapText="1"/>
    </xf>
    <xf numFmtId="0" fontId="8" fillId="7" borderId="1" xfId="0" applyFont="1" applyFill="1" applyBorder="1" applyAlignment="1">
      <alignment horizontal="left" vertical="center" wrapText="1"/>
    </xf>
    <xf numFmtId="0" fontId="8" fillId="21" borderId="1" xfId="0" applyFont="1" applyFill="1" applyBorder="1" applyAlignment="1">
      <alignment horizontal="left" vertical="center" wrapText="1"/>
    </xf>
    <xf numFmtId="0" fontId="25" fillId="21" borderId="1" xfId="0" applyFont="1" applyFill="1" applyBorder="1" applyAlignment="1">
      <alignment horizontal="center" vertical="center" wrapText="1"/>
    </xf>
    <xf numFmtId="14" fontId="25" fillId="7" borderId="1" xfId="0" applyNumberFormat="1" applyFont="1" applyFill="1" applyBorder="1" applyAlignment="1">
      <alignment horizontal="center" vertical="center" wrapText="1"/>
    </xf>
    <xf numFmtId="14" fontId="31" fillId="0" borderId="1" xfId="0" applyNumberFormat="1" applyFont="1" applyBorder="1" applyAlignment="1">
      <alignment vertical="center"/>
    </xf>
    <xf numFmtId="14" fontId="31" fillId="0" borderId="1" xfId="0" applyNumberFormat="1" applyFont="1" applyBorder="1" applyAlignment="1">
      <alignment vertical="center" wrapText="1"/>
    </xf>
    <xf numFmtId="0" fontId="31" fillId="0" borderId="17" xfId="0" applyFont="1" applyBorder="1" applyAlignment="1">
      <alignment horizontal="center" vertical="center" wrapText="1"/>
    </xf>
    <xf numFmtId="0" fontId="31" fillId="0" borderId="1" xfId="0" applyFont="1" applyBorder="1" applyAlignment="1">
      <alignment vertical="center" wrapText="1"/>
    </xf>
    <xf numFmtId="14" fontId="31" fillId="0" borderId="1" xfId="0" applyNumberFormat="1" applyFont="1" applyBorder="1" applyAlignment="1">
      <alignment horizontal="center" vertical="center"/>
    </xf>
    <xf numFmtId="14" fontId="31" fillId="0" borderId="1" xfId="0" applyNumberFormat="1" applyFont="1" applyBorder="1" applyAlignment="1">
      <alignment horizontal="center" vertical="center" wrapText="1"/>
    </xf>
    <xf numFmtId="9" fontId="0" fillId="0" borderId="1" xfId="3" applyFont="1" applyBorder="1"/>
    <xf numFmtId="0" fontId="31" fillId="31" borderId="37"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1" xfId="0" applyFont="1" applyFill="1" applyBorder="1" applyAlignment="1">
      <alignment vertical="center" wrapText="1"/>
    </xf>
    <xf numFmtId="0" fontId="31" fillId="6" borderId="17" xfId="0" applyFont="1" applyFill="1" applyBorder="1" applyAlignment="1">
      <alignment horizontal="center" vertical="center" wrapText="1"/>
    </xf>
    <xf numFmtId="0" fontId="31" fillId="6" borderId="37" xfId="0" applyFont="1" applyFill="1" applyBorder="1" applyAlignment="1">
      <alignment horizontal="center" vertical="center" wrapText="1"/>
    </xf>
    <xf numFmtId="0" fontId="32" fillId="6" borderId="37" xfId="0" applyFont="1" applyFill="1" applyBorder="1" applyAlignment="1">
      <alignment horizontal="center" vertical="center" wrapText="1"/>
    </xf>
    <xf numFmtId="0" fontId="36" fillId="6" borderId="1" xfId="0" applyFont="1" applyFill="1" applyBorder="1" applyAlignment="1">
      <alignment horizontal="center" vertical="center" wrapText="1"/>
    </xf>
    <xf numFmtId="14" fontId="31" fillId="6" borderId="1" xfId="0" applyNumberFormat="1" applyFont="1" applyFill="1" applyBorder="1" applyAlignment="1">
      <alignment horizontal="center" vertical="center"/>
    </xf>
    <xf numFmtId="14" fontId="31" fillId="6" borderId="1" xfId="0" applyNumberFormat="1" applyFont="1" applyFill="1" applyBorder="1" applyAlignment="1">
      <alignment horizontal="center" vertical="center" wrapText="1"/>
    </xf>
    <xf numFmtId="0" fontId="0" fillId="5" borderId="29" xfId="0" applyFill="1" applyBorder="1" applyAlignment="1">
      <alignment vertical="center" wrapText="1"/>
    </xf>
    <xf numFmtId="0" fontId="0" fillId="5" borderId="39" xfId="0" applyFill="1" applyBorder="1" applyAlignment="1">
      <alignment vertical="center" wrapText="1"/>
    </xf>
    <xf numFmtId="0" fontId="0" fillId="5" borderId="30" xfId="0" applyFill="1" applyBorder="1" applyAlignment="1">
      <alignment vertical="center" wrapText="1"/>
    </xf>
    <xf numFmtId="0" fontId="32" fillId="0" borderId="37" xfId="0" applyFont="1" applyBorder="1" applyAlignment="1">
      <alignment horizontal="center" vertical="center" wrapText="1"/>
    </xf>
    <xf numFmtId="9" fontId="0" fillId="0" borderId="1" xfId="0" applyNumberFormat="1" applyBorder="1" applyAlignment="1">
      <alignment horizontal="center" vertical="center"/>
    </xf>
    <xf numFmtId="0" fontId="47" fillId="2" borderId="43" xfId="0" applyFont="1" applyFill="1" applyBorder="1" applyAlignment="1">
      <alignment horizontal="left" vertical="top" wrapText="1"/>
    </xf>
    <xf numFmtId="0" fontId="36" fillId="2" borderId="1" xfId="0" applyFont="1" applyFill="1" applyBorder="1" applyAlignment="1">
      <alignment horizontal="center" vertical="top" wrapText="1"/>
    </xf>
    <xf numFmtId="0" fontId="36" fillId="2" borderId="1" xfId="0" applyFont="1" applyFill="1" applyBorder="1" applyAlignment="1">
      <alignment horizontal="justify" vertical="top" wrapText="1"/>
    </xf>
    <xf numFmtId="0" fontId="36" fillId="8" borderId="1" xfId="0" applyFont="1" applyFill="1" applyBorder="1" applyAlignment="1">
      <alignment horizontal="center" vertical="top" wrapText="1"/>
    </xf>
    <xf numFmtId="0" fontId="36" fillId="2" borderId="1" xfId="0" applyFont="1" applyFill="1" applyBorder="1" applyAlignment="1">
      <alignment horizontal="center" vertical="top"/>
    </xf>
    <xf numFmtId="0" fontId="36" fillId="2" borderId="1" xfId="0" applyFont="1" applyFill="1" applyBorder="1" applyAlignment="1">
      <alignment horizontal="justify" vertical="top"/>
    </xf>
    <xf numFmtId="165" fontId="36" fillId="2" borderId="1" xfId="0" applyNumberFormat="1" applyFont="1" applyFill="1" applyBorder="1" applyAlignment="1">
      <alignment horizontal="center" vertical="top"/>
    </xf>
    <xf numFmtId="0" fontId="36" fillId="6" borderId="1" xfId="0" applyFont="1" applyFill="1" applyBorder="1" applyAlignment="1">
      <alignment horizontal="center" vertical="top" wrapText="1"/>
    </xf>
    <xf numFmtId="0" fontId="41" fillId="8" borderId="1" xfId="0" applyFont="1" applyFill="1" applyBorder="1" applyAlignment="1">
      <alignment horizontal="center" vertical="top" wrapText="1"/>
    </xf>
    <xf numFmtId="0" fontId="0" fillId="2" borderId="1" xfId="0" applyFill="1" applyBorder="1" applyAlignment="1" applyProtection="1">
      <alignment horizontal="center" vertical="top" wrapText="1"/>
      <protection locked="0"/>
    </xf>
    <xf numFmtId="0" fontId="41" fillId="8" borderId="1" xfId="0" applyFont="1" applyFill="1" applyBorder="1" applyAlignment="1">
      <alignment horizontal="center" vertical="top"/>
    </xf>
    <xf numFmtId="0" fontId="49" fillId="2" borderId="1" xfId="0" applyFont="1" applyFill="1" applyBorder="1" applyAlignment="1">
      <alignment horizontal="center" vertical="top" wrapText="1"/>
    </xf>
    <xf numFmtId="0" fontId="49" fillId="6" borderId="1" xfId="0" applyFont="1" applyFill="1" applyBorder="1" applyAlignment="1">
      <alignment horizontal="center" vertical="top" wrapText="1"/>
    </xf>
    <xf numFmtId="0" fontId="49" fillId="36" borderId="1" xfId="0" applyFont="1" applyFill="1" applyBorder="1" applyAlignment="1">
      <alignment horizontal="center" vertical="top" wrapText="1"/>
    </xf>
    <xf numFmtId="0" fontId="36" fillId="6" borderId="1" xfId="0" applyFont="1" applyFill="1" applyBorder="1" applyAlignment="1">
      <alignment horizontal="center" vertical="top"/>
    </xf>
    <xf numFmtId="0" fontId="36" fillId="6" borderId="1" xfId="0" applyFont="1" applyFill="1" applyBorder="1" applyAlignment="1">
      <alignment horizontal="justify" vertical="top" wrapText="1"/>
    </xf>
    <xf numFmtId="0" fontId="0" fillId="30" borderId="1" xfId="0" applyFill="1" applyBorder="1" applyAlignment="1" applyProtection="1">
      <alignment horizontal="center" vertical="top" wrapText="1"/>
      <protection locked="0"/>
    </xf>
    <xf numFmtId="0" fontId="0" fillId="30" borderId="1" xfId="0" applyFill="1" applyBorder="1" applyAlignment="1" applyProtection="1">
      <alignment horizontal="right" vertical="top" wrapText="1"/>
      <protection locked="0"/>
    </xf>
    <xf numFmtId="0" fontId="15" fillId="30" borderId="1" xfId="0" applyFont="1" applyFill="1" applyBorder="1" applyAlignment="1" applyProtection="1">
      <alignment vertical="top" wrapText="1"/>
      <protection locked="0"/>
    </xf>
    <xf numFmtId="0" fontId="0" fillId="30" borderId="1" xfId="0" applyFill="1" applyBorder="1" applyAlignment="1" applyProtection="1">
      <alignment vertical="top" wrapText="1"/>
      <protection locked="0"/>
    </xf>
    <xf numFmtId="0" fontId="0" fillId="34" borderId="1" xfId="0" applyFill="1" applyBorder="1" applyAlignment="1" applyProtection="1">
      <alignment horizontal="center" vertical="top" wrapText="1"/>
      <protection locked="0"/>
    </xf>
    <xf numFmtId="0" fontId="0" fillId="34" borderId="1" xfId="0" applyFill="1" applyBorder="1" applyAlignment="1" applyProtection="1">
      <alignment vertical="top" wrapText="1"/>
      <protection locked="0"/>
    </xf>
    <xf numFmtId="0" fontId="15" fillId="34" borderId="1" xfId="0" applyFont="1" applyFill="1" applyBorder="1" applyAlignment="1" applyProtection="1">
      <alignment vertical="top" wrapText="1"/>
      <protection locked="0"/>
    </xf>
    <xf numFmtId="0" fontId="0" fillId="0" borderId="1" xfId="0" applyBorder="1" applyAlignment="1" applyProtection="1">
      <alignment horizontal="center" vertical="top" wrapText="1"/>
      <protection locked="0"/>
    </xf>
    <xf numFmtId="0" fontId="36" fillId="2" borderId="1" xfId="0" applyFont="1" applyFill="1" applyBorder="1" applyAlignment="1" applyProtection="1">
      <alignment horizontal="center" vertical="top" wrapText="1"/>
      <protection hidden="1"/>
    </xf>
    <xf numFmtId="0" fontId="37" fillId="2" borderId="1" xfId="0" applyFont="1" applyFill="1" applyBorder="1" applyAlignment="1" applyProtection="1">
      <alignment horizontal="center" vertical="top" wrapText="1"/>
      <protection hidden="1"/>
    </xf>
    <xf numFmtId="0" fontId="31" fillId="8" borderId="1" xfId="0" applyFont="1" applyFill="1" applyBorder="1" applyAlignment="1" applyProtection="1">
      <alignment vertical="top" wrapText="1"/>
      <protection hidden="1"/>
    </xf>
    <xf numFmtId="0" fontId="31" fillId="8" borderId="1" xfId="0" applyFont="1" applyFill="1" applyBorder="1" applyAlignment="1" applyProtection="1">
      <alignment horizontal="center" vertical="top" wrapText="1"/>
      <protection hidden="1"/>
    </xf>
    <xf numFmtId="0" fontId="0" fillId="2" borderId="0" xfId="0" applyFill="1" applyAlignment="1" applyProtection="1">
      <alignment vertical="top" wrapText="1"/>
      <protection hidden="1"/>
    </xf>
    <xf numFmtId="0" fontId="31" fillId="0" borderId="17" xfId="0" applyFont="1" applyBorder="1" applyAlignment="1" applyProtection="1">
      <alignment vertical="top" wrapText="1"/>
      <protection hidden="1"/>
    </xf>
    <xf numFmtId="0" fontId="31" fillId="8" borderId="37" xfId="0" applyFont="1" applyFill="1" applyBorder="1" applyAlignment="1" applyProtection="1">
      <alignment horizontal="center" vertical="top" wrapText="1"/>
      <protection hidden="1"/>
    </xf>
    <xf numFmtId="0" fontId="31" fillId="8" borderId="17" xfId="0" applyFont="1" applyFill="1" applyBorder="1" applyAlignment="1" applyProtection="1">
      <alignment horizontal="center" vertical="top" wrapText="1"/>
      <protection hidden="1"/>
    </xf>
    <xf numFmtId="0" fontId="31" fillId="8" borderId="2" xfId="0" applyFont="1" applyFill="1" applyBorder="1" applyAlignment="1" applyProtection="1">
      <alignment vertical="top" wrapText="1"/>
      <protection hidden="1"/>
    </xf>
    <xf numFmtId="0" fontId="0" fillId="2" borderId="0" xfId="0" applyFill="1" applyAlignment="1" applyProtection="1">
      <alignment vertical="top"/>
      <protection hidden="1"/>
    </xf>
    <xf numFmtId="0" fontId="0" fillId="2" borderId="0" xfId="0" applyFill="1" applyAlignment="1" applyProtection="1">
      <alignment horizontal="center" vertical="top"/>
      <protection hidden="1"/>
    </xf>
    <xf numFmtId="0" fontId="0" fillId="2" borderId="0" xfId="0" applyFill="1" applyAlignment="1" applyProtection="1">
      <alignment horizontal="center" vertical="top" wrapText="1"/>
      <protection hidden="1"/>
    </xf>
    <xf numFmtId="0" fontId="0" fillId="2" borderId="0" xfId="0" applyFill="1" applyAlignment="1" applyProtection="1">
      <alignment horizontal="justify" vertical="top"/>
      <protection hidden="1"/>
    </xf>
    <xf numFmtId="0" fontId="0" fillId="0" borderId="0" xfId="0" applyAlignment="1" applyProtection="1">
      <alignment horizontal="center" vertical="top"/>
      <protection hidden="1"/>
    </xf>
    <xf numFmtId="0" fontId="0" fillId="0" borderId="0" xfId="0" applyAlignment="1" applyProtection="1">
      <alignment vertical="top"/>
      <protection hidden="1"/>
    </xf>
    <xf numFmtId="0" fontId="0" fillId="2" borderId="0" xfId="0" applyFill="1" applyAlignment="1" applyProtection="1">
      <alignment horizontal="justify" vertical="top" wrapText="1"/>
      <protection hidden="1"/>
    </xf>
    <xf numFmtId="0" fontId="36" fillId="0" borderId="1" xfId="0" applyFont="1" applyBorder="1" applyAlignment="1" applyProtection="1">
      <alignment horizontal="center" vertical="top" wrapText="1"/>
      <protection hidden="1"/>
    </xf>
    <xf numFmtId="0" fontId="0" fillId="0" borderId="0" xfId="0" applyAlignment="1" applyProtection="1">
      <alignment vertical="top" wrapText="1"/>
      <protection hidden="1"/>
    </xf>
    <xf numFmtId="0" fontId="0" fillId="14" borderId="0" xfId="0" applyFill="1" applyAlignment="1" applyProtection="1">
      <alignment vertical="top"/>
      <protection hidden="1"/>
    </xf>
    <xf numFmtId="165" fontId="41" fillId="8" borderId="1" xfId="0" applyNumberFormat="1" applyFont="1" applyFill="1" applyBorder="1" applyAlignment="1" applyProtection="1">
      <alignment horizontal="center" vertical="top" wrapText="1"/>
      <protection hidden="1"/>
    </xf>
    <xf numFmtId="0" fontId="31" fillId="0" borderId="37" xfId="0" applyFont="1" applyBorder="1" applyAlignment="1" applyProtection="1">
      <alignment horizontal="center" vertical="top" wrapText="1"/>
      <protection hidden="1"/>
    </xf>
    <xf numFmtId="0" fontId="31" fillId="8" borderId="37" xfId="0" applyFont="1" applyFill="1" applyBorder="1" applyAlignment="1" applyProtection="1">
      <alignment horizontal="justify" vertical="top" wrapText="1"/>
      <protection hidden="1"/>
    </xf>
    <xf numFmtId="0" fontId="8" fillId="2" borderId="1" xfId="0" applyFont="1" applyFill="1" applyBorder="1" applyAlignment="1" applyProtection="1">
      <alignment horizontal="justify" vertical="top" wrapText="1"/>
      <protection hidden="1"/>
    </xf>
    <xf numFmtId="0" fontId="8" fillId="13" borderId="3" xfId="0" applyFont="1" applyFill="1" applyBorder="1" applyAlignment="1" applyProtection="1">
      <alignment horizontal="center" vertical="top" wrapText="1"/>
      <protection hidden="1"/>
    </xf>
    <xf numFmtId="0" fontId="8" fillId="2" borderId="1" xfId="0" applyFont="1" applyFill="1" applyBorder="1" applyAlignment="1" applyProtection="1">
      <alignment horizontal="center" vertical="top" wrapText="1"/>
      <protection hidden="1"/>
    </xf>
    <xf numFmtId="0" fontId="31" fillId="2" borderId="1" xfId="1" applyFont="1" applyFill="1" applyBorder="1" applyAlignment="1" applyProtection="1">
      <alignment horizontal="center" vertical="top" wrapText="1"/>
      <protection hidden="1"/>
    </xf>
    <xf numFmtId="14" fontId="31" fillId="0" borderId="1" xfId="1" applyNumberFormat="1" applyFont="1" applyBorder="1" applyAlignment="1" applyProtection="1">
      <alignment vertical="top" wrapText="1"/>
      <protection hidden="1"/>
    </xf>
    <xf numFmtId="0" fontId="0" fillId="0" borderId="0" xfId="0" applyAlignment="1" applyProtection="1">
      <alignment horizontal="center" vertical="top" wrapText="1"/>
      <protection hidden="1"/>
    </xf>
    <xf numFmtId="0" fontId="36" fillId="38" borderId="56" xfId="0" applyFont="1" applyFill="1" applyBorder="1" applyAlignment="1">
      <alignment horizontal="center" vertical="top" wrapText="1"/>
    </xf>
    <xf numFmtId="0" fontId="36" fillId="37" borderId="56" xfId="0" applyFont="1" applyFill="1" applyBorder="1" applyAlignment="1">
      <alignment horizontal="center" vertical="top" wrapText="1"/>
    </xf>
    <xf numFmtId="0" fontId="52" fillId="4" borderId="62" xfId="0" applyFont="1" applyFill="1" applyBorder="1" applyAlignment="1" applyProtection="1">
      <alignment horizontal="center" vertical="top" wrapText="1"/>
      <protection hidden="1"/>
    </xf>
    <xf numFmtId="0" fontId="52" fillId="4" borderId="57" xfId="0" applyFont="1" applyFill="1" applyBorder="1" applyAlignment="1" applyProtection="1">
      <alignment horizontal="center" vertical="top" wrapText="1"/>
      <protection hidden="1"/>
    </xf>
    <xf numFmtId="0" fontId="55" fillId="4" borderId="64" xfId="0" applyFont="1" applyFill="1" applyBorder="1" applyAlignment="1" applyProtection="1">
      <alignment horizontal="center" vertical="top" wrapText="1"/>
      <protection hidden="1"/>
    </xf>
    <xf numFmtId="0" fontId="55" fillId="11" borderId="56" xfId="0" applyFont="1" applyFill="1" applyBorder="1" applyAlignment="1" applyProtection="1">
      <alignment horizontal="center" vertical="top" wrapText="1"/>
      <protection hidden="1"/>
    </xf>
    <xf numFmtId="0" fontId="36" fillId="37" borderId="55" xfId="0" applyFont="1" applyFill="1" applyBorder="1" applyAlignment="1">
      <alignment horizontal="justify" vertical="top" wrapText="1"/>
    </xf>
    <xf numFmtId="0" fontId="36" fillId="37" borderId="56" xfId="0" applyFont="1" applyFill="1" applyBorder="1" applyAlignment="1">
      <alignment horizontal="justify" vertical="top" wrapText="1"/>
    </xf>
    <xf numFmtId="0" fontId="41" fillId="38" borderId="56" xfId="0" applyFont="1" applyFill="1" applyBorder="1" applyAlignment="1">
      <alignment horizontal="center" vertical="center" wrapText="1"/>
    </xf>
    <xf numFmtId="0" fontId="41" fillId="38" borderId="56" xfId="0" applyFont="1" applyFill="1" applyBorder="1" applyAlignment="1">
      <alignment horizontal="center" vertical="top" wrapText="1"/>
    </xf>
    <xf numFmtId="165" fontId="36" fillId="37" borderId="56" xfId="0" applyNumberFormat="1" applyFont="1" applyFill="1" applyBorder="1" applyAlignment="1">
      <alignment horizontal="center" vertical="top" wrapText="1"/>
    </xf>
    <xf numFmtId="14" fontId="36" fillId="37" borderId="56" xfId="0" applyNumberFormat="1" applyFont="1" applyFill="1" applyBorder="1" applyAlignment="1">
      <alignment horizontal="center" vertical="top" wrapText="1"/>
    </xf>
    <xf numFmtId="14" fontId="36" fillId="37" borderId="56" xfId="0" applyNumberFormat="1" applyFont="1" applyFill="1" applyBorder="1" applyAlignment="1">
      <alignment vertical="top" wrapText="1"/>
    </xf>
    <xf numFmtId="0" fontId="36" fillId="38" borderId="56" xfId="0" applyFont="1" applyFill="1" applyBorder="1" applyAlignment="1">
      <alignment horizontal="left" vertical="top" wrapText="1"/>
    </xf>
    <xf numFmtId="0" fontId="37" fillId="37" borderId="56" xfId="0" applyFont="1" applyFill="1" applyBorder="1" applyAlignment="1" applyProtection="1">
      <alignment vertical="top" wrapText="1"/>
      <protection hidden="1"/>
    </xf>
    <xf numFmtId="0" fontId="50" fillId="39" borderId="68" xfId="0" applyFont="1" applyFill="1" applyBorder="1" applyAlignment="1">
      <alignment horizontal="left" vertical="center" wrapText="1"/>
    </xf>
    <xf numFmtId="14" fontId="57" fillId="13" borderId="69" xfId="0" applyNumberFormat="1" applyFont="1" applyFill="1" applyBorder="1" applyAlignment="1">
      <alignment vertical="center" wrapText="1"/>
    </xf>
    <xf numFmtId="0" fontId="55" fillId="4" borderId="70" xfId="0" applyFont="1" applyFill="1" applyBorder="1" applyAlignment="1" applyProtection="1">
      <alignment horizontal="center" vertical="top" wrapText="1"/>
      <protection hidden="1"/>
    </xf>
    <xf numFmtId="0" fontId="36" fillId="37" borderId="71" xfId="0" applyFont="1" applyFill="1" applyBorder="1" applyAlignment="1">
      <alignment horizontal="justify" vertical="top" wrapText="1"/>
    </xf>
    <xf numFmtId="0" fontId="41" fillId="2" borderId="51" xfId="0" applyFont="1" applyFill="1" applyBorder="1" applyAlignment="1">
      <alignment horizontal="center" vertical="top" wrapText="1"/>
    </xf>
    <xf numFmtId="0" fontId="41" fillId="2" borderId="51" xfId="0" applyFont="1" applyFill="1" applyBorder="1" applyAlignment="1">
      <alignment horizontal="justify" vertical="top" wrapText="1"/>
    </xf>
    <xf numFmtId="0" fontId="41" fillId="2" borderId="51" xfId="0" applyFont="1" applyFill="1" applyBorder="1" applyAlignment="1">
      <alignment horizontal="center" vertical="center" wrapText="1"/>
    </xf>
    <xf numFmtId="165" fontId="41" fillId="2" borderId="51" xfId="0" applyNumberFormat="1" applyFont="1" applyFill="1" applyBorder="1" applyAlignment="1">
      <alignment horizontal="center" vertical="top" wrapText="1"/>
    </xf>
    <xf numFmtId="0" fontId="58" fillId="2" borderId="51" xfId="0" applyFont="1" applyFill="1" applyBorder="1" applyAlignment="1" applyProtection="1">
      <alignment horizontal="center" vertical="top" wrapText="1"/>
      <protection hidden="1"/>
    </xf>
    <xf numFmtId="9" fontId="36" fillId="37" borderId="56" xfId="0" applyNumberFormat="1" applyFont="1" applyFill="1" applyBorder="1" applyAlignment="1">
      <alignment horizontal="center" vertical="top" wrapText="1"/>
    </xf>
    <xf numFmtId="0" fontId="36" fillId="40" borderId="72" xfId="0" applyFont="1" applyFill="1" applyBorder="1" applyAlignment="1">
      <alignment wrapText="1"/>
    </xf>
    <xf numFmtId="0" fontId="36" fillId="40" borderId="73" xfId="0" applyFont="1" applyFill="1" applyBorder="1" applyAlignment="1">
      <alignment wrapText="1"/>
    </xf>
    <xf numFmtId="0" fontId="41" fillId="40" borderId="73" xfId="0" applyFont="1" applyFill="1" applyBorder="1" applyAlignment="1">
      <alignment wrapText="1"/>
    </xf>
    <xf numFmtId="14" fontId="36" fillId="40" borderId="73" xfId="0" applyNumberFormat="1" applyFont="1" applyFill="1" applyBorder="1" applyAlignment="1">
      <alignment wrapText="1"/>
    </xf>
    <xf numFmtId="0" fontId="36" fillId="40" borderId="73" xfId="0" applyFont="1" applyFill="1" applyBorder="1" applyAlignment="1">
      <alignment vertical="center" wrapText="1"/>
    </xf>
    <xf numFmtId="14" fontId="36" fillId="40" borderId="73" xfId="0" applyNumberFormat="1" applyFont="1" applyFill="1" applyBorder="1" applyAlignment="1">
      <alignment vertical="center" wrapText="1"/>
    </xf>
    <xf numFmtId="9" fontId="36" fillId="40" borderId="73" xfId="0" applyNumberFormat="1" applyFont="1" applyFill="1" applyBorder="1" applyAlignment="1">
      <alignment horizontal="center" vertical="center" wrapText="1"/>
    </xf>
    <xf numFmtId="0" fontId="36" fillId="38" borderId="56" xfId="0" applyFont="1" applyFill="1" applyBorder="1" applyAlignment="1">
      <alignment horizontal="center" vertical="center" wrapText="1"/>
    </xf>
    <xf numFmtId="0" fontId="36" fillId="37" borderId="56" xfId="0" applyFont="1" applyFill="1" applyBorder="1" applyAlignment="1">
      <alignment horizontal="center" vertical="center" wrapText="1"/>
    </xf>
    <xf numFmtId="0" fontId="36" fillId="40" borderId="73" xfId="0" applyFont="1" applyFill="1" applyBorder="1" applyAlignment="1">
      <alignment horizontal="center" vertical="center" wrapText="1"/>
    </xf>
    <xf numFmtId="0" fontId="41" fillId="40" borderId="73" xfId="0" applyFont="1" applyFill="1" applyBorder="1" applyAlignment="1">
      <alignment horizontal="center" vertical="center" wrapText="1"/>
    </xf>
    <xf numFmtId="9" fontId="36" fillId="37" borderId="56" xfId="3" applyFont="1" applyFill="1" applyBorder="1" applyAlignment="1">
      <alignment horizontal="center" vertical="center" wrapText="1"/>
    </xf>
    <xf numFmtId="0" fontId="36" fillId="40" borderId="74" xfId="0" applyFont="1" applyFill="1" applyBorder="1" applyAlignment="1">
      <alignment horizontal="center" vertical="top" wrapText="1"/>
    </xf>
    <xf numFmtId="0" fontId="0" fillId="37" borderId="0" xfId="0" applyFill="1" applyAlignment="1" applyProtection="1">
      <alignment vertical="top" wrapText="1"/>
      <protection hidden="1"/>
    </xf>
    <xf numFmtId="0" fontId="36" fillId="38" borderId="73" xfId="0" applyFont="1" applyFill="1" applyBorder="1" applyAlignment="1">
      <alignment wrapText="1"/>
    </xf>
    <xf numFmtId="0" fontId="41" fillId="38" borderId="73" xfId="0" applyFont="1" applyFill="1" applyBorder="1" applyAlignment="1">
      <alignment wrapText="1"/>
    </xf>
    <xf numFmtId="0" fontId="36" fillId="38" borderId="73" xfId="0" applyFont="1" applyFill="1" applyBorder="1" applyAlignment="1">
      <alignment horizontal="center" vertical="center" wrapText="1"/>
    </xf>
    <xf numFmtId="0" fontId="36" fillId="38" borderId="72" xfId="0" applyFont="1" applyFill="1" applyBorder="1" applyAlignment="1">
      <alignment wrapText="1"/>
    </xf>
    <xf numFmtId="9" fontId="36" fillId="38" borderId="73" xfId="0" applyNumberFormat="1" applyFont="1" applyFill="1" applyBorder="1" applyAlignment="1">
      <alignment horizontal="center" vertical="center" wrapText="1"/>
    </xf>
    <xf numFmtId="0" fontId="36" fillId="38" borderId="73" xfId="0" applyFont="1" applyFill="1" applyBorder="1" applyAlignment="1">
      <alignment vertical="center" wrapText="1"/>
    </xf>
    <xf numFmtId="14" fontId="36" fillId="38" borderId="73" xfId="0" applyNumberFormat="1" applyFont="1" applyFill="1" applyBorder="1" applyAlignment="1">
      <alignment vertical="center" wrapText="1"/>
    </xf>
    <xf numFmtId="0" fontId="41" fillId="40" borderId="73" xfId="0" applyFont="1" applyFill="1" applyBorder="1" applyAlignment="1">
      <alignment horizontal="center" wrapText="1"/>
    </xf>
    <xf numFmtId="0" fontId="41" fillId="40" borderId="76" xfId="0" applyFont="1" applyFill="1" applyBorder="1" applyAlignment="1" applyProtection="1">
      <alignment vertical="top" wrapText="1"/>
      <protection hidden="1"/>
    </xf>
    <xf numFmtId="0" fontId="41" fillId="40" borderId="76" xfId="0" applyFont="1" applyFill="1" applyBorder="1" applyAlignment="1" applyProtection="1">
      <alignment horizontal="left" vertical="top" wrapText="1"/>
      <protection hidden="1"/>
    </xf>
    <xf numFmtId="14" fontId="37" fillId="37" borderId="56" xfId="0" applyNumberFormat="1" applyFont="1" applyFill="1" applyBorder="1" applyAlignment="1" applyProtection="1">
      <alignment horizontal="center" vertical="center" wrapText="1"/>
      <protection hidden="1"/>
    </xf>
    <xf numFmtId="14" fontId="41" fillId="40" borderId="75" xfId="0" applyNumberFormat="1" applyFont="1" applyFill="1" applyBorder="1" applyAlignment="1" applyProtection="1">
      <alignment horizontal="center" vertical="center" wrapText="1"/>
      <protection hidden="1"/>
    </xf>
    <xf numFmtId="9" fontId="37" fillId="37" borderId="56" xfId="0" applyNumberFormat="1" applyFont="1" applyFill="1" applyBorder="1" applyAlignment="1" applyProtection="1">
      <alignment horizontal="center" vertical="center" wrapText="1"/>
      <protection hidden="1"/>
    </xf>
    <xf numFmtId="9" fontId="41" fillId="40" borderId="76" xfId="0" applyNumberFormat="1" applyFont="1" applyFill="1" applyBorder="1" applyAlignment="1" applyProtection="1">
      <alignment horizontal="center" vertical="center" wrapText="1"/>
      <protection hidden="1"/>
    </xf>
    <xf numFmtId="9" fontId="37" fillId="37" borderId="56" xfId="3" applyFont="1" applyFill="1" applyBorder="1" applyAlignment="1" applyProtection="1">
      <alignment horizontal="center" vertical="center" wrapText="1"/>
      <protection hidden="1"/>
    </xf>
    <xf numFmtId="0" fontId="37" fillId="37" borderId="56" xfId="0" applyFont="1" applyFill="1" applyBorder="1" applyAlignment="1" applyProtection="1">
      <alignment horizontal="center" vertical="center" wrapText="1"/>
      <protection hidden="1"/>
    </xf>
    <xf numFmtId="2" fontId="37" fillId="5" borderId="56" xfId="0" applyNumberFormat="1" applyFont="1" applyFill="1" applyBorder="1" applyAlignment="1" applyProtection="1">
      <alignment horizontal="center" vertical="center" wrapText="1"/>
      <protection hidden="1"/>
    </xf>
    <xf numFmtId="2" fontId="37" fillId="37" borderId="56" xfId="0" applyNumberFormat="1" applyFont="1" applyFill="1" applyBorder="1" applyAlignment="1" applyProtection="1">
      <alignment horizontal="center" vertical="center" wrapText="1"/>
      <protection hidden="1"/>
    </xf>
    <xf numFmtId="0" fontId="0" fillId="2" borderId="0" xfId="0" applyFill="1" applyAlignment="1" applyProtection="1">
      <alignment horizontal="center" vertical="center"/>
      <protection hidden="1"/>
    </xf>
    <xf numFmtId="0" fontId="55" fillId="11" borderId="56" xfId="0" applyFont="1"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166" fontId="37" fillId="37" borderId="56" xfId="0" applyNumberFormat="1" applyFont="1" applyFill="1" applyBorder="1" applyAlignment="1" applyProtection="1">
      <alignment horizontal="center" vertical="center" wrapText="1"/>
      <protection hidden="1"/>
    </xf>
    <xf numFmtId="9" fontId="37" fillId="37" borderId="56" xfId="0" applyNumberFormat="1" applyFont="1" applyFill="1" applyBorder="1" applyAlignment="1" applyProtection="1">
      <alignment horizontal="center" vertical="center"/>
      <protection hidden="1"/>
    </xf>
    <xf numFmtId="9" fontId="0" fillId="2" borderId="0" xfId="3" applyFont="1" applyFill="1" applyAlignment="1" applyProtection="1">
      <alignment vertical="top"/>
      <protection hidden="1"/>
    </xf>
    <xf numFmtId="9" fontId="55" fillId="11" borderId="56" xfId="3" applyFont="1" applyFill="1" applyBorder="1" applyAlignment="1" applyProtection="1">
      <alignment horizontal="center" vertical="top" wrapText="1"/>
      <protection hidden="1"/>
    </xf>
    <xf numFmtId="9" fontId="41" fillId="40" borderId="76" xfId="3" applyFont="1" applyFill="1" applyBorder="1" applyAlignment="1" applyProtection="1">
      <alignment horizontal="center" vertical="center" wrapText="1"/>
      <protection hidden="1"/>
    </xf>
    <xf numFmtId="9" fontId="37" fillId="37" borderId="56" xfId="3" applyFont="1" applyFill="1" applyBorder="1" applyAlignment="1" applyProtection="1">
      <alignment vertical="top" wrapText="1"/>
      <protection hidden="1"/>
    </xf>
    <xf numFmtId="9" fontId="0" fillId="2" borderId="0" xfId="3" applyFont="1" applyFill="1" applyAlignment="1" applyProtection="1">
      <alignment vertical="top" wrapText="1"/>
      <protection hidden="1"/>
    </xf>
    <xf numFmtId="0" fontId="37" fillId="37" borderId="56" xfId="0" applyFont="1" applyFill="1" applyBorder="1" applyAlignment="1" applyProtection="1">
      <alignment horizontal="center" vertical="center"/>
      <protection hidden="1"/>
    </xf>
    <xf numFmtId="166" fontId="37" fillId="37" borderId="56" xfId="0" applyNumberFormat="1" applyFont="1" applyFill="1" applyBorder="1" applyAlignment="1" applyProtection="1">
      <alignment vertical="top" wrapText="1"/>
      <protection locked="0" hidden="1"/>
    </xf>
    <xf numFmtId="166" fontId="37" fillId="37" borderId="56" xfId="0" applyNumberFormat="1" applyFont="1" applyFill="1" applyBorder="1" applyAlignment="1" applyProtection="1">
      <alignment horizontal="center" vertical="center" wrapText="1"/>
      <protection locked="0" hidden="1"/>
    </xf>
    <xf numFmtId="9" fontId="37" fillId="37" borderId="56" xfId="3" applyFont="1" applyFill="1" applyBorder="1" applyAlignment="1" applyProtection="1">
      <alignment horizontal="center" vertical="center" wrapText="1"/>
      <protection locked="0" hidden="1"/>
    </xf>
    <xf numFmtId="0" fontId="37" fillId="37" borderId="56" xfId="0" applyFont="1" applyFill="1" applyBorder="1" applyAlignment="1" applyProtection="1">
      <alignment vertical="top" wrapText="1"/>
      <protection locked="0" hidden="1"/>
    </xf>
    <xf numFmtId="0" fontId="37" fillId="37" borderId="56" xfId="0" applyFont="1" applyFill="1" applyBorder="1" applyAlignment="1" applyProtection="1">
      <alignment vertical="top"/>
      <protection locked="0" hidden="1"/>
    </xf>
    <xf numFmtId="9" fontId="37" fillId="37" borderId="56" xfId="0" applyNumberFormat="1" applyFont="1" applyFill="1" applyBorder="1" applyAlignment="1" applyProtection="1">
      <alignment vertical="top" wrapText="1"/>
      <protection locked="0" hidden="1"/>
    </xf>
    <xf numFmtId="0" fontId="37" fillId="37" borderId="56" xfId="0" applyFont="1" applyFill="1" applyBorder="1" applyAlignment="1" applyProtection="1">
      <alignment horizontal="center" vertical="center" wrapText="1"/>
      <protection locked="0" hidden="1"/>
    </xf>
    <xf numFmtId="9" fontId="37" fillId="37" borderId="56" xfId="3" applyFont="1" applyFill="1" applyBorder="1" applyAlignment="1" applyProtection="1">
      <alignment horizontal="center" vertical="center"/>
      <protection locked="0" hidden="1"/>
    </xf>
    <xf numFmtId="9" fontId="36" fillId="37" borderId="56" xfId="3" applyFont="1" applyFill="1" applyBorder="1" applyAlignment="1" applyProtection="1">
      <alignment horizontal="center" vertical="center" wrapText="1"/>
    </xf>
    <xf numFmtId="2" fontId="37" fillId="3" borderId="56" xfId="0" applyNumberFormat="1" applyFont="1" applyFill="1" applyBorder="1" applyAlignment="1" applyProtection="1">
      <alignment horizontal="center" vertical="center" wrapText="1"/>
      <protection hidden="1"/>
    </xf>
    <xf numFmtId="14" fontId="36" fillId="37" borderId="56" xfId="0" applyNumberFormat="1" applyFont="1" applyFill="1" applyBorder="1" applyAlignment="1">
      <alignment horizontal="center" vertical="center" wrapText="1"/>
    </xf>
    <xf numFmtId="166" fontId="37" fillId="37" borderId="56" xfId="0" applyNumberFormat="1" applyFont="1" applyFill="1" applyBorder="1" applyAlignment="1" applyProtection="1">
      <alignment horizontal="left" vertical="top" wrapText="1"/>
      <protection hidden="1"/>
    </xf>
    <xf numFmtId="0" fontId="37" fillId="5" borderId="56" xfId="0" applyFont="1" applyFill="1" applyBorder="1" applyAlignment="1" applyProtection="1">
      <alignment horizontal="center" vertical="center" wrapText="1"/>
      <protection hidden="1"/>
    </xf>
    <xf numFmtId="0" fontId="37" fillId="37" borderId="56" xfId="0" applyFont="1" applyFill="1" applyBorder="1" applyAlignment="1" applyProtection="1">
      <alignment horizontal="left" vertical="center" wrapText="1"/>
      <protection hidden="1"/>
    </xf>
    <xf numFmtId="0" fontId="37" fillId="37" borderId="56" xfId="0" applyFont="1" applyFill="1" applyBorder="1" applyAlignment="1" applyProtection="1">
      <alignment horizontal="left" vertical="top" wrapText="1"/>
      <protection hidden="1"/>
    </xf>
    <xf numFmtId="0" fontId="0" fillId="2" borderId="0" xfId="0" applyFill="1" applyAlignment="1" applyProtection="1">
      <alignment horizontal="left" vertical="top" wrapText="1"/>
      <protection hidden="1"/>
    </xf>
    <xf numFmtId="166" fontId="37" fillId="37" borderId="56" xfId="0" applyNumberFormat="1" applyFont="1" applyFill="1" applyBorder="1" applyAlignment="1" applyProtection="1">
      <alignment horizontal="left" vertical="center" wrapText="1"/>
      <protection hidden="1"/>
    </xf>
    <xf numFmtId="0" fontId="41" fillId="37" borderId="56" xfId="0" applyFont="1" applyFill="1" applyBorder="1" applyAlignment="1" applyProtection="1">
      <alignment horizontal="left" vertical="center" wrapText="1"/>
      <protection hidden="1"/>
    </xf>
    <xf numFmtId="14" fontId="37" fillId="37" borderId="56" xfId="0" applyNumberFormat="1" applyFont="1" applyFill="1" applyBorder="1" applyAlignment="1" applyProtection="1">
      <alignment vertical="top" wrapText="1"/>
      <protection locked="0" hidden="1"/>
    </xf>
    <xf numFmtId="0" fontId="37" fillId="41" borderId="56" xfId="0" applyFont="1" applyFill="1" applyBorder="1" applyAlignment="1" applyProtection="1">
      <alignment horizontal="center" vertical="center" wrapText="1"/>
      <protection hidden="1"/>
    </xf>
    <xf numFmtId="14" fontId="37" fillId="37" borderId="56" xfId="0" applyNumberFormat="1" applyFont="1" applyFill="1" applyBorder="1" applyAlignment="1" applyProtection="1">
      <alignment vertical="top" wrapText="1"/>
      <protection hidden="1"/>
    </xf>
    <xf numFmtId="0" fontId="36" fillId="38" borderId="56" xfId="0" applyFont="1" applyFill="1" applyBorder="1" applyAlignment="1">
      <alignment vertical="center" wrapText="1"/>
    </xf>
    <xf numFmtId="9" fontId="37" fillId="37" borderId="56" xfId="3" applyFont="1" applyFill="1" applyBorder="1" applyAlignment="1" applyProtection="1">
      <alignment vertical="center" wrapText="1"/>
      <protection hidden="1"/>
    </xf>
    <xf numFmtId="2" fontId="37" fillId="37" borderId="56" xfId="0" applyNumberFormat="1" applyFont="1" applyFill="1" applyBorder="1" applyAlignment="1" applyProtection="1">
      <alignment vertical="center" wrapText="1"/>
      <protection hidden="1"/>
    </xf>
    <xf numFmtId="166" fontId="37" fillId="37" borderId="56" xfId="0" applyNumberFormat="1" applyFont="1" applyFill="1" applyBorder="1" applyAlignment="1" applyProtection="1">
      <alignment vertical="center" wrapText="1"/>
      <protection hidden="1"/>
    </xf>
    <xf numFmtId="0" fontId="37" fillId="37" borderId="56" xfId="0" applyFont="1" applyFill="1" applyBorder="1" applyAlignment="1" applyProtection="1">
      <alignment vertical="center" wrapText="1"/>
      <protection hidden="1"/>
    </xf>
    <xf numFmtId="0" fontId="36" fillId="37" borderId="55" xfId="0" applyFont="1" applyFill="1" applyBorder="1" applyAlignment="1">
      <alignment vertical="center" wrapText="1"/>
    </xf>
    <xf numFmtId="0" fontId="36" fillId="37" borderId="56" xfId="0" applyFont="1" applyFill="1" applyBorder="1" applyAlignment="1">
      <alignment vertical="center" wrapText="1"/>
    </xf>
    <xf numFmtId="0" fontId="41" fillId="40" borderId="73" xfId="0" applyFont="1" applyFill="1" applyBorder="1" applyAlignment="1">
      <alignment vertical="center" wrapText="1"/>
    </xf>
    <xf numFmtId="14" fontId="36" fillId="37" borderId="56" xfId="0" applyNumberFormat="1" applyFont="1" applyFill="1" applyBorder="1" applyAlignment="1">
      <alignment vertical="center" wrapText="1"/>
    </xf>
    <xf numFmtId="165" fontId="36" fillId="37" borderId="56" xfId="0" applyNumberFormat="1" applyFont="1" applyFill="1" applyBorder="1" applyAlignment="1">
      <alignment vertical="center" wrapText="1"/>
    </xf>
    <xf numFmtId="0" fontId="0" fillId="2" borderId="0" xfId="0" applyFill="1" applyAlignment="1" applyProtection="1">
      <alignment vertical="center" wrapText="1"/>
      <protection hidden="1"/>
    </xf>
    <xf numFmtId="166" fontId="61" fillId="37" borderId="56" xfId="0" applyNumberFormat="1" applyFont="1" applyFill="1" applyBorder="1" applyAlignment="1" applyProtection="1">
      <alignment horizontal="left" vertical="center" wrapText="1"/>
      <protection hidden="1"/>
    </xf>
    <xf numFmtId="0" fontId="62" fillId="37" borderId="56" xfId="0" applyFont="1" applyFill="1" applyBorder="1" applyAlignment="1" applyProtection="1">
      <alignment vertical="top" wrapText="1"/>
      <protection hidden="1"/>
    </xf>
    <xf numFmtId="14" fontId="62" fillId="37" borderId="56" xfId="0" applyNumberFormat="1" applyFont="1" applyFill="1" applyBorder="1" applyAlignment="1" applyProtection="1">
      <alignment vertical="center" wrapText="1"/>
      <protection hidden="1"/>
    </xf>
    <xf numFmtId="0" fontId="62" fillId="37" borderId="56" xfId="0" applyFont="1" applyFill="1" applyBorder="1" applyAlignment="1" applyProtection="1">
      <alignment vertical="center" wrapText="1"/>
      <protection hidden="1"/>
    </xf>
    <xf numFmtId="10" fontId="37" fillId="37" borderId="56" xfId="0" applyNumberFormat="1" applyFont="1" applyFill="1" applyBorder="1" applyAlignment="1" applyProtection="1">
      <alignment vertical="top" wrapText="1"/>
      <protection locked="0" hidden="1"/>
    </xf>
    <xf numFmtId="166" fontId="37" fillId="37" borderId="56" xfId="0" applyNumberFormat="1" applyFont="1" applyFill="1" applyBorder="1" applyAlignment="1" applyProtection="1">
      <alignment horizontal="left" vertical="top" wrapText="1"/>
      <protection locked="0" hidden="1"/>
    </xf>
    <xf numFmtId="14" fontId="41" fillId="40" borderId="75" xfId="0" applyNumberFormat="1" applyFont="1" applyFill="1" applyBorder="1" applyAlignment="1" applyProtection="1">
      <alignment vertical="top" wrapText="1"/>
      <protection locked="0"/>
    </xf>
    <xf numFmtId="0" fontId="41" fillId="40" borderId="76" xfId="0" applyFont="1" applyFill="1" applyBorder="1" applyAlignment="1" applyProtection="1">
      <alignment vertical="top" wrapText="1"/>
      <protection locked="0"/>
    </xf>
    <xf numFmtId="15" fontId="37" fillId="37" borderId="56" xfId="0" applyNumberFormat="1" applyFont="1" applyFill="1" applyBorder="1" applyAlignment="1" applyProtection="1">
      <alignment vertical="top" wrapText="1"/>
      <protection locked="0" hidden="1"/>
    </xf>
    <xf numFmtId="0" fontId="37" fillId="37" borderId="56" xfId="0" applyFont="1" applyFill="1" applyBorder="1" applyAlignment="1" applyProtection="1">
      <alignment horizontal="center" vertical="top" wrapText="1"/>
      <protection hidden="1"/>
    </xf>
    <xf numFmtId="0" fontId="36" fillId="32" borderId="55" xfId="0" applyFont="1" applyFill="1" applyBorder="1" applyAlignment="1">
      <alignment horizontal="justify" vertical="top" wrapText="1"/>
    </xf>
    <xf numFmtId="14" fontId="37" fillId="37" borderId="56" xfId="0" applyNumberFormat="1" applyFont="1" applyFill="1" applyBorder="1" applyAlignment="1" applyProtection="1">
      <alignment horizontal="center" vertical="center"/>
      <protection hidden="1"/>
    </xf>
    <xf numFmtId="0" fontId="0" fillId="2" borderId="0" xfId="0" applyFill="1" applyAlignment="1">
      <alignment horizontal="center"/>
    </xf>
    <xf numFmtId="0" fontId="16" fillId="2" borderId="0" xfId="0" applyFont="1" applyFill="1" applyAlignment="1">
      <alignment horizontal="center"/>
    </xf>
    <xf numFmtId="0" fontId="9" fillId="2" borderId="10"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15" fillId="0" borderId="0" xfId="0" applyFont="1" applyAlignment="1">
      <alignment horizontal="center"/>
    </xf>
    <xf numFmtId="0" fontId="15" fillId="2" borderId="0" xfId="0" applyFont="1" applyFill="1" applyAlignment="1">
      <alignment horizontal="center"/>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2" fillId="0" borderId="12" xfId="0" applyFont="1" applyBorder="1" applyAlignment="1">
      <alignment horizontal="center" vertical="center"/>
    </xf>
    <xf numFmtId="0" fontId="5" fillId="2" borderId="10" xfId="0" applyFont="1" applyFill="1" applyBorder="1" applyAlignment="1">
      <alignment horizontal="center" vertical="center"/>
    </xf>
    <xf numFmtId="0" fontId="24" fillId="2" borderId="11"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34" fillId="25" borderId="10" xfId="0" applyFont="1" applyFill="1" applyBorder="1" applyAlignment="1">
      <alignment horizontal="center" vertical="center" wrapText="1"/>
    </xf>
    <xf numFmtId="0" fontId="34" fillId="25" borderId="11" xfId="0" applyFont="1" applyFill="1" applyBorder="1" applyAlignment="1">
      <alignment horizontal="center" vertical="center" wrapText="1"/>
    </xf>
    <xf numFmtId="0" fontId="34" fillId="25" borderId="32" xfId="0" applyFont="1" applyFill="1" applyBorder="1" applyAlignment="1">
      <alignment horizontal="center" vertical="center" wrapText="1"/>
    </xf>
    <xf numFmtId="0" fontId="34" fillId="28" borderId="10" xfId="0" applyFont="1" applyFill="1" applyBorder="1" applyAlignment="1">
      <alignment horizontal="center" vertical="center" wrapText="1"/>
    </xf>
    <xf numFmtId="0" fontId="34" fillId="28" borderId="11" xfId="0" applyFont="1" applyFill="1" applyBorder="1" applyAlignment="1">
      <alignment horizontal="center" vertical="center" wrapText="1"/>
    </xf>
    <xf numFmtId="0" fontId="34" fillId="28" borderId="12" xfId="0" applyFont="1" applyFill="1" applyBorder="1" applyAlignment="1">
      <alignment horizontal="center" vertical="center" wrapText="1"/>
    </xf>
    <xf numFmtId="0" fontId="34" fillId="25" borderId="11" xfId="0" applyFont="1" applyFill="1" applyBorder="1" applyAlignment="1">
      <alignment horizontal="center" vertical="center"/>
    </xf>
    <xf numFmtId="0" fontId="34" fillId="25" borderId="12" xfId="0" applyFont="1" applyFill="1" applyBorder="1" applyAlignment="1">
      <alignment horizontal="center" vertical="center"/>
    </xf>
    <xf numFmtId="0" fontId="34" fillId="28" borderId="11" xfId="0" applyFont="1" applyFill="1" applyBorder="1" applyAlignment="1">
      <alignment horizontal="center" vertical="center"/>
    </xf>
    <xf numFmtId="0" fontId="34" fillId="28" borderId="12" xfId="0" applyFont="1" applyFill="1" applyBorder="1" applyAlignment="1">
      <alignment horizontal="center" vertical="center"/>
    </xf>
    <xf numFmtId="0" fontId="34" fillId="28" borderId="10" xfId="0" applyFont="1" applyFill="1" applyBorder="1" applyAlignment="1">
      <alignment horizontal="center" vertical="center"/>
    </xf>
    <xf numFmtId="0" fontId="29" fillId="28" borderId="29" xfId="0" applyFont="1" applyFill="1" applyBorder="1" applyAlignment="1">
      <alignment horizontal="center" vertical="center" wrapText="1"/>
    </xf>
    <xf numFmtId="0" fontId="29" fillId="28" borderId="39" xfId="0" applyFont="1" applyFill="1" applyBorder="1" applyAlignment="1">
      <alignment horizontal="center" vertical="center" wrapText="1"/>
    </xf>
    <xf numFmtId="1" fontId="3" fillId="0" borderId="1" xfId="0" applyNumberFormat="1" applyFont="1" applyBorder="1" applyAlignment="1" applyProtection="1">
      <alignment horizontal="center" vertical="center" wrapText="1"/>
      <protection locked="0"/>
    </xf>
    <xf numFmtId="0" fontId="5" fillId="2" borderId="10" xfId="0" applyFont="1" applyFill="1" applyBorder="1" applyAlignment="1" applyProtection="1">
      <alignment horizontal="center"/>
      <protection locked="0"/>
    </xf>
    <xf numFmtId="0" fontId="5" fillId="2" borderId="11" xfId="0" applyFont="1" applyFill="1" applyBorder="1" applyAlignment="1" applyProtection="1">
      <alignment horizontal="center"/>
      <protection locked="0"/>
    </xf>
    <xf numFmtId="0" fontId="24" fillId="2" borderId="11" xfId="0" applyFont="1" applyFill="1" applyBorder="1" applyAlignment="1" applyProtection="1">
      <alignment horizontal="center"/>
      <protection locked="0"/>
    </xf>
    <xf numFmtId="0" fontId="5" fillId="2" borderId="12" xfId="0" applyFont="1" applyFill="1" applyBorder="1" applyAlignment="1" applyProtection="1">
      <alignment horizontal="center"/>
      <protection locked="0"/>
    </xf>
    <xf numFmtId="0" fontId="5" fillId="2" borderId="34" xfId="0" applyFont="1" applyFill="1" applyBorder="1" applyAlignment="1" applyProtection="1">
      <alignment horizontal="center"/>
      <protection locked="0"/>
    </xf>
    <xf numFmtId="0" fontId="2" fillId="0" borderId="0" xfId="0" applyFont="1" applyAlignment="1" applyProtection="1">
      <alignment horizontal="center"/>
      <protection locked="0"/>
    </xf>
    <xf numFmtId="0" fontId="3" fillId="2" borderId="2"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14" fontId="3" fillId="2" borderId="4" xfId="0" applyNumberFormat="1" applyFont="1" applyFill="1" applyBorder="1" applyAlignment="1" applyProtection="1">
      <alignment horizontal="center" vertical="center" wrapText="1"/>
      <protection locked="0"/>
    </xf>
    <xf numFmtId="14" fontId="3" fillId="2" borderId="3" xfId="0" applyNumberFormat="1" applyFont="1"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34" fillId="28" borderId="63" xfId="0" applyFont="1" applyFill="1" applyBorder="1" applyAlignment="1" applyProtection="1">
      <alignment horizontal="center" vertical="top" wrapText="1"/>
      <protection hidden="1"/>
    </xf>
    <xf numFmtId="0" fontId="34" fillId="28" borderId="58" xfId="0" applyFont="1" applyFill="1" applyBorder="1" applyAlignment="1" applyProtection="1">
      <alignment horizontal="center" vertical="top" wrapText="1"/>
      <protection hidden="1"/>
    </xf>
    <xf numFmtId="0" fontId="34" fillId="28" borderId="58" xfId="0" applyFont="1" applyFill="1" applyBorder="1" applyAlignment="1" applyProtection="1">
      <alignment horizontal="center" vertical="center" wrapText="1"/>
      <protection hidden="1"/>
    </xf>
    <xf numFmtId="0" fontId="34" fillId="28" borderId="61" xfId="0" applyFont="1" applyFill="1" applyBorder="1" applyAlignment="1" applyProtection="1">
      <alignment horizontal="center" vertical="top" wrapText="1"/>
      <protection hidden="1"/>
    </xf>
    <xf numFmtId="0" fontId="34" fillId="4" borderId="63" xfId="0" applyFont="1" applyFill="1" applyBorder="1" applyAlignment="1" applyProtection="1">
      <alignment horizontal="center" vertical="center" wrapText="1"/>
      <protection hidden="1"/>
    </xf>
    <xf numFmtId="0" fontId="34" fillId="4" borderId="58" xfId="0" applyFont="1" applyFill="1" applyBorder="1" applyAlignment="1" applyProtection="1">
      <alignment horizontal="center" vertical="center" wrapText="1"/>
      <protection hidden="1"/>
    </xf>
    <xf numFmtId="0" fontId="34" fillId="4" borderId="61" xfId="0" applyFont="1" applyFill="1" applyBorder="1" applyAlignment="1" applyProtection="1">
      <alignment horizontal="center" vertical="center" wrapText="1"/>
      <protection hidden="1"/>
    </xf>
    <xf numFmtId="0" fontId="34" fillId="4" borderId="63" xfId="0" applyFont="1" applyFill="1" applyBorder="1" applyAlignment="1" applyProtection="1">
      <alignment horizontal="center" vertical="top"/>
      <protection hidden="1"/>
    </xf>
    <xf numFmtId="0" fontId="34" fillId="4" borderId="58" xfId="0" applyFont="1" applyFill="1" applyBorder="1" applyAlignment="1" applyProtection="1">
      <alignment horizontal="center" vertical="top"/>
      <protection hidden="1"/>
    </xf>
    <xf numFmtId="0" fontId="34" fillId="4" borderId="61" xfId="0" applyFont="1" applyFill="1" applyBorder="1" applyAlignment="1" applyProtection="1">
      <alignment horizontal="center" vertical="top"/>
      <protection hidden="1"/>
    </xf>
    <xf numFmtId="0" fontId="10" fillId="0" borderId="65" xfId="0" applyFont="1" applyBorder="1" applyAlignment="1">
      <alignment horizontal="center"/>
    </xf>
    <xf numFmtId="0" fontId="10" fillId="0" borderId="6" xfId="0" applyFont="1" applyBorder="1" applyAlignment="1">
      <alignment horizontal="center"/>
    </xf>
    <xf numFmtId="0" fontId="10" fillId="0" borderId="53" xfId="0" applyFont="1" applyBorder="1" applyAlignment="1">
      <alignment horizontal="center"/>
    </xf>
    <xf numFmtId="0" fontId="10" fillId="0" borderId="48" xfId="0" applyFont="1" applyBorder="1" applyAlignment="1">
      <alignment horizontal="center"/>
    </xf>
    <xf numFmtId="0" fontId="10" fillId="0" borderId="66" xfId="0" applyFont="1" applyBorder="1" applyAlignment="1">
      <alignment horizontal="center"/>
    </xf>
    <xf numFmtId="0" fontId="10" fillId="0" borderId="67" xfId="0" applyFont="1" applyBorder="1" applyAlignment="1">
      <alignment horizontal="center"/>
    </xf>
    <xf numFmtId="0" fontId="56" fillId="0" borderId="65" xfId="0" applyFont="1" applyBorder="1" applyAlignment="1">
      <alignment horizontal="center" vertical="center"/>
    </xf>
    <xf numFmtId="0" fontId="56" fillId="0" borderId="5" xfId="0" applyFont="1" applyBorder="1" applyAlignment="1">
      <alignment horizontal="center" vertical="center"/>
    </xf>
    <xf numFmtId="0" fontId="56" fillId="0" borderId="49" xfId="0" applyFont="1" applyBorder="1" applyAlignment="1">
      <alignment horizontal="center" vertical="center"/>
    </xf>
    <xf numFmtId="0" fontId="56" fillId="0" borderId="41" xfId="0" applyFont="1" applyBorder="1" applyAlignment="1">
      <alignment horizontal="center" vertical="center"/>
    </xf>
    <xf numFmtId="0" fontId="51" fillId="4" borderId="63" xfId="0" applyFont="1" applyFill="1" applyBorder="1" applyAlignment="1" applyProtection="1">
      <alignment horizontal="center" vertical="center" wrapText="1"/>
      <protection hidden="1"/>
    </xf>
    <xf numFmtId="0" fontId="51" fillId="4" borderId="58" xfId="0" applyFont="1" applyFill="1" applyBorder="1" applyAlignment="1" applyProtection="1">
      <alignment horizontal="center" vertical="center" wrapText="1"/>
      <protection hidden="1"/>
    </xf>
    <xf numFmtId="0" fontId="51" fillId="4" borderId="61" xfId="0" applyFont="1" applyFill="1" applyBorder="1" applyAlignment="1" applyProtection="1">
      <alignment horizontal="center" vertical="center" wrapText="1"/>
      <protection hidden="1"/>
    </xf>
    <xf numFmtId="0" fontId="54" fillId="4" borderId="63" xfId="0" applyFont="1" applyFill="1" applyBorder="1" applyAlignment="1" applyProtection="1">
      <alignment horizontal="center" vertical="center" wrapText="1"/>
      <protection hidden="1"/>
    </xf>
    <xf numFmtId="0" fontId="54" fillId="4" borderId="58" xfId="0" applyFont="1" applyFill="1" applyBorder="1" applyAlignment="1" applyProtection="1">
      <alignment horizontal="center" vertical="center" wrapText="1"/>
      <protection hidden="1"/>
    </xf>
    <xf numFmtId="0" fontId="54" fillId="4" borderId="61" xfId="0" applyFont="1" applyFill="1" applyBorder="1" applyAlignment="1" applyProtection="1">
      <alignment horizontal="center" vertical="center" wrapText="1"/>
      <protection hidden="1"/>
    </xf>
    <xf numFmtId="0" fontId="34" fillId="28" borderId="57" xfId="0" applyFont="1" applyFill="1" applyBorder="1" applyAlignment="1" applyProtection="1">
      <alignment horizontal="center" vertical="top"/>
      <protection hidden="1"/>
    </xf>
    <xf numFmtId="0" fontId="34" fillId="28" borderId="58" xfId="0" applyFont="1" applyFill="1" applyBorder="1" applyAlignment="1" applyProtection="1">
      <alignment horizontal="center" vertical="top"/>
      <protection hidden="1"/>
    </xf>
    <xf numFmtId="0" fontId="53" fillId="28" borderId="58" xfId="0" applyFont="1" applyFill="1" applyBorder="1" applyAlignment="1" applyProtection="1">
      <alignment horizontal="center" vertical="top"/>
      <protection hidden="1"/>
    </xf>
    <xf numFmtId="0" fontId="34" fillId="28" borderId="59" xfId="0" applyFont="1" applyFill="1" applyBorder="1" applyAlignment="1" applyProtection="1">
      <alignment horizontal="center" vertical="top"/>
      <protection hidden="1"/>
    </xf>
    <xf numFmtId="0" fontId="34" fillId="28" borderId="60" xfId="0" applyFont="1" applyFill="1" applyBorder="1" applyAlignment="1" applyProtection="1">
      <alignment horizontal="center" vertical="top"/>
      <protection hidden="1"/>
    </xf>
    <xf numFmtId="0" fontId="34" fillId="28" borderId="61" xfId="0" applyFont="1" applyFill="1" applyBorder="1" applyAlignment="1" applyProtection="1">
      <alignment horizontal="center" vertical="top"/>
      <protection hidden="1"/>
    </xf>
    <xf numFmtId="0" fontId="34" fillId="4" borderId="58" xfId="0" applyFont="1" applyFill="1" applyBorder="1" applyAlignment="1" applyProtection="1">
      <alignment horizontal="left" vertical="top"/>
      <protection hidden="1"/>
    </xf>
    <xf numFmtId="0" fontId="55" fillId="4" borderId="57" xfId="0" applyFont="1" applyFill="1" applyBorder="1" applyAlignment="1" applyProtection="1">
      <alignment horizontal="center" vertical="top" wrapText="1"/>
      <protection hidden="1"/>
    </xf>
    <xf numFmtId="0" fontId="55" fillId="4" borderId="70" xfId="0" applyFont="1" applyFill="1" applyBorder="1" applyAlignment="1" applyProtection="1">
      <alignment horizontal="center" vertical="top" wrapText="1"/>
      <protection hidden="1"/>
    </xf>
    <xf numFmtId="0" fontId="34" fillId="28" borderId="58" xfId="0" applyFont="1" applyFill="1" applyBorder="1" applyAlignment="1" applyProtection="1">
      <alignment horizontal="left" vertical="top" wrapText="1"/>
      <protection hidden="1"/>
    </xf>
    <xf numFmtId="0" fontId="15" fillId="0" borderId="11" xfId="0" applyFont="1" applyBorder="1" applyAlignment="1">
      <alignment horizontal="center"/>
    </xf>
    <xf numFmtId="0" fontId="15" fillId="12" borderId="10" xfId="0" applyFont="1" applyFill="1" applyBorder="1" applyAlignment="1">
      <alignment horizontal="center"/>
    </xf>
    <xf numFmtId="0" fontId="15" fillId="12" borderId="11" xfId="0" applyFont="1" applyFill="1" applyBorder="1" applyAlignment="1">
      <alignment horizontal="center"/>
    </xf>
    <xf numFmtId="0" fontId="0" fillId="11" borderId="37" xfId="0" applyFill="1" applyBorder="1" applyAlignment="1">
      <alignment horizontal="center" vertical="center"/>
    </xf>
    <xf numFmtId="0" fontId="0" fillId="11" borderId="17" xfId="0" applyFill="1" applyBorder="1" applyAlignment="1">
      <alignment horizontal="center" vertical="center"/>
    </xf>
    <xf numFmtId="0" fontId="3" fillId="13" borderId="2" xfId="0" applyFont="1" applyFill="1" applyBorder="1" applyAlignment="1" applyProtection="1">
      <alignment horizontal="center" vertical="center" wrapText="1"/>
      <protection locked="0"/>
    </xf>
    <xf numFmtId="0" fontId="3" fillId="13" borderId="4" xfId="0" applyFont="1" applyFill="1" applyBorder="1" applyAlignment="1" applyProtection="1">
      <alignment horizontal="center" vertical="center" wrapText="1"/>
      <protection locked="0"/>
    </xf>
    <xf numFmtId="0" fontId="0" fillId="16" borderId="49" xfId="0" applyFill="1" applyBorder="1" applyAlignment="1">
      <alignment horizontal="center" vertical="center"/>
    </xf>
    <xf numFmtId="0" fontId="0" fillId="16" borderId="37" xfId="0" applyFill="1" applyBorder="1" applyAlignment="1">
      <alignment horizontal="center" vertical="center"/>
    </xf>
    <xf numFmtId="0" fontId="0" fillId="16" borderId="17" xfId="0" applyFill="1" applyBorder="1" applyAlignment="1">
      <alignment horizontal="center" vertical="center"/>
    </xf>
    <xf numFmtId="0" fontId="0" fillId="35" borderId="49" xfId="0" applyFill="1" applyBorder="1" applyAlignment="1">
      <alignment horizontal="center" vertical="center"/>
    </xf>
    <xf numFmtId="0" fontId="0" fillId="35" borderId="41" xfId="0" applyFill="1" applyBorder="1" applyAlignment="1">
      <alignment horizontal="center" vertical="center"/>
    </xf>
    <xf numFmtId="0" fontId="15" fillId="30" borderId="10" xfId="0" applyFont="1" applyFill="1" applyBorder="1" applyAlignment="1">
      <alignment horizontal="center" vertical="center" wrapText="1"/>
    </xf>
    <xf numFmtId="0" fontId="15" fillId="30" borderId="11" xfId="0" applyFont="1" applyFill="1" applyBorder="1" applyAlignment="1">
      <alignment horizontal="center" vertical="center" wrapText="1"/>
    </xf>
    <xf numFmtId="0" fontId="15" fillId="30" borderId="12" xfId="0" applyFont="1" applyFill="1" applyBorder="1" applyAlignment="1">
      <alignment horizontal="center" vertical="center" wrapText="1"/>
    </xf>
    <xf numFmtId="0" fontId="15" fillId="34" borderId="10" xfId="0" applyFont="1" applyFill="1" applyBorder="1" applyAlignment="1">
      <alignment horizontal="center" vertical="center" wrapText="1"/>
    </xf>
    <xf numFmtId="0" fontId="15" fillId="34" borderId="11" xfId="0" applyFont="1" applyFill="1" applyBorder="1" applyAlignment="1">
      <alignment horizontal="center" vertical="center" wrapText="1"/>
    </xf>
    <xf numFmtId="0" fontId="15" fillId="34" borderId="12" xfId="0" applyFont="1"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0" fillId="0" borderId="0" xfId="0" applyNumberFormat="1"/>
    <xf numFmtId="164" fontId="0" fillId="0" borderId="0" xfId="3" applyNumberFormat="1" applyFont="1"/>
    <xf numFmtId="10" fontId="0" fillId="0" borderId="0" xfId="3" applyNumberFormat="1" applyFont="1"/>
  </cellXfs>
  <cellStyles count="8">
    <cellStyle name="Hipervínculo" xfId="2" builtinId="8"/>
    <cellStyle name="Hipervínculo 2" xfId="6" xr:uid="{00000000-0005-0000-0000-000001000000}"/>
    <cellStyle name="Normal" xfId="0" builtinId="0"/>
    <cellStyle name="Normal 2" xfId="1" xr:uid="{00000000-0005-0000-0000-000003000000}"/>
    <cellStyle name="Normal 3" xfId="4" xr:uid="{00000000-0005-0000-0000-000004000000}"/>
    <cellStyle name="Normal 4" xfId="5" xr:uid="{00000000-0005-0000-0000-000005000000}"/>
    <cellStyle name="Porcentaje" xfId="3" builtinId="5"/>
    <cellStyle name="Porcentaje 2" xfId="7" xr:uid="{00000000-0005-0000-0000-000007000000}"/>
  </cellStyles>
  <dxfs count="423">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ont>
        <color auto="1"/>
      </font>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ill>
        <patternFill>
          <bgColor rgb="FF00B050"/>
        </patternFill>
      </fill>
    </dxf>
    <dxf>
      <fill>
        <patternFill>
          <bgColor rgb="FFC00000"/>
        </patternFill>
      </fill>
    </dxf>
    <dxf>
      <font>
        <color auto="1"/>
      </font>
      <fill>
        <patternFill>
          <bgColor rgb="FFC00000"/>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ont>
        <color auto="1"/>
      </font>
      <fill>
        <patternFill>
          <bgColor theme="5" tint="-0.24994659260841701"/>
        </patternFill>
      </fill>
    </dxf>
    <dxf>
      <font>
        <color theme="1"/>
      </font>
      <fill>
        <patternFill>
          <bgColor rgb="FF00B050"/>
        </patternFill>
      </fill>
    </dxf>
    <dxf>
      <font>
        <color theme="1"/>
      </font>
      <fill>
        <patternFill>
          <bgColor rgb="FFC00000"/>
        </patternFill>
      </fill>
    </dxf>
    <dxf>
      <font>
        <b val="0"/>
        <i val="0"/>
        <color theme="1"/>
      </font>
      <fill>
        <patternFill>
          <bgColor rgb="FF00B050"/>
        </patternFill>
      </fill>
    </dxf>
    <dxf>
      <font>
        <b/>
        <i val="0"/>
      </font>
      <fill>
        <patternFill>
          <bgColor rgb="FFC00000"/>
        </patternFill>
      </fill>
    </dxf>
    <dxf>
      <font>
        <b val="0"/>
        <i val="0"/>
        <color auto="1"/>
      </font>
      <fill>
        <patternFill>
          <bgColor theme="5" tint="-0.24994659260841701"/>
        </patternFill>
      </fill>
    </dxf>
    <dxf>
      <fill>
        <patternFill>
          <bgColor theme="9" tint="-0.24994659260841701"/>
        </patternFill>
      </fill>
    </dxf>
    <dxf>
      <font>
        <color auto="1"/>
      </font>
      <fill>
        <patternFill>
          <bgColor rgb="FFFFFF00"/>
        </patternFill>
      </fill>
    </dxf>
    <dxf>
      <font>
        <color auto="1"/>
      </font>
      <fill>
        <patternFill>
          <bgColor rgb="FF00B050"/>
        </patternFill>
      </fill>
    </dxf>
    <dxf>
      <font>
        <color theme="1"/>
      </font>
      <fill>
        <patternFill>
          <bgColor rgb="FF92D050"/>
        </patternFill>
      </fill>
    </dxf>
    <dxf>
      <font>
        <color auto="1"/>
      </font>
      <fill>
        <patternFill>
          <bgColor theme="5" tint="-0.24994659260841701"/>
        </patternFill>
      </fill>
    </dxf>
    <dxf>
      <font>
        <color auto="1"/>
      </font>
      <fill>
        <patternFill>
          <bgColor rgb="FFC00000"/>
        </patternFill>
      </fill>
    </dxf>
    <dxf>
      <fill>
        <patternFill>
          <bgColor theme="9" tint="-0.499984740745262"/>
        </patternFill>
      </fill>
    </dxf>
    <dxf>
      <fill>
        <patternFill>
          <bgColor rgb="FFC00000"/>
        </patternFill>
      </fill>
    </dxf>
    <dxf>
      <fill>
        <patternFill>
          <bgColor theme="9"/>
        </patternFill>
      </fill>
    </dxf>
    <dxf>
      <fill>
        <patternFill>
          <bgColor rgb="FFC00000"/>
        </patternFill>
      </fill>
    </dxf>
    <dxf>
      <fill>
        <patternFill>
          <bgColor theme="9" tint="-0.499984740745262"/>
        </patternFill>
      </fill>
    </dxf>
    <dxf>
      <fill>
        <patternFill>
          <bgColor rgb="FFFF0000"/>
        </patternFill>
      </fill>
    </dxf>
    <dxf>
      <fill>
        <patternFill>
          <bgColor rgb="FF00B050"/>
        </patternFill>
      </fill>
    </dxf>
    <dxf>
      <fill>
        <patternFill>
          <bgColor rgb="FF00B050"/>
        </patternFill>
      </fill>
    </dxf>
    <dxf>
      <fill>
        <patternFill>
          <bgColor rgb="FFC00000"/>
        </patternFill>
      </fill>
    </dxf>
    <dxf>
      <fill>
        <patternFill>
          <bgColor theme="7" tint="-0.499984740745262"/>
        </patternFill>
      </fill>
    </dxf>
    <dxf>
      <fill>
        <patternFill>
          <bgColor rgb="FFC00000"/>
        </patternFill>
      </fill>
    </dxf>
    <dxf>
      <fill>
        <patternFill>
          <bgColor theme="9" tint="-0.499984740745262"/>
        </patternFill>
      </fill>
    </dxf>
    <dxf>
      <fill>
        <patternFill>
          <bgColor rgb="FFFFFF00"/>
        </patternFill>
      </fill>
    </dxf>
    <dxf>
      <fill>
        <patternFill>
          <bgColor rgb="FF92D050"/>
        </patternFill>
      </fill>
    </dxf>
    <dxf>
      <fill>
        <patternFill>
          <bgColor theme="9" tint="-0.499984740745262"/>
        </patternFill>
      </fill>
    </dxf>
    <dxf>
      <fill>
        <patternFill>
          <bgColor rgb="FFD00000"/>
        </patternFill>
      </fill>
    </dxf>
    <dxf>
      <fill>
        <patternFill>
          <bgColor theme="9" tint="-0.24994659260841701"/>
        </patternFill>
      </fill>
    </dxf>
    <dxf>
      <fill>
        <patternFill>
          <bgColor theme="9" tint="-0.499984740745262"/>
        </patternFill>
      </fill>
    </dxf>
    <dxf>
      <fill>
        <patternFill>
          <bgColor rgb="FFC00000"/>
        </patternFill>
      </fill>
    </dxf>
    <dxf>
      <fill>
        <patternFill>
          <bgColor theme="9"/>
        </patternFill>
      </fill>
    </dxf>
    <dxf>
      <fill>
        <patternFill>
          <bgColor rgb="FFC00000"/>
        </patternFill>
      </fill>
    </dxf>
    <dxf>
      <fill>
        <patternFill>
          <bgColor theme="9" tint="-0.499984740745262"/>
        </patternFill>
      </fill>
    </dxf>
    <dxf>
      <fill>
        <patternFill>
          <bgColor rgb="FFFF0000"/>
        </patternFill>
      </fill>
    </dxf>
    <dxf>
      <fill>
        <patternFill>
          <bgColor rgb="FF00B050"/>
        </patternFill>
      </fill>
    </dxf>
    <dxf>
      <fill>
        <patternFill>
          <bgColor rgb="FF00B050"/>
        </patternFill>
      </fill>
    </dxf>
    <dxf>
      <fill>
        <patternFill>
          <bgColor rgb="FFC00000"/>
        </patternFill>
      </fill>
    </dxf>
    <dxf>
      <fill>
        <patternFill>
          <bgColor theme="7" tint="-0.499984740745262"/>
        </patternFill>
      </fill>
    </dxf>
    <dxf>
      <fill>
        <patternFill>
          <bgColor rgb="FFC00000"/>
        </patternFill>
      </fill>
    </dxf>
    <dxf>
      <fill>
        <patternFill>
          <bgColor theme="9" tint="-0.499984740745262"/>
        </patternFill>
      </fill>
    </dxf>
    <dxf>
      <fill>
        <patternFill>
          <bgColor rgb="FFFFFF00"/>
        </patternFill>
      </fill>
    </dxf>
    <dxf>
      <fill>
        <patternFill>
          <bgColor rgb="FF92D050"/>
        </patternFill>
      </fill>
    </dxf>
    <dxf>
      <fill>
        <patternFill>
          <bgColor theme="9" tint="-0.499984740745262"/>
        </patternFill>
      </fill>
    </dxf>
    <dxf>
      <fill>
        <patternFill>
          <bgColor rgb="FFD00000"/>
        </patternFill>
      </fill>
    </dxf>
    <dxf>
      <fill>
        <patternFill>
          <bgColor theme="9" tint="-0.24994659260841701"/>
        </patternFill>
      </fill>
    </dxf>
    <dxf>
      <fill>
        <patternFill>
          <bgColor rgb="FFFF0000"/>
        </patternFill>
      </fill>
    </dxf>
    <dxf>
      <fill>
        <patternFill>
          <bgColor rgb="FF00B050"/>
        </patternFill>
      </fill>
    </dxf>
    <dxf>
      <fill>
        <patternFill>
          <bgColor rgb="FF00B050"/>
        </patternFill>
      </fill>
    </dxf>
    <dxf>
      <fill>
        <patternFill>
          <bgColor rgb="FFC00000"/>
        </patternFill>
      </fill>
    </dxf>
    <dxf>
      <fill>
        <patternFill>
          <bgColor rgb="FFC00000"/>
        </patternFill>
      </fill>
    </dxf>
    <dxf>
      <fill>
        <patternFill>
          <bgColor theme="7" tint="-0.499984740745262"/>
        </patternFill>
      </fill>
    </dxf>
    <dxf>
      <fill>
        <patternFill>
          <bgColor theme="9" tint="-0.24994659260841701"/>
        </patternFill>
      </fill>
    </dxf>
    <dxf>
      <fill>
        <patternFill>
          <bgColor rgb="FFFFFF00"/>
        </patternFill>
      </fill>
    </dxf>
    <dxf>
      <fill>
        <patternFill>
          <bgColor rgb="FF92D050"/>
        </patternFill>
      </fill>
    </dxf>
    <dxf>
      <fill>
        <patternFill>
          <bgColor theme="9" tint="-0.499984740745262"/>
        </patternFill>
      </fill>
    </dxf>
    <dxf>
      <fill>
        <patternFill>
          <bgColor rgb="FFD00000"/>
        </patternFill>
      </fill>
    </dxf>
    <dxf>
      <fill>
        <patternFill>
          <bgColor theme="9" tint="-0.24994659260841701"/>
        </patternFill>
      </fill>
    </dxf>
    <dxf>
      <fill>
        <patternFill>
          <bgColor theme="9" tint="-0.499984740745262"/>
        </patternFill>
      </fill>
    </dxf>
    <dxf>
      <fill>
        <patternFill>
          <bgColor rgb="FF58C863"/>
        </patternFill>
      </fill>
    </dxf>
    <dxf>
      <fill>
        <patternFill>
          <bgColor rgb="FFC00000"/>
        </patternFill>
      </fill>
    </dxf>
    <dxf>
      <fill>
        <patternFill>
          <bgColor theme="9" tint="-0.24994659260841701"/>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C00000"/>
        </patternFill>
      </fill>
    </dxf>
    <dxf>
      <fill>
        <patternFill>
          <bgColor rgb="FFC00000"/>
        </patternFill>
      </fill>
    </dxf>
    <dxf>
      <fill>
        <patternFill>
          <bgColor theme="7" tint="-0.499984740745262"/>
        </patternFill>
      </fill>
    </dxf>
    <dxf>
      <fill>
        <patternFill>
          <bgColor theme="9" tint="-0.499984740745262"/>
        </patternFill>
      </fill>
    </dxf>
    <dxf>
      <fill>
        <patternFill>
          <bgColor rgb="FFFFFF00"/>
        </patternFill>
      </fill>
    </dxf>
    <dxf>
      <fill>
        <patternFill>
          <bgColor rgb="FF92D050"/>
        </patternFill>
      </fill>
    </dxf>
    <dxf>
      <fill>
        <patternFill>
          <bgColor theme="9" tint="-0.499984740745262"/>
        </patternFill>
      </fill>
    </dxf>
    <dxf>
      <fill>
        <patternFill>
          <bgColor rgb="FFD00000"/>
        </patternFill>
      </fill>
    </dxf>
    <dxf>
      <fill>
        <patternFill>
          <bgColor theme="9" tint="-0.24994659260841701"/>
        </patternFill>
      </fill>
    </dxf>
    <dxf>
      <fill>
        <patternFill>
          <bgColor theme="5" tint="-0.24994659260841701"/>
        </patternFill>
      </fill>
    </dxf>
    <dxf>
      <fill>
        <patternFill>
          <bgColor rgb="FFC00000"/>
        </patternFill>
      </fill>
    </dxf>
    <dxf>
      <font>
        <color auto="1"/>
      </font>
      <fill>
        <patternFill>
          <bgColor rgb="FF00B050"/>
        </patternFill>
      </fill>
    </dxf>
    <dxf>
      <font>
        <b val="0"/>
        <i val="0"/>
        <color theme="1"/>
      </font>
      <fill>
        <patternFill>
          <bgColor rgb="FF00B050"/>
        </patternFill>
      </fill>
    </dxf>
    <dxf>
      <font>
        <b val="0"/>
        <i val="0"/>
        <color auto="1"/>
      </font>
      <fill>
        <patternFill>
          <bgColor theme="5" tint="-0.24994659260841701"/>
        </patternFill>
      </fill>
    </dxf>
    <dxf>
      <font>
        <b/>
        <i val="0"/>
      </font>
      <fill>
        <patternFill>
          <bgColor rgb="FFC00000"/>
        </patternFill>
      </fill>
    </dxf>
    <dxf>
      <fill>
        <patternFill>
          <bgColor theme="5" tint="-0.24994659260841701"/>
        </patternFill>
      </fill>
    </dxf>
    <dxf>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theme="5" tint="-0.24994659260841701"/>
        </patternFill>
      </fill>
    </dxf>
    <dxf>
      <fill>
        <patternFill>
          <bgColor rgb="FFC00000"/>
        </patternFill>
      </fill>
    </dxf>
    <dxf>
      <fill>
        <patternFill>
          <bgColor rgb="FF00B050"/>
        </patternFill>
      </fill>
    </dxf>
    <dxf>
      <font>
        <b/>
        <i val="0"/>
      </font>
      <fill>
        <patternFill>
          <bgColor rgb="FFC00000"/>
        </patternFill>
      </fill>
    </dxf>
    <dxf>
      <font>
        <b val="0"/>
        <i val="0"/>
        <color theme="1"/>
      </font>
      <fill>
        <patternFill>
          <bgColor rgb="FF00B050"/>
        </patternFill>
      </fill>
    </dxf>
    <dxf>
      <font>
        <b val="0"/>
        <i val="0"/>
        <color auto="1"/>
      </font>
      <fill>
        <patternFill>
          <bgColor theme="5" tint="-0.24994659260841701"/>
        </patternFill>
      </fill>
    </dxf>
    <dxf>
      <fill>
        <patternFill>
          <bgColor theme="5" tint="-0.24994659260841701"/>
        </patternFill>
      </fill>
    </dxf>
    <dxf>
      <fill>
        <patternFill>
          <bgColor rgb="FFC00000"/>
        </patternFill>
      </fill>
    </dxf>
    <dxf>
      <fill>
        <patternFill>
          <bgColor theme="5" tint="-0.24994659260841701"/>
        </patternFill>
      </fill>
    </dxf>
    <dxf>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theme="7" tint="0.39994506668294322"/>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theme="7" tint="0.39994506668294322"/>
        </patternFill>
      </fill>
    </dxf>
    <dxf>
      <fill>
        <patternFill>
          <bgColor rgb="FF00B050"/>
        </patternFill>
      </fill>
    </dxf>
    <dxf>
      <fill>
        <patternFill>
          <bgColor theme="7" tint="0.39994506668294322"/>
        </patternFill>
      </fill>
    </dxf>
    <dxf>
      <fill>
        <patternFill>
          <bgColor rgb="FF00B050"/>
        </patternFill>
      </fill>
    </dxf>
    <dxf>
      <fill>
        <patternFill>
          <bgColor theme="5" tint="-0.24994659260841701"/>
        </patternFill>
      </fill>
    </dxf>
    <dxf>
      <fill>
        <patternFill>
          <bgColor rgb="FFC00000"/>
        </patternFill>
      </fill>
    </dxf>
    <dxf>
      <fill>
        <patternFill>
          <bgColor theme="7" tint="0.39994506668294322"/>
        </patternFill>
      </fill>
    </dxf>
    <dxf>
      <fill>
        <patternFill>
          <bgColor rgb="FF00B050"/>
        </patternFill>
      </fill>
    </dxf>
    <dxf>
      <fill>
        <patternFill>
          <bgColor rgb="FFC00000"/>
        </patternFill>
      </fill>
    </dxf>
    <dxf>
      <fill>
        <patternFill>
          <bgColor theme="5" tint="-0.24994659260841701"/>
        </patternFill>
      </fill>
    </dxf>
    <dxf>
      <font>
        <color auto="1"/>
      </font>
      <fill>
        <patternFill>
          <bgColor theme="5" tint="-0.24994659260841701"/>
        </patternFill>
      </fill>
    </dxf>
    <dxf>
      <font>
        <color auto="1"/>
      </font>
      <fill>
        <patternFill>
          <bgColor rgb="FFFFFF00"/>
        </patternFill>
      </fill>
    </dxf>
    <dxf>
      <font>
        <color auto="1"/>
      </font>
      <fill>
        <patternFill>
          <bgColor rgb="FFC00000"/>
        </patternFill>
      </fill>
    </dxf>
    <dxf>
      <font>
        <color auto="1"/>
      </font>
      <fill>
        <patternFill>
          <bgColor rgb="FF00B050"/>
        </patternFill>
      </fill>
    </dxf>
    <dxf>
      <font>
        <color theme="1"/>
      </font>
      <fill>
        <patternFill>
          <bgColor rgb="FF92D050"/>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ont>
        <color auto="1"/>
      </font>
      <fill>
        <patternFill>
          <bgColor rgb="FFC00000"/>
        </patternFill>
      </fill>
    </dxf>
    <dxf>
      <font>
        <color theme="1"/>
      </font>
      <fill>
        <patternFill>
          <bgColor rgb="FF92D050"/>
        </patternFill>
      </fill>
    </dxf>
    <dxf>
      <font>
        <color auto="1"/>
      </font>
      <fill>
        <patternFill>
          <bgColor rgb="FF00B050"/>
        </patternFill>
      </fill>
    </dxf>
    <dxf>
      <font>
        <color auto="1"/>
      </font>
      <fill>
        <patternFill>
          <bgColor theme="5" tint="-0.24994659260841701"/>
        </patternFill>
      </fill>
    </dxf>
    <dxf>
      <font>
        <color auto="1"/>
      </font>
      <fill>
        <patternFill>
          <bgColor rgb="FFFFFF00"/>
        </patternFill>
      </fill>
    </dxf>
    <dxf>
      <fill>
        <patternFill>
          <bgColor rgb="FFC00000"/>
        </patternFill>
      </fill>
    </dxf>
    <dxf>
      <fill>
        <patternFill>
          <bgColor theme="5" tint="-0.24994659260841701"/>
        </patternFill>
      </fill>
    </dxf>
    <dxf>
      <fill>
        <patternFill>
          <bgColor theme="7" tint="0.39994506668294322"/>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5" tint="-0.24994659260841701"/>
        </patternFill>
      </fill>
    </dxf>
    <dxf>
      <fill>
        <patternFill>
          <bgColor theme="7" tint="0.39994506668294322"/>
        </patternFill>
      </fill>
    </dxf>
    <dxf>
      <fill>
        <patternFill>
          <bgColor rgb="FF00B050"/>
        </patternFill>
      </fill>
    </dxf>
    <dxf>
      <fill>
        <patternFill>
          <bgColor theme="5"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theme="7" tint="0.39994506668294322"/>
        </patternFill>
      </fill>
    </dxf>
    <dxf>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7" tint="0.39994506668294322"/>
        </patternFill>
      </fill>
    </dxf>
    <dxf>
      <font>
        <color auto="1"/>
      </font>
      <fill>
        <patternFill>
          <bgColor rgb="FFC00000"/>
        </patternFill>
      </fill>
    </dxf>
    <dxf>
      <font>
        <b val="0"/>
        <i val="0"/>
        <color auto="1"/>
      </font>
      <fill>
        <patternFill>
          <bgColor theme="5" tint="-0.24994659260841701"/>
        </patternFill>
      </fill>
    </dxf>
    <dxf>
      <font>
        <b/>
        <i val="0"/>
      </font>
      <fill>
        <patternFill>
          <bgColor rgb="FFC00000"/>
        </patternFill>
      </fill>
    </dxf>
    <dxf>
      <font>
        <b val="0"/>
        <i val="0"/>
        <color theme="1"/>
      </font>
      <fill>
        <patternFill>
          <bgColor rgb="FF00B050"/>
        </patternFill>
      </fill>
    </dxf>
    <dxf>
      <fill>
        <patternFill>
          <bgColor rgb="FF00B050"/>
        </patternFill>
      </fill>
    </dxf>
    <dxf>
      <fill>
        <patternFill>
          <bgColor theme="5" tint="-0.24994659260841701"/>
        </patternFill>
      </fill>
    </dxf>
    <dxf>
      <fill>
        <patternFill>
          <bgColor rgb="FFC00000"/>
        </patternFill>
      </fill>
    </dxf>
    <dxf>
      <font>
        <color auto="1"/>
      </font>
      <fill>
        <patternFill>
          <bgColor rgb="FFC00000"/>
        </patternFill>
      </fill>
    </dxf>
    <dxf>
      <fill>
        <patternFill>
          <bgColor theme="9" tint="-0.24994659260841701"/>
        </patternFill>
      </fill>
    </dxf>
    <dxf>
      <fill>
        <patternFill>
          <bgColor theme="5" tint="-0.24994659260841701"/>
        </patternFill>
      </fill>
    </dxf>
    <dxf>
      <fill>
        <patternFill>
          <bgColor rgb="FFC00000"/>
        </patternFill>
      </fill>
    </dxf>
    <dxf>
      <font>
        <b val="0"/>
        <i val="0"/>
        <color theme="1"/>
      </font>
      <fill>
        <patternFill>
          <bgColor rgb="FF00B050"/>
        </patternFill>
      </fill>
    </dxf>
    <dxf>
      <font>
        <b val="0"/>
        <i val="0"/>
        <color auto="1"/>
      </font>
      <fill>
        <patternFill>
          <bgColor theme="5" tint="-0.24994659260841701"/>
        </patternFill>
      </fill>
    </dxf>
    <dxf>
      <font>
        <b/>
        <i val="0"/>
      </font>
      <fill>
        <patternFill>
          <bgColor rgb="FFC00000"/>
        </patternFill>
      </fill>
    </dxf>
    <dxf>
      <fill>
        <patternFill>
          <bgColor rgb="FF00B050"/>
        </patternFill>
      </fill>
    </dxf>
    <dxf>
      <font>
        <color auto="1"/>
      </font>
      <fill>
        <patternFill>
          <bgColor rgb="FFC0000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7" tint="0.59996337778862885"/>
        </patternFill>
      </fill>
    </dxf>
    <dxf>
      <fill>
        <patternFill>
          <bgColor rgb="FFC00000"/>
        </patternFill>
      </fill>
    </dxf>
    <dxf>
      <fill>
        <patternFill>
          <bgColor rgb="FF00B050"/>
        </patternFill>
      </fill>
    </dxf>
    <dxf>
      <fill>
        <patternFill>
          <bgColor theme="5" tint="-0.24994659260841701"/>
        </patternFill>
      </fill>
    </dxf>
    <dxf>
      <fill>
        <patternFill>
          <bgColor rgb="FF00B050"/>
        </patternFill>
      </fill>
    </dxf>
    <dxf>
      <fill>
        <patternFill>
          <bgColor theme="7" tint="0.59996337778862885"/>
        </patternFill>
      </fill>
    </dxf>
    <dxf>
      <fill>
        <patternFill>
          <bgColor theme="5" tint="-0.24994659260841701"/>
        </patternFill>
      </fill>
    </dxf>
    <dxf>
      <fill>
        <patternFill>
          <bgColor rgb="FFC00000"/>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5" tint="-0.24994659260841701"/>
        </patternFill>
      </fill>
    </dxf>
    <dxf>
      <fill>
        <patternFill>
          <bgColor theme="7" tint="0.59996337778862885"/>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7" tint="0.59996337778862885"/>
        </patternFill>
      </fill>
    </dxf>
    <dxf>
      <fill>
        <patternFill>
          <bgColor theme="5" tint="-0.24994659260841701"/>
        </patternFill>
      </fill>
    </dxf>
    <dxf>
      <fill>
        <patternFill>
          <bgColor rgb="FFC00000"/>
        </patternFill>
      </fill>
    </dxf>
    <dxf>
      <fill>
        <patternFill>
          <bgColor rgb="FF00B050"/>
        </patternFill>
      </fill>
    </dxf>
    <dxf>
      <fill>
        <patternFill>
          <bgColor theme="5" tint="-0.24994659260841701"/>
        </patternFill>
      </fill>
    </dxf>
    <dxf>
      <fill>
        <patternFill>
          <bgColor rgb="FF00B050"/>
        </patternFill>
      </fill>
    </dxf>
    <dxf>
      <fill>
        <patternFill>
          <bgColor rgb="FFC00000"/>
        </patternFill>
      </fill>
    </dxf>
    <dxf>
      <fill>
        <patternFill>
          <bgColor theme="7" tint="0.59996337778862885"/>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rgb="FFC00000"/>
        </patternFill>
      </fill>
    </dxf>
    <dxf>
      <fill>
        <patternFill>
          <bgColor rgb="FF00B050"/>
        </patternFill>
      </fill>
    </dxf>
    <dxf>
      <fill>
        <patternFill>
          <bgColor theme="5" tint="-0.24994659260841701"/>
        </patternFill>
      </fill>
    </dxf>
    <dxf>
      <fill>
        <patternFill>
          <bgColor theme="7" tint="0.59996337778862885"/>
        </patternFill>
      </fill>
    </dxf>
    <dxf>
      <fill>
        <patternFill>
          <bgColor theme="7" tint="0.59996337778862885"/>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rgb="FF00B050"/>
        </patternFill>
      </fill>
    </dxf>
    <dxf>
      <fill>
        <patternFill>
          <bgColor theme="7" tint="0.59996337778862885"/>
        </patternFill>
      </fill>
    </dxf>
    <dxf>
      <fill>
        <patternFill>
          <bgColor theme="5" tint="-0.24994659260841701"/>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C00000"/>
        </patternFill>
      </fill>
    </dxf>
    <dxf>
      <fill>
        <patternFill>
          <bgColor theme="5" tint="-0.24994659260841701"/>
        </patternFill>
      </fill>
    </dxf>
    <dxf>
      <fill>
        <patternFill>
          <bgColor rgb="FF00B05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theme="5" tint="-0.24994659260841701"/>
        </patternFill>
      </fill>
    </dxf>
    <dxf>
      <fill>
        <patternFill>
          <bgColor rgb="FFC00000"/>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rgb="FF00B05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theme="5" tint="-0.24994659260841701"/>
        </patternFill>
      </fill>
    </dxf>
    <dxf>
      <fill>
        <patternFill>
          <bgColor rgb="FFC00000"/>
        </patternFill>
      </fill>
    </dxf>
    <dxf>
      <fill>
        <patternFill>
          <bgColor rgb="FF00B050"/>
        </patternFill>
      </fill>
    </dxf>
    <dxf>
      <fill>
        <patternFill>
          <bgColor theme="5" tint="-0.24994659260841701"/>
        </patternFill>
      </fill>
    </dxf>
    <dxf>
      <fill>
        <patternFill>
          <bgColor rgb="FF00B050"/>
        </patternFill>
      </fill>
    </dxf>
    <dxf>
      <fill>
        <patternFill>
          <bgColor rgb="FFC00000"/>
        </patternFill>
      </fill>
    </dxf>
    <dxf>
      <fill>
        <patternFill>
          <bgColor theme="9" tint="-0.24994659260841701"/>
        </patternFill>
      </fill>
    </dxf>
    <dxf>
      <fill>
        <patternFill>
          <bgColor rgb="FFC00000"/>
        </patternFill>
      </fill>
    </dxf>
    <dxf>
      <fill>
        <patternFill>
          <bgColor rgb="FF00B05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theme="5" tint="-0.24994659260841701"/>
        </patternFill>
      </fill>
    </dxf>
    <dxf>
      <fill>
        <patternFill>
          <bgColor rgb="FF00B050"/>
        </patternFill>
      </fill>
    </dxf>
    <dxf>
      <fill>
        <patternFill>
          <bgColor rgb="FFC00000"/>
        </patternFill>
      </fill>
    </dxf>
    <dxf>
      <font>
        <b val="0"/>
        <i val="0"/>
        <color theme="1"/>
      </font>
      <fill>
        <patternFill>
          <bgColor rgb="FF00B050"/>
        </patternFill>
      </fill>
    </dxf>
    <dxf>
      <font>
        <b/>
        <i val="0"/>
      </font>
      <fill>
        <patternFill>
          <bgColor rgb="FFC00000"/>
        </patternFill>
      </fill>
    </dxf>
    <dxf>
      <font>
        <b val="0"/>
        <i val="0"/>
        <color auto="1"/>
      </font>
      <fill>
        <patternFill>
          <bgColor theme="5"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39994506668294322"/>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ont>
        <b val="0"/>
        <i val="0"/>
        <color auto="1"/>
      </font>
      <fill>
        <patternFill>
          <bgColor theme="5" tint="-0.24994659260841701"/>
        </patternFill>
      </fill>
    </dxf>
    <dxf>
      <font>
        <b val="0"/>
        <i val="0"/>
        <color theme="1"/>
      </font>
      <fill>
        <patternFill>
          <bgColor rgb="FF00B050"/>
        </patternFill>
      </fill>
    </dxf>
    <dxf>
      <font>
        <b/>
        <i val="0"/>
      </font>
      <fill>
        <patternFill>
          <bgColor rgb="FFC00000"/>
        </patternFill>
      </fill>
    </dxf>
    <dxf>
      <fill>
        <patternFill>
          <bgColor theme="7" tint="0.39994506668294322"/>
        </patternFill>
      </fill>
    </dxf>
    <dxf>
      <fill>
        <patternFill>
          <bgColor rgb="FF00B050"/>
        </patternFill>
      </fill>
    </dxf>
    <dxf>
      <fill>
        <patternFill>
          <bgColor theme="7" tint="0.39994506668294322"/>
        </patternFill>
      </fill>
    </dxf>
    <dxf>
      <fill>
        <patternFill>
          <bgColor rgb="FF00B050"/>
        </patternFill>
      </fill>
    </dxf>
    <dxf>
      <fill>
        <patternFill>
          <bgColor rgb="FFC00000"/>
        </patternFill>
      </fill>
    </dxf>
    <dxf>
      <fill>
        <patternFill>
          <bgColor theme="5" tint="-0.24994659260841701"/>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7" tint="0.39994506668294322"/>
        </patternFill>
      </fill>
    </dxf>
    <dxf>
      <fill>
        <patternFill>
          <bgColor rgb="FF00B050"/>
        </patternFill>
      </fill>
    </dxf>
    <dxf>
      <font>
        <color auto="1"/>
      </font>
      <fill>
        <patternFill>
          <bgColor rgb="FFC00000"/>
        </patternFill>
      </fill>
    </dxf>
    <dxf>
      <fill>
        <patternFill>
          <bgColor theme="9" tint="-0.24994659260841701"/>
        </patternFill>
      </fill>
    </dxf>
    <dxf>
      <fill>
        <patternFill>
          <bgColor theme="5" tint="-0.24994659260841701"/>
        </patternFill>
      </fill>
    </dxf>
    <dxf>
      <fill>
        <patternFill>
          <bgColor rgb="FFC00000"/>
        </patternFill>
      </fill>
    </dxf>
    <dxf>
      <font>
        <b val="0"/>
        <i val="0"/>
        <color theme="1"/>
      </font>
      <fill>
        <patternFill>
          <bgColor rgb="FF00B050"/>
        </patternFill>
      </fill>
    </dxf>
    <dxf>
      <font>
        <b val="0"/>
        <i val="0"/>
        <color auto="1"/>
      </font>
      <fill>
        <patternFill>
          <bgColor theme="5" tint="-0.24994659260841701"/>
        </patternFill>
      </fill>
    </dxf>
    <dxf>
      <font>
        <b/>
        <i val="0"/>
      </font>
      <fill>
        <patternFill>
          <bgColor rgb="FFC00000"/>
        </patternFill>
      </fill>
    </dxf>
    <dxf>
      <fill>
        <patternFill>
          <bgColor rgb="FF00B050"/>
        </patternFill>
      </fill>
    </dxf>
    <dxf>
      <font>
        <color auto="1"/>
      </font>
      <fill>
        <patternFill>
          <bgColor rgb="FFC0000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ont>
        <b val="0"/>
        <i val="0"/>
        <color theme="1"/>
      </font>
      <fill>
        <patternFill>
          <bgColor rgb="FF00B050"/>
        </patternFill>
      </fill>
    </dxf>
    <dxf>
      <font>
        <b val="0"/>
        <i val="0"/>
        <color auto="1"/>
      </font>
      <fill>
        <patternFill>
          <bgColor theme="5" tint="-0.24994659260841701"/>
        </patternFill>
      </fill>
    </dxf>
    <dxf>
      <font>
        <b/>
        <i val="0"/>
      </font>
      <fill>
        <patternFill>
          <bgColor rgb="FFC00000"/>
        </patternFill>
      </fill>
    </dxf>
    <dxf>
      <fill>
        <patternFill>
          <bgColor rgb="FF00B05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00B050"/>
        </patternFill>
      </fill>
    </dxf>
    <dxf>
      <font>
        <color auto="1"/>
      </font>
      <fill>
        <patternFill>
          <bgColor theme="5" tint="-0.24994659260841701"/>
        </patternFill>
      </fill>
    </dxf>
    <dxf>
      <font>
        <color auto="1"/>
      </font>
      <fill>
        <patternFill>
          <bgColor rgb="FFC00000"/>
        </patternFill>
      </fill>
    </dxf>
    <dxf>
      <font>
        <color auto="1"/>
      </font>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9" tint="-0.24994659260841701"/>
        </patternFill>
      </fill>
    </dxf>
    <dxf>
      <fill>
        <patternFill>
          <bgColor theme="9" tint="-0.2499465926084170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5050"/>
      <color rgb="FF58C863"/>
      <color rgb="FFD00000"/>
      <color rgb="FF00C459"/>
      <color rgb="FF00B050"/>
      <color rgb="FF800000"/>
      <color rgb="FF660033"/>
      <color rgb="FF003300"/>
      <color rgb="FF003399"/>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Gestión de la Mejora Continua Seguimiento OCI -18 de abril de 2024.xlsx]ESTADISTICAS!TablaDinámica2</c:name>
    <c:fmtId val="0"/>
  </c:pivotSource>
  <c:chart>
    <c:autoTitleDeleted val="1"/>
    <c:pivotFmts>
      <c:pivotFmt>
        <c:idx val="0"/>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ESTADISTICAS!$E$101</c:f>
              <c:strCache>
                <c:ptCount val="1"/>
                <c:pt idx="0">
                  <c:v>Total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ESTADISTICAS!$D$102:$D$109</c:f>
              <c:strCache>
                <c:ptCount val="7"/>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pt idx="6">
                  <c:v>Plan de mejoramiento Veeduria de Bogota</c:v>
                </c:pt>
              </c:strCache>
            </c:strRef>
          </c:cat>
          <c:val>
            <c:numRef>
              <c:f>ESTADISTICAS!$E$102:$E$109</c:f>
              <c:numCache>
                <c:formatCode>General</c:formatCode>
                <c:ptCount val="7"/>
                <c:pt idx="0">
                  <c:v>67</c:v>
                </c:pt>
                <c:pt idx="1">
                  <c:v>128</c:v>
                </c:pt>
                <c:pt idx="2">
                  <c:v>14</c:v>
                </c:pt>
                <c:pt idx="3">
                  <c:v>246</c:v>
                </c:pt>
                <c:pt idx="4">
                  <c:v>213</c:v>
                </c:pt>
                <c:pt idx="5">
                  <c:v>38</c:v>
                </c:pt>
                <c:pt idx="6">
                  <c:v>17</c:v>
                </c:pt>
              </c:numCache>
            </c:numRef>
          </c:val>
          <c:extLst>
            <c:ext xmlns:c16="http://schemas.microsoft.com/office/drawing/2014/chart" uri="{C3380CC4-5D6E-409C-BE32-E72D297353CC}">
              <c16:uniqueId val="{00000000-D9C2-49C7-A238-9C8696C78635}"/>
            </c:ext>
          </c:extLst>
        </c:ser>
        <c:dLbls>
          <c:showLegendKey val="0"/>
          <c:showVal val="0"/>
          <c:showCatName val="0"/>
          <c:showSerName val="0"/>
          <c:showPercent val="0"/>
          <c:showBubbleSize val="0"/>
        </c:dLbls>
        <c:gapWidth val="80"/>
        <c:overlap val="25"/>
        <c:axId val="400556680"/>
        <c:axId val="398599392"/>
      </c:barChart>
      <c:catAx>
        <c:axId val="400556680"/>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ysClr val="windowText" lastClr="000000"/>
                </a:solidFill>
                <a:latin typeface="+mn-lt"/>
                <a:ea typeface="+mn-ea"/>
                <a:cs typeface="+mn-cs"/>
              </a:defRPr>
            </a:pPr>
            <a:endParaRPr lang="es-CO"/>
          </a:p>
        </c:txPr>
        <c:crossAx val="398599392"/>
        <c:crosses val="autoZero"/>
        <c:auto val="1"/>
        <c:lblAlgn val="ctr"/>
        <c:lblOffset val="100"/>
        <c:noMultiLvlLbl val="0"/>
      </c:catAx>
      <c:valAx>
        <c:axId val="3985993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mn-lt"/>
                <a:ea typeface="+mn-ea"/>
                <a:cs typeface="+mn-cs"/>
              </a:defRPr>
            </a:pPr>
            <a:endParaRPr lang="es-CO"/>
          </a:p>
        </c:txPr>
        <c:crossAx val="400556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t>ABIERTAS - CERRADAS POR SUBDIRECCION / OFICINA</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45685243889968297"/>
          <c:y val="7.9293228857740455E-2"/>
          <c:w val="0.52583154378429964"/>
          <c:h val="0.86231399955752164"/>
        </c:manualLayout>
      </c:layout>
      <c:barChart>
        <c:barDir val="bar"/>
        <c:grouping val="clustered"/>
        <c:varyColors val="0"/>
        <c:ser>
          <c:idx val="0"/>
          <c:order val="0"/>
          <c:tx>
            <c:strRef>
              <c:f>Hoja2!$B$41</c:f>
              <c:strCache>
                <c:ptCount val="1"/>
                <c:pt idx="0">
                  <c:v>ABIERTO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Hoja2!$A$42:$A$54</c:f>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f>Hoja2!$B$42:$B$54</c:f>
              <c:numCache>
                <c:formatCode>General</c:formatCode>
                <c:ptCount val="13"/>
                <c:pt idx="0">
                  <c:v>11</c:v>
                </c:pt>
                <c:pt idx="1">
                  <c:v>25</c:v>
                </c:pt>
                <c:pt idx="2">
                  <c:v>43</c:v>
                </c:pt>
                <c:pt idx="3">
                  <c:v>3</c:v>
                </c:pt>
                <c:pt idx="4">
                  <c:v>148</c:v>
                </c:pt>
                <c:pt idx="5">
                  <c:v>188</c:v>
                </c:pt>
                <c:pt idx="6">
                  <c:v>8</c:v>
                </c:pt>
                <c:pt idx="7">
                  <c:v>8</c:v>
                </c:pt>
                <c:pt idx="8">
                  <c:v>30</c:v>
                </c:pt>
                <c:pt idx="9">
                  <c:v>3</c:v>
                </c:pt>
                <c:pt idx="10">
                  <c:v>1</c:v>
                </c:pt>
                <c:pt idx="11">
                  <c:v>2</c:v>
                </c:pt>
                <c:pt idx="12">
                  <c:v>1</c:v>
                </c:pt>
              </c:numCache>
            </c:numRef>
          </c:val>
          <c:extLst>
            <c:ext xmlns:c16="http://schemas.microsoft.com/office/drawing/2014/chart" uri="{C3380CC4-5D6E-409C-BE32-E72D297353CC}">
              <c16:uniqueId val="{00000000-6DE4-4345-832E-21F382C681AE}"/>
            </c:ext>
          </c:extLst>
        </c:ser>
        <c:ser>
          <c:idx val="1"/>
          <c:order val="1"/>
          <c:tx>
            <c:strRef>
              <c:f>Hoja2!$C$41</c:f>
              <c:strCache>
                <c:ptCount val="1"/>
                <c:pt idx="0">
                  <c:v>CERRADO</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Hoja2!$A$42:$A$54</c:f>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f>Hoja2!$C$42:$C$54</c:f>
              <c:numCache>
                <c:formatCode>General</c:formatCode>
                <c:ptCount val="13"/>
                <c:pt idx="0">
                  <c:v>4</c:v>
                </c:pt>
                <c:pt idx="1">
                  <c:v>64</c:v>
                </c:pt>
                <c:pt idx="2">
                  <c:v>9</c:v>
                </c:pt>
                <c:pt idx="3">
                  <c:v>5</c:v>
                </c:pt>
                <c:pt idx="4">
                  <c:v>18</c:v>
                </c:pt>
                <c:pt idx="5">
                  <c:v>77</c:v>
                </c:pt>
                <c:pt idx="6">
                  <c:v>27</c:v>
                </c:pt>
                <c:pt idx="7">
                  <c:v>2</c:v>
                </c:pt>
                <c:pt idx="8">
                  <c:v>0</c:v>
                </c:pt>
                <c:pt idx="9">
                  <c:v>0</c:v>
                </c:pt>
                <c:pt idx="10">
                  <c:v>0</c:v>
                </c:pt>
                <c:pt idx="11">
                  <c:v>0</c:v>
                </c:pt>
                <c:pt idx="12">
                  <c:v>0</c:v>
                </c:pt>
              </c:numCache>
            </c:numRef>
          </c:val>
          <c:extLst>
            <c:ext xmlns:c16="http://schemas.microsoft.com/office/drawing/2014/chart" uri="{C3380CC4-5D6E-409C-BE32-E72D297353CC}">
              <c16:uniqueId val="{00000001-6DE4-4345-832E-21F382C681AE}"/>
            </c:ext>
          </c:extLst>
        </c:ser>
        <c:dLbls>
          <c:showLegendKey val="0"/>
          <c:showVal val="1"/>
          <c:showCatName val="0"/>
          <c:showSerName val="0"/>
          <c:showPercent val="0"/>
          <c:showBubbleSize val="0"/>
        </c:dLbls>
        <c:gapWidth val="75"/>
        <c:axId val="338322832"/>
        <c:axId val="423751976"/>
        <c:extLst>
          <c:ext xmlns:c15="http://schemas.microsoft.com/office/drawing/2012/chart" uri="{02D57815-91ED-43cb-92C2-25804820EDAC}">
            <c15:filteredBarSeries>
              <c15:ser>
                <c:idx val="2"/>
                <c:order val="2"/>
                <c:tx>
                  <c:strRef>
                    <c:extLst>
                      <c:ext uri="{02D57815-91ED-43cb-92C2-25804820EDAC}">
                        <c15:formulaRef>
                          <c15:sqref>Hoja2!$D$41</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Hoja2!$A$42:$A$54</c15:sqref>
                        </c15:formulaRef>
                      </c:ext>
                    </c:extLst>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extLst>
                      <c:ext uri="{02D57815-91ED-43cb-92C2-25804820EDAC}">
                        <c15:formulaRef>
                          <c15:sqref>Hoja2!$D$42:$D$54</c15:sqref>
                        </c15:formulaRef>
                      </c:ext>
                    </c:extLst>
                    <c:numCache>
                      <c:formatCode>General</c:formatCode>
                      <c:ptCount val="13"/>
                      <c:pt idx="0">
                        <c:v>15</c:v>
                      </c:pt>
                      <c:pt idx="1">
                        <c:v>89</c:v>
                      </c:pt>
                      <c:pt idx="2">
                        <c:v>52</c:v>
                      </c:pt>
                      <c:pt idx="3">
                        <c:v>8</c:v>
                      </c:pt>
                      <c:pt idx="4">
                        <c:v>166</c:v>
                      </c:pt>
                      <c:pt idx="5">
                        <c:v>265</c:v>
                      </c:pt>
                      <c:pt idx="6">
                        <c:v>35</c:v>
                      </c:pt>
                      <c:pt idx="7">
                        <c:v>10</c:v>
                      </c:pt>
                      <c:pt idx="8">
                        <c:v>30</c:v>
                      </c:pt>
                      <c:pt idx="9">
                        <c:v>3</c:v>
                      </c:pt>
                      <c:pt idx="10">
                        <c:v>1</c:v>
                      </c:pt>
                      <c:pt idx="11">
                        <c:v>2</c:v>
                      </c:pt>
                      <c:pt idx="12">
                        <c:v>1</c:v>
                      </c:pt>
                    </c:numCache>
                  </c:numRef>
                </c:val>
                <c:extLst>
                  <c:ext xmlns:c16="http://schemas.microsoft.com/office/drawing/2014/chart" uri="{C3380CC4-5D6E-409C-BE32-E72D297353CC}">
                    <c16:uniqueId val="{00000002-6DE4-4345-832E-21F382C681AE}"/>
                  </c:ext>
                </c:extLst>
              </c15:ser>
            </c15:filteredBarSeries>
          </c:ext>
        </c:extLst>
      </c:barChart>
      <c:catAx>
        <c:axId val="338322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423751976"/>
        <c:crosses val="autoZero"/>
        <c:auto val="1"/>
        <c:lblAlgn val="ctr"/>
        <c:lblOffset val="100"/>
        <c:noMultiLvlLbl val="0"/>
      </c:catAx>
      <c:valAx>
        <c:axId val="423751976"/>
        <c:scaling>
          <c:orientation val="minMax"/>
        </c:scaling>
        <c:delete val="1"/>
        <c:axPos val="b"/>
        <c:numFmt formatCode="General" sourceLinked="1"/>
        <c:majorTickMark val="none"/>
        <c:minorTickMark val="none"/>
        <c:tickLblPos val="nextTo"/>
        <c:crossAx val="338322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ABIERTAS – CERRADAS  POR SUBDIRECCION/OFICINA</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tx>
            <c:strRef>
              <c:f>Hoja2!$B$96</c:f>
              <c:strCache>
                <c:ptCount val="1"/>
                <c:pt idx="0">
                  <c:v>ABIERTO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Hoja2!$A$97:$A$109</c:f>
              <c:strCache>
                <c:ptCount val="13"/>
                <c:pt idx="0">
                  <c:v>STAF</c:v>
                </c:pt>
                <c:pt idx="1">
                  <c:v>STMEO</c:v>
                </c:pt>
                <c:pt idx="2">
                  <c:v>OAP</c:v>
                </c:pt>
                <c:pt idx="3">
                  <c:v>OAJ</c:v>
                </c:pt>
                <c:pt idx="4">
                  <c:v>STDH</c:v>
                </c:pt>
                <c:pt idx="5">
                  <c:v>Gerente Proyecto 7726</c:v>
                </c:pt>
                <c:pt idx="6">
                  <c:v>Comunicaciones	</c:v>
                </c:pt>
                <c:pt idx="7">
                  <c:v>Gerente Proyecto 1104</c:v>
                </c:pt>
                <c:pt idx="8">
                  <c:v>OCI</c:v>
                </c:pt>
                <c:pt idx="9">
                  <c:v>Gerente Proyecto 7720</c:v>
                </c:pt>
                <c:pt idx="10">
                  <c:v>Supervisor del contrato</c:v>
                </c:pt>
                <c:pt idx="11">
                  <c:v>Gerente Proyecto 971</c:v>
                </c:pt>
                <c:pt idx="12">
                  <c:v>Supervisores de Contrato de la STDH</c:v>
                </c:pt>
              </c:strCache>
            </c:strRef>
          </c:cat>
          <c:val>
            <c:numRef>
              <c:f>Hoja2!$B$97:$B$109</c:f>
              <c:numCache>
                <c:formatCode>General</c:formatCode>
                <c:ptCount val="13"/>
                <c:pt idx="0">
                  <c:v>188</c:v>
                </c:pt>
                <c:pt idx="1">
                  <c:v>148</c:v>
                </c:pt>
                <c:pt idx="2">
                  <c:v>25</c:v>
                </c:pt>
                <c:pt idx="3">
                  <c:v>43</c:v>
                </c:pt>
                <c:pt idx="4">
                  <c:v>8</c:v>
                </c:pt>
                <c:pt idx="5">
                  <c:v>30</c:v>
                </c:pt>
                <c:pt idx="6">
                  <c:v>11</c:v>
                </c:pt>
                <c:pt idx="7">
                  <c:v>8</c:v>
                </c:pt>
                <c:pt idx="8">
                  <c:v>3</c:v>
                </c:pt>
                <c:pt idx="9">
                  <c:v>3</c:v>
                </c:pt>
                <c:pt idx="10">
                  <c:v>2</c:v>
                </c:pt>
                <c:pt idx="11">
                  <c:v>1</c:v>
                </c:pt>
                <c:pt idx="12">
                  <c:v>1</c:v>
                </c:pt>
              </c:numCache>
            </c:numRef>
          </c:val>
          <c:extLst>
            <c:ext xmlns:c16="http://schemas.microsoft.com/office/drawing/2014/chart" uri="{C3380CC4-5D6E-409C-BE32-E72D297353CC}">
              <c16:uniqueId val="{00000000-495C-45FB-BF72-C5059F453AC6}"/>
            </c:ext>
          </c:extLst>
        </c:ser>
        <c:ser>
          <c:idx val="1"/>
          <c:order val="1"/>
          <c:tx>
            <c:strRef>
              <c:f>Hoja2!$C$96</c:f>
              <c:strCache>
                <c:ptCount val="1"/>
                <c:pt idx="0">
                  <c:v>CERRADO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Hoja2!$A$97:$A$109</c:f>
              <c:strCache>
                <c:ptCount val="13"/>
                <c:pt idx="0">
                  <c:v>STAF</c:v>
                </c:pt>
                <c:pt idx="1">
                  <c:v>STMEO</c:v>
                </c:pt>
                <c:pt idx="2">
                  <c:v>OAP</c:v>
                </c:pt>
                <c:pt idx="3">
                  <c:v>OAJ</c:v>
                </c:pt>
                <c:pt idx="4">
                  <c:v>STDH</c:v>
                </c:pt>
                <c:pt idx="5">
                  <c:v>Gerente Proyecto 7726</c:v>
                </c:pt>
                <c:pt idx="6">
                  <c:v>Comunicaciones	</c:v>
                </c:pt>
                <c:pt idx="7">
                  <c:v>Gerente Proyecto 1104</c:v>
                </c:pt>
                <c:pt idx="8">
                  <c:v>OCI</c:v>
                </c:pt>
                <c:pt idx="9">
                  <c:v>Gerente Proyecto 7720</c:v>
                </c:pt>
                <c:pt idx="10">
                  <c:v>Supervisor del contrato</c:v>
                </c:pt>
                <c:pt idx="11">
                  <c:v>Gerente Proyecto 971</c:v>
                </c:pt>
                <c:pt idx="12">
                  <c:v>Supervisores de Contrato de la STDH</c:v>
                </c:pt>
              </c:strCache>
            </c:strRef>
          </c:cat>
          <c:val>
            <c:numRef>
              <c:f>Hoja2!$C$97:$C$109</c:f>
              <c:numCache>
                <c:formatCode>General</c:formatCode>
                <c:ptCount val="13"/>
                <c:pt idx="0">
                  <c:v>77</c:v>
                </c:pt>
                <c:pt idx="1">
                  <c:v>18</c:v>
                </c:pt>
                <c:pt idx="2">
                  <c:v>64</c:v>
                </c:pt>
                <c:pt idx="3">
                  <c:v>9</c:v>
                </c:pt>
                <c:pt idx="4">
                  <c:v>27</c:v>
                </c:pt>
                <c:pt idx="5">
                  <c:v>0</c:v>
                </c:pt>
                <c:pt idx="6">
                  <c:v>4</c:v>
                </c:pt>
                <c:pt idx="7">
                  <c:v>2</c:v>
                </c:pt>
                <c:pt idx="8">
                  <c:v>5</c:v>
                </c:pt>
                <c:pt idx="9">
                  <c:v>0</c:v>
                </c:pt>
                <c:pt idx="10">
                  <c:v>0</c:v>
                </c:pt>
                <c:pt idx="11">
                  <c:v>0</c:v>
                </c:pt>
                <c:pt idx="12">
                  <c:v>0</c:v>
                </c:pt>
              </c:numCache>
            </c:numRef>
          </c:val>
          <c:extLst>
            <c:ext xmlns:c16="http://schemas.microsoft.com/office/drawing/2014/chart" uri="{C3380CC4-5D6E-409C-BE32-E72D297353CC}">
              <c16:uniqueId val="{00000001-495C-45FB-BF72-C5059F453AC6}"/>
            </c:ext>
          </c:extLst>
        </c:ser>
        <c:dLbls>
          <c:showLegendKey val="0"/>
          <c:showVal val="0"/>
          <c:showCatName val="0"/>
          <c:showSerName val="0"/>
          <c:showPercent val="0"/>
          <c:showBubbleSize val="0"/>
        </c:dLbls>
        <c:gapWidth val="115"/>
        <c:overlap val="-20"/>
        <c:axId val="423750800"/>
        <c:axId val="423753936"/>
        <c:extLst/>
      </c:barChart>
      <c:catAx>
        <c:axId val="42375080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423753936"/>
        <c:crosses val="autoZero"/>
        <c:auto val="1"/>
        <c:lblAlgn val="ctr"/>
        <c:lblOffset val="100"/>
        <c:noMultiLvlLbl val="0"/>
      </c:catAx>
      <c:valAx>
        <c:axId val="423753936"/>
        <c:scaling>
          <c:orientation val="minMax"/>
        </c:scaling>
        <c:delete val="1"/>
        <c:axPos val="b"/>
        <c:numFmt formatCode="General" sourceLinked="1"/>
        <c:majorTickMark val="none"/>
        <c:minorTickMark val="none"/>
        <c:tickLblPos val="nextTo"/>
        <c:crossAx val="42375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ESTADISTICAS!$D$250:$D$255</c:f>
              <c:strCache>
                <c:ptCount val="6"/>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strCache>
            </c:strRef>
          </c:cat>
          <c:val>
            <c:numRef>
              <c:f>ESTADISTICAS!$E$250:$E$255</c:f>
              <c:numCache>
                <c:formatCode>General</c:formatCode>
                <c:ptCount val="6"/>
                <c:pt idx="0">
                  <c:v>65</c:v>
                </c:pt>
                <c:pt idx="1">
                  <c:v>128</c:v>
                </c:pt>
                <c:pt idx="2">
                  <c:v>14</c:v>
                </c:pt>
                <c:pt idx="3">
                  <c:v>55</c:v>
                </c:pt>
                <c:pt idx="4">
                  <c:v>142</c:v>
                </c:pt>
                <c:pt idx="5">
                  <c:v>29</c:v>
                </c:pt>
              </c:numCache>
            </c:numRef>
          </c:val>
          <c:extLst>
            <c:ext xmlns:c16="http://schemas.microsoft.com/office/drawing/2014/chart" uri="{C3380CC4-5D6E-409C-BE32-E72D297353CC}">
              <c16:uniqueId val="{00000000-CF8A-4C74-A4D7-29A72C8CD28F}"/>
            </c:ext>
          </c:extLst>
        </c:ser>
        <c:dLbls>
          <c:showLegendKey val="0"/>
          <c:showVal val="0"/>
          <c:showCatName val="0"/>
          <c:showSerName val="0"/>
          <c:showPercent val="0"/>
          <c:showBubbleSize val="0"/>
        </c:dLbls>
        <c:gapWidth val="219"/>
        <c:overlap val="-27"/>
        <c:axId val="400557728"/>
        <c:axId val="399261328"/>
      </c:barChart>
      <c:catAx>
        <c:axId val="400557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sz="1000" b="1" i="0" u="none" strike="noStrike" baseline="0">
                    <a:effectLst/>
                  </a:rPr>
                  <a:t>COMPOSICIÓN</a:t>
                </a:r>
                <a:endParaRPr lang="es-CO"/>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9261328"/>
        <c:crosses val="autoZero"/>
        <c:auto val="1"/>
        <c:lblAlgn val="ctr"/>
        <c:lblOffset val="100"/>
        <c:noMultiLvlLbl val="0"/>
      </c:catAx>
      <c:valAx>
        <c:axId val="399261328"/>
        <c:scaling>
          <c:orientation val="minMax"/>
        </c:scaling>
        <c:delete val="1"/>
        <c:axPos val="l"/>
        <c:numFmt formatCode="General" sourceLinked="1"/>
        <c:majorTickMark val="none"/>
        <c:minorTickMark val="none"/>
        <c:tickLblPos val="nextTo"/>
        <c:crossAx val="400557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ESTADISTICAS!$D$250:$D$255</c:f>
              <c:strCache>
                <c:ptCount val="6"/>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strCache>
            </c:strRef>
          </c:cat>
          <c:val>
            <c:numRef>
              <c:f>ESTADISTICAS!$E$250:$E$255</c:f>
              <c:numCache>
                <c:formatCode>General</c:formatCode>
                <c:ptCount val="6"/>
                <c:pt idx="0">
                  <c:v>65</c:v>
                </c:pt>
                <c:pt idx="1">
                  <c:v>128</c:v>
                </c:pt>
                <c:pt idx="2">
                  <c:v>14</c:v>
                </c:pt>
                <c:pt idx="3">
                  <c:v>55</c:v>
                </c:pt>
                <c:pt idx="4">
                  <c:v>142</c:v>
                </c:pt>
                <c:pt idx="5">
                  <c:v>29</c:v>
                </c:pt>
              </c:numCache>
            </c:numRef>
          </c:val>
          <c:extLst>
            <c:ext xmlns:c16="http://schemas.microsoft.com/office/drawing/2014/chart" uri="{C3380CC4-5D6E-409C-BE32-E72D297353CC}">
              <c16:uniqueId val="{00000000-42AB-439F-ADEE-C08BF60AEABB}"/>
            </c:ext>
          </c:extLst>
        </c:ser>
        <c:dLbls>
          <c:showLegendKey val="0"/>
          <c:showVal val="0"/>
          <c:showCatName val="0"/>
          <c:showSerName val="0"/>
          <c:showPercent val="0"/>
          <c:showBubbleSize val="0"/>
        </c:dLbls>
        <c:gapWidth val="219"/>
        <c:overlap val="-27"/>
        <c:axId val="406747624"/>
        <c:axId val="424619728"/>
      </c:barChart>
      <c:catAx>
        <c:axId val="40674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4619728"/>
        <c:crosses val="autoZero"/>
        <c:auto val="1"/>
        <c:lblAlgn val="ctr"/>
        <c:lblOffset val="100"/>
        <c:noMultiLvlLbl val="0"/>
      </c:catAx>
      <c:valAx>
        <c:axId val="424619728"/>
        <c:scaling>
          <c:orientation val="minMax"/>
        </c:scaling>
        <c:delete val="1"/>
        <c:axPos val="l"/>
        <c:numFmt formatCode="General" sourceLinked="1"/>
        <c:majorTickMark val="none"/>
        <c:minorTickMark val="none"/>
        <c:tickLblPos val="nextTo"/>
        <c:crossAx val="406747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Gestión de la Mejora Continua Seguimiento OCI -18 de abril de 2024.xlsx]ESTADISTICAS!TablaDinámica6</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5665406113208772E-2"/>
          <c:y val="7.0370390892502452E-2"/>
          <c:w val="0.96275132523425733"/>
          <c:h val="0.79491259371086442"/>
        </c:manualLayout>
      </c:layout>
      <c:barChart>
        <c:barDir val="col"/>
        <c:grouping val="clustered"/>
        <c:varyColors val="0"/>
        <c:ser>
          <c:idx val="0"/>
          <c:order val="0"/>
          <c:tx>
            <c:strRef>
              <c:f>ESTADISTICAS!$E$137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ESTADISTICAS!$D$138:$D$141</c:f>
              <c:strCache>
                <c:ptCount val="3"/>
                <c:pt idx="0">
                  <c:v>Plan de mejoramiento auditorias internas</c:v>
                </c:pt>
                <c:pt idx="1">
                  <c:v>Plan de mejoramiento personeria  de Bogota</c:v>
                </c:pt>
                <c:pt idx="2">
                  <c:v>Plan de mejoramiento Veeduria de Bogota</c:v>
                </c:pt>
              </c:strCache>
            </c:strRef>
          </c:cat>
          <c:val>
            <c:numRef>
              <c:f>ESTADISTICAS!$E$138:$E$141</c:f>
              <c:numCache>
                <c:formatCode>General</c:formatCode>
                <c:ptCount val="3"/>
                <c:pt idx="0">
                  <c:v>185</c:v>
                </c:pt>
                <c:pt idx="1">
                  <c:v>9</c:v>
                </c:pt>
                <c:pt idx="2">
                  <c:v>17</c:v>
                </c:pt>
              </c:numCache>
            </c:numRef>
          </c:val>
          <c:extLst>
            <c:ext xmlns:c16="http://schemas.microsoft.com/office/drawing/2014/chart" uri="{C3380CC4-5D6E-409C-BE32-E72D297353CC}">
              <c16:uniqueId val="{00000001-6FDF-4719-AD2A-25558E80659E}"/>
            </c:ext>
          </c:extLst>
        </c:ser>
        <c:dLbls>
          <c:showLegendKey val="0"/>
          <c:showVal val="0"/>
          <c:showCatName val="0"/>
          <c:showSerName val="0"/>
          <c:showPercent val="0"/>
          <c:showBubbleSize val="0"/>
        </c:dLbls>
        <c:gapWidth val="219"/>
        <c:overlap val="-27"/>
        <c:axId val="424628312"/>
        <c:axId val="424628696"/>
      </c:barChart>
      <c:catAx>
        <c:axId val="42462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4628696"/>
        <c:crosses val="autoZero"/>
        <c:auto val="1"/>
        <c:lblAlgn val="ctr"/>
        <c:lblOffset val="100"/>
        <c:noMultiLvlLbl val="0"/>
      </c:catAx>
      <c:valAx>
        <c:axId val="424628696"/>
        <c:scaling>
          <c:orientation val="minMax"/>
        </c:scaling>
        <c:delete val="1"/>
        <c:axPos val="l"/>
        <c:numFmt formatCode="General" sourceLinked="1"/>
        <c:majorTickMark val="none"/>
        <c:minorTickMark val="none"/>
        <c:tickLblPos val="nextTo"/>
        <c:crossAx val="424628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665406113208772E-2"/>
          <c:y val="7.0370390892502452E-2"/>
          <c:w val="0.96275132523425733"/>
          <c:h val="0.7949125937108644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ESTADISTICAS!$D$170:$D$173</c15:sqref>
                  </c15:fullRef>
                </c:ext>
              </c:extLst>
              <c:f>(ESTADISTICAS!$D$170:$D$171,ESTADISTICAS!$D$173)</c:f>
              <c:strCache>
                <c:ptCount val="2"/>
                <c:pt idx="0">
                  <c:v>Plan de adecuacion y sostenibilidad</c:v>
                </c:pt>
                <c:pt idx="1">
                  <c:v>Plan de mejoramiento personeria  de Bogota</c:v>
                </c:pt>
              </c:strCache>
            </c:strRef>
          </c:cat>
          <c:val>
            <c:numRef>
              <c:extLst>
                <c:ext xmlns:c15="http://schemas.microsoft.com/office/drawing/2012/chart" uri="{02D57815-91ED-43cb-92C2-25804820EDAC}">
                  <c15:fullRef>
                    <c15:sqref>ESTADISTICAS!$E$170:$E$173</c15:sqref>
                  </c15:fullRef>
                </c:ext>
              </c:extLst>
              <c:f>(ESTADISTICAS!$E$170:$E$171,ESTADISTICAS!$E$173)</c:f>
              <c:numCache>
                <c:formatCode>General</c:formatCode>
                <c:ptCount val="3"/>
                <c:pt idx="0">
                  <c:v>51</c:v>
                </c:pt>
                <c:pt idx="1">
                  <c:v>28</c:v>
                </c:pt>
              </c:numCache>
            </c:numRef>
          </c:val>
          <c:extLst>
            <c:ext xmlns:c16="http://schemas.microsoft.com/office/drawing/2014/chart" uri="{C3380CC4-5D6E-409C-BE32-E72D297353CC}">
              <c16:uniqueId val="{00000000-84F5-42EF-A367-47B44F2B8071}"/>
            </c:ext>
          </c:extLst>
        </c:ser>
        <c:dLbls>
          <c:showLegendKey val="0"/>
          <c:showVal val="0"/>
          <c:showCatName val="0"/>
          <c:showSerName val="0"/>
          <c:showPercent val="0"/>
          <c:showBubbleSize val="0"/>
        </c:dLbls>
        <c:gapWidth val="219"/>
        <c:overlap val="-27"/>
        <c:axId val="424606072"/>
        <c:axId val="424606456"/>
      </c:barChart>
      <c:catAx>
        <c:axId val="42460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4606456"/>
        <c:crosses val="autoZero"/>
        <c:auto val="1"/>
        <c:lblAlgn val="ctr"/>
        <c:lblOffset val="100"/>
        <c:noMultiLvlLbl val="0"/>
      </c:catAx>
      <c:valAx>
        <c:axId val="424606456"/>
        <c:scaling>
          <c:orientation val="minMax"/>
        </c:scaling>
        <c:delete val="1"/>
        <c:axPos val="l"/>
        <c:numFmt formatCode="General" sourceLinked="1"/>
        <c:majorTickMark val="none"/>
        <c:minorTickMark val="none"/>
        <c:tickLblPos val="nextTo"/>
        <c:crossAx val="424606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baseline="0">
                <a:solidFill>
                  <a:sysClr val="windowText" lastClr="000000"/>
                </a:solidFill>
                <a:latin typeface="+mn-lt"/>
                <a:ea typeface="+mn-ea"/>
                <a:cs typeface="+mn-cs"/>
              </a:defRPr>
            </a:pPr>
            <a:r>
              <a:rPr lang="es-CO"/>
              <a:t>ABIERTAS – CERRADAS POR ORIGEN</a:t>
            </a:r>
          </a:p>
        </c:rich>
      </c:tx>
      <c:overlay val="0"/>
      <c:spPr>
        <a:noFill/>
        <a:ln>
          <a:noFill/>
        </a:ln>
        <a:effectLst/>
      </c:spPr>
      <c:txPr>
        <a:bodyPr rot="0" spcFirstLastPara="1" vertOverflow="ellipsis" vert="horz" wrap="square" anchor="ctr" anchorCtr="1"/>
        <a:lstStyle/>
        <a:p>
          <a:pPr algn="ctr" rtl="0">
            <a:defRPr sz="1600" b="1" i="0" u="none" strike="noStrike" kern="1200" baseline="0">
              <a:solidFill>
                <a:sysClr val="windowText" lastClr="000000"/>
              </a:solidFill>
              <a:latin typeface="+mn-lt"/>
              <a:ea typeface="+mn-ea"/>
              <a:cs typeface="+mn-cs"/>
            </a:defRPr>
          </a:pPr>
          <a:endParaRPr lang="es-CO"/>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387100628214353"/>
          <c:y val="0.12166678078283692"/>
          <c:w val="0.51517202959637021"/>
          <c:h val="0.76818829168093128"/>
        </c:manualLayout>
      </c:layout>
      <c:barChart>
        <c:barDir val="bar"/>
        <c:grouping val="clustered"/>
        <c:varyColors val="0"/>
        <c:dLbls>
          <c:showLegendKey val="0"/>
          <c:showVal val="0"/>
          <c:showCatName val="0"/>
          <c:showSerName val="0"/>
          <c:showPercent val="0"/>
          <c:showBubbleSize val="0"/>
        </c:dLbls>
        <c:gapWidth val="115"/>
        <c:overlap val="-20"/>
        <c:axId val="338325576"/>
        <c:axId val="338325184"/>
      </c:barChart>
      <c:catAx>
        <c:axId val="3383255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338325184"/>
        <c:crosses val="autoZero"/>
        <c:auto val="1"/>
        <c:lblAlgn val="ctr"/>
        <c:lblOffset val="100"/>
        <c:noMultiLvlLbl val="0"/>
      </c:catAx>
      <c:valAx>
        <c:axId val="338325184"/>
        <c:scaling>
          <c:orientation val="minMax"/>
        </c:scaling>
        <c:delete val="1"/>
        <c:axPos val="b"/>
        <c:numFmt formatCode="General" sourceLinked="1"/>
        <c:majorTickMark val="none"/>
        <c:minorTickMark val="none"/>
        <c:tickLblPos val="nextTo"/>
        <c:crossAx val="338325576"/>
        <c:crosses val="autoZero"/>
        <c:crossBetween val="between"/>
      </c:valAx>
      <c:spPr>
        <a:noFill/>
        <a:ln>
          <a:noFill/>
        </a:ln>
        <a:effectLst/>
      </c:spPr>
    </c:plotArea>
    <c:legend>
      <c:legendPos val="r"/>
      <c:layout>
        <c:manualLayout>
          <c:xMode val="edge"/>
          <c:yMode val="edge"/>
          <c:x val="0.38502927128802011"/>
          <c:y val="0.90177496291224479"/>
          <c:w val="0.14918632209808591"/>
          <c:h val="9.782677165354332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Gestión de la Mejora Continua Seguimiento OCI -18 de abril de 2024.xlsx]ESTADISTICAS!TablaDinámica9</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7631221238588116E-2"/>
          <c:y val="0.46496172353455817"/>
          <c:w val="0.73031856893594516"/>
          <c:h val="0.44617198891805193"/>
        </c:manualLayout>
      </c:layout>
      <c:barChart>
        <c:barDir val="col"/>
        <c:grouping val="clustered"/>
        <c:varyColors val="0"/>
        <c:ser>
          <c:idx val="0"/>
          <c:order val="0"/>
          <c:tx>
            <c:strRef>
              <c:f>ESTADISTICAS!$E$300</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ESTADISTICAS!$D$301:$D$311</c:f>
              <c:strCache>
                <c:ptCount val="10"/>
                <c:pt idx="0">
                  <c:v>Comunicaciones</c:v>
                </c:pt>
                <c:pt idx="1">
                  <c:v>Oficina asesora jurídica</c:v>
                </c:pt>
                <c:pt idx="2">
                  <c:v>Subdirección técnica administrativa y financiera - almacén e inventarios</c:v>
                </c:pt>
                <c:pt idx="3">
                  <c:v>Subdirección técnica administrativa y financiera - Atención a la ciudadanía</c:v>
                </c:pt>
                <c:pt idx="4">
                  <c:v>Subdirección técnica administrativa y financiera - financiera</c:v>
                </c:pt>
                <c:pt idx="5">
                  <c:v>Subdirección técnica administrativa y financiera - gestión ambiental</c:v>
                </c:pt>
                <c:pt idx="6">
                  <c:v>Subdirección técnica administrativa y financiera – mantenimiento</c:v>
                </c:pt>
                <c:pt idx="7">
                  <c:v>Subdirección técnica administrativa y financiera - tesorería</c:v>
                </c:pt>
                <c:pt idx="8">
                  <c:v>Subdirección técnica de métodos educativos y operativos</c:v>
                </c:pt>
                <c:pt idx="9">
                  <c:v>Subdirección técnica administrativa y financiera - servicios administrativos</c:v>
                </c:pt>
              </c:strCache>
            </c:strRef>
          </c:cat>
          <c:val>
            <c:numRef>
              <c:f>ESTADISTICAS!$E$301:$E$311</c:f>
              <c:numCache>
                <c:formatCode>General</c:formatCode>
                <c:ptCount val="10"/>
                <c:pt idx="0">
                  <c:v>5</c:v>
                </c:pt>
                <c:pt idx="1">
                  <c:v>6</c:v>
                </c:pt>
                <c:pt idx="2">
                  <c:v>13</c:v>
                </c:pt>
                <c:pt idx="3">
                  <c:v>12</c:v>
                </c:pt>
                <c:pt idx="4">
                  <c:v>10</c:v>
                </c:pt>
                <c:pt idx="5">
                  <c:v>9</c:v>
                </c:pt>
                <c:pt idx="6">
                  <c:v>9</c:v>
                </c:pt>
                <c:pt idx="7">
                  <c:v>11</c:v>
                </c:pt>
                <c:pt idx="8">
                  <c:v>70</c:v>
                </c:pt>
                <c:pt idx="9">
                  <c:v>3</c:v>
                </c:pt>
              </c:numCache>
            </c:numRef>
          </c:val>
          <c:extLst>
            <c:ext xmlns:c16="http://schemas.microsoft.com/office/drawing/2014/chart" uri="{C3380CC4-5D6E-409C-BE32-E72D297353CC}">
              <c16:uniqueId val="{00000000-6235-4FA5-A389-63912E0682E6}"/>
            </c:ext>
          </c:extLst>
        </c:ser>
        <c:dLbls>
          <c:showLegendKey val="0"/>
          <c:showVal val="0"/>
          <c:showCatName val="0"/>
          <c:showSerName val="0"/>
          <c:showPercent val="0"/>
          <c:showBubbleSize val="0"/>
        </c:dLbls>
        <c:gapWidth val="219"/>
        <c:overlap val="-27"/>
        <c:axId val="338325968"/>
        <c:axId val="338323616"/>
      </c:barChart>
      <c:catAx>
        <c:axId val="33832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8323616"/>
        <c:crosses val="autoZero"/>
        <c:auto val="1"/>
        <c:lblAlgn val="ctr"/>
        <c:lblOffset val="100"/>
        <c:noMultiLvlLbl val="0"/>
      </c:catAx>
      <c:valAx>
        <c:axId val="338323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8325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PORCENTAJE DE PLANES ABIERTO/CERRADO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v>PORCENTAJE DE AVANCE</c:v>
          </c:tx>
          <c:dPt>
            <c:idx val="0"/>
            <c:bubble3D val="0"/>
            <c:spPr>
              <a:solidFill>
                <a:srgbClr val="C00000"/>
              </a:solidFill>
              <a:ln w="19050">
                <a:solidFill>
                  <a:schemeClr val="lt1"/>
                </a:solidFill>
              </a:ln>
              <a:effectLst/>
            </c:spPr>
            <c:extLst>
              <c:ext xmlns:c16="http://schemas.microsoft.com/office/drawing/2014/chart" uri="{C3380CC4-5D6E-409C-BE32-E72D297353CC}">
                <c16:uniqueId val="{00000002-B10E-457B-AC0B-C9BBFF02198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1-B10E-457B-AC0B-C9BBFF0219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ESTADISTICAS!$I$67:$I$68</c:f>
              <c:strCache>
                <c:ptCount val="2"/>
                <c:pt idx="0">
                  <c:v>ABIERTO</c:v>
                </c:pt>
                <c:pt idx="1">
                  <c:v>CERRADO</c:v>
                </c:pt>
              </c:strCache>
            </c:strRef>
          </c:cat>
          <c:val>
            <c:numRef>
              <c:f>ESTADISTICAS!$K$67:$K$68</c:f>
              <c:numCache>
                <c:formatCode>0%</c:formatCode>
                <c:ptCount val="2"/>
                <c:pt idx="0">
                  <c:v>0.69571639586410639</c:v>
                </c:pt>
                <c:pt idx="1">
                  <c:v>0.30428360413589367</c:v>
                </c:pt>
              </c:numCache>
            </c:numRef>
          </c:val>
          <c:extLst>
            <c:ext xmlns:c16="http://schemas.microsoft.com/office/drawing/2014/chart" uri="{C3380CC4-5D6E-409C-BE32-E72D297353CC}">
              <c16:uniqueId val="{00000000-B10E-457B-AC0B-C9BBFF02198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HALLAZGOS SIN PM</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ESTADISTICAS!$D$325:$D$328</c:f>
              <c:strCache>
                <c:ptCount val="4"/>
                <c:pt idx="0">
                  <c:v>Plan de mejoramiento archivistico</c:v>
                </c:pt>
                <c:pt idx="1">
                  <c:v>Plan de mejoramiento auditorias internas</c:v>
                </c:pt>
                <c:pt idx="2">
                  <c:v>Plan de mejoramiento personeria  de Bogota</c:v>
                </c:pt>
                <c:pt idx="3">
                  <c:v>Plan de mejoramiento Veeduria de Bogota</c:v>
                </c:pt>
              </c:strCache>
            </c:strRef>
          </c:cat>
          <c:val>
            <c:numRef>
              <c:f>ESTADISTICAS!$E$315:$E$316</c:f>
              <c:numCache>
                <c:formatCode>General</c:formatCode>
                <c:ptCount val="2"/>
                <c:pt idx="0">
                  <c:v>135</c:v>
                </c:pt>
                <c:pt idx="1">
                  <c:v>13</c:v>
                </c:pt>
              </c:numCache>
            </c:numRef>
          </c:val>
          <c:extLst>
            <c:ext xmlns:c16="http://schemas.microsoft.com/office/drawing/2014/chart" uri="{C3380CC4-5D6E-409C-BE32-E72D297353CC}">
              <c16:uniqueId val="{00000000-5C90-4AD9-B549-1E8580DC6028}"/>
            </c:ext>
          </c:extLst>
        </c:ser>
        <c:ser>
          <c:idx val="1"/>
          <c:order val="1"/>
          <c:tx>
            <c:v>PM CON INFORMACION INCOMPLETA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ESTADISTICAS!$D$325:$D$328</c:f>
              <c:strCache>
                <c:ptCount val="4"/>
                <c:pt idx="0">
                  <c:v>Plan de mejoramiento archivistico</c:v>
                </c:pt>
                <c:pt idx="1">
                  <c:v>Plan de mejoramiento auditorias internas</c:v>
                </c:pt>
                <c:pt idx="2">
                  <c:v>Plan de mejoramiento personeria  de Bogota</c:v>
                </c:pt>
                <c:pt idx="3">
                  <c:v>Plan de mejoramiento Veeduria de Bogota</c:v>
                </c:pt>
              </c:strCache>
            </c:strRef>
          </c:cat>
          <c:val>
            <c:numRef>
              <c:f>ESTADISTICAS!$E$325:$E$328</c:f>
              <c:numCache>
                <c:formatCode>General</c:formatCode>
                <c:ptCount val="4"/>
                <c:pt idx="0">
                  <c:v>1</c:v>
                </c:pt>
                <c:pt idx="1">
                  <c:v>53</c:v>
                </c:pt>
                <c:pt idx="2">
                  <c:v>9</c:v>
                </c:pt>
                <c:pt idx="3">
                  <c:v>4</c:v>
                </c:pt>
              </c:numCache>
            </c:numRef>
          </c:val>
          <c:extLst>
            <c:ext xmlns:c16="http://schemas.microsoft.com/office/drawing/2014/chart" uri="{C3380CC4-5D6E-409C-BE32-E72D297353CC}">
              <c16:uniqueId val="{00000001-5C90-4AD9-B549-1E8580DC6028}"/>
            </c:ext>
          </c:extLst>
        </c:ser>
        <c:dLbls>
          <c:showLegendKey val="0"/>
          <c:showVal val="1"/>
          <c:showCatName val="0"/>
          <c:showSerName val="0"/>
          <c:showPercent val="0"/>
          <c:showBubbleSize val="0"/>
        </c:dLbls>
        <c:gapWidth val="75"/>
        <c:axId val="338322440"/>
        <c:axId val="338327144"/>
      </c:barChart>
      <c:catAx>
        <c:axId val="338322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8327144"/>
        <c:crosses val="autoZero"/>
        <c:auto val="1"/>
        <c:lblAlgn val="ctr"/>
        <c:lblOffset val="100"/>
        <c:noMultiLvlLbl val="0"/>
      </c:catAx>
      <c:valAx>
        <c:axId val="338327144"/>
        <c:scaling>
          <c:orientation val="minMax"/>
        </c:scaling>
        <c:delete val="1"/>
        <c:axPos val="l"/>
        <c:numFmt formatCode="General" sourceLinked="1"/>
        <c:majorTickMark val="none"/>
        <c:minorTickMark val="none"/>
        <c:tickLblPos val="nextTo"/>
        <c:crossAx val="338322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xdr:col>
      <xdr:colOff>738187</xdr:colOff>
      <xdr:row>110</xdr:row>
      <xdr:rowOff>9523</xdr:rowOff>
    </xdr:from>
    <xdr:to>
      <xdr:col>7</xdr:col>
      <xdr:colOff>1143000</xdr:colOff>
      <xdr:row>130</xdr:row>
      <xdr:rowOff>103186</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651441</xdr:colOff>
      <xdr:row>257</xdr:row>
      <xdr:rowOff>44392</xdr:rowOff>
    </xdr:from>
    <xdr:to>
      <xdr:col>6</xdr:col>
      <xdr:colOff>508566</xdr:colOff>
      <xdr:row>271</xdr:row>
      <xdr:rowOff>136071</xdr:rowOff>
    </xdr:to>
    <xdr:graphicFrame macro="">
      <xdr:nvGraphicFramePr>
        <xdr:cNvPr id="4" name="Gráfico 3">
          <a:extLst>
            <a:ext uri="{FF2B5EF4-FFF2-40B4-BE49-F238E27FC236}">
              <a16:creationId xmlns:a16="http://schemas.microsoft.com/office/drawing/2014/main" id="{00000000-0008-0000-0200-000004000000}"/>
            </a:ext>
            <a:ext uri="{147F2762-F138-4A5C-976F-8EAC2B608ADB}">
              <a16:predDERef xmlns:a16="http://schemas.microsoft.com/office/drawing/2014/main" pre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511968</xdr:colOff>
      <xdr:row>213</xdr:row>
      <xdr:rowOff>119062</xdr:rowOff>
    </xdr:from>
    <xdr:to>
      <xdr:col>7</xdr:col>
      <xdr:colOff>1071562</xdr:colOff>
      <xdr:row>228</xdr:row>
      <xdr:rowOff>59530</xdr:rowOff>
    </xdr:to>
    <xdr:graphicFrame macro="">
      <xdr:nvGraphicFramePr>
        <xdr:cNvPr id="5" name="Gráfico 4">
          <a:extLst>
            <a:ext uri="{FF2B5EF4-FFF2-40B4-BE49-F238E27FC236}">
              <a16:creationId xmlns:a16="http://schemas.microsoft.com/office/drawing/2014/main" id="{00000000-0008-0000-0200-000005000000}"/>
            </a:ext>
            <a:ext uri="{147F2762-F138-4A5C-976F-8EAC2B608ADB}">
              <a16:predDERef xmlns:a16="http://schemas.microsoft.com/office/drawing/2014/main" pre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545306</xdr:colOff>
      <xdr:row>143</xdr:row>
      <xdr:rowOff>42863</xdr:rowOff>
    </xdr:from>
    <xdr:to>
      <xdr:col>7</xdr:col>
      <xdr:colOff>2095500</xdr:colOff>
      <xdr:row>161</xdr:row>
      <xdr:rowOff>42862</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114299</xdr:colOff>
      <xdr:row>177</xdr:row>
      <xdr:rowOff>0</xdr:rowOff>
    </xdr:from>
    <xdr:to>
      <xdr:col>7</xdr:col>
      <xdr:colOff>1042986</xdr:colOff>
      <xdr:row>195</xdr:row>
      <xdr:rowOff>35718</xdr:rowOff>
    </xdr:to>
    <xdr:graphicFrame macro="">
      <xdr:nvGraphicFramePr>
        <xdr:cNvPr id="7" name="Gráfico 6">
          <a:extLst>
            <a:ext uri="{FF2B5EF4-FFF2-40B4-BE49-F238E27FC236}">
              <a16:creationId xmlns:a16="http://schemas.microsoft.com/office/drawing/2014/main" id="{00000000-0008-0000-0200-000007000000}"/>
            </a:ext>
            <a:ext uri="{147F2762-F138-4A5C-976F-8EAC2B608ADB}">
              <a16:predDERef xmlns:a16="http://schemas.microsoft.com/office/drawing/2014/main" pre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27213</xdr:colOff>
      <xdr:row>272</xdr:row>
      <xdr:rowOff>149679</xdr:rowOff>
    </xdr:from>
    <xdr:to>
      <xdr:col>5</xdr:col>
      <xdr:colOff>666750</xdr:colOff>
      <xdr:row>295</xdr:row>
      <xdr:rowOff>149679</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1299483</xdr:colOff>
      <xdr:row>283</xdr:row>
      <xdr:rowOff>166008</xdr:rowOff>
    </xdr:from>
    <xdr:to>
      <xdr:col>8</xdr:col>
      <xdr:colOff>819151</xdr:colOff>
      <xdr:row>298</xdr:row>
      <xdr:rowOff>51708</xdr:rowOff>
    </xdr:to>
    <xdr:graphicFrame macro="">
      <xdr:nvGraphicFramePr>
        <xdr:cNvPr id="13" name="Gráfico 12">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142874</xdr:colOff>
      <xdr:row>73</xdr:row>
      <xdr:rowOff>16329</xdr:rowOff>
    </xdr:from>
    <xdr:to>
      <xdr:col>9</xdr:col>
      <xdr:colOff>3068410</xdr:colOff>
      <xdr:row>87</xdr:row>
      <xdr:rowOff>92529</xdr:rowOff>
    </xdr:to>
    <xdr:graphicFrame macro="">
      <xdr:nvGraphicFramePr>
        <xdr:cNvPr id="3" name="Gráfico 2">
          <a:extLst>
            <a:ext uri="{FF2B5EF4-FFF2-40B4-BE49-F238E27FC236}">
              <a16:creationId xmlns:a16="http://schemas.microsoft.com/office/drawing/2014/main" id="{00000000-0008-0000-0200-000003000000}"/>
            </a:ext>
            <a:ext uri="{147F2762-F138-4A5C-976F-8EAC2B608ADB}">
              <a16:predDERef xmlns:a16="http://schemas.microsoft.com/office/drawing/2014/main" pre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1088572</xdr:colOff>
      <xdr:row>302</xdr:row>
      <xdr:rowOff>84363</xdr:rowOff>
    </xdr:from>
    <xdr:to>
      <xdr:col>9</xdr:col>
      <xdr:colOff>1428750</xdr:colOff>
      <xdr:row>320</xdr:row>
      <xdr:rowOff>13606</xdr:rowOff>
    </xdr:to>
    <xdr:graphicFrame macro="">
      <xdr:nvGraphicFramePr>
        <xdr:cNvPr id="9" name="Gráfico 8">
          <a:extLst>
            <a:ext uri="{FF2B5EF4-FFF2-40B4-BE49-F238E27FC236}">
              <a16:creationId xmlns:a16="http://schemas.microsoft.com/office/drawing/2014/main" id="{00000000-0008-0000-0200-000009000000}"/>
            </a:ext>
            <a:ext uri="{147F2762-F138-4A5C-976F-8EAC2B608ADB}">
              <a16:predDERef xmlns:a16="http://schemas.microsoft.com/office/drawing/2014/main" pre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380999</xdr:colOff>
      <xdr:row>54</xdr:row>
      <xdr:rowOff>185735</xdr:rowOff>
    </xdr:from>
    <xdr:to>
      <xdr:col>3</xdr:col>
      <xdr:colOff>742949</xdr:colOff>
      <xdr:row>93</xdr:row>
      <xdr:rowOff>123825</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0</xdr:rowOff>
    </xdr:from>
    <xdr:to>
      <xdr:col>3</xdr:col>
      <xdr:colOff>361950</xdr:colOff>
      <xdr:row>149</xdr:row>
      <xdr:rowOff>128590</xdr:rowOff>
    </xdr:to>
    <xdr:graphicFrame macro="">
      <xdr:nvGraphicFramePr>
        <xdr:cNvPr id="3" name="Gráfico 2">
          <a:extLst>
            <a:ext uri="{FF2B5EF4-FFF2-40B4-BE49-F238E27FC236}">
              <a16:creationId xmlns:a16="http://schemas.microsoft.com/office/drawing/2014/main" id="{00000000-0008-0000-0300-000003000000}"/>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807D6CE5-3971-4240-8B8D-95DF088E690A}"/>
  <namedSheetView name="Ver2" id="{883B8B67-8E1C-45B2-9B27-8E0A74ED4CEF}"/>
  <namedSheetView name="Ver3" id="{F34F827C-CB47-4A62-9AD4-08FDC9B68968}"/>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A68A2071-9143-44D7-87CE-63169774710B}"/>
  <namedSheetView name="Ver2" id="{8C803FAC-A527-49A0-B2F7-A206EA17C29A}"/>
  <namedSheetView name="Ver3" id="{5822AB2D-7EC8-417A-B371-1450D0D0B80F}"/>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0C044B56-6041-4B74-A0A8-41A832F0AAC4}"/>
  <namedSheetView name="Ver2" id="{FA72B30F-58CA-45B5-BDC3-EC356C5CD722}"/>
  <namedSheetView name="Ver3" id="{B40F978F-9DE1-4103-A70F-C00E21CFE9D4}"/>
</namedSheetViews>
</file>

<file path=xl/namedSheetViews/namedSheetView4.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BC3D6B50-D321-4538-941F-5788B61E3335}"/>
  <namedSheetView name="Ver2" id="{746B850B-AFDA-4C20-8ADD-4C94144DA8BD}"/>
  <namedSheetView name="Ver3" id="{A918DE9D-01B2-47F2-816F-DCFE042E69EE}"/>
</namedSheetViews>
</file>

<file path=xl/persons/person.xml><?xml version="1.0" encoding="utf-8"?>
<personList xmlns="http://schemas.microsoft.com/office/spreadsheetml/2018/threadedcomments" xmlns:x="http://schemas.openxmlformats.org/spreadsheetml/2006/main">
  <person displayName="Sulma Esperanza Avendano Munoz" id="{3787390E-53D3-4B9D-9BC5-7E7E3639D821}" userId="S::sulmae.avendano@idipron.gov.co::a4214ff7-358f-4be4-9fbe-d191af592f4e"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TABLERO%20DE%20CONTROL%20GESTION%20DE%20LA%20MEJORA%20CONTINUA%2025062023%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li peña" refreshedDate="44316.925188078705" createdVersion="6" refreshedVersion="6" minRefreshableVersion="3" recordCount="723" xr:uid="{00000000-000A-0000-FFFF-FFFF00000000}">
  <cacheSource type="worksheet">
    <worksheetSource ref="A6:AF12" sheet="xxx" r:id="rId2"/>
  </cacheSource>
  <cacheFields count="31">
    <cacheField name="N°" numFmtId="0">
      <sharedItems containsString="0" containsBlank="1" containsNumber="1" containsInteger="1" minValue="1" maxValue="677"/>
    </cacheField>
    <cacheField name="PROCESO RESPONSABLE" numFmtId="0">
      <sharedItems count="190">
        <s v="Oficina asesora de planeación"/>
        <s v="Equipo de Participación Ciudadana - Oficina Asesora de Planeación"/>
        <s v=" Oficina Asesora de Planeación_x000a_"/>
        <s v="Comité Directivo"/>
        <s v="Subdirección técnica de métodos educativos y operativos"/>
        <s v="Subdirección técnica administrativa y financiera"/>
        <s v="Ofic Asesora Jurídica/área de Adquisiciones/Presupuesto/Administradores de Proyectos de inversión "/>
        <s v="Área de Tesorería/ Gerencias y Administraciones de Proyectos de Inversión"/>
        <s v="Gerente del Proyecto 1104. Coordinación Unidad de  Convenios. Coordinador Convenio Baños públicos SST. "/>
        <s v="Gerente del Proyecto 1104. Coordinación Unidad de  Convenios. Coordinador Convenio Baños públicos "/>
        <s v="Subdirección técnica de desarrollo humano"/>
        <s v="Subfinanciera / Área de Transporte (Supervisor y/o Apoyo de Contrato)"/>
        <s v="Oficina Asesora Jurídica"/>
        <s v="Área de Infraestructura, Supervisión del contrato"/>
        <s v="Área de Infraestructura "/>
        <s v="Área de Transporte (Supervisor y/o Apoyo de Contrato)"/>
        <s v="Gerente de Proyecto 1104 / Supervisores de convenios"/>
        <s v="Subdirección de Métodos Educativos y Operativa / Área de Bienestar y  Capacitación "/>
        <s v="Subdirección de Métodos Educativos y Operativa "/>
        <s v="Área de Administración Documental"/>
        <s v="Subdirección Administrativa y Financiera / Areas de Apoyo"/>
        <s v="Subdirección Administrativa y Financiera / Área de Tesorería"/>
        <s v="Subdirección Administrativa y Financiera / Área de Contabilidad"/>
        <s v="Área de Contabilidad, Área de Almacén e Inventarios"/>
        <s v="Subdirección Administrativa y Financiera / Area de Contabilidad"/>
        <s v="Subdirección Administrativa y Financiera "/>
        <s v="Subdirección de Métodos Educativos y Operativa / Área de Bienestar y  Capacitación  "/>
        <s v="Subdirección Técnica, Administrativa y Financiera."/>
        <s v="Subdirector de Métodos Educativos /Área Sociolegal / Oficina Asesora de Planeación  "/>
        <s v="Gerente de Proyecto 1104/Oficina Asesora Juridica  "/>
        <s v="Gerente Proyecto 971 / Subdirección de Métodos  "/>
        <s v="Subdirección de Métodos/ Area de Almacen e Inventarios "/>
        <s v="Subdirección de Métodos"/>
        <s v="Subdirector de Métodos Educativos /Area Sociolegal / Oficina Asesora de Planeación  "/>
        <s v="Subdirección de Métodos Educativos y Operativa /_x000a_Oficina Asesora de Planeacion "/>
        <s v="Subdirección técnica administrativa y financiera - área de sistemas"/>
        <s v="Área de Sistemas  y Área de Almacén e Inventario "/>
        <s v="Área de Sistemas "/>
        <s v="Oficina Asesora Juridica / Gerencias de Proyectos"/>
        <s v="Supervisor del contrato / Oficina Asesora juridica /Subdirección de Métodos Educativos y Operativa"/>
        <s v="Oficina Asesora Juridica"/>
        <s v="Subdirección de Métodos Educativos y Operativa"/>
        <s v="Subdirección de Métodos Educativos y Operativa /_x000a_Área de salud / Oficina Asesora de Planeación. "/>
        <s v="Subdirección de Métodos Educativos y Operativa / Gerentes de Proyecto de Inversión /_x000a_Área de salud  "/>
        <s v="Área de Mantenimiento de Bienes (Infraestructura), Supervisor y Apoyo a la Supervisión"/>
        <s v="Subdirección de Métodos Educativos y Operativa /_x000a_Área de salud/ Oficina Asesora de Planeación. "/>
        <s v="Gerencia de Proyecto de la Subdirección Técnica de Desarrollo Humano"/>
        <s v="Supervisores de Contrato de la Subdirección Técnica de Desarrollo Humano"/>
        <s v="Gerente Proyecto 1104"/>
        <s v="Subdirección técnica administrativa y financiera – infraestructura"/>
        <s v="Área de comunicaciones "/>
        <s v="Oficina Asesora de Planeación / Área de Contabilidad"/>
        <s v="Oficina de control interno / Dirección General/ OAJ/ Subdirecciones Técnicas/OAP"/>
        <s v="Subdirección Administrava y Financiera /Oficina Asesora Jurídica "/>
        <s v="Subdirección de Métodos_x000a_Áreas Modelo Pedagógico (SE)3   "/>
        <s v="Subdirección administrativa y financiera / Oficina Asesora Jurídica"/>
        <s v="Subdirección administrativa y financiera / Area de gestión documental"/>
        <s v="Oficina Asesora Jurídica "/>
        <s v="Área de sistemas / Oficna Asesora de Planeación "/>
        <s v="Área de sistemas / Área de infraestructura"/>
        <s v="Área de sistemas / Área de almacén e inventarios"/>
        <s v="Subdirección financiera / Área de Infraestructura / Supervisor y/o Apoyo de Contrato"/>
        <s v="Subdirección financiera / Área de Infraestructura / Supervisor y/o Apoyo de Contrato / Oficina Asesora de Planeación"/>
        <s v="_x000a_Supervisor del contrato / Apoyo a la supervisión  _x000a_Gerente Proyecto 1104"/>
        <s v="Gerente Proyecto 1104 /_x000a_Coordinador de convenios /Oficina Asesora de Planeación."/>
        <s v="Gerente Proyecto 1104 /_x000a_Coordinador de convenios / Oficina Asesora de Planeación."/>
        <s v="Área de almacén e inventarios /_x000a_Supervisor del contrato"/>
        <s v="Área de almacén e inventarios /_x000a_Supervisor del contrato / Economato"/>
        <s v="Área de almacén e inventarios /_x000a_Supervisor del contrato / Economato / Oficina Asesora de Planeación"/>
        <s v="Subdirección Administrativa y Financiera"/>
        <s v="Subdirección Administrativa y Financiera / Area de Tesorería"/>
        <s v="Subdirección Administrativa y financiera / Área de Tesorería / Área de Nómina / Servicios Administrativos / Oficina Asesora de Planeación"/>
        <s v="Área de Contabilidad / Subdirección Técnica Administrativa y Financiera"/>
        <s v="Gerente Proyecto de inversiòn 1104/ Oficina Asesora Jurídica"/>
        <s v="Subdirección Técnica de Métodos Educativos y Operativos / Subdirección Administrativa y financiera / Área de Contabilidad"/>
        <s v="Área de Nómina y Liquidaciones - Subdirección Técnica de Desarrollo Humano"/>
        <s v="Gerente Proyecto 1104 /_x000a_Subdirección Administrativa y Financiera /Oficina Asesora de Planeación."/>
        <s v="Área de Tesorería / Subdirección Administrativa y Financiera / Oficina Asesora de Planeación"/>
        <s v="Área de Tesorería /Subdirección  Administrativa y Financiera"/>
        <s v="Subdirección  Administrativa y Financiera / Área de contabilidad /_x000a_OAJ/ Presupuesto / Área de sistemas / Oficina Asesora de Planeación "/>
        <s v="Subdirección  Administrativa y Financiera / Área de Contabilidad / Área de Infraestructura"/>
        <s v="Oficina Asesora Jurídica/ Area de contabilidad"/>
        <s v="Subdirección  Administrativa y Financiera  / Área de Contabilidad"/>
        <s v="Subdirección  Administrativa y Financiera  / Área de Contabilidad / Oficina Asesora de Planeación"/>
        <s v="Subdirección  Administrativa y Financiera  / Área de Contabilidad / Área de sistemas"/>
        <s v="Subdirección de Metodos /Supervisor del contrato"/>
        <s v="Oficina Asesora Jurídica / Área de Presupuesto"/>
        <s v="Oficina Asesora de Planeación / Área de Presupuesto"/>
        <s v="Subdirección Administrativa y Financiera, Area de Transporte, OAP"/>
        <s v="Subdirección Administrativa y Financiera, Area de Transporte, Oficina Júridica"/>
        <s v="Subdirección Administrativa y Financiera, Area de Transporte, OCID, OAJ"/>
        <s v="Gerente Proyecto 7726_x000a_Coordinador de Convenios/ _x000a_Oficina Asesora de Planeación  "/>
        <s v="Gerente Proyecto 7726_x000a_Coordinador de Convenios/ _x000a_Oficina Asesora Juridica "/>
        <s v="Gerente Proyecto 7726_x000a_Coordinador de Convenios/ _x000a_Supervisor de los contratos  "/>
        <s v="Oficina Asesora Juridica_x000a_"/>
        <s v="Gerente Proyecto 7726_x000a_Coordinador de Convenios/_x000a_Oficina Asesora de Planeación  "/>
        <s v="Gerente Proyecto 7726_x000a_Coordinador de Convenios _x000a_Oficina Asesora Juridica "/>
        <s v="Gerente Proyecto 7726_x000a_Coordinador de Convenios _x000a_Supervisor de los contratos  "/>
        <s v="Subdirección Técnica Administrativa y Financiera   "/>
        <s v="Gerente Proyecto 7726_x000a_Coordinador de Convenios _x000a_Oficina Asesora de Planeación  "/>
        <s v="Gerente Proyecto 7726_x000a_Coordinador de Convenios _x000a_ "/>
        <s v="Gerente Proyecto 7726_x000a_Coordinador de Convenios "/>
        <s v="Gerente Proyecto 7726_x000a_Coordinador de Convenios / OAJ"/>
        <s v="Subdirección Administrativa y Financiera, Area de Transporte"/>
        <s v="Oficina Asesora Jurídica / Oficina Asesora de Planeaciòn"/>
        <s v="Subfinanciera / Area de Contabilidad / Area de Tesoreria / Oficina Asesora de Planeaciòn"/>
        <s v="Mantenimiento e Infraestructura /  Oficina Asesora Juridica/ Tesorería"/>
        <s v="Oficina Asesora Jurìdica/Gestiòn documental/Supervisores"/>
        <s v="Oficina Asesora jurídica  "/>
        <s v="Subdirecciòn Financiera/ Area de gestiòn ambiental"/>
        <s v="Subdirecciòn financiera / Área de Mantenimiento e Inf/_x000a_Subdirecciòn de metodos/ Area de salud"/>
        <s v="Área de Almacén e Inventarios / Subdirección Técnica de Métodos Educativos y Operativa"/>
        <s v="Área de Sistemas / Subdirección Administrativa y Financiera"/>
        <s v="Área de Almacén e Inventarios / Subdirección Administrativa y Financiera"/>
        <s v="Área de Almacén e Inventarios / Oficina Asesora de Planeación"/>
        <s v="Área de Almacén e Inventarios /Subdirección Administrativa y Financiera"/>
        <s v="Área de Sistemas / Oficina Asesora de Planeación"/>
        <s v="Área de Transportes / Subdirección Administrativa y Financiera"/>
        <s v="Área de Transportes "/>
        <s v="Subdirección Técnica de Métodos Educativos y Operativa"/>
        <s v="Área de Sistemas / Subdirección Administrativa y Financiera / Almacén e inventarios"/>
        <s v="Área de Sistemas/ Área de Almacén e Inventarios"/>
        <s v="Área de Almacén e Inventarios"/>
        <s v="Gerente Proyecto de inversión 7726 / Coordinador de Convenios"/>
        <s v="Gerente Proyecto de inversión 7726 / Supervisor del contrato / Oficina Asesora Jurídica "/>
        <s v="Gerente Proyecto de inversión 7726 / Supervisor del contrato "/>
        <s v="Gerente del proyecto 7720 / _x000a_Supervisor contrato_x000a_STAF/Documental_x000a_"/>
        <s v="Gerente del proyecto 7720 /  _x000a_Supervisor del contrato_x000a_OAP_x000a_"/>
        <s v="Subdirección de Métodos / Oficina Asesora Juridica "/>
        <s v="Gerente Proyecto de inversión 7726 / Cordinador de convenios / Oficina Asesora de Planeación "/>
        <s v="Gerente Proyecto de inversión 7726 / Supervisor del contrato /  Coordinador de convenios"/>
        <s v="Gerente proyecto 7720 _x000a_Supervisor  del contrato "/>
        <s v="Subdirección técnica administrativa y financiera - área de sistemas - infraestructura_x000a__x000a_Oficina Asesora de Planeación"/>
        <s v="Oficina de control Interno _x000a_Oficina Asesora de Planeación"/>
        <s v="Oficina de control Interno "/>
        <s v="Subdirección técnica administrativa y financiera - Infraestructura"/>
        <s v="Subdirección técnica administrativa y financiera - Infraestructura  /Subdirección técnica de desarrollo humano"/>
        <s v="Subdirección técnica administrativa y financiera - Transporte"/>
        <s v="Subdirección técnica administrativa y financiera - Atención a la ciudadanía"/>
        <s v="Comunicaciones"/>
        <s v="Oficina Asesora de Planeación y Atención a la ciudadanía"/>
        <s v="Oficina Asesora de Planeación - Participación ciudadana"/>
        <s v="Oficina Asesora de Planeación, Infraestructura y Sistemas"/>
        <s v="Investigación"/>
        <s v="Oficina Asesora de Planeación-Equipo de trabajo MIPG"/>
        <s v="Área de contabilidad - Oficina Asesora de Planeación: Equipo de trabajo MIPG "/>
        <s v="Oficina Asesora de Planeación: Equipo de trabajo MIPG - Todos los procesos"/>
        <s v="Oficina Asesora de Planeación: Equipo de trabajo MIPG "/>
        <s v="Subdirección técnica administrativa y financiera - área de administración documental"/>
        <s v="Área Sociolegal"/>
        <s v="Área Sociolegal y Planeación "/>
        <s v="Subdirección técnica de desarrollo humano-área de carrera administrativa, bienestar y capacitación "/>
        <s v="Subdirección técnica de desarrollo humano-área de capacitación "/>
        <s v="Subdirección técnica administrativa y financiera - área de trabajo de gestión ambiental"/>
        <s v="Profesional Oficina Asesora de Planeación "/>
        <s v="Profesional Oficina Asesora de Planeación _x000a_Comité Institucional de Control Interno_x000a__x000a_Profesional Oficina Gestión Tecnológica y de la Información "/>
        <s v="Profesional Oficina Asesora de Planeación _x000a_Profesional Comunicaciones_x000a_Profesional Desarrollo Humano"/>
        <s v="Profesional _x000a_Oficina de Control Interno_x000a__x000a_Lideres de las áreas y sus equipos de trabajo"/>
        <s v="Profesional Oficina Asesora de Planeación _x000a__x000a_Profesional Oficina de Control Interno"/>
        <s v="Profesional Oficina Asesora de Planeación_x000a__x000a_ Profesional Oficina de Control Interno "/>
        <s v="Subdirección técnica de métodos educativos y operativos_x000a_Oficina asesora de planeación - MIPG"/>
        <s v="Oficina Asesora de Planeación "/>
        <s v="Oficina Asesora de Planeación, área de Comunicaciones y/o dependencias  "/>
        <s v="Control Interno y Área de Comunicaciones"/>
        <s v="Oficina Asesora de Planeación (Equipo de Participación)"/>
        <s v="*Responsable proceso atención a la ciudadanía y equipo del proceso"/>
        <s v="Responsable proceso atención a la ciudadanía y equipo del proceso"/>
        <s v="Responsable proceso atención a la ciudadanía y equipo del proceso, àrea de mantenimiento de bienes e infraestructura - equipo de discapacidad"/>
        <s v="Responsable proceso atención a la ciudadanía y equipo del proceso, área de mantenimiento de bienes e infraestructura "/>
        <s v="Responsable proceso atención a la ciudadanía y equipo del proceso- grupo de trabajo para el ejercicio del control interno disciplinario"/>
        <s v="Responsable proceso atención a la ciudadanía y equipo del proceso, equipo transparencia de la entidad, oficina asesora jurídica, subdirección de desarrollo humano, subdirección de métodos educativos y operativos"/>
        <s v="Profesional _x000a_Universitario Oficina Asesora de Planeación.  _x000a_"/>
        <s v="Atención a la Discapacidad_x000a_Profesional OAP_x000a_Profesional Comunicaciones "/>
        <s v="Profesional _x000a_Universitario OAP.  _x000a_"/>
        <s v="Profesional _x000a_Universitario OAP._x000a__x000a_Gestión para el Desarrollo Humano  _x000a__x000a_Comunicaciones _x000a_"/>
        <s v="Profesional _x000a_Universitario TIC_x000a__x000a_Comunicaciones "/>
        <s v="Capacitaciones_x000a__x000a_Profesional Oficina Asesora de Planeación."/>
        <s v="Profesional _x000a_Universitario OAP _x000a__x000a_Comunicaciones _x000a_"/>
        <s v="Atención a la Ciudadanía"/>
        <s v="Profesional _x000a_Universitario OAP._x000a__x000a_Gestión para el Desarrollo Humano  _x000a__x000a_Comunicaciones "/>
        <s v="Profesional _x000a_Universitario OAP.  _x000a__x000a_Comunicaciones "/>
        <s v="Profesional _x000a_Universitario OAP Y Responsable del Área de Administración Documental_x000a_"/>
        <s v="Profesional _x000a_Universitario OAP _x000a__x000a_Territorio_x000a__x000a_Comunicaciones "/>
        <s v="Profesional _x000a_Universitario OAP _x000a__x000a_Capacitaciones_x000a__x000a_Desarrollo Humano"/>
        <s v="Profesional _x000a_Universitario OAP _x000a__x000a_Atención a la Ciudadanía_x000a__x000a_Comunicaciones "/>
        <s v="Profesional _x000a_Universitario OAP._x000a_ _x000a__x000a_Comunicaciones "/>
        <s v="Profesional _x000a_Universitario OAP y Área de Atención ala Ciudadanía_x000a_"/>
        <s v="Gestores de Integridad "/>
        <s v="Subdirección Técnica de Desarrollo Humano-OAJ-CID"/>
        <s v="Subdirección Técnica de Desarrollo Humano-OAJ"/>
      </sharedItems>
    </cacheField>
    <cacheField name="PROCESO QUE LIDERA" numFmtId="0">
      <sharedItems containsBlank="1" count="38">
        <s v="Oficina asesora de planeación – Participación ciudadana"/>
        <s v="Subdirección técnica de métodos educativos y operativos"/>
        <s v="Subdirección técnica administrativa y financiera - control interno disciplinario"/>
        <s v="Oficina asesora jurídica"/>
        <s v="Subdirección técnica administrativa y financiera - tesorería"/>
        <s v="Oficina asesora de planeación"/>
        <s v="Gerente Proyecto 1104"/>
        <s v="Subdirección técnica de desarrollo humano"/>
        <s v="Subdirección técnica administrativa y financiera - financiera"/>
        <s v="Subdirección técnica administrativa y financiera - transportes"/>
        <s v="Subdirección técnica administrativa y financiera – infraestructura"/>
        <s v="Subdirección técnica de métodos educativos y operativos - Bienestar  y capacitación"/>
        <s v="Subdirección técnica administrativa y financiera – gestión documental"/>
        <s v="Subdirección de Métodos Educativos y Operativa "/>
        <s v="Subdirección técnica administrativa y financiera"/>
        <s v="Subdirección técnica administrativa y financiera - contabilidad"/>
        <s v="Subdirección técnica administrativa y financiera - almacén e inventarios"/>
        <s v="Subdirección técnica de métodos educativos y operativos - sociolegal y justicia restaurativa"/>
        <s v="Gerente Proyecto 971"/>
        <s v="Subdirección técnica administrativa y financiera - sistemas"/>
        <s v="Supervisor del contrato"/>
        <s v="Subdirección técnica de métodos educativos y operativos – salud"/>
        <s v="Supervisores de Contrato de la Subdirección Técnica de Desarrollo Humano"/>
        <s v="Subdirección técnica administrativa y financiera - Atención a la ciudadanía"/>
        <s v="Comunicaciones"/>
        <s v="Subdirección técnica administrativa y financiera - gestión ambiental"/>
        <s v="Subdirección técnica administrativa y financiera - servicios administrativos"/>
        <s v="Oficina asesora de planeación – SIMI"/>
        <s v="Oficina asesora de planeación - MIPG"/>
        <s v="Oficina de control interno"/>
        <s v="Subdirección técnica de desarrollo humano – nómina y liquidaciones"/>
        <s v="Gerente Proyecto 7726"/>
        <s v="Subdirección técnica administrativa y financiera – mantenimiento"/>
        <s v="Gerente Proyecto 7720"/>
        <s v="Oficina asesora de planeación – Investigaciones"/>
        <s v="Subdirección técnica de desarrollo humano – carrera administrativa, bienestar social y capacitación"/>
        <s v="Oficina asesora de planeación – Políticas publicas "/>
        <m u="1"/>
      </sharedItems>
    </cacheField>
    <cacheField name="TEMATICA" numFmtId="0">
      <sharedItems containsBlank="1" count="33">
        <s v="Instancias de participación"/>
        <s v="Participacion ciudadana"/>
        <s v="Planeacion"/>
        <s v="Atención al ciudadano"/>
        <s v="Gobierno digital"/>
        <s v="Gestion ambiental"/>
        <s v="Inventarios"/>
        <s v="Autorregulación"/>
        <s v="Gestion documental"/>
        <s v="Modelo pedagogico"/>
        <s v="Contratacion"/>
        <s v="control interno disciplinario"/>
        <s v="Presupuesto"/>
        <s v="Seguridad y salud en el trabajo"/>
        <s v="Capacitaciones"/>
        <s v="talento humano"/>
        <s v="Cifras"/>
        <s v="planes de mejoramiento"/>
        <s v="Gestion financiera"/>
        <s v="Vehiculos"/>
        <s v="SIVICOF"/>
        <s v="Infraestructura"/>
        <s v="Gestion juridica"/>
        <s v="comunicaciones"/>
        <s v="equipos "/>
        <s v="Sistemas"/>
        <s v="Bienes"/>
        <s v="Control interno"/>
        <s v="Evaluacion"/>
        <s v="Gestion del conocimiento y de la innovacion"/>
        <m u="1"/>
        <s v="Política de denuncias de hechos de corrupción" u="1"/>
        <s v="Espacios de participación ciudadana" u="1"/>
      </sharedItems>
    </cacheField>
    <cacheField name="SUBTEMATICA" numFmtId="0">
      <sharedItems containsBlank="1" count="223">
        <s v="Seguimiento a compromisos"/>
        <s v="Limitado personal"/>
        <s v="Retroalimentación a las dependencias"/>
        <s v="Herramientas de gestión (riesgos, indicadores, balance social, planes y proyectos de inversión)"/>
        <s v="Informe anual de rendición de cuentas"/>
        <s v="Nivel de asistencia"/>
        <s v="Plan de participación ciudadana"/>
        <s v="Tramites y servicios"/>
        <s v="Construcción de estrategia"/>
        <s v="Fortalecimiento organizacional y simplificación de procesos"/>
        <s v="Disposición de Residuos Líquidos y Sólidos, condiciones específicas de las áreas de elaboración, almacenamiento, distribución, transporte, comercialización de alimentos, estado de los equipos y utensilios empleados en el manejo de los alimentos"/>
        <s v="Controles (Ficha Kardex y formatos de control)"/>
        <s v="Documentación de procedimientos y formatos"/>
        <s v="Política archivística"/>
        <s v="estrategias de intervención"/>
        <s v="salud- asistencia a primeros auxilios - afiliaciones a salud"/>
        <s v="Estandares ICBF"/>
        <s v="valoraciones iniciales y consultas sociales"/>
        <s v="Simi"/>
        <s v="comités técnicos"/>
        <s v="Supervisión e interventoría"/>
        <s v="seguimiento y evaluacion  de los programas, proyectos y metodologias"/>
        <s v="proceso de seguimiento al egreso de los NNAJ retirados del IDIPRON"/>
        <s v="Término de la investigación disciplinaria"/>
        <s v="Reservas"/>
        <s v="Extintores, Botiquines"/>
        <s v="Diferencias en cantidades de alimentos"/>
        <s v="personal de cocina"/>
        <s v="cronograma de trabajo"/>
        <s v="Inducción y re-inducción en SG-SST"/>
        <s v="Asignación presupuestal al sistema de gestión de la seguridad y salud en el trabajo"/>
        <s v="Aplicación y actualización de procedimientos y formatos"/>
        <s v="Revisión por la Dirección "/>
        <s v="Rendición de cuentas"/>
        <s v="Comité de convivencia"/>
        <s v="controles asociados a los talleres"/>
        <s v="Educacion - retroalimentación y legalidad  de  los procesos académicos"/>
        <s v="implementacion de ambientes pedagogicos "/>
        <s v="desactualizacion y falta de aplicacion de funciones de las dependencias"/>
        <s v="Prácticas inadecuadas de conservación de documentos"/>
        <s v="Características de los documentos electrónicos"/>
        <s v="Elementos de protección personal"/>
        <s v="Denuncias de los casos con Presunto Abuso Sexual  "/>
        <s v="casos con Proceso Administrativo de Restablecimiento de Derechos"/>
        <s v="Formulación y seguimiento"/>
        <s v="Estados financieros"/>
        <s v="Avalúos de los bienes inmuebles"/>
        <s v="Politicas contables"/>
        <s v="Conciliación y depuración de saldos"/>
        <s v="Avalúo técnico de bienes muebles"/>
        <s v="Consumo"/>
        <s v="Adjudicacion"/>
        <s v="Incumplimiento de contratos"/>
        <s v="precontractual"/>
        <s v="Pólizas"/>
        <s v="Registro presupuestal y garantias"/>
        <s v="Pagos"/>
        <s v="Estudio de mercado "/>
        <s v="Inconsistencias en la información"/>
        <s v="Notas de los estados financieros"/>
        <s v="tope máximo permitido para el manejo de las subcuentas "/>
        <s v="Activacion tardia de clausulas"/>
        <s v="Estudios previos, pliegos de condiciones y fichas técnicas"/>
        <s v="Seguros"/>
        <s v="Publicación SECOP"/>
        <s v="elementos de vestir"/>
        <s v="falta de unidad de criterio en la denominación de algunos elementos adquiridos"/>
        <s v="Valor real de recursos comprometidos"/>
        <s v="seleccion de contratistas"/>
        <s v="pagos salidas pedagogicas"/>
        <s v="Documentación contrato"/>
        <s v="Ejecución contractual"/>
        <s v="Aplicación de normatividad"/>
        <s v=" Política Pública de Seguridad Alimentaria y Nutricional"/>
        <s v="Liquidación de contratos"/>
        <s v="Riesgos laborales "/>
        <s v="Inicio de ejecución de contratos"/>
        <s v="Buenas practicas de manufactura"/>
        <s v="Cumplimiento de horario en aulas de clase"/>
        <s v="Fallas estructurales UPIS y sedes"/>
        <s v="Mantenimiento de sedes y UPIS"/>
        <s v="Concepto técnico de bomberos"/>
        <s v="Licencias de construcción"/>
        <s v="Desescolarizacion y resistencia al modelo de educacion tradicional"/>
        <s v="Controles relacionados con los alimentos"/>
        <s v="minuta patron"/>
        <s v="riesgos de contratacion"/>
        <s v="Contratacion"/>
        <s v="Irregularidades de funcionarios en la contratación"/>
        <s v="Puntos de atención al ciudadano"/>
        <s v="Acondicionamiento para personas con discapacidad"/>
        <s v="Acondicionamiento   espacios físicos de acceso al ciudadano"/>
        <s v="Normograma /SIPROJ WEB/Fichas técnicas de conciliación"/>
        <s v="Politica de comunicaciones"/>
        <s v="Pagina web"/>
        <s v="Transparencia"/>
        <s v="Certificados de disponibilidad presupuestal"/>
        <s v="Estimulo de corresponsabilidad"/>
        <s v="giros"/>
        <s v="seguimiento de NNAJ dentro del modelo"/>
        <s v="Fondo documental acumulado, inventarios documentales y transferencias"/>
        <s v="insumos para el desarrollo de talleres"/>
        <s v="notificaciones y permisos de NNAJ"/>
        <s v="Inventarios"/>
        <s v="control y seguimiento del inventario"/>
        <s v="excedentes de elementos almacenados"/>
        <s v="Elementos devolutivos y de consumo a terceros"/>
        <s v="organización de los elementos"/>
        <s v="Aspectos estructurales de los archivos para la custodia y conservación"/>
        <s v="sistema de identificación visual de la documentación"/>
        <s v="Organización de archivos"/>
        <s v="Materiales de fabricación"/>
        <s v="Señalización"/>
        <s v="Inadecuado manejo de expedientes e inconsistencia de la información"/>
        <s v="Espacios de participación ciudadana"/>
        <s v="Reconocimiento de activos"/>
        <s v="SICAPITAL"/>
        <s v="Cajas menores"/>
        <s v="depreciación"/>
        <s v="Bienes sin legalizar"/>
        <s v="Baja de bienes"/>
        <s v="Salidas de almacén"/>
        <s v="reciclaje y/o chatarrización"/>
        <s v="Comité de inventarios"/>
        <s v="Avalúo técnico"/>
        <s v="Baja rotación de elementos"/>
        <s v="CORDIS"/>
        <s v="Tablas de retención documental, tablas de control de acceso, banco terminológico de tipos, series y subseries documentales"/>
        <s v="práctica de separación por parte de los funcionarios, contratista y usuarios"/>
        <s v="manejo de residuos"/>
        <s v="PIGA"/>
        <s v="Encuesta de Percepción"/>
        <s v="Formalización del grupo dentro del organigrama"/>
        <s v="Quejas, reclamos, sugerencias y solicitudes "/>
        <s v="Política de servicio al ciudadano"/>
        <s v="Informes"/>
        <s v="Documentos electrónicos, sistema integrado de conservación, plan de conservación documental, plan de preservación digital a largo plazo"/>
        <s v="Planes de emergencia o atención de desastres"/>
        <s v="Acciones inefectivas"/>
        <s v="Diferencias en los elementos adquiridos vs los entregados/instalados"/>
        <s v="Órdenes de compra"/>
        <s v="Deducciones y/o retenciones"/>
        <s v="Cuentas por cobrar"/>
        <s v="entrega inoportuna o no entrega de información de las diferentes dependencias que reportan al área contable"/>
        <s v="Registro de los hechos económicos"/>
        <s v="mayor valor pagado en las tarifas del servicio de transporte "/>
        <s v="mayor valor pagado"/>
        <s v="Incumplimiento en las fechas acordadas"/>
        <s v="habilitación de los servicios de salud "/>
        <s v="Identificación de los bienes de la cuenta contable materiales y suministros- materiales para educación "/>
        <s v="Falta de utilizacion de equipos"/>
        <s v="Abandono y deterioro de vehículos"/>
        <s v="Desactualizacion del inventario en el sistema"/>
        <s v="Identificación, descripción, ubicación y organización de elementos"/>
        <s v=" sticker de identificación y/o placa"/>
        <s v="marcación inadecuada de los elementos"/>
        <s v="comunicación y articulación entre el equipo de la noche con el equipo del día"/>
        <s v=" jornadas extensas para el cubrimiento del servicios"/>
        <s v="Política Pública para la garantía del ejercicio efectivo de los derechos de las personas que hacen parte de los sectores sociales LGBTI y de personas con orientaciones sexuales e identidades de género diversas"/>
        <s v="planeacion y ejecucion de intervenciones"/>
        <s v="Pago peajes"/>
        <s v="cumplimiento de los límites de concentración de riesgos en los excedentes del Instituto"/>
        <s v="responsabilidad y autoridad en  los niveles organizacionales"/>
        <s v="Política de Gestión Ambiental "/>
        <s v="Plan Estratégico de Tecnologías de Información (PETI)"/>
        <s v="mantenimiento preventivo "/>
        <s v=" riesgos"/>
        <s v="Diagnóstico de capacidades"/>
        <s v="Esquema de las líneas de defensa"/>
        <s v="Apropiación de los valores en los servidores"/>
        <s v="Medición de la efectividad de los controles"/>
        <s v="seguridad de la información"/>
        <s v="Puntos de control en los procedimientos "/>
        <s v="Mantenimiento a los equipos "/>
        <s v="Optmizar el uso de vehículos institucionales"/>
        <s v="Satisfacción del usuario"/>
        <s v="Atención al ciudadano"/>
        <s v="Ferias de servicio"/>
        <s v="Protección de Datos al denunciante"/>
        <s v="oferta publica de servicios "/>
        <s v="Atención de personas con discapacidad"/>
        <s v="perfiles de abogados externos"/>
        <s v="Política de prevención del daño antijurídico"/>
        <s v="capacitaciones y charlas impartidas por la Secretaria Jurídica Distrital"/>
        <s v="Comité de conciliación"/>
        <s v="proceso de selección de los contratistas de la entidad para garantizar su idoniedad"/>
        <s v="Datos "/>
        <s v="Publicacion pagina web"/>
        <s v="Participación ciudadana"/>
        <s v="Centro de documentación"/>
        <s v="inventario"/>
        <s v=" Plan de Acción de Gestión del Conocimiento y la Innovación"/>
        <s v="informes para la toma de decisiones"/>
        <s v="Estrategias de seguimiento y autoevaluación "/>
        <s v="Política de gestión del conocimiento"/>
        <s v="Identificación de necesidades"/>
        <s v="Herramientas de uso y aprobación del conocimiento "/>
        <s v="Historia social NNAJ"/>
        <s v="Programa de Gestión Documental"/>
        <s v="Evaluacion de capacitaciones"/>
        <s v="Sala amiga de la familia lactante"/>
        <s v="Planeacion estrategica del talento humano"/>
        <s v="Integridad"/>
        <s v="Retiro"/>
        <s v="Adquisición de equipos"/>
        <s v="Publicación de planes de mejoramiento"/>
        <s v="Foros virtuales"/>
        <s v="Defensor de la Ciudadanía"/>
        <s v="Nodo Sectorial "/>
        <s v="Protección de Datos Personales"/>
        <s v="Política de denuncias de hechos de corrupción"/>
        <s v="Lenguaje claro"/>
        <s v=" Protección de Datos al denunciante"/>
        <s v="Código de integridad"/>
        <s v="Conflicto de intereses"/>
        <s v="Declaración de bienes y rentas"/>
        <m u="1"/>
        <s v="Transferencias" u="1"/>
        <s v="seguro" u="1"/>
        <s v="Política de servicios al ciudadano" u="1"/>
        <s v="Estudio de mercado" u="1"/>
        <s v="Incumplimiento contratos" u="1"/>
        <s v="pago" u="1"/>
      </sharedItems>
    </cacheField>
    <cacheField name="RESPONSABLE DE SEGUIMIENTO DESDE PLANEACION" numFmtId="0">
      <sharedItems containsBlank="1"/>
    </cacheField>
    <cacheField name="FUENTE" numFmtId="0">
      <sharedItems containsBlank="1" count="8">
        <s v="Plan de mejoramiento auditorias internas"/>
        <s v="Plan de mejoramiento Contraloria de Bogota"/>
        <s v="Plan de mejoramiento personeria  de Bogota"/>
        <s v="Plan de mejoramiento Veeduria de Bogota"/>
        <s v="Plan de mejoramiento archivistico"/>
        <s v="Plan de adecuacion y sostenibilidad"/>
        <s v="Plan anticorrupcion y de atencion al ciudadano"/>
        <m u="1"/>
      </sharedItems>
    </cacheField>
    <cacheField name="CÓDIGO" numFmtId="0">
      <sharedItems/>
    </cacheField>
    <cacheField name="NUMERO DE HALLAZGO" numFmtId="0">
      <sharedItems/>
    </cacheField>
    <cacheField name="CODIGO AUDITORIA SEGÚN PAD DE LA VIGENCIA" numFmtId="0">
      <sharedItems containsMixedTypes="1" containsNumber="1" containsInteger="1" minValue="54" maxValue="524"/>
    </cacheField>
    <cacheField name="POLITICA DE MIPG" numFmtId="0">
      <sharedItems count="16">
        <s v="No aplica"/>
        <s v="Gobierno Digital"/>
        <s v="Trámites"/>
        <s v="Control Interno"/>
        <s v="Atención a la ciudadanía"/>
        <s v="Transparencia"/>
        <s v="Fortalecimiento organizacional"/>
        <s v="Defensa Jurídica"/>
        <s v="Talento humano"/>
        <s v="Direccionamiento estrategico"/>
        <s v="Participación ciudadana"/>
        <s v="Gestión del conocimiento y la innovación"/>
        <s v="Racionalización de trámites"/>
        <s v="Seguimiento y evaluación"/>
        <s v="Gestión Documental"/>
        <s v="Integridad"/>
      </sharedItems>
    </cacheField>
    <cacheField name="COMPONENTE " numFmtId="0">
      <sharedItems/>
    </cacheField>
    <cacheField name="AÑO VIGENCIA DEL PLAN" numFmtId="0">
      <sharedItems containsSemiMixedTypes="0" containsString="0" containsNumber="1" containsInteger="1" minValue="2017" maxValue="2020" count="4">
        <n v="2017"/>
        <n v="2018"/>
        <n v="2019"/>
        <n v="2020"/>
      </sharedItems>
    </cacheField>
    <cacheField name="HALLAZGO / BRECHA IDENTIFICADA / SITUACION IDENTIFICADA" numFmtId="0">
      <sharedItems longText="1"/>
    </cacheField>
    <cacheField name="CAUSA" numFmtId="0">
      <sharedItems longText="1"/>
    </cacheField>
    <cacheField name="ACTIVIDAD" numFmtId="0">
      <sharedItems longText="1"/>
    </cacheField>
    <cacheField name="PRODUCTO" numFmtId="0">
      <sharedItems containsBlank="1" longText="1"/>
    </cacheField>
    <cacheField name="FORMULA DEL INDICADOR" numFmtId="0">
      <sharedItems containsMixedTypes="1" containsNumber="1" containsInteger="1" minValue="1" maxValue="1" longText="1"/>
    </cacheField>
    <cacheField name="FECHA INICIO" numFmtId="0">
      <sharedItems containsDate="1" containsMixedTypes="1" minDate="2017-06-01T00:00:00" maxDate="2021-01-16T00:00:00"/>
    </cacheField>
    <cacheField name="FECHA FINAL" numFmtId="0">
      <sharedItems containsDate="1" containsBlank="1" containsMixedTypes="1" minDate="2018-12-01T00:00:00" maxDate="2021-12-21T00:00:00" count="62">
        <d v="2019-08-31T00:00:00"/>
        <s v="Sin informacion"/>
        <d v="2019-05-21T00:00:00"/>
        <d v="2019-12-22T00:00:00"/>
        <d v="2019-10-31T00:00:00"/>
        <d v="2018-12-01T00:00:00"/>
        <d v="2020-03-01T00:00:00"/>
        <d v="2019-12-01T00:00:00"/>
        <d v="2019-12-31T00:00:00"/>
        <d v="2019-11-30T00:00:00"/>
        <d v="2020-04-25T00:00:00"/>
        <d v="2020-03-30T00:00:00"/>
        <d v="2020-07-01T00:00:00"/>
        <d v="2020-09-18T00:00:00"/>
        <d v="2020-12-10T00:00:00"/>
        <d v="2020-10-15T00:00:00"/>
        <d v="2020-04-15T00:00:00"/>
        <d v="2020-10-31T00:00:00"/>
        <d v="2019-05-30T00:00:00"/>
        <d v="2019-03-30T00:00:00"/>
        <d v="2019-04-30T00:00:00"/>
        <d v="2019-06-30T00:00:00"/>
        <d v="2019-07-30T00:00:00"/>
        <d v="2020-05-30T00:00:00"/>
        <d v="2021-01-31T00:00:00"/>
        <d v="2019-05-04T00:00:00"/>
        <d v="2020-12-30T00:00:00"/>
        <d v="2021-04-25T00:00:00"/>
        <d v="2020-06-30T00:00:00"/>
        <d v="2021-03-30T00:00:00"/>
        <d v="2020-07-30T00:00:00"/>
        <d v="2020-10-30T00:00:00"/>
        <d v="2020-09-30T00:00:00"/>
        <d v="2021-01-30T00:00:00"/>
        <d v="2020-08-30T00:00:00"/>
        <d v="2020-11-30T00:00:00"/>
        <d v="2021-06-20T00:00:00"/>
        <d v="2020-12-15T00:00:00"/>
        <d v="2021-08-20T00:00:00"/>
        <d v="2021-04-20T00:00:00"/>
        <d v="2021-09-30T00:00:00"/>
        <d v="2021-06-30T00:00:00"/>
        <d v="2021-01-29T00:00:00"/>
        <d v="2021-10-20T00:00:00"/>
        <d v="2021-08-30T00:00:00"/>
        <d v="2021-12-20T00:00:00"/>
        <d v="2021-06-28T00:00:00"/>
        <d v="2021-06-01T00:00:00"/>
        <d v="2021-02-15T00:00:00"/>
        <d v="2020-03-31T00:00:00"/>
        <d v="2020-12-31T00:00:00"/>
        <d v="2020-04-30T00:00:00"/>
        <d v="2020-05-31T00:00:00"/>
        <d v="2020-08-31T00:00:00"/>
        <d v="2020-07-31T00:00:00"/>
        <d v="2020-01-01T00:00:00"/>
        <d v="2021-01-01T00:00:00"/>
        <d v="2020-01-31T00:00:00"/>
        <d v="2020-02-01T00:00:00"/>
        <d v="2020-12-21T00:00:00"/>
        <m u="1"/>
        <d v="2019-12-30T00:00:00" u="1"/>
      </sharedItems>
    </cacheField>
    <cacheField name="FORMULACIÓN PLAN DE MEJORAMIENTO/ ACCIONES " numFmtId="165">
      <sharedItems count="2">
        <s v="SI"/>
        <s v="NO"/>
      </sharedItems>
    </cacheField>
    <cacheField name="INFORMACIÓN COMPLETA DEL PLAN DE MEJORAMIENTO/ ACCIONES" numFmtId="165">
      <sharedItems count="2">
        <s v="SI"/>
        <s v="NO"/>
      </sharedItems>
    </cacheField>
    <cacheField name="SEGUIMIENTO" numFmtId="0">
      <sharedItems containsBlank="1" count="421" longText="1">
        <s v="Se formula y oficiliza la matriz de seguimiento con instructivo, asi mismo inicia su implementación a partir del mes de agosto de 2018. _x000a_"/>
        <s v="Durante reunión del dia 27 de agosto de 2018, se reasignan las responsabilidades relacionadas con la asistencia a los espacios de participación en el nivel local. "/>
        <s v="El diligenciamiento de la matriz de información de instancias de participación distrital y local es el insumo que permite consolidar la información para la elaboración de informes ejecutivos. Se desarrolla la estrategia en el marco del Plan de Acción 2018 ( 4 informes ejecutivos)._x000a_"/>
        <s v="Elaboración del Plan de Acción del Equipo de Participación Ciudadana 2018 en el que  se evidencia total coherencia entre la meta, el indicador y las acciones propuestas._x000a_"/>
        <s v="Informe de la Estrategia Integral de Rendición de Cuentas 2018 _x000a_Estado: Elaboración. _x000a_Informe I Rendición de Cuentas (Perdomo)_x000a_Estado: Revisión y pendiente de aprobación._x000a_Informe II Rendición de Cuentas (Sede Calle 61 - 11/12/2018)_x000a_ Estado: Revisión y pendiente de aprobación."/>
        <s v="Se realizó reunión donde se hizó sensibilización, información y redistribución de responsables para la participación en instancias locales (Se abordó la importancia de la asistencia y el manejo de información en los mismos - 27/08/2018). _x000a_Se realizó reunión donde se hizó sensibilización e informó sobre la importancia de la asistencia y el manejo de información en las diferentes instancias locales y distritales (29/11/2018)._x000a_Se realizó reunión de capacitación, asignación y definición de lineamientos de los responsables de las difernetes instancias de participación y socialización de la matriz de diligenciamiento de información (24/01/2019)._x000a_Implementación de la matriz de diligenciamiento de las instancias de particiapción locales y distritales."/>
        <s v="Elaboración, publicación y divulgación del documento del Plan Institucional de Particiapción Ciudadana que resume y consolida el direccionamiento de las actividades a realizar en las diferentes etapas de la gestión pública, el cual incluye el objetivo, el alistamiento institucional, la normatividad, los mecanismos de participación y los pasos a tener en cuenta en la realización de los diferentes ejercicios y/o mecanismos de participación ciudadana que se desarrollarán anualmente en la entidad._x000a_ _x000a_Elaboración, publicación y divulgación del Plan de Participación Ciudadana 2018 en el cual se establecieron las acciones y/o actividades de Particiapción Ciudadana que se realizarían durante el año._x000a__x000a_Elaboración, publicación y divulgación del Plan de Participación Ciudadana 2019 en el cual se establecerán las acciones y/o actividades de Particiapción Ciudadana que se realizarían durante el año."/>
        <s v="Se crea mesa de trabajo de transparencia y acceso a información pública en la Entidad, a la cuál asiste representantes de las diferentes áreas del Instituto, las cuáles se deben encargar de la publicación y monitoreo de la información a la ciudadanía relacionada en el link de transparencia, según lo establecido por la Oficina Asesora de Planeación mediante comunicación._x000a_ _x000a_Publicación y divulgación de documentación 2018 relacionada a Participación Ciudadana en la página web, esta información, se ha venido realizando según la Ley de Transparencia y Derecho al Acceso a la Información Pública (1712 de 2014)_x000a_ _x000a_La información que se encuentra publicada se encuentra en ánalisis y seguimiento por parte del Equipo de Participación Ciudadana con el fin de ordenar la información para que sea de fácil acceso y entendimiento por parte del ciudadano. "/>
        <s v="Los responsables de liderar la implementación de la política de Gobiero digital es el área de Sistemas según el artículo 2.2.9.1.3.4 del Decreto 1008 del 14 de junio de 2018._x000a__x000a_La publicación y divulgación de información en la página web se ha venido realizando según la Ley de Transparencia y derecho al Acceso a la Información (1712 de 2014)"/>
        <s v="Se elabora una propuesta de matriz de  seguimiento para la participación en instancias institucionales  locales y distritales que permita en su análisis generar la construcción de indicadores  en temas de participación ciudadana. _x000a_Esta en proceso de revisión, aprobación y formalización. "/>
        <s v="Actualización y oficialización del procedimiento GESTION INTERINSTITUCIONAL  E-PLA-PR-002 "/>
        <s v="_x000a__x000a_Luego de realizar el análisis de los soportes entregados por el Área de Salud se evidenció por medio del acta con fecha del 15, 16 y 17 de Abril 2020, la socialización de las políticas de operación y quien es el responsable de esta actividad y los listados de asistencia de las capacitaciones realizadas sobre el manejo de residuos y trampas de grasa 15/11/2019, 13/05/2019 y 16/05/2019, por otra parte el Área de Salud soporta un comparativo de los perfiles sanitarios vigencia 2019 y 2020 de las unidades de Arcadia, Normandía y la Rioja de acuerdo a la segunda acción establecida, la cual es realizar un seguimiento al diagnóstico del perfil una vez al año. En este comparativo se analiza y se discrimina si aumento el porcentaje del cumplimiento o disminuyó de acuerdo a las acciones de mejora realizadas, teniendo en cuenta lo anterior la Oficina de Control Interno determina cerrar la No conformidad para el área de Salud pero se recomienda realizar un seguimiento al área de Gestión ambiental dado que tiene bajo su responsabilidad la acción de “Realizar etapa precontractual del proceso para cambio de trampas de grasa portátiles de acuerdo a priorización”."/>
        <s v="Se pudo evidenciar la realización de capacitaciones del formato control en recepción de alimentos para el control  de la recepción de los alimentos."/>
        <s v="Se evidenció por medio de las actas de sustitución el reemplazo del menaje deteriorado."/>
        <s v="Se cierra la No conformidad, esto porque al revisar la evidencias se observa la actualización e implementación de procedimientos como también de acompañamiento   por medio de capacitaciones y seguimientos para mitigar el riesgo._x000a_"/>
        <s v="Se cierra esta No conformidad, porque al revisar las evidencias se observa que el área a trabajapara fortalecer las deficiencias en la implementación de la politica de gestión documental."/>
        <s v="Continúa sin cerrar, teniendo en cuenta que si bien se han generado lineamientos en cuanto a las diferentes actividades que se realizan desde esta área, las mismas no se registran de manera adecuada y oportunamente en el SIMI durante la vigencia 2018. Por otra parte, no se evidencian indicadores de gestión en la caracterización del proceso misional, lo que dificulta su aplicación."/>
        <s v="Al realizar el análisis de los soportes entregados por el área de Salud, se pudo constatar que desde el área se ha realizado la proyección de contratación de las auxiliares de enfermería, teniendo en cuenta la dinámica de cada una de las jornadas de trabajo de las unidades durante las vigencias 2018, 2019, no se pudo constatar la proyección de contratación vigencia 2020. De lo anterior se puede inferir que el área planea o proyecta un número de auxiliares de enfermería para contratar, pero está proyección no se cumple, desconociendo la operación de las unidades principalmente las UPIS de Internados. Se observa que el área ha trabajado en estar al día con la afiliación de los NNAJ de acuerdo a la base de afiliados o usuarios 2020 y a la base de datos de enfermería a agosto de 2020. Adicionalmente como lo describe la acción reformulada el área de Salud iba a realizar un estándar de atención por UPI para evaluar la pertinencia del personal de enfermería en las Upis Internados, para brindar atención las 24 horas el cual no fue anexado como evidencia y en visitas realizadas (Auditoría Especial UPIS) se pudo constatar que en las unidades de San Francisco, Normandía y Arcadia cuentan con solo una auxiliar para el día. _x000a_"/>
        <s v="Teniendo en cuenta que la acción correctiva señala el establecer un estándar propio para el IDIPRON frente a las necesidades de profesionales y que no se aportó como evidencia el documento correspondiente que permita eliminar la causa raíz identificada, se mantiene abierta la Observación. Es importante que se agilicen las acciones que permitan la elaboración y formalización del documento estándar, para que se cumpla dentro de los tiempos definidos en el plan de mejoramiento, más aún, cuando es una acción reformulada y que obedece a un hallazgo de la vigencia 2017."/>
        <s v="Al verificar y realizar análisis de la información soportada, se identifica que desde el Área Sicosocial se cumple con seguimientos y acompañamientos periódicos a las acciones realizadas por los equipos psicosociales asignados a las UPIS, a pesar de que se confirma que en el contenido de las actas se verifican las valoraciones psicosociales, no se evidencia aplicación de un indicador que permita medir la oportunidad y cumplimiento en la realización de dichas valoraciones respecto a una línea base. De otra parte, se reconoce la gestión adelantada para la construcción de los indicadores propios del Área, pero no se aportan evidencias de su formalización, implementación y seguimiento, que permitan validar la acción de corrección planteada para subsanar el hallazgo. Es de anotar que la no conformidad hace referencia a que las valoraciones iniciales no se realizan de manera oportuna y al verificar la base de datos del reporte SIMI, se corrobora que existen NNAJ sin registro de valoración psicosocial, además en acta del 10/09/2020, suministrada por el Área Sicosocial se registra que se encuentra en desarrollo un plan de contingencia para realizar las valoraciones psicosociales pendientes. "/>
        <s v="De acuerdo con el instructivo del formato Hoja de Vida de Indicadores, en la formulación de los indicadores falta diligenciar: el plazo de cumplimiento, ODS al que aplica, componente del PND al que aplica, componente de políticas públicas, componente del PDD al que aplica, proyecto de inversión y la meta asociada. Igualmente, los indicadores no se encuentran oficializados. Por consiguiente, los indicadores no tienen monitoreo de seguimiento._x000a_Efectivamente, las Áreas han realizado la acción inicial en cuanto a la formulación de los indicadores de gestión; Sin embargo, la acción reformulada, oficializar los indicadores de gestión y aplicarlos no se ha cumplido."/>
        <s v="Continua sin cerrar teniendo en cuenta que si bien, se han adelantado acciones tenientes al mejoramiento en la parametrización del sistema de información misional SIMI, la información respecto a los seguimientos que realiza el área se encuentra desactualizada, razón por la cual se hace necesario continuar con la implementación de acciones de mejora a fin de garantizar una información veraz y oportuna."/>
        <s v="Si bien es cierto, se evidencia que el Área de Salud con el componente de mitigación ha venido trabajando en la construcción de la Ruta de Atención en el modelo de operación del componente de mitigación, en ningún documento soportado como evidencia se observa el mecanismo de medición de resultados, elemento importante para poder realizar seguimiento a la gestión del componente."/>
        <s v="Desde la Subdirección Técnica de Métodos se han venido adelantando acciones de coordinación y seguimiento a las actividades desarrolladas por las Áreas de Derecho en los diferentes Contextos a través de Comités que abordan temas administrativos y misionales orientados al fortalecimiento del modelo pedagógico. Así mismo, se incluye la directriz en el Instructivo “Comités Misionales M-MEX-IN-003” de la remisión de las actas que se generen de los comités misionales de la SE3. Se recomienda que estos ejercicios de articulación, acompañamiento y coordinación a través de los comités realizados por la Subdirección Técnica de Métodos, se mantengan de manera periódica y que no vayan a quedar supeditados únicamente a la coyuntura por la emergencia sanitaria."/>
        <s v="En el informe entregado por la Subdirección de Métodos no se relaciona la fecha de suscripción y el objeto contractual. Se verifica el link de transparencia y acceso a la información pública en la página web IDIPRON, sin embargo, la información reportada sobre la ejecución de contratos está hasta el mes de agosto. En consecuencia, no es claro cuántos contratistas tiene el Área Espiritualidad y cuál es el equipo del Área Sociolegal y si tienen contrato vigente. Aunado a lo anterior, no es posible corroborar si la información relacionada con la ejecución de los contratos se encuentra actualizada en el Secop II. "/>
        <s v="En el presente hallazgo no  se  soporta cumplimiento a la oficialización de indicadores de gestión."/>
        <s v="Se evidencia el avance en el cumplimiento de la acción de mejora, sobre el registro detallado en el sistema de información misional-SIMI- y la orientación y atención jurídica. Igualmente, se observa el registro actualizado en el sistema de información misional-SIMI."/>
        <s v="Se verifica el avance en la actualización y formulación de procedimientos para realizar el seguimiento al egreso de los NNAJ. Se identifican aspectos que permiten generar estrategias de mejora para fortalecer el proceso de egreso y seguimiento."/>
        <s v="Aunque la auditoria se realizó en el 2018, el plan de mejoramiento se envio en el mes de marzo de 2020"/>
        <s v="La auditoria se realizó en el 2018 yel plan de mejoramiento se envio en el mes de marzo de 2020"/>
        <s v="Se realizó seguimiento al Plan Anual de Adquisiciones de manera periódica, con el fin de mejorar la aejecución oportuna de los recursos"/>
        <s v="Se emitieron informes mensuales de seguimiento por parte del Área de Tesorería para la revisión detallada por proyecto de inversión de la no ejecución de PAC a Gerentes y Administradores de Proyectos de Inversión"/>
        <s v="Se puso en marcha un diseño de medición y monitoreo de indicadores de efectividad de la gestión misional del IDIPRON para dar inicio a la medición de la evolución en términos de impacto"/>
        <s v="Se suscribió el contrato número 0872 de 2019 relacionado con la adquisición, recarga, mantenimiento preventivo, correctivo, instalación y señalización de extintores nuevos "/>
        <s v="Se realiza seguimiento y control a través de visitas frecuentes con el fin de detectar posibles eventualidades  técnicas y logísticas para realizar la intervención adecuada"/>
        <s v="Sin avance"/>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 &quot;"/>
        <s v="Esta acción se cerró por parte de la Oficina de Control Interno en el  seguimiento reportado el 16 de marzo del 2020, argumentando lo siguiente:_x000a__x000a_&quot;Luego de revisar las evidencias proporcionadas donde se observa que Seguridad y salud en el trabajo solicito y estuvo involucrado en las inducciones de personal de planta, se lleva a cabo el cierre de la misma, se recomienda continuar con esto mismo para los siguientes ingresos de personal de planta,planta temporal y buscar una estrategia que esto se pueda realizar con contratistas&quot;"/>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quot;"/>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_x000a__x000a__x000a__x000a_"/>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
        <s v="Se oficializa en el Manual de Procesos y Procedimientos el formato &quot; EVALUACIÓN POR LA DIRECCIÓN DEL SISTEMA DE GESTIÓN DE SEGURIDAD Y SALUD EN EL TRABAJO (SG-SST)-A-GDH-FT-038&quot; el cual entra en vigencia a partir del 07/02/2020"/>
        <s v="Se oficializa en el Manual de Procesos y Procedimientos el formato &quot; EVALUACIÓN POR LA DIRECCIÓN DEL SISTEMA DE GESTIÓN DE SEGURIDAD Y SALUD EN EL TRABAJO (SG-SST)-A-GDH-FT-038&quot; el cual entra en vigencia a partir del 07/02/2021"/>
        <s v="Esta acción se cerró por parte de la Oficina de Control Interno en el  seguimiento reportado el 16 de marzo del 2020, argumentando lo siguiente:_x000a__x000a_&quot;Se cierra la no conformidad, ya que de acuerdo a las evidencias suministradas se realizaron jornadas de rendición de cuentas, es importante tener encuenta a todas las sedes y que este proceso es permanente&quot;"/>
        <s v="Esta acción se cerró por parte de la Oficina de Control Interno en el  seguimiento reportado el 16 de marzo del 2020, argumentando lo siguiente:_x000a__x000a_&quot;Se pudo evidenciar la publicación de la resolución 155 de 2018 del comité actual, y la planeación de las futuras elecciones, por esta razon se da cierre a esta acción&quot;"/>
        <s v="Se observa el diligenciamiento del formato para la planeación de clases, sin embargo éste no se encuentra firmado por el docente  ni contiene el Vo.Bo. del apoyo académico que da cuenta de la validación de la información allí consignada. Por otro lado, se observa la formalización posterior del formato por parte de la OAP (013 PLANEACIÓN DE CLASES M-MED-FT-013), publicado en página web - Manual de Procesos y Procedimientos, pero dicho formato no contiene la información de código, versión y vigencia, incumpliendo con los parámetros de oficialización.  De la  estrategia tecnológica que se afirma complementa la revisión de la planeación de clase no se aportan evidencias._x000a_ _x000a_Se aportan evidencias de reuniones mensuales  vigencia 2019,  de socialización,  capacitación y Consejo académico dirigidas a docentes y apoyos académicos en diversos temas que guardan relación con el Modelo Pedagógico.   _x000a__x000a_Se mantiene abierta la observación, por las debilidades evidenciadas en la primera acción._x000a__x000a_Teniendo en cuenta que se presentaron los soportes que se encontraban pendientes respecto a los seguimientos realizados con anterioridad; sin embargo, es importante que se atiendan las recomendaciones descritas que favorezcan la gestión del Área en torno a los procesos formativos de los NNAJ"/>
        <s v="Se evidencia avances en la gestión para determinar la responsabilidad en la expedición de constancias de asistencia de AJ vinculados a la Entidad desde los talleres de corta y larga duración, sin embargo aún no se encuentra definida de manera formal la responsabilidad del trámite y firma de las constancias; por lo tanto se mantiene abierta la observación.    _x000a__x000a_Se recomienda atender de manera efectiva a la resolución del trámite para la expedición de las contancias de asistencia, en cumplimiento de las funciones del Área otorgadas mediante Resolución 485 de 2018, artículo primero. _x000a_Se definé responsable y dependencia encargadas de la expedición y firma de las constancias, se genera plantillas de las mismas."/>
        <s v="No es posible dar cierre a la observación en cuanto no se evidencia en SIMI la creación del módulo para registrar la  información propia del Área de Educación, que facilite entre otros, el seguimiento a su gestión."/>
        <s v="Si bien es cierto, se evidencia la gestión adelantada  para la parametrización en SIMI de los cursos de corta y larga duración por parte del Área, no se da cierre a la observación dado que al no contar con la parametrización en el aplicativo de los cursos en mención, no es posible determinar la asistencia de los jóvenes por programa de formación, generando dificultad en el análisis de la gestión y de la efectividad de las acciones propias del Área. "/>
        <s v="Se aportan evidencias de las reuniones con padres de familia en las que se registra la retroalimentación realizada respecto al proceso académico de los NNAJ, tanto para la modalidad externado como internado._x000a_Se recomienda mantener estos ejercicios de retroalimentación periodica con padres de familia, teniendo en cuenta  estrategias que garanticen que la cantidad de asistentes a las reuniones sea proporcional a la cantidad de NNAJ que se encuentran vinculados al proceso académico. "/>
        <s v="Se aportan evidencias que dan cuenta de la gestión para realizar adecuaciones en los ambientes de aprendizaje, así mismo la realización de arreglos locativos en relación a pintura, iluminación, demarcación, ventilación e instalaciones de gas. Sin embargo, se mantiene abierta la observación pues las actividades realizadas no son suficientes para eliminar la causa del hallazgo por cuanto no se han garantizado en su totalidad las adecuaciones que respondan a los criterios normativos para programas de formación y que aseguren de esta manera la integridad física de loa NNAJ ._x000a_Se evidenció avances en el tema de la demarcación de los espacios físicos en los temas de iluminación y ventilación solo se pudo evidenciar en el aula taller de joyas en la 32, no se pudo observar avances en las UPIS de Arborizadora y Molinos ya que el área soportó memos donde sustentan el cierre de las mismas"/>
        <s v="Se evidencian avances en jornadas de contextualización en las denominaciones y alcances de los cursos de corta y larga duración, además se evidencia el formato MATRÍCULA CURSOS CORTA Y LARGA DURACIÓN CÓD.M-MED-FT-018 ajustado a la denominación de los cursos mencionados, pero aún no se tiene parametrizado en el aplicativo SIMI las horas de duración de los cursos, lo que representa dificultades en la expedición de las constancias; por tal razón las acciones realizadas no son suficientes para lograr la coherencia en la información generada en relación a los cursos."/>
        <s v="Si bien es cierto, se evidencian avances en la gestión para la construcción de indicadores de gestión del Área, se mantiene abierta la No Conformidad en tanto no se incluyan en la caracterización del Proceso Misional los indicadores propios del Área de Derecho evaluada, que permitan la medición y análisis a la gestión del área. "/>
        <s v="Se conoce Resolución 485 de 2018 en la que se reasigna y definen las funciones específicas del área de Educación en el IDIPRON. "/>
        <s v="Se conocen las actas de las reuniónes mencionadas en las que se realiza capacitación en temas relacionados con las Tablas de Retención Documental y marco normativo. "/>
        <s v="Se conocen las actas de las reuniónes mencionadas en las que se realiza capacitación en temas relacionados con las Tablas de Retención Documental y marco normativo referente a conservación documental. "/>
        <s v="En acta de reunión del 09 de marzo de 2019 se da orientación frente al correcto y oportuno diligenciamiento de formatos y se hacen recomendaciones particulares frente a cada uno de ellos en garantía de la conservación de la información. "/>
        <s v="A pesar de evidenciarse segumientos periodicos a los talleres respecto al uso de elementos de protección personal, en el contenido de las actas aportadas se puede identificar que se mantienen falencias tanto en el uso adecuado de los elementos de protección por parte de los NNAJ, como con el suministro de los elementos por parte de la Entidad; manteniéndose así el incumplimiento del Decreto 1072 de 2015, en los numerales señalados en la No Conformidad._x000a__x000a_Se evidencia socialización de protocolos de seguridad de diferentes talleres tanto para NNAJ como para talleristas. _x000a__x000a_El área aportó las actas de seguimiento y control de inspección de seguridad y elementos de protección realizada el año pasado y algunas de esta vigencia en la UPIS La 32, Perdomo, La Favorita y Bosa, como también capacitaciones evidenciándose un trabajo para mitigar el riesgo."/>
        <s v="Se da cierre a la No conformidad, dado que las evidencias aportadas dan cuenta del proceso de elección de representantes estudiantiles realizado en diferentes Unidades de Protección Integral."/>
        <s v="En  primer seguimiento se reporta  que faltan dos denuncias ante Fiscalía por presunto A.S. en los casos de NNAJ activos en el IDIPRON. Para el segundo  seguimiento, se evidencia mediante oficio 2019IE7388 de 2019, el establecimiento de denuncia ante fiscalía para uno de los dos casos de NNA pendientes por presunto A.S. Para el otro caso, se recibe correo electrónico informando que no se establece denuncia por presunto A.S., por  cuanto a la fecha la NNA se encuentra egresada del Instituto (verificado en SIMI) y de acuerdo con reporte del equipo psicosocial de la UPI donde se encontraba vinculada no se encontraron situaciones de vulneración y/o amenaza de derechos que dieran lugar a reporte ante la autoridad competente._x000a_El equipo de seguimiento al egreso adelanta las acciones de verificación de derechos de la NNA, a fin de dar cumplimiento a la garantía de derechos.    "/>
        <s v="Se adelanta informe de egresos de las vigencias 2017 - 2018 y 2019 con base en la información registrada por el Área Socio legal. Es necesario un informe de egresos sustentado en los datos de SIMI para dar cumplimiento a la acción de mejora. . _x000a__x000a_Se evidencia cumplimiento al  informe de seguimiento al egreso; de la misma la oficialización de documentos para hacer seguimiento efectivo al egreso;  oficio remisorio con solicitud de verificación de quienes fueron egresados."/>
        <s v="* Se evidencia mediante correos electrónicos y construcción de bases de datos la verificación de antecedentes institucionales en el ICBF durante ingreso y permanencia._x000a_* Se evidencia la modificación de procedimiento SEGUIMIENTO A LA INASISTENCIA_x000a_TEMPORAL Y/O AL EGRESO DE NNAJ  "/>
        <s v="Se verifica en la ruta: http://intranet.idipron.gov.co/index.php#276-documentos-internos la construcción y oficialización del documento interno &quot;PROTOCOLO DE ATENCIÓN CON ENFOQUE PREFERENCIAL Y DIFERENCIAL A-ACI-IN-001&quot;"/>
        <s v="Se evidencia la actualización del Proceso Misional: Modelo Pedagógico en la que se incluye la batería de indicadores de las áreas de derechos. "/>
        <s v="Se evidencia reporte de evidencias frente acciones de mejora formuladas en plan de mejoramiento de la auditoría regular al Área Socciolegal de la vigencia 2017 "/>
        <s v="Se procede a cerrar hallazgo, teniendo en cuenta que durante el año 2019 se evidenció la publicación mensual de los Informes Financieros, de conformidad con la normatividad vigente."/>
        <s v="El instituto contrató el avalúo para los bienes inmuebles, con base en cuyos resultados se actualizaron los valores correspondientes, para los saldos iniciales del año 2019, primer año de aplicación del Régimen de Contabilidad establecido mediante Resolución 533 de 2015.  Por tal razón se da por cerrado este hallazgo."/>
        <s v="No se evidencia avance en la creación o actualización de documentos SIGID relacionados con la aplicabilidad de las normas y políticas contables vigentes y que garanticen un adecuado flujo de información al área Contable."/>
        <s v="Se observa, con relación al saldo mencionado de $2.529.217,60, se evidencia que fue retirada de las cuentas de orden, de acuerdo con lo aprobado en Comité de sostenibilidad. De igual manera se observa avance en el proceso para depuración de los saldos de acreedores con más de cinco años de antigüedad, de acuerdo con la Resolución Interna No. 916 de 2019, proyectada de acuerdo con Información proveída por Tesorería, sin embargo, no se evidencia a la fecha, depuración de dichos saldos. A pesar de dichos avances, continúan las falencias en cuanto a las conciliaciones de saldos en operaciones recíprocas."/>
        <s v="De manera posterior al Informe de Auditoría Preliminar, se pudo evidenciar por parte de la Oficina de Control Interno, que el contrato de Avalúo se adjudicó en la segunda quincena de diciembre y se ejecutó de manera ágil, logrando tener los resultados sin que hubiera retrasos en la información financiera."/>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s v="Se adelantarón las 2 capacitaciones y actualizaciones en temas de contratación estatal por semestre a los abogados de la oficina asesora jurídica, con temas como la Ley 80 de 1993 y Ley 1150 de 2007, exigencia de garantías contractuales.  "/>
        <s v="Se realizarón los 4  seguimientos trimestrales planeados a los procesos de incumplimiento radicados en la Oficina Asesora Juridica, evaluando causas, sanciones y la eficacia de los procesos adelantados cumpliendo así con el 100% de esta acción."/>
        <s v="Se adelantarón las 24 capacitaciones y actualizaciones bimestrales  por parte de la oficina asesora jurídica a los supervisores del Instituto, con normatividad para fortalecer los procedimientos y seguimientos técnicos, adminsitrativos y jurídicos a cada uno de los contratos celebrados por el instituto."/>
        <s v="Desde la Gerencia del Proyecto se realizaron seguimientos a traves de un cuadro de control a los contratos de bienes y servicios asignados para supervisión con recursos del Proyecto de Inversión 1104"/>
        <s v="Se gestionó con Desarrollo Humano taller sobre la contratación estatal, como gestión de pagos y garantías"/>
        <s v="Se adelantaron las 2 capacitaciones y actualizaciones en temas de contratación estatal por semestre a los abogados de la oficina asesora jurídica, con temas como la Ley 80 de 1993 y Ley 1150 de 2007, exigencia de garantías contractuales"/>
        <s v="Se  revisó y ajustó Procedimiento SALIDAS PEDAGÓGICAS Y EVENTOS CON NIÑOS(AS), ADOLESCENTES, JÓVENES Y FAMILIAS  código M-MES-IN-002"/>
        <s v="En coordinación con el área de Capacitación y Bienestar se realizó la inscripción del curso  virtual &quot;contratación estatal &quot;, dictado por la Veeduría"/>
        <s v="Se realizaron dos capacitación con Desarrollo Humano / Capacitaciones, como evidencia se aporta las presentaciones socializadas con los y las funcionarios."/>
        <s v="Se realizan las 2 capacitaciones y actualizaciones en temas de contratación estatal por semestre a los abogados de la oficina asesora jurídica, con temas como la Ley 80 de 1993 y Ley 1150 de 2007, exigencia de garantías contractuales.  "/>
        <s v="Se adelantarón las 2 capacitaciones dando cumplimiento al 100% de lo consignado en el plan de mejoramiento."/>
        <s v="Desde la Subdirección de Métodos se remitió a la Subdirección técnica de Desarrollo  Humano - Área Bienestar y capacitación el listado de las personas a capacitar y a su vez a través de está área se gestionó el taller dictado por el área de Almacén e inventarios"/>
        <s v="Se adelantaron las gestiones a fin de realizar el ajuste al TRÁMITE DE PÓLIZA DE SEGUROS ANTE DECESOS DE LOS NIÑOS, NIÑAS, ADOLESCENTES Y JÓVENES- M-MSL-PR-004"/>
        <s v="Se estableció en los estudios previos las cantidades estimadas de los bienes que se pretende contratar de acuerdo a las compras historicas de la entidad y el numero de NNAJ que se beneficiaran con la compra. "/>
        <s v="Se estableció en los contratos de suministro la necesidad de los elementos adquiridos para uso de los beneficiarios en las Unidades de Protección Integral"/>
        <s v="Desde la Subdirección de Métodos se asignó un profesional para realizar las visitas  a las Unidades de Protección Integral para verificar el correcto diligenciamiento y actualización de los formatos destinados al control de los elementos de consumo que se encuentran en las UPI"/>
        <s v="Se adelantaron los seguimientos bimestrales conforme a lo planeado, a los procesos contractuales radicados por la Oficina Asesora Juridica."/>
        <s v="Se adelantaron las gestiones a fin de realizar el ajuste al TRÁMITE DE PÓLIZA DE SEGUROS ANTE DECESOS DE LOS NIÑOS, NIÑAS, ADOLESCENTES Y JÓVENES- M-MSL-PR-004, incluyendo en el procedimiento la condición  numeral 3,5"/>
        <s v="Durante la vigencia 2019 se realizaron  mesas de trabajo con las diferentes áreas y contextos,  para realizar la modificación de los formatos, los cuales fueron formalizados en la vigencia 2020"/>
        <s v="Durante la vigencia 2020 se adelantaron acciones de verificacion para el ingreso a la capacitación y formato Código A-GDH-FT-010"/>
        <s v="Se adelantaron todos los procesos y las mesa técnicas a través de los comtés estructuradores para establecer con precisión las condiciones contractuales"/>
        <s v="Se oficializa ENTREGA DE ELEMENTOS DE CONSUMO A NNAJ -M-MEX-FT-016, en el cual se optimizaron  los formatos de  entrega de vestuario y aseo personal"/>
        <s v="Se adelantarón las 24 capacitaciones y actualizaciones bimestrales a los supervisores del Instituto, con normatividad para fortalecer los proced. y seguim. técnicos, adminsitrativos y jurídicos"/>
        <s v="Desde la supervisión del contrato se remitió un correo a la Oficina asesora Juridica, para verificar el posible incumpliemiento y presentar el caso a Comité de Contratación"/>
        <s v="Se elaboró concepto frente a la invitación en la mínima cuantía con fecha de radicado 12 de agosto de 2020 bajo el radicado 2020IE5742"/>
        <s v="Se verifica la idoneidad de los contratistas por CPS del instituto según el flujo que se encuentra en la parte inferior de este documento firmada por cada uno de los que hace parte del proceso."/>
        <s v="La Subdirección de Métodos emitió un  memorando dirigido a   Responsables de Upis, áreas y grupos internos de trabajo, indicando directrices implementar para salidas pedagógicas"/>
        <s v="Se emite concepto jurídico por parte de la OAJ donde se aclara el tema y se remite a las Subdirecciones del IDIPRON y a los jefes de área."/>
        <s v="Todos los abogados del área contractual de la OAJ tienen sus antecedentes disciplinarios."/>
        <s v="La entidad en la actualidad realiza toda su contratación bajo la plataforma SECOP II, por lo tanto todos los procesos serán públicados automáticamente."/>
        <s v="Se adelantarón las 24 capacitaciones y actualizaciones semanales por la OAJ a los supervisores del Instituto, con la normatividad, procedimientos y seguimientos técnicos, adminsitrativos y jurídicos"/>
        <s v="Los profesopnales del componente de Nutrición del área de Salud, realizarón las  revisiones, ajustes  de la documentación que soporta la ejecución de la Política Pública de Seguridad Alimentaria"/>
        <s v="Desde la Subdirección de Métodos se formularón  los indicadores de gestión que responden a la acción de mejora, y en mesas de trabajo se dedinieron las fuentes de información y forma de medición"/>
        <s v="Se forataleció al equipo asignando la actividad del tamizaje nuticional a las enfermeras de cada UPI, tal como se estableció en el Manual de vigilancia Nuticional"/>
        <s v="Se impartieron lineamientos a los abogados de la OAJ según la normatividad cuales son los doc.de los procesos de contratación que deben ser publicadosen la plataforma SECOP II. "/>
        <s v="Se aplico el formato A-GCO-FT-001- ACTA DE INICIO, en el cual se señala la fecha de afiliación  a la ARL, que entro en vigencia el 21/01/2019, y se dio continuidad al mismo"/>
        <s v="Se comunicó  mediante correo electrónico y oficios a todos los supervisores de contratos el no ejercer obligaciones antes de la suscripción del acta de inicio."/>
        <s v="Se verificó por parte de los supervisores el cumplimiento de obligaciones contractuales, la correcta firma del acta de inicio y registro presupuestal."/>
        <s v="Se oficializa el formato CONTROL DE ESPACIOS DE ALMACENAMIENTO TEMPORAL M-MEX-FT-026 el día  30/12/2019 fue publicado en la página web del Instituto"/>
        <s v="Se realizó capacitaciones a los responsables de a UPI frente al manejo de la herramienta virtua con entrada y salida de alimentos en Upis"/>
        <s v="Por parte del Subdirector de la Subdirección Técnica de Desarrollo Humano se ha emitido tres comunicados aclarando las bases que fundamentan la directriz de entrega de alimentos en las UPI así:_x000a__x000a_2017EE1508: Remitido a la Personería de Bogotá._x000a_2018IE21 Directriz sobre alimentos remitida a las Unidades de Protección Integral._x000a_2018IE5838 Entrega de aimentos en las UPI dirigido a Unidades de Protección Integral, Subdirector Operativo y Economato._x000a__x000a_Estos lineamientos fueron desconocidos por los veedores de la Personería que realizó el seguimiento, sin embargo las directrices continúan vigentes en el Instituto, estableciendo que:_x000a_1. Bajo el modelo pedagógico de atención e intervención, los educadores (que incluyen personal de cocina) que trabajan en la misionalidad y está en constante acompañamiento a los NNAJ recibirá unicamente el apoyo alimentario ALMUERZO, y los educadores que acompañan en la noche a los NNAJ recibirán solamente el apoyo cena y el apoyo alimentario desayuno._x000a_2. Desde el mes de agosto de 2017 se realiza programación de alimentos por parte del Centro de Acopio de acuerdo al reporte PENTAHO que será el único medio oficial para el cálculo de alimentos y posterior envío de los mismos a las UPIs._x000a_3. En el mes de marzo de 2018 e oficializó el procedimiento A-GDH-PR-006 &quot;Abastecimiento de alimentos Cenrtro de Acopio&quot;en el cual se menciona cada una de las etapas que involucra el proceso de administración y distribución de alimentos en el IDIPRON."/>
        <s v="Sin informacion"/>
        <s v="Pendiente de formulacion de plan de mejoramiento"/>
        <s v="Pendiente informacion relacionada con la formulacion y el seguimiento"/>
        <s v="Pendiente formulacion"/>
        <s v="Persiste el incumplimiento de la norma. Lo anterior debido a que durante la vigencia 2018 y 2019 no se actualizo la Política de comunicaciones del Idipron."/>
        <s v="Si bien, se evidencia el avance en la actualización del Plan de Comunicaciones del Instituto, no se realizó su actualización durante la vigencia 2019, como se formuló en plan de mejoramiento, así mismo este documento no menciona los lineamientos para el desarrollo de la Política de Comunicaciones, documento que también continua sin actualizar. Por tal razón, persiste el incumplimiento y el hallazgo continua sin cerrar."/>
        <s v="Revisadas las publicaciones del plan de acción y sus seguimientos en la página web del Instituto, se observa que persiste la debilidad, por esta razón continua sin cerrar."/>
        <s v="Continua sin cerrar, toda vez que si bien, se observa la actualización de la caracterización del proceso de Comunicaciones en la vigencia 2018, una vez verificados los indicadores, estos no permiten medir el grado de cumplimiento del área respecto a metas planeadas, esto con el fin de identificar falencias y establecer mejoras para el cumplimiento de su gestión y su objetivo."/>
        <s v="Continua sin cerrar, teniendo en cuenta que no se evidencia su cumplimiento durante la vigencia 2019 y a la fecha de la presente auditoria."/>
        <s v="El proceso no ha reportado la formulación de acciones de mejoramiento para subsanar los hallazgos identificados. Se remite informe definitivo el "/>
        <m/>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Con las evidencias suministradas se da cuenta de las acciones realizadas por parte del Área Psicosocial para la gestión en la implementación de los formatos valoración sicosocial y consulta social en domicilio en el Sistema de Información Misional –SIMI-, cumpliendo con la acción correctiva planteada, no obstante, la causa identificada para la Observación plantea la imposibilidad del registro de estos instrumentos en el Sistema de Información Misional, por lo que la gestión adelantada por el Área Sicosocial con las acciones y el suministro de información no es suficiente y efectiva para subsanar el hallazgo, pues aún se mantiene el registro de valoraciones iniciales y consultas sociales en domicilio en base de datos que no se encuentran oficializadas y parametrizadas en la herramienta SIMI,"/>
        <s v="Si bien es cierto, se evidencia la construcción del documento que establece la ruta para la formulación del PAIF, aún no ha sido formalizado para su implementación,"/>
        <s v="Se formuló plan de mejoramiento en junio 2020, a la fecha no se ha reportado seguimiento."/>
        <s v="Teniendo en cuenta los soportes se puede inferir que el formato de ACCIONES DE ENFERMERIA M-MSD-IN-026 versión 01, cuyo objetivo es “Brindar lineamiento frente a las acciones que debe desarrollar el equipo auxiliar de enfermería en la atención de los niños, niñas, adolescentes y jóvenes (NNAJ) del IDIPRON, mediante el acompañamiento, atención básica en primeros auxilios, gestión y direccionamiento, con el fin de brindar una atención integral en salud”; es importante identificar el tipo de documento, si es instructivo o procedimiento en el manual de procedimientos se encuentra ubicado en instructivos pero al abrir el archivo no se enuncia, se sugiere incluir esta información, en este documento en la descripción en el punto tres se puede identificar el tiempo del diligenciamiento del formato para las UPIS con mayor demanda de atención “registraran inicialmente la información básica de NNAJ (Nombres y Documento) la información en el formato registro Diario de Enfermería y el diligenciamiento de la otra información se realizará en las horas de la tarde antes de finalizar la jornada laboral”"/>
        <s v="Se pudo verificar en el Manual de primeros auxilios para la Atención de los NNAJ, el cual entró en vigencia el 14/09/2020 en el ítem 3.2.1 la descripción de los elementos del botiquín de acuerdo a la resolución 705 de 2007. Teniendo en cuenta que en la acción formulada debía aclararse en el Manual de primeros auxilios la diferencia de contenido del botiquín de las enfermerías y el botiquín general esto no fue incluido se recomienda realizar la actualización del Manual e incluirle está aclaración"/>
        <s v="No se pudo evidenciar un documento donde esté estructurado el estándar de atención por UPI, donde_x000a_se evalúa la pertinencia de personal de enfermería en la UPI Internado para brindar atención las 24 horas."/>
        <s v="Luego de verificar los soportes entregados por el Área de Salud, se evidenció que_x000a_el área trabajó en la construcción y oficialización del formato CONTROL DE ESPACIOS DE_x000a_ALMACENAMIENTO DE ALIMENTOS TEMPORAL M-MEX-FT-026 éste se encuentra oficializado_x000a_desde el 16/12/2019; de acuerdo a la acción formulada la cual era implementar el formato y cuyo objetivo es_x000a_el de verificar en línea la actualización de los saldos de alimentos, la Oficina de Control Interno sugiere como mecanismo de control y complemento a éste, continuar con el kardex en físico dado que este “kardex” en formato digital tiene mayor riesgo de ser manipulado afectando la efectividad del instrumento."/>
        <s v="Al analizar las evidencias entregadas por el Área de Salud, se pudo observar que para la primera acción, la cual es la socialización de los perfiles sanitarios por parte del Responsable del Área a través de comités con las diferentes Subdirecciones para dar a conocer el diagnóstico del perfil sanitario y los conceptos emitidos por la Secretaria de Salud a los servicios de alimentación de las unidades así como el grado de prioridad frente a las necesidades de mantenimiento, el soporte que suministraron fue la imagen de un correo donde se comparte la información referente al diagnóstico del perfil sanitario y los conceptos emitidos por la Secretaria de Salud, pero no soportaron actas de dichos comités para evidenciar que se realizó la socialización y que de esta se establecieron compromisos, al confrontar con el procedimiento en el cual se estableció en la responsabilidad “3.2.2 Es responsabilidad del Profesional de Calidad y seguridad alimentaria entregar copia del Acta de Perfil sanitario según corresponda en cada unidad/ dependencia y/o compartir mediante Google drive (carpeta creada por el profesional de calidad y seguridad alimentaria)”, esto no asegura que la información compartida realmente sea conocida por las áreas para que tomen acciones de mejora frente a las necesidades de mantenimiento, por otra parte soportaron el envío a la Subdirección de Métodos del Informe de Perfil Sanitario Servicios Economato y Panaderías del Idipron. Para la segunda acción la cual era crear el procedimiento del perfil sanitario se evidencia la creación del mismo con vigencia a partir del 04/06/2020, pero se observa que en las responsabilidades no se identifica en este cómo se van a establecer las alertas y el seguimiento por parte del área de salud-Calidad Alimentaria tal como quedo registrada en la acción 2. Cuyo objetivo era el procedimiento Perfil Sanitario para dejar claro cómo se establecen las alertas y el seguimiento por parte del área de salud-Calidad Alimentaria."/>
        <s v="Se observa porceso de acompañamiento que viene realizando el área de Educación para mitigar el riesgo y optimizar los insumos de los talleres y que otras UPIS puedan darle un uso adecuado"/>
        <s v="Se pudo constatar que el área realizó la oficialización del PEI y los proyectos Pedagógicos por UPI, y luego de realizarse la verificación de la réplica donde se evidencia que los centros de interés forman parte de los talleres vocacionales que desarrolla cada docente en ejecución del PEI de cada UPI, al ser parte de la metodología para facilitar la construcción de contenidos y facilidad de apropiación de los conocimientos por parte de los NNAJ, desarrollándose con una metodología lúdica y didáctica de los proyectos curriculares"/>
        <s v="Si bien se evidencia la gestión adelantada por el Área Psicosocial para la parametrización en SIMI de los formatos propios de su proceso en coordinación con la Oficina Asesora de Planeación –OAP- conforme a la acción correctiva planteada, aún no se encuentran implementados la totalidad de formatos del Área en el Sistema de Información y todavía se hacen necesarias actividades de articulación en el suministro y la actualización de información para el desarrollo del aplicativo, lo que indica que se requiere mantener acciones conjuntas con la OAP."/>
        <s v="Se evidencia el seguimiento a la realización de las acciones establecidas en los documentos oficializados del Área Psicosocial y que siendo susceptibles de que no se cumplan cabalmente dichas acciones por diferentes razones, se consideró como un riesgo de gestión evidenciado en el mapa de riesgos desde el cual se establecieron controles para mitigar su materialización; en el último seguimiento al mapa de riesgos de gestión se constató la aplicación de acción de contingencia ante la materialización del riesgo en una de las UPIS."/>
        <s v="Teniendo en cuenta la naturaleza de la No Conformidad en relación a la oportunidad de las remisiones interinstitucionales, su impulso y seguimiento, así como la acción correctiva que plantea la revisión de casos de NNA en comité misional ampliado y contexto pedagógico para la toma de decisiones, no es posible determinar la efectividad en las acciones tendientes a activación de redes institucionales y el abordaje de los casos en comités misionales ampliados, diferentes a los de unidad, conforme a las responsabilidades y funciones establecidas en el Instructivo Comités Misionales M-MEX-IN-003"/>
        <s v="De acuerdo con las evidencias se da cumplimiento a la acción de mejora, es decir, las capacitaciones al personal que se encuentra en las unidades de protección sobre situaciones de_x000a_vulneración de derechos de los NNAJ."/>
        <s v="Se analizaron las evidencias entregadas por el componente de Mitigación, observando que el área realizó dos reuniones y soportadas por actas para socializar el cronograma de mitigación el cual se comparte en DRIVE, y la segunda acta es donde se socializan las fichas de trabajo de acuerdo a los 5 equipos establecidos por el equipo de mitigación los cuales son: medicina alternativa, psicosocial, pedagógico, pedagógico-artístico y yoga, en esta misma reunión se establecen los criterios de trabajo donde se aclara que cada equipo cuenta con unas metodologías de trabajos independientes, pero a su vez son interdisciplinarias,"/>
        <s v="El área de Mitigación aportó las fichas técnicas de algunos talleres, evidenciándose que se encuentran en el formato oficial dando cumplimiento al Sistema Integrado de Gestión –SIGID. Se pudo observar en algunos soportes entregados que se encuentran incompletos en su diligenciamiento (falta de firmas o fechas), se recomienda tener en cuenta el diligenciamiento completo de los formatos, de acuerdo a la acción formulada y los soportes de las fichas técnicas en su formato"/>
        <s v="Se ha venido trabajando desde un rol de segunda línea de defensa en el seguimiento y monitoreo para poder minimizar los riesgos, asignado a un profesional el cual realiza el acompañamiento a las áreas a fin de tener en cuenta los riesgos identificados e incluirlos en los mapas de riesgos de Corrupción y de Gestión de las Áreas y contextos pedagógicos, definir con ellos las acciones para mitigar la materialización de los riesgos que fueron identificados en la auditoria y tener en cuenta otros posibles riesgos que puedan surgir en la gestión, adicionalmente es quien canaliza la información entre las áreas misionales y las Oficinas Asesoras de Planeación y Control Interno quienes participan en la formulación y seguimiento respectivamente."/>
        <s v="A la fecha no se encuentran oficializados los indicadores de Gestión, así como su aplicación."/>
        <s v="Se evidencia articulación con la OAP -  Estrategia Participación Ciudadana, para el registro y seguimiento a las convocatorias y asistencias a instancias de participacion, a través del diligenciamiento de una matriz con periodicidad de registro mensual; para el caso particular del Contexto Pedagógico Territorio se aportan muestras de actas y listados de asistencia de diferentes localidades y fechas, que coinciden con la información relacionada en la matriz de seguimiento.  "/>
        <s v="Si bien es cierto, se aportan muestras de formatos que son del  manejo del Contexto Pedagógico Territorio debidamente diligenciados,  los demás documentos suministrados como evidencia en cuanto a los seguimientos y las capacitaciones relacionados con el diligenciamiento de formatos  no son suficientes para determinar el cumplimiento de la acción mejora. "/>
        <s v="Las evidencias aportadas dan cuenta de seguimientos realizados al egreso de NNAJ, sin embargo no se observan las actas de egreso o reportes a partir del SIMI que permitan identificar o verificar la formalización de los egresos requeridos."/>
        <s v="Se evidencia realización de inventarios documentales, capacitación y visita de inspección por parte del Área de Administración Documental._x000a_Aunque se evidencia gestión a través de oficio de fecha  11 de julio de 2019 remitido al Área de Administración Documental, no se han realizado las transferencias del archivo que se encuentra en custodia del Contexto Pedagógico Territorio._x000a__x000a_Se recomienda continuar con la gestión ante el Área de Administración Documental para que  se realice en el menor tiempo posible la transferencia del archivo en cuestión. "/>
        <s v="Se verifica la construcción y/o actualización de siete documentos que describen las actividades de operación del Contexto Pedagógico Territorio. Los documentos verificados se encuentran ubicados en el Manual de Procesos y Procedimientos publicado en la página web de la Entidad,  http://intranet.idipron.gov.co/index.php#129-territorio "/>
        <s v="Si bien es cierto el indicador formulado y que se encuentra incluído en la Caracterización del Proceso Misional  da cuenta de los NNAJ que ingresan al Modelo Pedagógico a partir de las estrategias de focalización que se realizan desde el Contexto Territorio, no es suficiente  para medir la gestión del Contexto, pues desde este se desarrollan otras acciones además de la focalización,  tendientes al fortalecimiento de la presencia institucional en el territorio a través de procesos pedagógicos de tipo preventivo dirigido a los NNAJ, por lo que se considera importante establecer otros indicadores que permitan medir y evaluar de manera más amplia la gestión del Contexto de acuerdo a su alcance._x000a_Por otro lado, tampoco se evidencia en la hoja de vida del indicador presentada como evidencia, la medición y/o seguimiento realizado a la ejecución del mismo, lo que no ofrece información sobre la gestión del Contexto Territorio."/>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s v="Se ha realizado primer seguimiento al plan de mejoramiento"/>
        <s v="Observacionesa la última Formulación, allegada el 16 de Julio de 2020, pendientes por remitir por parte de la OCI. (Fecha Informe final: 10 de marzo de 2020; Fecha primera formulación: 27 de abril; segunda formulación: 12 de Junio; tercera y más reciente formulación: 16 de Julio)"/>
        <s v="Realizar revisió y modificación del procedimiento &quot;PROGRAMACIÓN, APERTURA Y LEGALIZACIÓN DE CAJAS MENORES&quot;"/>
        <s v="Hallazgo vencido"/>
        <s v="* Se aporta evidencia de correo electrónico remitido por el Área de Sistemas confirmando la realización de &quot;Backup en forma incremental y full a la carpeta compartida: Administración documental&quot; realizado durante el primer semestre de 2020, con el fin de resguardar la información que se digitaliza desde el Área, de acuerdo a lo solicitado por el Área de Administración Documental.   _x000a_Se recomienda mantener control periódico de la realización del backup de la información digitalizada y propia del Área . _x000a__x000a_* Se observa la elaboración y publicación del documento Diagnóstico Integral de Archivo, en el que se incluye preservación electrónica y digital a largo plazo. El documento se encuentra disponible en el Link de Transparencia http://www.idipron.gov.co/sites/default/files/docs/transparencia/gestiondocumental/diagnostico-integral-de-archivos-ajustes-2019.docx. _x000a_La elaboración del documento Diagnóstico Integral de Archivo, se ajusta a la estructura señalada en el formato del mismo nombre con código A-GDO-FT-008, publicado en el Manual de procesos y procedimientos. _x000a__x000a_* En cuanto al Plan de Preservación Digital a Largo Plazo, se observa su inclusión en el documento Sistema Integrado de Conservación, Cód. A-GDO-DI-007,  adoptado mediante Resolución interna 930 de 2019. El documento se encuentra publicado en el Link de Transparencia de la Entidad http://www.idipron.gov.co/sistema-integrado-conservacion, numeral 10.11.2_x000a__x000a_* Se evidencia la elaboración del procedimiento Reconstrucción de Expedientes, Cód. A-GDO-PR-003 y su publicación en el Manual de Procesos y Procedimientos de la Entidad."/>
        <s v="Se aportan evidencias de las convocatorias a mesas de trabajo mediante correos electrónicos en diferentes fechas durante el segundo semestre de 2020 para el desarrollo del aplicativo, sin embargo, no se aportan las actas y contenidos desarrollados en las mesas de trabajo que permitan realizar un análisis frente al estado y avance de las acciones de mejora del aplicativo en relación a la administración de las comunicaciones oficiales, por tal motivo se mantiene abierto el hallazgo.     _x000a_ "/>
        <s v="Se identificó a través de actas, la asistencia técnica brindada por el Área de Administración Documental a diferentes UPI´s para el alistamiento de los archivos de gestión y la solicitud de inventarios documentales a diferentes dependencias para verificación y gestión de transferencias. Es de anotar que estas asistencias técnicas se vienen adelantando desde vigencias anteriores conforme se ha registrado en  las verificaciones de seguimientos anteriores y a pesar de esto no se ha concretado a la fecha ninguna transferencia. Se mantiene abierto el hallazgo, pues con las acciones adelantadas no se ha logrado subsanar la situación encontrada. _x000a_Se recomienda revisar la efectividad de las acciones y gestiones adelantadas hasta el momento para identificar si se hace necesario la reformulación de la acción en aras de poder avanzar en la concreción de las transferencias documentales.  _x000a_"/>
        <s v=" _x000a_* No se observan evidencias de la adecuación de la bodega La Preflorida por parte del Área de Infraestructura,  que permitan corroborar la realización de las obras. _x000a_* Adquisición de estantería industrial, se soporta informe de seguimiento a la ejecución del contrato para la adquisición de estantería  e informe del proveedor, de los cuales se entiende que no se ha instalado la estantería y que se requiere prórroga para poder dar cumplimiento._x000a_* Adquisición de un sistema de monitoreo por parte del Área de Administración Documental, no se aportan evidencias de esta acción. _x000a_Por la falta de soportes no es posible determinar el cumplimiento o estado de avance en la  adecuación de los espacios destinados para la custodia y conservación de archivo, además los informes aportados dan cuenta que no se ha hecho la instalación del mobiliario requerido. "/>
        <s v="De acuerdo con las evidencias soportadas y la información publicada en el link de transparencia del Instituto numeral 10.6 Tablas de Retención Documental, se corrobora la actualización y adopción de las Tablas de Retención Documental a vigencia 2019, así como la inscripción en el Registro Único de Series Documentales -RUDS- "/>
        <s v="Se cumple con las actividades propuestas como acción correctiva, en cuanto a la elaboración de documentos tecnicos que incluyen los lineamientos para la conservación y preservación de la información física y digital (Plan de Conservación Documental y Plan de preservación digital a largo plazo, incorporados en el documento Sistema Integrado de Conservación -SIC- A-GDO-DI-007), los cuales incluyen cronogramas de actividades para su implementación y que de acuerdo a las evidencias soportadas, se vienen ejecutando en su  mayoría según los plazos de cumplimiento establecidos en los mismos, por lo tanto se da cierre a la No conformidad. _x000a__x000a_Es de anotar la importancia de mantener un seguimiento a la ejecución de los cronogramas de acuerdo a lo programado y contar con la participación activa de las demás áreas o dependencias diferentes a Administración Documental que son necesarias para el desarrollo de las actividades según su competencia, pues de lo contrario se tendría el riesgo de continuar incumpliendo los criterios normativos asociados a la conservación y preservación documental, así como de los lineamientos técnicos internos creados para su manejo._x000a_"/>
        <s v="Las acciones se formularon en el mes de marzo de 2020, pendiente por reportar seguimiento. "/>
        <s v="Se realizó II seguimiento el 17/12/2020. Luego de verificar el avance y la solicitud que realiza el proceso de ATC sobre el cierre de la observación se  manifiesta que en auditoria realizada a las UPIS y en la Auditoria de seguimiento al Proceso de ATC I sem de 2020, se evidenció que el manejo de la apertura a los buzones en las unidades no esta siguiendo de acuerdo al procedimiento vigente en el item  3.9 del &quot;Atención a requerimientos ciudadanos y denuncias por actos de corrupción a través del aplicativo Bogotá te Escucha&quot;. Por esto Continua abierta hasta que se soporte que la apertura de los buzones se esta realizando de acuerdo al procedimiento vigente."/>
        <s v="Se solicita el cierre de la  observación ya que teniendo en cuenta la estrategia utilizada desde el área  se observa  un aumento en  el diligenciamiento de las encuestas de satisfacción en el segundo semestre del año del 78%.de la siguiente manera: _x000a_* En el tercer trimestre, se diligenciaron 181 ecuestas de satisfacción y en el mes de octubre 103 como se evidencia en los informes (tercer trimestre y mes de octubre)  _x000a_Se realizó II seguimiento el 17/12/2020. Se realizó la validación de los soportes evidenciándose que se ha incrementado el diligenciamiento de la encuesta durante el segundo semestre del 2020.Por esta razón se da cierre a la observación."/>
        <s v="Se realizó II seguimiento el 17/12/2020. El proceso de ATC trabajó en el DOFA del área como soporte para que se realice el estudio de cambiar o trasladar el proceso de Atención al ciudadano en un proceso estrátegico la Oficina de control interno sugiere seguir trabajando para que este traslado o cambio se realice por esta razón continua abierta esta observació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Elaboración de los documentos  que informan al competente de las gestiones  realizadas por la Entidad, frente a la determinación del  traslado por no competencia, para el seguimiento de esta en caso de que la Entidad no dé respuesta al usuario._x000a__x000a_Se realizó II seguimiento el 17/12/2020. El proceso no ha presentado el seguimiento ante la Oficina de Control Interno del Plan de mejoramiento aprobado el 16 de Marzo de 2020."/>
        <s v="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 textos e iconos y señalización con apoyos gráficos,  en la Sede Calle 63, la cual se determinó como punto de atención ciudadana, priorizadas de acuerdo a lo dispuesto en la NTC 6047 de 2013. _x000a__x000a_* Instalación de horarios de atención en las entradas de los puntos de atención de la Sede Administrativa_x000a__x000a_Como evidencias el proceso de ATC entregó las adecuaciones realizadas  a la sede Calle 63, observadose que al parecer no se está teniendo en cuenta Norma Técnica Colombiana NTC 6047  para las adecuaciones que se están realizando esto porque se creó una oficina para la Atención al ciudadano pero se eliminó la sala de espera siendo esta fundamental para el ciudadano que llega a la sede a esperar ser atendido por las áreas que se encuentran alli incluido Atención al ciudadano. La Oficina de Control interno sugiere continuar con las adecuaciones atendiendo las recomendaciones realizadas por la Veeduria Distrital en  su informe realizado en el año 2019, por esta razón la No conformidad continua abierta."/>
        <s v="Se deja abierta porque a pesar que se ha venido realizando mejoras frente a la Infraestructura de las sedes, aún se está incumpliendo la  Política Publica Distrital de Servicio a la Ciudadanía Decreto 197 de 2014, la Ley 1421 de 1993, el Acuerdo 24"/>
        <s v="No se ha presentado plan de mejoramiento."/>
        <s v="Se verifica la publicación en el  Manual de Procesos y Procedimientos la actualización a la Política Gestión Documental A-GDO-DI-004, http://intranet.idipron.gov.co/index.php?option=com_dropfiles&amp;task=frontfile.download&amp;&amp;id=2276&amp;catid=134. _x000a_En el documento se incorporan elementos en alineación al Modelo Integrado de Planeación y Gestión.    _x000a__x000a_Nota: En la situación encontrada y las causas se hace mención del Decreto 5961 de 2019, pero el que corresponde es el Decreto 591 de 2018 &quot;MIPG&quot;, señalado en el informe de la visita del Archivo de Bogotá._x000a_"/>
        <s v="Se evidencia la creación del documento interno Tablas de Control de Acceso A-GDO-DI-005, publicado en el Manual de Procesos y Procedimientos, http://intranet.idipron.gov.co/index.php?option=com_dropfiles&amp;task=frontfile.download&amp;&amp;id=2278&amp;catid=134._x000a_  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Tablas de Control de Acceso -A-GDO-DI-005"/>
        <s v="Se evidencian avances en la construcción y consolidación de inventarios documentales, sin  embargo aún se encuentran pendientes por culminar inventarios del archivo de gestión del algunas áreas y unidades._x000a__x000a_"/>
        <s v="Se evidencia la creación del documento interno Modelo de Requisitos para la Gestión de Documentos Electrónicos - MOREQ - A-GDO-DI-006, publicado en el Manual de Procesos y Procedimientos, http://intranet.idipron.gov.co/index.php?option=com_dropfiles&amp;task=frontfile.download&amp;&amp;id=2279&amp;catid=134"/>
        <s v="Se evidencia la creación del documento interno Banco Terminológico de Series y Subseries Documentales - IDIPRON - A-GDO-DI-003, publicado en el Manual de Procesos y Procedimientos, http://intranet.idipron.gov.co/index.php?option=com_dropfiles&amp;task=frontfile.download&amp;&amp;id=2277&amp;catid=134_x000a_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Banco Terminológico de Series y Subseries Documentales - IDIPRON - A-GDO-DI-003."/>
        <s v="Se evidencia la actualización de las Tablas de Retención Documental a vigencia 2019, se encuentran en proceso de convalidación por el Consejo Distrital de Archivos para su aprobación y posterior adopción mediante acto administrativo por parte del Instituto para su implementación."/>
        <s v="Se evidencian avances para el desarrollo del registro de series documentales en el RUSD del Archivo General de la Nación, sin embargo no es posible realizar la gestión del registro hasta tanto no se cuente con  las TRD actualizadas y adoptadas formalmente por el Instituto._x000a__x000a_ "/>
        <s v="Se evidencian avances en el ajuste y consolidación de los inventarios documentales del FDA, en alineación con los criterios normativos, pero aún no se han culminado. En ese sentido, también se evidencian avances en ajustes a fichas de valoración documental y tablas de valoración documental, sin embargo al corte de seguimiento no se da cumplimiento en su totalidad. _x000a__x000a_"/>
        <s v="_x000a_No se han realizado todos los ajustes necesarios en relación al Fondo Documental Acumulado para que se hagan posibles las transfarencias Secundarias a la Dirección Distrital de Archivo de Bogotá._x000a__x000a__x000a_"/>
        <s v="No se han realizado todos los ajustes necesarios en relación al Fondo Documental Acumulado para que se hagan posibles las transfarencias Secundarias a la Dirección Distrital de Archivo de Bogotá, por lo tanto no se cuenta con información publicada en la página web de la Entidad en relación a dichas transfarencias."/>
        <s v="En cumplimiento del marco normativo se elabora el documento interno Sistema Integrado de Conservación -SIC - A-GDO-DI-007, adoptado mediante Resolución Interna 930 de 2019; se encuentra publicado en el Manual de Procesos y Procedimientos, además se ubica en el  Link de Transparencia de la página web de la Entidad http://www.idipron.gov.co/sistema-integrado-conservacion, numeral 10.11.2_x000a__x000a_"/>
        <s v="El documento  interno Sistema Integrado de Conservación SIC - A-GDO-DI-007, incluye los componentes Plan de Conservación Documental y Plan de Preservación Digital a Largo Plazo. "/>
        <s v="El Plan de Conservación Documental  incluído en el documento  interno Sistema Integrado de Conservación SIC - A-GDO-DI-007, desarrolla 6 estrategias, entre las cuales se encuentra la número 5 &quot; ORIENTAR ACCIONES DE PREVENCIÓN, MITIGACIÓN DE AMENAZAS Y_x000a_ATENCIÓN DE EMERGENCIAS, en cuyas actividades se contempla la articulación con el Plan de Emergencias del Área de Seguridad en el Trabajo. "/>
        <s v="El procedimiento fue oficializado por la entidad el 26 de junio y se encuentra en la pagina web de la entidad"/>
        <s v="Se viene realizando seguimientos a los planes de mejoramiento y se presentan al Comité Institucional Coordinación de Control Interno  con su avance y alertas de vencimiento"/>
        <s v="Las acciones establecidas se encuentran en proceso de ejecución"/>
        <s v="Se adelantaron las 2 capacitaciones previstas frente a pólizas"/>
        <s v="Se han enviado 4 medios visuales recordando el tema de las garantias contractuales"/>
        <s v="El formato de control de consumo de gas propano se encuentra ya subido en aranda para revisión de la OAP con el numero de caso 961"/>
        <s v="Se viene realizando mensualmente la verificación por parte del apoyo a la supervisión, de la base de datos generada por el proveedor de combustible"/>
        <s v="El documento se encuentra en revisión por parte del proceso para  realizar el control al combustible adquirido mediante chip maestro"/>
        <s v="Se ha adelantado una capacitación en Estudios de mercado y análisis del sector"/>
        <s v="Se hizo el envio de las dos alertas en el mes de octubre y diciembre respectivamente"/>
        <s v="se realizo la modificacion al SIMI para generar los reportes por proyectos"/>
        <s v="Se incluyó una obligación por parte de la otra entidad pública, acerca de los tiempos para la revisión de las cuentas de cobro presentadas por el Instituto y los informes de ejecuciòn"/>
        <s v="Se viene informando mediante correo electrónico a FONCEP, el valor de los aportes y la comisión que se le van a cancelar en el mes."/>
        <s v="Se está implementando un mecanismos de control y seguimiento a la ejecución de  los recursos administrados, permitiendo realizar la validación de la información  que se genera de forma oportuna"/>
        <s v="Se creó el instructivo llamado &quot;ELABORACIÓN FORMATO CB-0115 INFORME SOBRE RECURSOS DE TESORERÍA&quot; "/>
        <s v="Se actualiza el procedimiento &quot;COBRO DE CARTERA&quot; con código A-GFI-PR-019"/>
        <s v="Se emitió memorando interno para el reporte de los hechos economicos, referente a las obligaciones de los supervisores de contratos"/>
        <s v="Se han adelantado seguimientos al PAA  de manera periodica junto con los proyectos de inversión del Instituto, buscando su efectivo cumplimiento"/>
        <s v="Se ajustó el Instructivo PRESTACIÓN SERVICIO_x000a_TRANSPORTE EN CONVENIOS-A-SAD-IN-002, para incluir dos puntos  de control  los numerales 3.2,3.4 y 3.5"/>
        <s v="Se estableció en los  estudios previos, pliegos de condiciones, para penalidad económica en caso de presentarse incumplimientos"/>
        <s v="Se implementó un formato para soportar la prestación del servicio de transporte en Convenio,  para incluir las especificaciones técnicas de los vehículos"/>
        <s v="Se realiza una revisión aleatoria del 20% de  los informes de supervisión de la ejecución de los contratos de transporte que reposan en los expedientes contractuales y en el SECOP II"/>
        <s v="Se implementó un formato para realizar la elaboración y presentación de los informes de  supervisión de conformidad con lo establecido en el Manual de Supervisión e Interventoría de la Entidad. "/>
        <s v="Se ajustó el  formato A-SAD-FT-010 – CONSOLIDADO DE PRESTACIÓN DE SERVICIOS DE TRANSPORTE  - CONVENIOS"/>
        <s v="Se estableció en los  Anexos  Técnicos de los contratos la necesidad de remitir por parte del contratista soportes que deben acompañar la factura para dar tramite a los pagos "/>
        <s v="Se realizan seguimientos periódicos a través de un cuadro de control  a la correcta ejecución de   los contratos  derivados de los convenios que se suscriban en el marco del proyecto de inversión 7726"/>
        <s v="Se estableció en las minutas  de los contratos de servicio de  transporte, la obligación de discriminar en las facturas los servicios prestados"/>
        <s v="Se realizó una revisión  por parte de apoyo jurídico de la gerencia del Proyecto 7726, a la documentación que se remite al expediente contractual previa radicación, que se genere en la vigencia"/>
        <s v="Se emitió una directriz por parte de Gerente del Proyecto 7726, en la cuál se solicitó el debido diligenciamiento, custodia y confiabilidad de los servicios  de transporte.  "/>
        <s v="Realiza el seguimientos periódicos al diligenciamiento de los soportes de ejecución de  los contratos  derivados de los convenios que se suscriban en el marco del proyecto de inversión 7726"/>
        <s v="Se emitió una directriz por parte de Gerente del Proyecto 7726 solicitando a los supervisores el debido diligenciamiento de los soportes de ejecución de  los contratos"/>
        <s v="El procedimiento fue oficializado por la entidad el 15 de diciembre y se encuentra en la pagina web de la entidad"/>
        <s v="Se tiene programada la primera capacitación para el promer bimestre de 2021 por temas de organización del equipo de archivo"/>
        <s v="Se socializaron los cambios en los manuales de contratación y el manual de supervisión"/>
        <s v="No han presentado Plan de Mejoramiento"/>
        <s v="El area auditada, se encuentra en terminos para presentar el Plan de Mejoramiento."/>
        <s v="En términos para presentar  plan de mejoramiento"/>
        <s v="Esta información se entregó en el primer seguimiento que se realizó en el mes de abril 2020."/>
        <s v="No presenta avance"/>
        <s v="Esta Información  se entregó en el primer seguimiento que se realizó en el mes de abril 2020._x000a__x000a_Se aplica los procedimientos establecidos por la oficina jurídica para la adquisición de servicios e infraestructura de TI, para lo cual se consulta la tienda virtual del estado colombiano donde se encuentran los Acuerdos Marco que son herramientas de agregación de demanda que permiten a las Entidades adquirir de manera ágil los Bienes y Servicios de Características Técnicas Uniformes._x000a__x000a_Los formatos utilizados para tal fin se encuentran en el proceso de gestión jurídica entre los que se encuentran: (requerimientos técnicos, fichas técnicas, anexos técnicos, entre otros"/>
        <s v="Se crea la ficha del proyecto 7727 en la metodología con que cuenta la Entidad, para adelantar todos los proyectos de tecnología."/>
        <s v="Se realizó la actualización del Procedimiento de Desarrollo y Actualización de software A-TIC-PR-002, el cual se registró como caso No. 811 en la mesa de ayuda de la Oficina Asesora de Planeación._x000a__x000a_Adicionalmente se actualizo el formato A-TIC-FT-010 y se crearon y oficializaron los formatos A-TIC-FT-019 y A-TIC-FT-020."/>
        <s v="Se construyó y aprobó el catálogo de Sistemas de Información del IDIPRON, que corresponde al 60% del compromiso para esta actividad."/>
        <s v="Se realizó la construcción de los instrumentos para llevar los registros de eventos y trazabilidad, los cuales se registraron con los números de caso 819, 820, 862 y 863 en la mesa de ayuda de la Oficina Asesora de Planeación. A la fecha de este seguimiento el Área de Sistemas se encuentra revisando y atendiendo las novedades reportadas"/>
        <s v="Se realizó la actualización del Procedimiento mantenimiento preventivo de software y hardware A-TIC-PR-004, el cual se registró como caso No. 636 en la mesa de ayuda de la Oficina Asesora de Planeación._x000a__x000a_Adicionalmente se actualizo y oficializó el formato A-TIC-FT-013"/>
        <s v="En el ejercicio del desarrollo del Dominio de servicios tecnológicos se construyó y aprobó el catálogo y directorio de Servicios tecnológicos, así como la definición de los elementos para intercambio de información."/>
        <s v="Se actualizó el árbol de servicios y se parametrizaron en la mesa de ayuda."/>
        <s v="Se definieron, revisaron, aprobaron los indicadores de los servicios tecnológicos a los cuales se les realiza seguimiento periódicamente."/>
        <s v="Se realizó y aprobó en el Área de Sistemas la caracterización de los grupos de interés y de valor."/>
        <s v="Para el periodo reportado se realizarón 22 campañas (sensibilización, comunicación y capacitación) en temas de seguridad, buenas prácticas y manejo de la información."/>
        <s v="Reuniones y analisis de identificación  de necesidades y capacidades en temas de TI."/>
        <s v="Se adjuntan 2 presentaciones Cté CICCI  de los meses de Julio y Agosto, está actividad es compartida con el área de Planeación y a la fecha no se han realizado mesas de trabajo para la construcción de las presentaciones del esquema de las líneas de defensa."/>
        <s v="La Encuesta se publicó en la página Web del Instituto en el mes de Julio."/>
        <s v="Se adjunta memorando remisorio a CICCI del seguimiento a mapas de riesgo con fecha 30 de Septiembre 2020."/>
        <s v="Se realizó la solicitud al área de Desarrollo Humano de la capacitación referente al tema de iso 27001 y seguridad de la información a los auditores del Instituto, con fecha 30 de Septiembre 2020"/>
        <s v="Se adjuntan tres informes de auditorias realizadas en los meses de Julio, Agosto y Septiembre 2020 de Educación, Participación e Investigaciones."/>
        <s v="Se realizo visita en las Upi de Bosa, Conservatorio Javier de Nicolo, Upi La 32, Sede Calle 63,  Sede Distrito Joven,  Sede Administrativo Calle 61,  Sede Calle 15,  "/>
        <s v="Se presenta informe del avance de las obras realizadas en la Sede Distrito Joven"/>
        <s v="Se esta realizando ajustes al Manual, por parte del Area,  para incluir todo lo referente a equipos "/>
        <s v="Teniendo en cuenta que para esta vigencia se esta unificando el componente de infraestructura con el componente de equipos, se complementaran los procesos."/>
        <s v="Si bien el reporte para esta actividad es en el mes de octubre, el equipo de Transporte ha definido a partir del 01-07-2020 con su nuevo equipo de trabajo, las acciones necesarias a ejecutar referente a la optimización en el uso del parque automotor del IDIRPON. Así las cosas, se han implementado estrategias, puntos de control y seguimiento a las diferentes actividades propias del área; Actualmente se socializa con los conductores designados el consumo semanal de combustible con el fin de generar conciencia en el uso del combustible, asi mismo determinar la pertinencia según el tiempo de servicio de solicitar o no los servicios de Transporte especial, con el fin de disminuir los costos que este representa. Participación en las diferentes capacitaciones en temas relacionados con transporte y seguridad vial."/>
        <s v="Se realiza la revisión de la caracterización de los grupos de valor. "/>
        <s v="Se realiza la actualización del formato de encuesta de satisfacción la cual se diligencia de forma virtual, el análisis de los resultados se registran en el informe de gestión mensual. "/>
        <s v="Se realiza la revisión de la estructura u se incia la gestión para la creación formal del área. "/>
        <s v="Se realiza la actualización de la caracterización del proceso "/>
        <s v="Actividad cumplida al 100% en el primer seguimiento"/>
        <s v="Se realiza las capacitaciones en temas de servicio para los servidores del área y demás administrativos_x000a_Se realiza capacitaciones a los integrantes nuevos del área en temas de servicio al ciudadano y la misionalidad de la entidad."/>
        <s v="A pesar de que la actividad  se cumplió en el mes de mayo, se realiza una segunda actualización debido a cambio de correo electrónico, horario y punto de atención a la ciudadanía. _x000a_A pesar de que la actividad  se cumplió en el mes de mayo, se realiza una segunda actualización debido a cambio de correo electrónico, horario y punto de atención a la ciudadanía. "/>
        <s v="Se realiza las capacitaciones en temas de servicio para los servidores del área y demás administrativos"/>
        <s v="Teniendo en cuenta la emergencia sanitaria  Alcaldia decide no realizar ferias de servicio a la ciudadanía durante este año, razón por la cual no se puede cumplir con la actividad programada. Por esta razón, se solicita reagendar esta actividad ára el 2021, teniendo en cuenta los lineamientos de la Alcaldía Mayor. "/>
        <s v="Se realiza taller de lenguaje claro "/>
        <s v="Para la elaboración de la la Política de Servicio a la Ciudadanía se tuvo en cuenta el plan sectorial  y el pdt. "/>
        <s v="Se implementa, plan de formación para los integrantes de atención a la ciudadanía."/>
        <s v="La entidad cuenta con un menú interactivo que permite a la ciudadanía acceder a los servicios de la entidad dicho menú se encuentra en la página web y permite aumentar y disminuir la letra de la página y ver en contraste las letras loque facilita la vision de las personas ciegas. _x000a_para la mejora en el servicio con las personas de sordas, se creo el whatsapp web, que permite a ciudadano sordo acceder a los servicios escribiendo en el chat de la entidad.  "/>
        <s v="Se tiene programado llevar los prefiles para aprobacion al Comité de Conciliacion, estando ejecutado a la fecha el perfilamiento de los abogados del Área de Defensa Juridica del IDIPRON"/>
        <s v="Se expidio la Politca de prevencion del daño antijuridico el cual fue aprobado por parte del Comité de Conciliacion, y que fue adoptada mediante Acto Administrativo"/>
        <s v="La Secretaria Juridica a la fecha solamente ha programado una sesion de capacitación denominada &quot;Jornada Socialización SIPROJ web Bogotá&quot; realizada a traves de Youtube Live el día 29 de septiembre de 2020 "/>
        <s v="Se han revisado las Actas realizadas en el Marco del Comité de Conciliacion encontrando y en el que se han analizado algunas deficiencias en la gestion de los apoderados sin que las mismas sean de consecuencias para la litigiosidad de la entidad._x000a_Se revisaron todas las actas del comité por parte del equipo de defensa jurídica según las sesiones adelantadas."/>
        <s v="Se han adelantado capacitaciones en materia de supervisión para fortalecer el ejercicio sobre el seguimiento a la ejecución contractual de los contratos suscritos por el IDIPRON, reforzando asi los informes presentados por los supervisores._x000a_Se adelantó la actualizacion del manual de contratación y el manual de supervsion_x000a__x000a_Se creo el formato de informe de supervisión el cual se encuentra en revisión por parte de la Oficina Asesora de Planeación."/>
        <s v="Se expidio la Política debidamente actualizada a la normatividad vigente de prevencion del daño antijuridico el cual fue aprobado por parte del Comité de Conciliacion, y que fue adoptada mediante Acto Administrativo_x000a_Se expidio la politica general de daño antijurídico por parte del comité de conciliación, asi como la politíca de prevención de daño antijurídico en materia de contrato realidad y deber objetivo de cuidado."/>
        <s v="Se ajusta el Manual de Contratación de la entidad, entre otros ajustes se incluye el proceso de selección de los contratistas de la entidad para garantizar su idoniedad pag 43 y 44."/>
        <s v="El área de comunicaciones realizo la gestión con la emnisora Distrital DC Radio para participar en un espacio radial donde la entidad tuvo la oportunidad de dar a conocer los tramites y servicios de la entidad asi como aspectos importantes de su misionalidad. "/>
        <s v="A la fecha de corte se ha publicado en lugares visibles diferentes a medios electrónicos la Carta del Trato Digno, se imprimieron piezas gráficas referentes a los tramites y servicios, responsables de la atención a peticiones, quejas y reclamos y denuncias. _x000a_'Con la información suministrada por el área de Atención a la Ciudadanía se realizó el diseño e impresión de Roll up o pendones con la información de líneas de atención al ciudadano correo electrónico y dirección de medios digitales institucionales, estos pendones físicos fueron instalados en los puntos de tención que dispone la entidad para la atención al ciudadano.  Los puntos son; Sede calle 61, sede calle 63, Unidad de Protección Integral Bosa y sede administrativa Calle 15. "/>
        <s v="El área de comunicaciones realiza el seguimiento al conjunto de datos abiertos publicado por la entidad en al plataforma Datos Abiertos Bogotá, señalando la cantidad de visitas y descargas que ha tenido cada conjunto de datos a corte de septiembre 2020 "/>
        <s v="Para elaborar el diagnóstico se realizó una priorización de 9 Upis con mayor incidencia, a las cuales se realizo el levantamiento del estado de la infraestructura, Dotación Mobiliaria, Multimedia, Reparaciones,  Cómputo y Redes. El diagnóstico fue presentado por parte de la Subdirección de Métodos a la Oficina Asesora de Planeación y al equipo de infraestructura para que se tome como base para la elaboración de los subproyectos relacionados con la Subdirección Administrativa y Financiera."/>
        <s v="Se realizó la propuesta del nuevo plan estrategico en donde a las iniciativas estratgeicas  se le formularon indicadores de impacto"/>
        <s v="Se realizó la propuesta del DOFA desde el equipo MIPG y actualmente se esta validando la matríz DOFA por parte de la áreas de la entidad para su aprobación"/>
        <s v="Al comienzo de año se indentificaron 114 documentos (procedimientos e instructivos) que no contaban con puntos de control. Al 30 de septiembre se identifica que el equipo MIPG ha realizado la revisión y actualización de 61 procedimientos e instructivos de los diferrentes procesos"/>
        <s v="Dentro de la nueva plataforma estrategica detro de los objetivos estratégico se agregaroon los temas de  transparencia y anticorrupción con indicadores, seguimientos, seguimiento a participación ciudadana y rendición de cuentas, fortalecimiento institucional, esta pendiente de su aprobación y oficializacíón"/>
        <s v="Dentro del link de Transparencia y acceso a la nformación pública en los numerales 6.1.4 &quot;Plan de rendición de cuentas&quot; y el numeral 7.1.4 &quot;Rendición de cuentas publicas a los ciudadanos&quot; se podra encontrar toda la información relacionada sobre Participación ciudadana y rendición de cuentas de la entidad"/>
        <s v="Se realizaron capacitaciones a los grupos de valor en temas de participación ciudadana los cuales estan incluidos en el plan de capacitaciones"/>
        <s v="El documento Centro de documentación, se encuentra en revisión por Gestión documental "/>
        <s v="El inventario ya se encuentra subido en  SISAS y el protocolo esta en revisión por Gestión Documental"/>
        <s v="Se realizo una mesa de trabajo con sistemas, investigaciones, desarrollo humano y planeación, Actualmente se ha adelantado una mesa de trabajo, donde se establecieron algunos compromisos y próximamente se realizará la otra para el seguimiento de los mismos"/>
        <s v="La Oficina Asesora de Planeación en cumplimiento con sus funciones, ha realizado el seguimiento a los diferentes planes, programas y proyectos de la entidad, producto de lo cual ha venido realizando informes y generando alertas que son presentadas al equipo directivo para la toma de decisiones._x000a_Se realizó informe de seguimiento al cumplimiento del Plan Anticorrupción y Atención al Ciudadano con corte al mes de agosto, en el cual se definieron alertas frente a los componentes y acciones que presentaban un avance incipiente. Con base en el informe, el equipo directivo definió lineamientos para que los procesos avancen de manera efectiva en el cumplimiento de las actividades planteadas._x000a_Se realizo análisis a los resultados obtenidos por el Instituto en el Índice de Desempeño Institucional resultado del diligenciamiento del FURAG para la vigencia 2019 y las recomendaciones realizadas por el DAFP al Instituto para avanzar en la implementación de las diferentes políticas de gestión, producto del informe se ajustó el Plan de Adecuación y Sostenibilidad SIG MIPG que fue presentado y aprobado por el Comité Institucional de Gestión y Desempeño._x000a_La Oficina Asesora de Planeación, elaboró un tablero de control cuyo objetivo es el de consolidar las brechas identificadas en el instituto. Gracias al tablero de control, se ha podido generar alertas a las áreas  con base a las actividades vencidas o que están próximas a vencerse en los planes de mejoramiento de la contraloría, del Plan de Adecuación y Sostenibilidad SIG-MIPG. Producto de dichas alertas, el equipo directivo ha llamado la atención a los proceso para el cumplimiento de las acciones planeadas."/>
        <s v="La Oficina Asesora de Planeación elaboró el Manual para la Administración del Riesgo del Instituto, documento que contiene los lineamientos para la adecuada gestión de los riesgos en el instituto, el documento fue elaborado tomando como base la Guía para la administración del riesgo y el diseño de controles en entidades públicas elaborado por el DAFP. El documento en su versión final fue enviado para validación de la Oficina de Control Interno y posteriormente para aprobación por parte del Comité Institucional de Gestión y Desempeño"/>
        <s v="Se elaboró el guion para el video de socialización del PAAC. Con la Oficina de Comunicaciones se tiene establecida la fecha para realizar la grabación del video la cual se ha atrazdo por la falta de agenda de la Contratista Interprete de Señas de la Entidad."/>
        <s v="En el marco de la actualización de la  plataforma estratégica 2020 - 2024 se hizo un analisis del portafolio de servicios de la entidad en donde se determina separar los servicios de externado y territorio, ya que no se estaba dando visibilidad a los servios de territorio. Queda pendiente la actalización de los servicios en el SUIT"/>
        <s v="En el marco de la actualización de la  plataforma estratégoca 2020 - 2024, se realizó una revisión de necesidades de información de los grupos de valor y NNAJ; lo cual se ve reflejado en los proyectos de inversión."/>
        <s v="Se recibió concepto y acta de convalidación de TRD, por parte del Consejo Distrital de Archivos de Bogotá, en este momento se encuentra en proceso de adopción, en la Entidad."/>
        <s v="Los procesos de contratación para la adquisición de estantería industrial y sistema de monitoreo se encuentran en proceso de contratación por parte de la Oficina Asesora Juridica. Adicionalmente, las adecuaciones del espacio realizadas por parte del área de infraestructura para el cumplimiento de lo establecido en la normatividad vigente para la conservación de la documentación se encuentra en un avance del 50 %"/>
        <s v="Se realizó cotejo de información física versus inventario documental de la bodega 3 en un 80% y se inicio la verificación de la bodega 1 y 2, en un 50%._x000a_Se aclara que el cumplimiento de esta actividad, se ve afectada en su ejecución, debido al tema de salud publica, cercos epidemiológicos y cuarentenas que han afectado a la Unidad la Florida."/>
        <s v="Se continuo con el ajuste de inventario documental del V periodo del FDA corespondiente a los años (2001-2014) con un total de 6964 registros. El desarrollo de la actividad levantamiento de inventario documental, se ha visto afectado en su ejecución, debido al tema de salud publica, cercos epidemiológicos y cuarentes que, han afectado a la Unidad la Florida._x000a__x000a_Se lleva un porcentaje de avance del 72%"/>
        <s v="Primer seguimiento 2020: Por parte de la STDH se trabajó en la propuesta para integrar la encuesta EDI-DANE al Plan Estrategico de Talento Humano, la cual fue remitida a la Profesional de Apoyo de la Oficina Asesora de Planeación y a la Asesora de la STDH Esperanza Arenas, el día 06/02/2020 mediante correo electronico. _x000a_A la fecha se encuentra pendiente la retroalimentación la OAP y de la Asesora para continuar el trámite de oficialización. _x000a_Evidencia: Correo electronico de remisión y documento de la propuesta adjunta al mismo._x000a__x000a_Segundo Seguimiento 2020:_x000a_Se remite a la Asesora Tipo A la Integración al Plan Estratégico de Talento Humano con la encuesta  (EDI - DANE). Sin embargo validando la información con la Profesional de Apoyo de la Oficina Asesora de Planeación este insumo no aplica a nivel Distrital sino a Nivel Nacional por lo cual no queda supeditada la actualización de la Matriz GETH con base en él."/>
        <s v="_x000a_Segundo Seguimiento 2020:_x000a_El Área de Carrera Administrativa formuló los Indicadores de: _x000a_*Rotación_x000a_*Retiros voluntarios_x000a_*Comisiones_x000a_*Comisiones de Estudio_x000a_*Reubicaciones_x000a_*Prepensionados_x000a_*LGBTI_x000a_*Afro"/>
        <s v="El Área de Bienestar Social e Incentivos realizó en los meses de agosto y Septiembre un diagnóstico del avance sobre la estrategia &quot;salas de lactancia&quot; en el Idipron, mediante reunión el día 01 de Septiembre con la Profesional Milena Rivera de la Secretaría de Integración Social se crearon compromisos para el cumplimiento de los pasos (6 en total) de implementacion de la estrategia. _x000a_Una de las conclusiones es que de los 6 pasos requeridos, se han implementado parcialmente 2 pasos._x000a_Se requiere conformar un equipo de trabajo para capacitarse e implementar la estrategia. _x000a_Se requiere una adecuación de los espacios físicos para las salas maternas o de lactancia, este requerimiento se realizó al Área de Infraestructura mediante correo electrónico._x000a_El día 26 de agosto se recibió respuesta por parte del Área de Infraestructura informando que se realizaría una valoración y diagnóstico Técnico de la Infraestructura de 11 Unidades y sedes, con el fin de definir el alcance de las adecuaciones de espacio e instalaciones eléctricas e hidrosanitarias a realizar, necesarias para la habilitación de las salas de lactancia._x000a_Esta adecuación de la infraestructura para la habilitación de los espacios para este uso se encuentra programada para la vigencia 2021._x000a_Desde la Subdirección de Desarrollo Humano se asignará el orden de priorización de intervención con el objetivo de generar desde Infraestructura la correspondiente programación, esta información será entregada en el mes de Noviembre._x000a_Por lo anterior se solicita que esta actividad sea reprogramada para la vigencia 2021. "/>
        <s v="El Procedimiento de Gestión del Conocimiento del Área de Capacitación de la Subdireccion Tecnica de Desarollo Humano,  se elaboró  teniendo en cuenta los criterios establecidos en: _x000a_a. El  Modelo Integrado de Planeación  y Gestión MIPG, dimensión 6 gestión del conocimiento e innovación,  _x000a_b. DAFP- Plan Nacional de Capacitación 2020 - 2030,  _x000a_c. Departamento Administrativo del Servicio Civil Distrital DASCD - PIC en línea _x000a_d. Procedimientos propios  del  Área de Capacitación del Instituto. _x000a__x000a_El procedimiento fue revisado y aprobado por la Asesora tipo A de la Subdirección Técnica de Desarrollo Humano y fue remitido  el día 10 de junio de 2020 para  revisión  y aprobación por la Oficina Asesora de Planeación  mediante el aplicativo Aranda caso No. 709."/>
        <s v="Se elabora seguimiento a la planeación estratégica de talento humano con corte a 02 de Octubre de 2020."/>
        <s v="Por parte del Psicólogo del Área de Seguridad y Salud en el Trabajo se ha realizado seguimiento telefónico para la aplicación del  formato &quot;SEGUIMIENTO A LA ROTACIÓN DEL PERSONAL POR RETIRO A-GDH-FT-003&quot;. Se ha dificultado el cubrimiento del total de retirados debido a que algunas personas después de desvincularse del Instituto no atienden las llamadas telefónicas, otras manifiestan que no tienen tiempo para responderla, y otras a pesar de responder la encuesta no pasan a firmar el documento. La evidencia reposa en el área de Seguridad y Salud en el trabajo._x000a_El informe se realizará conforme a lo planeado en el mes de Diciembre.  "/>
        <s v="Se han realizado campañas de uso de baños, asi como charlas de manejo del agua y optimización del recurso hidrico"/>
        <s v="No se ha realizado la actualización de la politica ambiental , sin embargo para el mes de octubre se proyecta realizar articulación con la nueva politica"/>
        <s v="Se han realizado adquisicione de equipos de impresión para mejorar el flujo de impresión y fotocopoiado con usuario creado a cada funcionario y pñoder controlar las impresiones para disminuir ek cosnumo de papel"/>
        <s v="Se tiene propuesta inicial del diagnóstico de capacidades y entornos para la cual se utilizaron las herramientas de matriz DOFA y PESTEL, el cual se tuvo en cuenta los siguientes insumos:_x000a__x000a_1.       Aspectos internos: Procesos y procedimientos, estructura organizacional, cadena de servicio, recursos disponibles, cultura organizacional, uso de las Tecnologías de la Información y las Comunicaciones -TIC_x000a__x000a_2.       Aspectos externos: Político, ambiental, cultural, económico y fiscal, la percepción, propuestas y recomendaciones de los grupos de valor y ciudadanía en general, frente a bienes y servicios ofrecidos, uso de las Tecnologías de la Información y las Comunicaciones -TIC_x000a__x000a_3.       Identificaron espacios de articulación y cooperación con otras entidades del sector, órganos de control, u organismos_x000a__x000a__x000a_Queda pendiente realizar mesas de trabajo con talento humano, equipo SIMI, sistemas, gestión documental, participación ciudadana y atención al usuario para revisar aspectos del  diagnóstico de capacidades y entornos, para su posterior envió a los Directivos para revisión y retroalimentación a la Oficina Asesora de Planeación._x000a_"/>
        <s v="El documento  &quot;Política de Administración del Riesgo&quot; se encuentra en proceso de envio para revisión por parte de Control Interno, Jurídica y Gestión Ambiental_x000a_"/>
        <s v="No se han realizado acciones relacionadas hasta tanto no se apruebe la Política de Admón. del Riesgo"/>
        <s v="Se realiza la actualización de los Mapas de riesgos de corrupción y Gestión incluyendo los elementos faltantes de  la &quot;Guía para la administración del riesgo y el diseño de controles en_x000a_entidades públicas&quot; del DAFP y sugerencias de Control Interno._x000a_"/>
        <s v="Se realizan 3 jornadas de capacitación en a metodología ajustada de Mapa de Riesgos de Gestión y Corrupción _x000a_"/>
        <s v="Se realiza acompañamientos a todas las áreas para el cambio de formatos y concreción de las actividades a realizar en el mitigación del riesgo en 2020_x000a_"/>
        <s v="El informe está en construcción dado que se acabó de realizar el II seguimiento de los mapas corrupción y los mapas de gestión están en proceso de verificación para consolidar la información en un solo informe.  La información de los procesos, en su mayoría se recibió en el transcurso de la presente semana y aún 2 o 3 procesos no la han remitido."/>
        <s v="Se realizaran las dos reuniones faltantes en el ultimo cuatrimestre del año"/>
        <s v="No aplica para este seguimiento_x000a_"/>
        <s v="La Subdirección de Métodos reporta para el segundo cuatrimestre de la vigencia que ya cuenta con el link del formulario y actualmente está a la espera de que el mismo sea habilitado en la página web del IDIPRON a fin de facilitar a los adolescentes y jóvenes la solicitud de la constancia de asistencia a talleres, evitando así el desplazamiento a la Casa de Acogida. "/>
        <s v="I SEGUIMIENTO: Seguimiento y verificación de documentación en la página web del Instituto_x000a_II SEGUIMIENTO: No se realiza seguimiento puesto que en el primero quedo en 100%"/>
        <s v="Durante el segundo cuatrimestre se publicarón los estados finacieros de los meses de mayo, junio y julio."/>
        <s v="Durante el segundo cuatrimestre (mayo) se publicó el seguimiento a los Planes de acción"/>
        <s v="• Se publicó la Programación Plan de Acción 2020 – 2024 en el link de transparencia_x000a_• Se publicó el plan anual de adquisiciones 2020"/>
        <s v="Se encuentran publicado la formulación de los planes y primer seguimiento (MAYO)_x000a_Para el mes de septiembre se espera la publicación de los mapas de riesgos una vez control interno realice el informe al segundo seguimiento"/>
        <s v="Los planes de mejoramiento se encuentran publicados en el punto 7.3.2 del Link de transparencia"/>
        <s v="I SEGUIMIENTO: Se realiza creación de la propuesta de talleres &quot;liderando&quot; para aplicación con NNAJ en temas de participación ciudadana._x000a_II SEGUIMIENTO: se comienza con la aplicación del taller en la UPI de bosa, tres sesiones realizadas y verificadas. "/>
        <s v="I SEGUIMIENTO: Se realiza recolección de información como insumo para determinar los temas de los foros virtuales._x000a_II SEGUIMIENTO: Se realizan reuniones para definir fechas, temas y organización primer foro virtual con el tema de atención IDIPRON en tiempos de COVID-19."/>
        <s v="I SEGUIMIENTO: Se realiza el aplazamiento de la primera audiencia de rendición de cuentas para el mes de mayo._x000a_II SEGUIMIENTO: Se realiza la primera audiencia pública vigencia 2019 el 26 de junio. De manera virtual a traves de facebook live. "/>
        <s v="I SEGUIMIENTO: Se realiza alianza con el área de capacitaciones para incluir en las jornadas de inducción y re - inducción el tema de Rendición de Cuentas y asi poder llegar  al 80% de la población, tanto a NNAJ como a servidores._x000a_II SEGUIMIENTO: Se realizá capacitación en temas de rendición de cuentas el día 2 de julio a través de la estrategia café virtual venga le cuento ¿què es una rendición de cuentas? "/>
        <s v="I SEGUIMIENTO: La primera audiencia esta programada para el mes de mayo._x000a_II SEGUIMIENTO: La audiencia se desarrollo de manera virtual a través de facebook live, la ciudadanía y grupos de valor participantes no realizarón preguntas, inquietudes o sugerencias en el ejercicio."/>
        <s v="I SEGUIMIENTO: La primera audiencia esta programada para el mes de mayo._x000a_II SEGUIMIENTO: Se realiza informe de Rendición de cuentas vigencia 2019 y se envía a dirección a travès de correo electrónico."/>
        <s v="I SEGUIMIENTO: Se realizan adelantos en las actividades planteadas de dialogos ciudadanos (taller &quot;liderando&quot;)_x000a_II SEGUIMIENTO: Se realizán encuentros con  los jovenes de la UPI Rioja como ejercicio previo a la Rendición de cuentas (taller con jovenes)._x000a_Se realizàn tres sesiones del taller liderndo en la UPI Bosa. "/>
        <s v="I SEGUIMIENTO: La primera audiencia esta programada para el mes de mayo._x000a_II SEGUIMIENTO: si bien no hubo un documento a respuestas a preguntas, sugerencias o comentarios porque en la audiencia de rendición de cuentas virtual no se dierón por parte de la ciudadanía, si se compartio la ifnromación previa por pàg. web de la información dialogada en la audencia lo que permitia responder inquietudes. "/>
        <s v="I SEGUIMIENTO: Seguimiento y verificación de documentación en la página web del Instituto Informe estrategia RdC 2019._x000a_II SEGUIMIENTO: No se realiza seguimiento puesto que en el primero quedo en 100%"/>
        <s v="Se realiza el segundo informe trimestral el cual se envia al Subdirector de Técnico, Administrativo y Finanaciero y se publica en el link de transparencia. "/>
        <s v="Se realiza el modelo de servicio  a la ciudadanía, el cual fue incorporado dentro de los subproyectos que forman parte del proyecto de inversión 7727, los cuales estan alineados con la platforma estratégica de la entidad y el plan de desarrollo. Cómo evidencia se adjunta"/>
        <s v="Se realiza informe sobre las actividades realizadas por el defensor del ciudadano en la entidad y se envia a la veeduría distrital. Así mismo, se realiza 9 capacitaciones en las Unidades (modalidad internado que se encuentran en funcionamiento) a los beneficiarios en donde se trataron temas de servicio y se dio a conocer la figura del defensor del ciudadano y sus funciones.  "/>
        <s v="Se asiste al nodo sectorial de integración social, y al nodo  Intersectorial de Comunicaciones y Lenguaje Claro"/>
        <s v="Se inicia la adecuación del punto de atención en bosa. "/>
        <s v="Se cumplió esta actividad en el seguimiento pasado "/>
        <s v="Se realiza reunión con la Dirección General de Calidad del Servicio de la Alcaldía Mayor,y se realiza el cronograma de capacitaciones del segundo semestre."/>
        <s v="Se realiza capacitaciones a  399 beneficiarios de las  unidades que se encuentran en modalidad externado.  "/>
        <s v="Se realizan mesas de trabajo para fortalecer  el manejo del sdqs y la importancia de contestar las peticiones con oportunidad. Así mismo, se envia correo electrónico recordando los tiempos de respuesta, teniendo en cuenta la emergencia sanitaria. "/>
        <s v="Se realiza reunión el 9 de junio la OAP, y demás áreas competentes en la actualización de la politica de protección de datos, como resultado de la misma se realizan las actualizaciones respectivas y se envian a la oficina asesora de planeacion para su consolidacíón. "/>
        <s v="Se realizan 2 campañas en donde dan a conocer tips para la atencion por canal presencial y escrito, y así dar cumplimiento a lo requerido por el sistema Bogota te Escucha y la Política Pública. "/>
        <s v="Se realiza seguimiento mensual a los requerimientos allegados a la entidad, para esto se envia correo electrónico a las diferentes dependencias de las peticiones a vencer y se lleva el formato A-AC-FT_003 . "/>
        <s v="Se incluye en el informe trimestral los resultados de las encuestas de satisfacción, así mismo, se encuentra el seguimiento que realiza el área a las respuestas que emite el Instituto en términos de claridad, solución de fondo, calidez y oportunidad. "/>
        <s v="Se realizo la solicitud a comunicaciones para realizar la campaña de socialización del Link de Transparencia"/>
        <s v="No se realizaron acciones relacionadas con este numeral de acuerdo a que se esta actualizando la plataforma estratégica"/>
        <s v="Se realizo la jornada de reinducción del PAAC en el espacio Venga le cuento, en donde se hablo y socializo la Ley de Transparencia y acceso a la información publica, ademas se socializo el link de transparencia y sus componentes."/>
        <s v="Para la definición de la OPA se trabaja de la mano con el DAFP quienes aprueban el  &quot;Certificado de curso de educación informal de los adolescentes y jóvenes&quot; el cual se inscribe en el SUIT. "/>
        <s v="Frente a los videos de Misión y Visión se realizaran una vez sse apruebe la plataforma estretegica. _x000a_Para los videos del PAAC y Mapas de riesgos se realizran para el utlimo cuatrimestre del año"/>
        <s v="Se realizó la actualización del documento “Atención a Requerimientos Ciudadanos y Denuncias por Actos de Corrupción a través del aplicativo Bogotá Te Escucha -SDQS  A-ACI-PR-001” en el cual se establecen los lineamientos para la atención a los requerimientos y denuncias ciudadanas._x000a__x000a_Por otra parte, la Oficina de Atención a la Ciudadanía ha realizado capacitaciones y socializaciones en las Unidades de Protección Integral sobre los diferentes canales existentes en la entidad para la atención de denuncias ciudadanas_x000a__x000a_La Oficina Asesora de Planeación inició las gestiones para la elaboración de una pieza comunicativa con la Oficina de Comunicaciones que será socializada en la página web de la entidad."/>
        <s v="El Instituto realizó la articulación con la Veeduría Distrital para gestionar un taller en lenguaje claro dirigido a los servidores del IDIPRON._x000a__x000a_El taller fue realizado virtualmente el día 19 de mayo de 2020 y asistieron 29 funcionarios y contratistas del IDIRPON"/>
        <s v="No se realizaron acciones durante este cuatrimestre"/>
        <s v="Se actualiza el procedimiento a Atencion a requerimientos ciudadanos y denuncias por actos de corrupción a través del aplicativo Bogotá te Escucha- SDQS- y se realiza la socialización en la jornada de reinducción realizada de forma virtual. _x000a_ _x000a_• Se encuentra pendiente de revisión y aprobación del nuevo procedimiento de pqrs"/>
        <s v="El dia 4 de agosto se realizo una capacitación sobre la Ley de transparencia y acceso a la información pública 1712 de 2014, por parte de la Secretaria de Integración Social a 14 funcionarios de la entidad"/>
        <s v="El área de Atención a la Ciudadanía realizó el ajuste al formato de Encuesta de Percepción del Servicio en el mes de junio de 2020 con el fin de hacerla una herramienta fácil para diligenciar y que aporte información para la toma de decisiones en el Instituto._x000a__x000a_Como estrategia para fomentar el diligenciamiento de las encuestas por parte de los usuarios, el proceso de Atención a la Ciudadanía ha venido implementando desde el mes de junio, la estrategia de enviar a los usuarios atendidos por los diferentes canales, la encuesta para su diligenciamiento. Esta estrategia ha permitido aumentar el número de encuestas diligenciadas por los ciudadanos; pasando de 71 encuestas entre enero a julio a 79 encuestas solo en el mes de agosto "/>
        <s v="Durante el segundo cuatrimestre no se realizarón actualizaciones a los documentos."/>
        <s v="El proceso de atención a la ciudadanía realizo la actualización del Manual para la Atención a la Ciudadanía en el que se incluye en el numeral 9.2.2 se incluye el protocolo para atención a personas con discapacidad auditiva._x000a__x000a_Teniendo en cuenta las indicaciones del Ministerio de las Tics frente al uso de la herramienta del Centro de Relevo para la atención de las personas con discapacidad auditiva, el proceso ajustará el protocolo incluyendo las indicaciones del uso del centro de relevo por parte de las personas de atención a la ciudadanía con el fin de lograr una comunicacion efectiva. Una vez se oficialice el ajuste, se realizará mesa de trabajo con las personas de atención a la ciudadanía para la socializar el ajuste."/>
        <s v="Teniendo en cuenta la comunicación enviada por el centro de relevo a la entidad, se evidencia que no es posible implementar dicha herramienta ya que el Ministerio de las Tics informa que esta herramienta sera utilizada por la poblacion sorda por demanda. Como evidencia se adjunta comunicación enviada por el Centro de Relevo."/>
        <s v="Se realiza informe trimestral de gestión y de PQRS "/>
        <s v="Primer seguimiento: El día 11 de marzo de 2020 se realiza reunión  con los Gestores de Integridad, durante el desarrollo de esta reunión se revisaron las estrategias de comunicación que permitieron la apropiacion del Código de Integridad y la interiorización de los valores institucionales."/>
        <s v="Primer seguimiento:_x000a_Se elaboró la presentación en power point  que contiene los resultados obtenidos sobre la impementación del Código de Integridad en la vigencia 2019, en el mes de mayo se socializará en la Página Web  y correo electrónico del Instituto._x000a_Segundo seguimiento_x000a_Se elaboró pieza comunicacional   que contiene los resultados obtenidos en test de percepción de la integridad con corte a 30 de junio y 30 noviembre del 2019. "/>
        <s v="Primer seguimiento: Debido al aislamiento generado por la pandemia del Covid 19, se han retomado  estrategias exitosas que se desarrollaron en año 2019, por ejemplo, el 29 de abril se envió mediante correo la Celebración del Día de la Integridad._x000a_Adicionalmente  el Código de Integridad hará parte de la estrategia virtual de Reinducción que esta desarrollando el Área de Capacitación en la actualidad,  la estrategia a desarrollar se denomina &quot;Venga le cuento&quot;. _x000a_Todo lo anterior se encuentra consignado en el Plna de mejoramiento S-SEG-FT-011 elaborado por los Gestores de Integridad."/>
        <s v="Segundo seguimiento: Se realizó Plan de Trabajo y Matríz de seguimiento a las actividades de Bienstar y Capacitación A-GDH-FT-051 (incluye Cronograma de ejecución)  de las diferentes acciones de formación  en cuanto  al Código de integridad mediante la estrategia &quot;venga la cuento&quot; "/>
        <s v="Actividad programada para el mes de noviembre"/>
        <s v="Actividad programada para el mes de diciembre"/>
        <s v="Primer seguimiento:_x000a_1. El 03 de marzo de oficializó en el Manual de Procesos y Procedimientos la versión 02 del procedimiento &quot;PREVENCIÓN Y RESOLUCIÓN DE CONFLICTO DE INTERESES A-GDH-PR-006&quot; y la versión 03 del Docunmento Interno &quot;LINEAMIENTO PARA LA PREVENCIÓN Y RESOLUCIÓN DE CONFLICTO DE INTERESES A-GDH-DI-021&quot;, estas versiones se socializarón vía correo electrónico a Todos los funcionarios del Instituto._x000a__x000a_2. Por parte de  la Dirección Distrital de Desarrollo Institucional de la Alcaldía de Bogotá. Se está adelantando  curso virtual  de Gobernanza Pública, este curso fue externdido a todos los Servidores Públicos que deseen participar e incluye dentro de sus temáticas el Tema de Conflicto de Interéses._x000a__x000a_3. Mediante Memorando 2020IE3292 Se socializa vía Correo electrónico a todos los servidores y contratistas del Instituto el formato para la publicación proactiva Declaración Bienes y rentas y registro e interés, así como el link de descarga del Instructivo elaborado por la Función Pública para este fin._x000a__x000a_Dada la Contingencia actual no se desarrollan capacitaciones preseneciales."/>
        <s v="Primer seguimiento:_x000a_Mediante trabajo conjunto entre la Subdirección Técnica de Desarrollo Humano y la Oficina Asesora Jurídica se elaboró memorando  2020IE3292 el cual fue radicado con asunto &quot;Cumplimiento Ley 2013 de 2019&quot; en él se detallan los Servidores Públicos y Contratistas que deben realizar el diligenciamiento del formato habilitado por el DAFP &quot;Publicación proactiva de proactiva declaración de bienes y rentas y registro de conflictos de interés&quot; , así como el diligenciamiento en el aplicativo habilitado por dicha entidad.  _x000a_Segundo seguimiento:_x000a_Mediante memorando 2020IE3851 radicado el 01-06-2020, se envía un alcance al memorando 2020IE3292, aclarando en el numeral 4, que para la Subdirección Técnica de Desarrollo Humano el personal obligado a diligenciar los formatos de Función Pública para la Declaración Proactiva de Conflicto de Intereses, será únicamente los servidores que ostentan cargos de Libre Nombramiento y Remoción en la Entidad , hasta que se determine por parte de la Subdirección Técnica de Desarrollo Humano, que otro personal cuenta con dicha obligación conforme a sus funciones. Respecto a los contratistas no se genera ninguna modificación a la señalada en el Memorando 2020IE3292."/>
        <s v="Segundo seguimiento:_x000a_De acuerdo a los lineamientos establecidos en el Memorando 2020IE3851por parte de la Subdirección Técnica de Desarrollo Humano se procedió a solicitar el formato habilitado por el DAFP &quot;Publicación proactiva declaración de bienes y rentas y registro de conflictos de interés&quot; y la correspondiente Declaración de rentas del año anterior, para los Servidores que a la fecha ostentan cargos de Libre Nombramiento y Remoción en la Entidad. Esta información puede ser verificada en la Página de Departamento de la Función Pública en el Link: https://www.funcionpublica.gov.co/ley-transparencia-web/busqueda.jsp_x000a_Indicador: 7 funcionarios con diligenciamento de las herramientas de declaración de conflicto de intereses/ 7 de personas identificadas para efectuar la declaración"/>
        <s v="Desde la Gerencia del Proyecto se realizan seguimientos a los contratos de bienes y servicios asignados para supervisión con recursos del Proyecto de Inversión 1104" u="1"/>
        <s v="Se realizó la consulta a la Contaduría General de la Nación sobre el hallazgo administrativo de la Contraloría, solicitando asesoría sobre la opción más viable a implementar por parte de la Entidad." u="1"/>
        <s v="No se remite seguimiento" u="1"/>
        <s v="Se elaboró un instructivo respecto al diligenciamiento del informe CB-005" u="1"/>
        <s v="Desde Desarrollo Humano se continua con la gestión para el curso en temas de supervisión e interventoría dictado por la Veeduría Distrital" u="1"/>
        <s v="Se vienen realizando capacitaciones y actualizaciones en temas de contratación estatal a los abogados de la oficina asesora jurídica, que contengan temas como la Ley 80 de 1993   " u="1"/>
        <s v="Se realizaron dos asistencias tecnicas reforzando temas de manejo de archivos a los expedientes contractuales" u="1"/>
        <s v="Actualmente se dictan talleres sobre el correcto cumplimiento de los requisitos para el pago, asi como el manejo de las garantías en la contratación estatal  " u="1"/>
        <s v="Se envian oficios trimestrales a las áreas correspondientes y se realiza conciliación de saldos de operaciones reciprocas" u="1"/>
        <s v="Una vez verificados los soportes remitidos, se evidencia la realización de las  asistencias técnicas documentales a las diferentes áreas y dependencias para el alistamiento del archivo de gestión, sin embargo no se aportan evidencias que permitan identificar que se hayan adelantado transferencias documentales en cumplimiento del marco normativo referente a los documentos de archivo de conservación permanente, por lo cual se mantiene abierta la No conformidad. _x000a__x000a_" u="1"/>
        <s v="El proceso no ha presentado el seguimiento ante la Oficina de Control Interno del Plan de mejoramiento aprobado el 16 de Marzo de 2020." u="1"/>
        <s v="A la fecha de corte se ha publicado en lugares visibles diferentes a medios electrónicos la Carta del Trato Digno, se imprimieron piezas gráficas referentes a los tramites y servicios, responsables de la atención a peticiones, quejas y reclamos y denuncias. " u="1"/>
        <s v="Continua sin cerrar, considerando que en el desarrollo de la presenta auditoria se evidencia nuevamente debilidades en la planeación de las actividades con enfoque preventivo realizadas por el componente de mitigación, así mismo falencias en la formulación y seguimiento de indicadores que permitan medir la disminución del consumo como resultado de estas intervenciones." u="1"/>
        <s v="Se actualizaron los nombres de las cuentas contables en los Estados Financieros de acuerdo al nuevo Marco Normativo." u="1"/>
        <s v="Continua sin cerrar, toda vez que la debilidad se sigue presentando como se evidencia en la auditoría realizada a esta área, así mismo la información de inasistencia de los Jóvenes en SIMI no se encuentra actualizada. " u="1"/>
        <s v="Se aplicó el descuento correspondiente Almacén y talleres del Norte en la facturación" u="1"/>
        <s v="Se vienen realizando seguimiento a los ítems facturados frente a los ítems ofertados en la ejecución del contrato" u="1"/>
        <s v="Se realizan mesas de trabajo junto con almacen e inventarios  y mantenimiento de bienes e infraestructura frente a las revelaciones de Propiedad, Planta y Equipo " u="1"/>
        <s v="La OAJ realizó seguimiento mensual de la ejecución del PAA a cada proyecto de inversión, según lo programado. Se remitieron correos a cada proyecto de inversión. " u="1"/>
        <s v="Se continuan con las mesas de trabajo de seguimiento en conjunto con la Oficina Asesora Jurídica frente a la ejecución de los contratos de consultoría de estudios, diseños y  obra de equipamientos." u="1"/>
        <s v="Se continuan con las  visita a las Unidades de protección Integral para verificar  el correcto diligenciamiento y actualización de los  formatos destinados al control de los elementos de consumo que se encuentran en las UPI" u="1"/>
        <s v="Desde la Subdirección administrativa y financiera se realizó la mesa de trabajo en Dic 2019" u="1"/>
        <s v="Se vienen adelantando capacitaciones en temas de derecho administrativo sancionatorio por semestre a los abogados de la oficina asesora jurídica. " u="1"/>
        <s v="Se realiza el seguimiento de los contratos por parte de transportes actualizando los valores mensualmente" u="1"/>
        <s v="Se realizan mesas de trabajo a fin de revisar y verificar la información descrita en las Notas a los Estados Contables" u="1"/>
        <s v="Se evidencia avances en la gestión para determinar la responsabilidad en la expedición de constancias de asistencia de AJ vinculados a la Entidad desde los talleres de corta y larga duración, sin embargo aún no se encuentra definida de manera formal la responsabilidad del trámite y firma de las constancias; por lo tanto se mantiene abierta la observación.    _x000a__x000a_Se recomienda atender de manera efectiva a la resolución del trámite para la expedición de las contancias de asistencia, en cumplimiento de las funciones del Área otorgadas mediante Resolución 485 de 2018, artículo primero. " u="1"/>
        <s v="Continua sin cerrar, en vista que los resultados de la presente auditoria evidencian falencias en los mecanismos de evaluación a la gestión relacionadas con las áreas de derecho y el seguimiento al goce efectivo de derechos con el fin de realizar un efectivo seguimiento y fomentar la toma efectiva de decisiones de tipo misional y administrativo " u="1"/>
        <s v="El procedimiento se encuentra en revisión por parte de la Subdirección de Métodos y Planeación" u="1"/>
        <s v="Se expidio la Política debidamente actualizada a la normatividad vigente de prevencion del daño antijuridico el cual fue aprobado por parte del Comité de Conciliacion, y que fue adoptada mediante Acto Administrativo" u="1"/>
        <s v="El procedimiento M-MES-IN-002 se encuentra en revisión por parte de la oficina asesora de planeación" u="1"/>
        <s v="El documento se encuentra en verificación por parte de la subdirección financiera y la oficina de Planeación" u="1"/>
        <s v="A pesar de que la actividad  se cumplió en el mes de mayo, se realiza una segunda actualización debido a cambio de correo electrónico, horario y punto de atención a la ciudadanía. " u="1"/>
        <s v="Se avanza en la revisión de las cantidades estimadas de los bienes que se pretende contratar de acuerdo a las compras historicas de la entidad y el numero de NNAJ que se beneficiaran con la compra.  " u="1"/>
        <s v="Se aportan evidencias que dan cuenta de la gestión para realizar adecuaciones en los ambientes de aprendizaje, así mismo la realización de arreglos locativos en relación a pintura, iluminación, demarcación, ventilación e instalaciones de gas. Sin embargo, se mantiene abierta la observación pues las actividades realizadas no son suficientes para eliminar la causa del hallazgo por cuanto no se han garantizado en su totalidad las adecuaciones que respondan a los criterios normativos para programas de formación y que aseguren de esta manera la integridad física de loa NNAJ ." u="1"/>
        <s v="Se observa el diligenciamiento del formato para la planeación de clases, sin embargo éste no se encuentra firmado por el docente  ni contiene el Vo.Bo. del apoyo académico que da cuenta de la validación de la información allí consignada. Por otro lado, se observa la formalización posterior del formato por parte de la OAP (013 PLANEACIÓN DE CLASES M-MED-FT-013), publicado en página web - Manual de Procesos y Procedimientos, pero dicho formato no contiene la información de código, versión y vigencia, incumpliendo con los parámetros de oficialización.  De la  estrategia tecnológica que se afirma complementa la revisión de la planeación de clase no se aportan evidencias._x000a_ _x000a_Se aportan evidencias de reuniones mensuales  vigencia 2019,  de socialización,  capacitación y Consejo académico dirigidas a docentes y apoyos académicos en diversos temas que guardan relación con el Modelo Pedagógico.   _x000a__x000a_Se mantiene abierta la observación, por las debilidades evidenciadas en la primera acción." u="1"/>
        <s v="Se continua con los seguimientos trimestrales a los procesos de incumplimiento radicados en la Oficina Asesora Juridica, evaluando causas, sanciones y la eficacia de los procesos adelantados" u="1"/>
        <s v="Sin bien es cierto se observa la gestión realizada por el Área de Administración Documental para avanzar en la adecuación de espacios que permitan la custodia y conservación de la documentación de archivo conforme a los criterios normativos, no se evidencia la materialización de acciones concretas  por parte de las demás áreas o dependencias involucradas, que den cuenta de las mejoras en las instalaciones donde se administra el archivo central  en atención a las especificaciones técnicas establecidas. _x000a__x000a_Es importante considerar que para subsanar la No conformidad y eliminar la causa identificada es fundamental la concurrencia de las áreas o dependencias que tienen responsabilidad en la adecuación y mantenimiento de las instalaciones del Instituto.  _x000a_ " u="1"/>
        <s v="Se han adelantado capacitaciones en materia de supervisión para fortalecer el ejercicio sobre el seguimiento a la ejecución contractual de los contratos suscritos por el IDIPRON, reforzando asi los informes presentados por los supervisores." u="1"/>
        <s v="No aplica teniendo en cuenta que se cierra en el informe definitivo" u="1"/>
        <s v="Continúa sin cerrar, teniendo en cuenta que no se adjuntan soportes suficientes que evidencien el cumplimiento de esta acción de mejora. Una vez se remita los soportes correspondientes se procederá a cerrar esta observación." u="1"/>
        <s v="Los Supervisores de contrato continuan participando en capacitaciones frente al refuerzo de competencias en materia de supervisión." u="1"/>
        <s v="El documento se encuentra en verificación por parte de la subdirecciónde Métodos y la oficina de Planeación" u="1"/>
        <s v="Se diseñaron los indicadores de efectividad de la gestión misional del IDIPRON, para su seguimiento al proceso misional" u="1"/>
        <s v="Actualmente se viene gestionando a través de la Subdirección técnica de Desarrollo  Humano un taller sobre la contratación estatal  " u="1"/>
        <s v="Aunque se observan avances en la gestión y articulación de acciones en cuanto a  las mejoras relacionadas con el aplicativo para  la administración de las comunicaciones oficiales, se mantiene abierta la No conformidad, ya que estas acciones no son suficientes para eliminar las causas del hallazgo, pues no se garantiza el funcionamiento del aplicativo acorde con las necesidades operativas y técnicas del Área, y que permita además mantener un control y monitoreo permanente y efectivo en cumplimiento del Acuerdo 060 de 2001. " u="1"/>
        <s v="El formato de Informe de Gestión, se encuentra en revisión para su aprobación " u="1"/>
        <s v="Se avanza en la salida de los elementos adquiridos para uso de los beneficiarios en las Unidades de Protección Integral" u="1"/>
        <s v="Se han revisado las Actas realizadas en el Marco del Comité de Conciliacion encontrando y en el que se han analizado algunas deficiencias en la gestion de los apoderados sin que las mismas sean de consecuencias para la litigiosidad de la entidad." u="1"/>
        <s v="Se está gestionan a través de la Subdirección técnica de Desarrollo  Humano un taller sobre el correcto recibo de los elementos contratados por parte de la Supervisión" u="1"/>
        <s v="Se adelanta informe de egresos de las vigencias 2017 - 2018 y 2019 con base en la información registrada por el Área Socio legal. Es necesario un informe de egresos sustentado en los datos de SIMI para dar cumplimiento a la acción de mejora. . " u="1"/>
        <s v="Se vienen realizando seguimiento bimestral a los procesos contractuales radicados por la Oficina Asesora Juridica." u="1"/>
        <s v="Incluido en el borrador del manual de contratación pag 43 y 44 pendiente por oficializar en el mes de octubre." u="1"/>
        <s v="Se encuentra en verificación las fechas para dictar los taller con los funcionarios de las Unidades de protección Integral,sobre el correcto diligenciamiento de los formatos destinados para el control de los elementos de consumo" u="1"/>
        <s v="Continúa sin cerrar, teniendo en cuenta que no se adjuntan soportes que den claridad en relación con la frecuencia de medición de estos indicadores, responsable, objetivo y la meta del indicador. Por otra parte, no se evidencia la caracterización del proceso misional, lo que dificulta su aplicación." u="1"/>
        <s v="Se viene adelantando la gestión desde la Subdirección Administrativa y Financiera para la  asesoría técnica con el soporte del intermediario de seguros si lo hubiere al proceso de contratación." u="1"/>
        <s v="Continua sin cerrar, toda vez que la debilidad se sigue presentando en las diferentes unidades con modalidad internado, el riesgo de inasistencia de ante posibles eventos inesperados que puedan afectar la salud de los NNAJ" u="1"/>
        <s v="Se continuan realizando revisiones trimestrales a la carpeta de suministro de combustible, verificando que todos los bauchers se encuentren archivados" u="1"/>
        <s v="Se continua con la verificación de fechas y la moneda en la que se expresan los Estados financieros de la Entidad" u="1"/>
        <s v="El área de Tesoreria remite informes mensuales de seguimiento a los proyecto de inversión de la no ejecución de PAC a Gerentes y Administradores de Proyectos de Inversión" u="1"/>
        <s v="Se evidencia la actualización y ajustes de las Tablas de Retención Documental a vigencia 2019, se encuentran en proceso de convalidación por el Consejo Distrital de Archivos para su aprobación y posterior adopción mediante acto administrativo por parte del Instituto. Se podrá dar cierre a la  no conformidad cuando se formalice la adopción de la TRD para su implementación.  " u="1"/>
        <s v="En la presente auditoría 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 u="1"/>
        <s v="La modificación del procedimiento  Control de Consumo de Combustible se encuentra en verificación por transportes y planeación para su socialización" u="1"/>
        <s v="Continúa sin cerrar, toda vez que la debilidad se sigue presentando en las algunas de las unidades visitadas e la presente auditoria. Una vez se remita los soportes correspondientes se procederá a cerrar esta observación." u="1"/>
        <s v="Se realiza la programación mensual de cada uno de los vehiculos de la entidad" u="1"/>
        <s v="A pesar de evidenciarse segumientos periodicos a los talleres respecto al uso de elementos de protección personal, en el contenido de las actas aportadas se puede identificar que se mantienen falencias tanto en el uso adecuado de los elementos de protección por parte de los NNAJ, como con el suministro de los elementos por parte de la Entidad; manteniéndose así el incumplimiento del Decreto 1072 de 2015, en los numerales señalados en la No Conformidad._x000a__x000a_Se evidencia socialización de protocolos de seguridad de diferentes talleres tanto para NNAJ como para talleristas. " u="1"/>
        <s v="El II seguimiento a BPM realizado por la Oficina de Control Interno se realizó el 17 de marzo de 2020, a la fecha el proceso no ha presentado a la Oficina de control interno otro seguimiento." u="1"/>
      </sharedItems>
    </cacheField>
    <cacheField name="FECHA DE SEGUIMIENTO" numFmtId="0">
      <sharedItems containsDate="1" containsBlank="1" containsMixedTypes="1" minDate="2018-01-15T00:00:00" maxDate="2021-01-01T00:00:00"/>
    </cacheField>
    <cacheField name="PENDIENTE ENVIO DE SEGUIMIENTO" numFmtId="0">
      <sharedItems containsBlank="1"/>
    </cacheField>
    <cacheField name="TAREAS PENDIENTES PARA EL CIERRE" numFmtId="0">
      <sharedItems containsBlank="1" longText="1"/>
    </cacheField>
    <cacheField name="PORCENTAJE DE AVANCE" numFmtId="0">
      <sharedItems containsString="0" containsBlank="1" containsNumber="1" minValue="0" maxValue="1"/>
    </cacheField>
    <cacheField name="CUMPLIMIENTO" numFmtId="0">
      <sharedItems/>
    </cacheField>
    <cacheField name="DIAS FALTANTES" numFmtId="1">
      <sharedItems containsMixedTypes="1" containsNumber="1" containsInteger="1" minValue="-751" maxValue="364"/>
    </cacheField>
    <cacheField name="OPORTUNIDAD" numFmtId="0">
      <sharedItems/>
    </cacheField>
    <cacheField name="ESTADO"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a Delgado" refreshedDate="45434.364457754629" createdVersion="8" refreshedVersion="8" minRefreshableVersion="3" recordCount="56" xr:uid="{8D772760-2384-4861-8DBC-AF679687D479}">
  <cacheSource type="worksheet">
    <worksheetSource ref="A1:BA57" sheet="PT OCI"/>
  </cacheSource>
  <cacheFields count="53">
    <cacheField name="CÓDIGO DE ACCION EN EL TABLERO DE CONTROL" numFmtId="0">
      <sharedItems/>
    </cacheField>
    <cacheField name="PROCESO AUDITADO" numFmtId="0">
      <sharedItems/>
    </cacheField>
    <cacheField name="SUBDIRECCION U OFICINA AUDITADA" numFmtId="0">
      <sharedItems/>
    </cacheField>
    <cacheField name="SIGLA" numFmtId="0">
      <sharedItems/>
    </cacheField>
    <cacheField name="PROCESOS RESPONSABLES DE APOYO A LA EJECUCION DE ACTIVIDADES" numFmtId="0">
      <sharedItems containsBlank="1"/>
    </cacheField>
    <cacheField name="PROCESO" numFmtId="0">
      <sharedItems count="9">
        <s v="Gestión de Adecuación y Mantenimiento de Bienes"/>
        <s v="Gestión Documental"/>
        <s v="Gestión Ambiental"/>
        <s v="Prestación de los Servicios Sociales en el marco del Modelo Pedagógico Institucional"/>
        <s v="Gestion de TICS"/>
        <s v="Gestión de Inventarios, Almacén y Economato"/>
        <s v="Direccionamiento Estrategico"/>
        <s v="Gestión contractual"/>
        <s v="Diseño y Adopción de Lineamientos para la Prestación de los Servicios Sociales en el marco del Modelo Pegagógico Institucional"/>
      </sharedItems>
    </cacheField>
    <cacheField name="SIGLA2" numFmtId="0">
      <sharedItems/>
    </cacheField>
    <cacheField name="SUBDIRECCION/SECRETARIA" numFmtId="0">
      <sharedItems/>
    </cacheField>
    <cacheField name="SIGLA3" numFmtId="0">
      <sharedItems/>
    </cacheField>
    <cacheField name="GERENCIA" numFmtId="0">
      <sharedItems/>
    </cacheField>
    <cacheField name="SIGLA4" numFmtId="0">
      <sharedItems/>
    </cacheField>
    <cacheField name="TEMATICA" numFmtId="0">
      <sharedItems containsBlank="1"/>
    </cacheField>
    <cacheField name="SUBTEMATICA" numFmtId="0">
      <sharedItems containsBlank="1"/>
    </cacheField>
    <cacheField name="RESPONSABLE DE SEGUIMIENTO DESDE PLANEACION" numFmtId="0">
      <sharedItems containsBlank="1"/>
    </cacheField>
    <cacheField name="FUENTE" numFmtId="0">
      <sharedItems count="5">
        <s v="Plan de mejoramiento personeria  de Bogota"/>
        <s v="Plan de mejoramiento auditorias internas"/>
        <s v="Plan de mejoramiento Secretaria Distrital de Ambiente"/>
        <s v="Plan de mejoramiento Contraloria de Bogota"/>
        <s v="Plan de Mejoramiento Contraloría de Bogotá "/>
      </sharedItems>
    </cacheField>
    <cacheField name="NUMERO DE HALLAZGO" numFmtId="0">
      <sharedItems containsMixedTypes="1" containsNumber="1" containsInteger="1" minValue="1" maxValue="37"/>
    </cacheField>
    <cacheField name="CODIGO AUDITORIA SEGÚN PAD DE LA VIGENCIA" numFmtId="0">
      <sharedItems containsMixedTypes="1" containsNumber="1" containsInteger="1" minValue="75" maxValue="75" longText="1"/>
    </cacheField>
    <cacheField name="AÑO VIGENCIA DEL PLAN" numFmtId="0">
      <sharedItems containsMixedTypes="1" containsNumber="1" containsInteger="1" minValue="2019" maxValue="2023"/>
    </cacheField>
    <cacheField name="CODIGO DE HALLAZGO" numFmtId="0">
      <sharedItems/>
    </cacheField>
    <cacheField name="HALLAZGO / BRECHA IDENTIFICADA / SITUACION IDENTIFICADA" numFmtId="0">
      <sharedItems longText="1"/>
    </cacheField>
    <cacheField name="CAUSA" numFmtId="0">
      <sharedItems longText="1"/>
    </cacheField>
    <cacheField name="ACCIÓN" numFmtId="0">
      <sharedItems longText="1"/>
    </cacheField>
    <cacheField name="CÓDIGO DE ACCIÓN" numFmtId="0">
      <sharedItems containsMixedTypes="1" containsNumber="1" containsInteger="1" minValue="1" maxValue="8"/>
    </cacheField>
    <cacheField name="NOMBRE DEL INDICADOR" numFmtId="0">
      <sharedItems/>
    </cacheField>
    <cacheField name="FORMULA DEL INDICADOR" numFmtId="0">
      <sharedItems longText="1"/>
    </cacheField>
    <cacheField name="META" numFmtId="0">
      <sharedItems containsMixedTypes="1" containsNumber="1" containsInteger="1" minValue="1" maxValue="1"/>
    </cacheField>
    <cacheField name="PRODUCTO" numFmtId="0">
      <sharedItems longText="1"/>
    </cacheField>
    <cacheField name="FECHA INICIO" numFmtId="0">
      <sharedItems containsSemiMixedTypes="0" containsNonDate="0" containsDate="1" containsString="0" minDate="2019-11-01T00:00:00" maxDate="2024-11-02T00:00:00"/>
    </cacheField>
    <cacheField name="FECHA FINAL" numFmtId="0">
      <sharedItems containsSemiMixedTypes="0" containsNonDate="0" containsDate="1" containsString="0" minDate="2020-10-31T00:00:00" maxDate="2024-12-16T00:00:00"/>
    </cacheField>
    <cacheField name="FECHA DE CIERRE DE LA ACCION" numFmtId="14">
      <sharedItems containsDate="1" containsBlank="1" containsMixedTypes="1" minDate="2024-01-29T00:00:00" maxDate="2024-01-30T00:00:00"/>
    </cacheField>
    <cacheField name="FORMULACIÓN PLAN DE MEJORAMIENTO/ ACCIONES " numFmtId="0">
      <sharedItems containsBlank="1"/>
    </cacheField>
    <cacheField name="INFORMACIÓN COMPLETA DEL PLAN DE MEJORAMIENTO/ ACCIONES" numFmtId="0">
      <sharedItems containsBlank="1"/>
    </cacheField>
    <cacheField name="FECHA" numFmtId="0">
      <sharedItems containsSemiMixedTypes="0" containsDate="1" containsString="0" containsMixedTypes="1" minDate="1899-12-31T00:00:00" maxDate="2024-01-27T00:00:00"/>
    </cacheField>
    <cacheField name="EVALUACION" numFmtId="0">
      <sharedItems containsMixedTypes="1" containsNumber="1" containsInteger="1" minValue="0" maxValue="0" longText="1"/>
    </cacheField>
    <cacheField name="TAREAS PENDIENTES PARA EL CIERRE" numFmtId="0">
      <sharedItems containsMixedTypes="1" containsNumber="1" containsInteger="1" minValue="0" maxValue="0" longText="1"/>
    </cacheField>
    <cacheField name="AUDITOR" numFmtId="0">
      <sharedItems containsMixedTypes="1" containsNumber="1" containsInteger="1" minValue="0" maxValue="0"/>
    </cacheField>
    <cacheField name="CUMPLIMIENTO" numFmtId="9">
      <sharedItems containsSemiMixedTypes="0" containsString="0" containsNumber="1" minValue="0" maxValue="1"/>
    </cacheField>
    <cacheField name="ESTADO" numFmtId="0">
      <sharedItems/>
    </cacheField>
    <cacheField name="ESTADO CONTRALORIA DE BOGOTA_x000a_(Aplica para el plan de mejoramiento suscrito con la contraloria2016" numFmtId="0">
      <sharedItems containsNonDate="0" containsString="0" containsBlank="1"/>
    </cacheField>
    <cacheField name="FECHA DE SEGUIMIENTO" numFmtId="0">
      <sharedItems containsDate="1" containsMixedTypes="1" minDate="1899-12-31T00:00:00" maxDate="1900-01-01T22:51:04"/>
    </cacheField>
    <cacheField name="SEGUIMIENTO" numFmtId="0">
      <sharedItems containsMixedTypes="1" containsNumber="1" containsInteger="1" minValue="0" maxValue="0" longText="1"/>
    </cacheField>
    <cacheField name="SOPORTES" numFmtId="0">
      <sharedItems containsMixedTypes="1" containsNumber="1" containsInteger="1" minValue="0" maxValue="0" longText="1"/>
    </cacheField>
    <cacheField name="TAREAS PENDIENTES PARA EL CIERRE2" numFmtId="0">
      <sharedItems containsMixedTypes="1" containsNumber="1" containsInteger="1" minValue="0" maxValue="0"/>
    </cacheField>
    <cacheField name="PORCENTAJE DE AVANCE106" numFmtId="0">
      <sharedItems containsSemiMixedTypes="0" containsString="0" containsNumber="1" minValue="0" maxValue="1"/>
    </cacheField>
    <cacheField name="ESTADO2" numFmtId="0">
      <sharedItems containsMixedTypes="1" containsNumber="1" containsInteger="1" minValue="0" maxValue="0" longText="1"/>
    </cacheField>
    <cacheField name="DIAS FALTANTES PARA EL VENCIMIENTO" numFmtId="0">
      <sharedItems containsMixedTypes="1" containsNumber="1" containsInteger="1" minValue="-1194" maxValue="312"/>
    </cacheField>
    <cacheField name="OPORTUNIDAD" numFmtId="0">
      <sharedItems/>
    </cacheField>
    <cacheField name="FECHA2" numFmtId="14">
      <sharedItems containsSemiMixedTypes="0" containsNonDate="0" containsDate="1" containsString="0" minDate="2024-03-12T00:00:00" maxDate="2024-05-04T00:00:00"/>
    </cacheField>
    <cacheField name="EVALUACION2" numFmtId="0">
      <sharedItems longText="1"/>
    </cacheField>
    <cacheField name="TAREAS PENDIENTES PARA EL CIERRE3" numFmtId="0">
      <sharedItems/>
    </cacheField>
    <cacheField name="AUDITOR2" numFmtId="0">
      <sharedItems/>
    </cacheField>
    <cacheField name="CUMPLIMIENTO2" numFmtId="9">
      <sharedItems containsSemiMixedTypes="0" containsString="0" containsNumber="1" minValue="0" maxValue="1"/>
    </cacheField>
    <cacheField name="ESTADO3" numFmtId="0">
      <sharedItems count="3">
        <s v="VENCIDO"/>
        <s v="CERRADO"/>
        <s v="ABIERT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3">
  <r>
    <n v="1"/>
    <x v="0"/>
    <x v="0"/>
    <x v="0"/>
    <x v="0"/>
    <s v="Yuli Cristel Peña Arboleda"/>
    <x v="0"/>
    <s v="PMAI-2017-001"/>
    <s v="No aplica"/>
    <s v="Auditoria Regular Estrategia Participación Ciudadana - II Semestre 2017"/>
    <x v="0"/>
    <s v="No aplica"/>
    <x v="0"/>
    <s v="No se evidencia un monitoreo permanente del IDIPRON frente al cumplimiento de compromisos en espacios interinstitucionales locales y distritales de participación ciudadana."/>
    <s v="No se cuenta con una estrategia o heramienta que permita realizar el seguimiento y evaluación a los compromisos"/>
    <s v="Desarrrollo de una estrategia de monitoreo trimestral que permita el monitoreo permanente para la generación de alertas"/>
    <s v="No aplica"/>
    <s v="No aplica"/>
    <d v="2018-08-01T00:00:00"/>
    <x v="0"/>
    <x v="0"/>
    <x v="0"/>
    <x v="0"/>
    <d v="2019-02-08T00:00:00"/>
    <s v="NO"/>
    <s v="Actividad al 100%_x000a_No aplica"/>
    <n v="1"/>
    <s v="CUMPLIMIENTO TOTAL"/>
    <s v="NO APLICA ACCION CERRADA"/>
    <s v="NO APLICA ACCION CERRADA"/>
    <s v="CERRADO"/>
  </r>
  <r>
    <n v="2"/>
    <x v="0"/>
    <x v="0"/>
    <x v="1"/>
    <x v="1"/>
    <s v="Yuli Cristel Peña Arboleda"/>
    <x v="0"/>
    <s v="PMAI-2017-002"/>
    <s v="No aplica"/>
    <s v="Auditoria Regular Estrategia Participación Ciudadana - II Semestre 2017"/>
    <x v="0"/>
    <s v="No aplica"/>
    <x v="0"/>
    <s v="Aunque existe un equipo que coordina desde la Oficina Asesora de Planeación las acciones y actividades de participación Ciudadana en la entidad, este se encuentra limitado en cantidad y conocimiento relacionado con los temas tratados en cada espacio interinstitucional. "/>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d v="2018-08-02T00:00:00"/>
    <x v="0"/>
    <x v="0"/>
    <x v="0"/>
    <x v="1"/>
    <d v="2019-02-08T00:00:00"/>
    <s v="NO"/>
    <s v="Actividad al 100%_x000a_No aplica"/>
    <n v="1"/>
    <s v="CUMPLIMIENTO TOTAL"/>
    <s v="NO APLICA ACCION CERRADA"/>
    <s v="NO APLICA ACCION CERRADA"/>
    <s v="CERRADO"/>
  </r>
  <r>
    <n v="3"/>
    <x v="0"/>
    <x v="0"/>
    <x v="0"/>
    <x v="2"/>
    <s v="Yuli Cristel Peña Arboleda"/>
    <x v="0"/>
    <s v="PMAI-2017-003"/>
    <s v="No aplica"/>
    <s v="Auditoria Regular Estrategia Participación Ciudadana - II Semestre 2017"/>
    <x v="0"/>
    <s v="No aplica"/>
    <x v="0"/>
    <s v="No existe retroalimentación a la entidad frente a la participación de sus representantes en instancias locales, por tanto, este ejercicio se limita a la asistencia y no a la construcción conjunta de conocimiento para retroalimentar la entidad en la toma efectiva y oportuna de decisiones."/>
    <s v="No se cuenta con una estrategia o heramienta que permita realizar el seguimiento, evaluación y retroalimentación de la participiación para la toma efectiva de decisiones"/>
    <s v="Desarrrollo de una estrategia que permita el seguimiento, evaluación y retroalimentación permanente para la generación de alertas y toma de decisiones oportunas, medainte la redistribución de la responsabilidad de la participación en espacios de acuerdo a la compentecia del área, dependencia o equipo"/>
    <s v="No aplica"/>
    <s v="No aplica"/>
    <d v="2018-08-03T00:00:00"/>
    <x v="0"/>
    <x v="0"/>
    <x v="0"/>
    <x v="2"/>
    <d v="2019-02-08T00:00:00"/>
    <s v="NO"/>
    <s v="Actividad al 100%_x000a_No aplica"/>
    <n v="1"/>
    <s v="CUMPLIMIENTO TOTAL"/>
    <s v="NO APLICA ACCION CERRADA"/>
    <s v="NO APLICA ACCION CERRADA"/>
    <s v="CERRADO"/>
  </r>
  <r>
    <n v="4"/>
    <x v="0"/>
    <x v="0"/>
    <x v="2"/>
    <x v="3"/>
    <s v="Yuli Cristel Peña Arboleda"/>
    <x v="0"/>
    <s v="PMAI-2017-004"/>
    <s v="No aplica"/>
    <s v="Auditoria Regular Estrategia Participación Ciudadana - II Semestre 2017"/>
    <x v="0"/>
    <s v="No aplica"/>
    <x v="0"/>
    <s v="En relación con la acción estratégica de Participación Ciudadana dentro del plan de acción de Planeación, no evidencia coherencia entre la meta, el indicador y las acciones formuladas para el cumplimiento del mismo. Por otra parte, se reporta la ejecución en un 100% a pesar de que se adelantan actividades para el cumplimiento de algunas acciones que no necesariamente llegan a término, lo que en consecuencia genera que el indicador no se cumpla."/>
    <s v="La formulación de las acciones de participación ciudadana en el plan de acción de Planeación no fueron planteadas en contribución con la meta e indicador del proceso"/>
    <s v="Reformulación plan de accion 2018 teniendo en cuenta la indicación de la auditoria"/>
    <s v="No aplica"/>
    <s v="No aplica"/>
    <d v="2018-08-04T00:00:00"/>
    <x v="0"/>
    <x v="0"/>
    <x v="0"/>
    <x v="3"/>
    <d v="2019-02-08T00:00:00"/>
    <s v="NO"/>
    <s v="Actividad al 100%_x000a_No aplica"/>
    <n v="1"/>
    <s v="CUMPLIMIENTO TOTAL"/>
    <s v="NO APLICA ACCION CERRADA"/>
    <s v="NO APLICA ACCION CERRADA"/>
    <s v="CERRADO"/>
  </r>
  <r>
    <n v="5"/>
    <x v="0"/>
    <x v="0"/>
    <x v="1"/>
    <x v="4"/>
    <s v="Yuli Cristel Peña Arboleda"/>
    <x v="0"/>
    <s v="PMAI-2017-005"/>
    <s v="No aplica"/>
    <s v="Auditoria Regular Estrategia Participación Ciudadana - II Semestre 2017"/>
    <x v="0"/>
    <s v="No aplica"/>
    <x v="0"/>
    <s v="A pesar de la participación de la entidad en dos espacios de Rendición de Cuentas, no se evidenció durante el proceso de auditoria el Informe Anual de Rendición de Cuentas en ningún medio"/>
    <s v="Aunque se llevó a cabo la rendición de cuentas, el informe anual de rendición de cuentas no fue consolidado y publicado en la Página Web del Instituto"/>
    <s v="Consolidar y publicar el informe de rendición de cuentas de la vigencia auditada._x000a_Realizar seguimiento y control al cumplimiento de los lineamientos para la publicación de rendición de cuentas a través de la construcción o robustecimiento de la documentación de participación ciudadana"/>
    <s v="No aplica"/>
    <s v="No aplica"/>
    <d v="2018-08-05T00:00:00"/>
    <x v="0"/>
    <x v="0"/>
    <x v="0"/>
    <x v="4"/>
    <d v="2019-02-08T00:00:00"/>
    <s v="NO"/>
    <s v="Actividad al 100%_x000a_No aplica"/>
    <n v="1"/>
    <s v="CUMPLIMIENTO TOTAL"/>
    <s v="NO APLICA ACCION CERRADA"/>
    <s v="NO APLICA ACCION CERRADA"/>
    <s v="CERRADO"/>
  </r>
  <r>
    <n v="6"/>
    <x v="1"/>
    <x v="0"/>
    <x v="0"/>
    <x v="5"/>
    <s v="Yuli Cristel Peña Arboleda"/>
    <x v="0"/>
    <s v="PMAI-2017-006"/>
    <s v="No aplica"/>
    <s v="Auditoria Regular Estrategia Participación Ciudadana - II Semestre 2017"/>
    <x v="0"/>
    <s v="No aplica"/>
    <x v="0"/>
    <s v="Se mantiene el bajo nivel de asistencia del IDIPRON a las instancias locales de obligatoria participación, lo que en consecuencia representa una falta al normatividad vigente, conformado principalmente por la Ley 388 de 1997 en la que se expresa la necesidad de promover la armoniosa concurrencia de la Nación, las entidades territoriales, las autoridades ambientales y las instancias y autoridades administrativas y de planificación, en el cumplimiento de las obligaciones constitucionales y legales que prescriben al Estado el ordenamiento del territorio, para lograr el mejoramiento de la calidad de vida de sus habitantes, así como el incumplimiento del decreto Ley 1421 de 1993 en el que se establece como función del alcalde en relación con la prosperidad del territorio, el generar, apoyar y financiar procesos de planeación participativa que conduzcan a planes de desarrollo estratégico comunal y comunitario de mediano y de largo plazo."/>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d v="2018-08-06T00:00:00"/>
    <x v="0"/>
    <x v="0"/>
    <x v="0"/>
    <x v="5"/>
    <d v="2019-02-08T00:00:00"/>
    <s v="NO"/>
    <s v="Actividad al 100%_x000a_No aplica"/>
    <n v="1"/>
    <s v="CUMPLIMIENTO TOTAL"/>
    <s v="NO APLICA ACCION CERRADA"/>
    <s v="NO APLICA ACCION CERRADA"/>
    <s v="CERRADO"/>
  </r>
  <r>
    <n v="7"/>
    <x v="1"/>
    <x v="0"/>
    <x v="1"/>
    <x v="6"/>
    <s v="Yuli Cristel Peña Arboleda"/>
    <x v="0"/>
    <s v="PMAI-2017-007"/>
    <s v="No aplica"/>
    <s v="Auditoria Regular Estrategia Participación Ciudadana - II Semestre 2017"/>
    <x v="0"/>
    <s v="No aplica"/>
    <x v="0"/>
    <s v="Para la vigencia 2017 no se formula el Plan Institucional de Participación Ciudadana, lo que en consecuencia representa deficiencias en la planeación y monitoreo de las acciones institucionales que favorezcan la participación de la ciudadanía según el Lineamiento del año 2014."/>
    <s v="Debilidades en la planeación de actividades y falta de un cronograma que permitiera consolidar las actividades y programar el desarrollo de las mismas"/>
    <s v="Formular el Plan Institucional de Participación Ciudadana, proyectando lineamientos, acciones y metodologías para las futuras vigencias"/>
    <s v="No aplica"/>
    <s v="No aplica"/>
    <d v="2018-08-07T00:00:00"/>
    <x v="0"/>
    <x v="0"/>
    <x v="0"/>
    <x v="6"/>
    <d v="2019-02-08T00:00:00"/>
    <s v="NO"/>
    <s v="Actividad al 100%_x000a_No aplica"/>
    <n v="1"/>
    <s v="CUMPLIMIENTO TOTAL"/>
    <s v="NO APLICA ACCION CERRADA"/>
    <s v="NO APLICA ACCION CERRADA"/>
    <s v="CERRADO"/>
  </r>
  <r>
    <n v="8"/>
    <x v="2"/>
    <x v="0"/>
    <x v="3"/>
    <x v="7"/>
    <s v="Yuli Cristel Peña Arboleda"/>
    <x v="0"/>
    <s v="PMAI-2017-008"/>
    <s v="No aplica"/>
    <s v="Auditoria Regular Estrategia Participación Ciudadana - II Semestre 2017"/>
    <x v="0"/>
    <s v="No aplica"/>
    <x v="0"/>
    <s v="Se presenta un incumplimiento frente a los estándares de publicación obligatoria de la Resolución 3565 de 2015, lo que constituye una falta frente la creación y sostenimiento de canales de comunicación en doble vía como insumo para la mejora continua de la oferta de servicios."/>
    <s v="Link de Transparencia que no responde al 100% con los estándares de publicación por implementación y ajustes de la página web nueva  "/>
    <s v="Revisión y ajuste de los parámetros de la página web con respecto al anexo de la resolución 3564 de 2015, así como, continuar con el monitoreo sobre la actualización continua de la información de la página."/>
    <s v="No aplica"/>
    <s v="No aplica"/>
    <d v="2018-08-08T00:00:00"/>
    <x v="0"/>
    <x v="0"/>
    <x v="1"/>
    <x v="7"/>
    <d v="2019-02-15T00:00:00"/>
    <s v="SI"/>
    <m/>
    <n v="0"/>
    <s v="SIN AVANCE"/>
    <n v="-478"/>
    <s v="VENCIDO"/>
    <s v="ABIERTO"/>
  </r>
  <r>
    <n v="9"/>
    <x v="3"/>
    <x v="0"/>
    <x v="4"/>
    <x v="8"/>
    <s v="Yuli Cristel Peña Arboleda"/>
    <x v="0"/>
    <s v="PMAI-2017-009"/>
    <s v="No aplica"/>
    <s v="Auditoria Regular Estrategia Participación Ciudadana - II Semestre 2017"/>
    <x v="0"/>
    <s v="No aplica"/>
    <x v="0"/>
    <s v="No se ha consolidado la Estrategia de Gobierno en Línea o Estrategia de Gobierno Electrónico desde la que se busca un gobierno más eficiente, más transparente y más participativo. Lo anterior representa una omisión ante la directriz del Decreto 2573 de 2014, en donde además, se exige al sujeto obligado, la creación de la estrategia de Gobierno en Línea de forma transversal dentro de sus planes estratégicos sectoriales e institucionales, y anualmente dentro de los planes de acción de acuerdo con el Modelo Integrado de Planeación y Gestión."/>
    <s v="No hay reglamentación ni se han definido responsables en la implementación del gobierno en línea en el IDIPRON."/>
    <s v="Reglamentación del Acto Administrativo de adopción del Comité de Gestión y Desempeño del IDIPRON"/>
    <s v="No aplica"/>
    <s v="No aplica"/>
    <d v="2018-08-09T00:00:00"/>
    <x v="0"/>
    <x v="0"/>
    <x v="1"/>
    <x v="8"/>
    <d v="2019-02-08T00:00:00"/>
    <s v="SI"/>
    <m/>
    <n v="0"/>
    <s v="SIN AVANCE"/>
    <n v="-478"/>
    <s v="VENCIDO"/>
    <s v="ABIERTO"/>
  </r>
  <r>
    <n v="10"/>
    <x v="1"/>
    <x v="0"/>
    <x v="2"/>
    <x v="3"/>
    <s v="Yuli Cristel Peña Arboleda"/>
    <x v="0"/>
    <s v="PMAI-2017-010"/>
    <s v="No aplica"/>
    <s v="Auditoria Regular Estrategia Participación Ciudadana - II Semestre 2017"/>
    <x v="0"/>
    <s v="No aplica"/>
    <x v="0"/>
    <s v="El proceso de Planeación de la Gestión y Participación no cuenta con indicadores de gestión que permitan medir la eficiencia y efectividad con el fin de evaluar la gestión en temas de participación ciudadana y control social para la toma de decisiones y poder realizar un seguimiento y mejora continua para el cumplimiento de objetivos, lo anterior incumpliendo con la cuarta dimensión (Evaluación de Resultados) del Modelo Integrado de Planeación y Gestión (MIPG) en el que se enfatiza en la importancia de contar con indicadores para monitorear y medir el desempeño de las entidades. Estos indicadores se diseñan en la dimensión de Direccionamiento Estratégico y Planeación, y dada la importancia que tienen, deben enfocarse en los criterios, directrices y normas que orientan la gestión."/>
    <s v="No se formularon indicadoores de seguimiento y evaluación en la caracterización del proceso"/>
    <s v="Diseñar y validar los indicadores de gestión en temas de participación ciudadana, para que sean incluidos en la caracterización del proceso de Planeación"/>
    <s v="No aplica"/>
    <s v="No aplica"/>
    <d v="2018-08-10T00:00:00"/>
    <x v="0"/>
    <x v="0"/>
    <x v="1"/>
    <x v="9"/>
    <d v="2019-02-08T00:00:00"/>
    <s v="SI"/>
    <m/>
    <n v="0"/>
    <s v="SIN AVANCE"/>
    <n v="-478"/>
    <s v="VENCIDO"/>
    <s v="ABIERTO"/>
  </r>
  <r>
    <n v="11"/>
    <x v="1"/>
    <x v="0"/>
    <x v="2"/>
    <x v="9"/>
    <s v="Yuli Cristel Peña Arboleda"/>
    <x v="0"/>
    <s v="PMAI-2017-011"/>
    <s v="No aplica"/>
    <s v="Auditoria Regular Estrategia Participación Ciudadana - II Semestre 2017"/>
    <x v="0"/>
    <s v="No aplica"/>
    <x v="0"/>
    <s v=" No se implementan las orientaciones de los procedimientos aún vigentes, ni se ha formalizado el nuevo instrumento por la Oficina Asesora de Planeación, lo que en consecuencia representa debilidades en operatividad de la Estrategia de Participación Ciudadana incumpliendo con uno de los aspectos mínimos que una entidad debe tener en cuenta para trabajar por procesos según  la Política de Fortalecimiento organizacional y simplificación de procesos del Modelo Integrado de Planeación y Gestión (MIPG)."/>
    <s v="Falta de adopción de los lineamientos del MIPG, tras la invalidez de la Norma Técnica Distrital NTD-SIG 001 de 2011"/>
    <s v="Revisar el procedimiento GESTIÓN INTERINSTITUCIONAL E-PLA-PR-002 para que se ajuste a los lineamientos establecidos en MIPG"/>
    <s v="No aplica"/>
    <s v="No aplica"/>
    <d v="2018-08-11T00:00:00"/>
    <x v="0"/>
    <x v="0"/>
    <x v="0"/>
    <x v="10"/>
    <d v="2019-02-08T00:00:00"/>
    <s v="NO"/>
    <s v="Actividad al 100%_x000a_No aplica"/>
    <n v="1"/>
    <s v="CUMPLIMIENTO TOTAL"/>
    <s v="NO APLICA ACCION CERRADA"/>
    <s v="NO APLICA ACCION CERRADA"/>
    <s v="CERRADO"/>
  </r>
  <r>
    <n v="12"/>
    <x v="4"/>
    <x v="1"/>
    <x v="5"/>
    <x v="10"/>
    <s v="Yury  Orjuela Florez"/>
    <x v="0"/>
    <s v="PMAI-2017-012"/>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etapa precontractual del proceso para cambio de trampas de grasa portátiles de acuerdo a priorización (Área de Gestión Ambiental)"/>
    <s v="No aplica"/>
    <s v="No aplica"/>
    <s v="Sin informacion"/>
    <x v="1"/>
    <x v="0"/>
    <x v="1"/>
    <x v="11"/>
    <d v="2020-03-17T00:00:00"/>
    <s v="SI"/>
    <s v="Actividad al 100%_x000a_No aplica"/>
    <n v="1"/>
    <s v="CUMPLIMIENTO TOTAL"/>
    <s v="NO APLICA ACCION CERRADA"/>
    <s v="NO APLICA ACCION CERRADA"/>
    <s v="CERRADO"/>
  </r>
  <r>
    <n v="13"/>
    <x v="4"/>
    <x v="1"/>
    <x v="5"/>
    <x v="10"/>
    <s v="Yury  Orjuela Florez"/>
    <x v="0"/>
    <s v="PMAI-2017-013"/>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forzar mediante capacitación la limpieza de trampas de grasa a las diferentes personas y equipos que laboran en las áreas de cocina y preparación."/>
    <s v="No aplica"/>
    <s v="No aplica"/>
    <s v="Sin informacion"/>
    <x v="1"/>
    <x v="0"/>
    <x v="1"/>
    <x v="11"/>
    <d v="2020-03-17T00:00:00"/>
    <s v="SI"/>
    <s v="Actividad al 100%_x000a_No aplica"/>
    <n v="1"/>
    <s v="CUMPLIMIENTO TOTAL"/>
    <s v="NO APLICA ACCION CERRADA"/>
    <s v="NO APLICA ACCION CERRADA"/>
    <s v="CERRADO"/>
  </r>
  <r>
    <n v="14"/>
    <x v="4"/>
    <x v="1"/>
    <x v="5"/>
    <x v="10"/>
    <s v="Yury  Orjuela Florez"/>
    <x v="0"/>
    <s v="PMAI-2017-014"/>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y hacer seguimiento  al  diagnóstico de Perfil Sanitario una vez al año. "/>
    <s v="No aplica"/>
    <s v="No aplica"/>
    <s v="Sin informacion"/>
    <x v="1"/>
    <x v="0"/>
    <x v="1"/>
    <x v="11"/>
    <d v="2020-03-17T00:00:00"/>
    <s v="SI"/>
    <s v="Actividad al 100%_x000a_No aplica"/>
    <n v="1"/>
    <s v="CUMPLIMIENTO TOTAL"/>
    <s v="NO APLICA ACCION CERRADA"/>
    <s v="NO APLICA ACCION CERRADA"/>
    <s v="CERRADO"/>
  </r>
  <r>
    <n v="15"/>
    <x v="4"/>
    <x v="1"/>
    <x v="6"/>
    <x v="11"/>
    <s v="Yury  Orjuela Florez"/>
    <x v="0"/>
    <s v="PMAI-2017-015"/>
    <s v="No aplica"/>
    <s v="Informe de Seguimiento a Buenas Prácticas de Manufactura vigencia 2016"/>
    <x v="0"/>
    <s v="No aplica"/>
    <x v="0"/>
    <s v="Deficiencias en los controles (ficha Kardex, formato control en recepción de alimentos) con el fin de realizar eficazmente la administración y distribución de los alimentos. "/>
    <s v="Sin informacion"/>
    <s v="&quot;* Realizar una capacitación a los líderes administrativos/ Responsables de la unidad sobre el manejo del formato control en recepción de alimentos._x000a__x000a_* Realizar visitas a las cocinas de las UPI , para verificar  el cumplimiento en el manejo del formato control en recepción de alimentos.  &quot;"/>
    <s v="No aplica"/>
    <s v="No aplica"/>
    <s v="Sin informacion"/>
    <x v="1"/>
    <x v="0"/>
    <x v="0"/>
    <x v="12"/>
    <d v="2020-03-17T00:00:00"/>
    <s v="NO"/>
    <s v="Actividad al 100%_x000a_No aplica"/>
    <n v="1"/>
    <s v="CUMPLIMIENTO TOTAL"/>
    <s v="NO APLICA ACCION CERRADA"/>
    <s v="NO APLICA ACCION CERRADA"/>
    <s v="CERRADO"/>
  </r>
  <r>
    <n v="16"/>
    <x v="4"/>
    <x v="1"/>
    <x v="5"/>
    <x v="10"/>
    <s v="Yury  Orjuela Florez"/>
    <x v="0"/>
    <s v="PMAI-2017-016"/>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 Reemplazar el menaje deteriorado y dar concepto técnico para que se de  baja el menaje reemplazado.  "/>
    <s v="No aplica"/>
    <s v="No aplica"/>
    <s v="Sin informacion"/>
    <x v="1"/>
    <x v="0"/>
    <x v="0"/>
    <x v="13"/>
    <d v="2020-03-17T00:00:00"/>
    <s v="NO"/>
    <s v="Actividad al 100%_x000a_No aplica"/>
    <n v="1"/>
    <s v="CUMPLIMIENTO TOTAL"/>
    <s v="NO APLICA ACCION CERRADA"/>
    <s v="NO APLICA ACCION CERRADA"/>
    <s v="CERRADO"/>
  </r>
  <r>
    <n v="17"/>
    <x v="4"/>
    <x v="1"/>
    <x v="7"/>
    <x v="12"/>
    <s v="Yury  Orjuela Florez"/>
    <x v="0"/>
    <s v="PMAI-2017-017"/>
    <s v="No aplica"/>
    <s v="Informe de Seguimiento a Buenas Prácticas de Manufactura vigencia 2016"/>
    <x v="0"/>
    <s v="No aplica"/>
    <x v="0"/>
    <s v="No se cuenta con manuales, guías y procedimientos que señalan la hoja de ruta requerida para fabricar o elaborar alimentos y la desinfección de menaje, equipos y pisos, generando riesgos de contaminación de los alimentos y pérdida de insumos, incumpliendo la Resolución 2674/2013, artículo 22."/>
    <s v="Sin informacion"/>
    <s v="Actualizar la documentación vigente que se encuentra publicada de conformidad con la  resolución 2674 de 2013._x000a_"/>
    <s v="No aplica"/>
    <s v="No aplica"/>
    <s v="Sin informacion"/>
    <x v="1"/>
    <x v="0"/>
    <x v="0"/>
    <x v="14"/>
    <d v="2020-03-17T00:00:00"/>
    <s v="NO"/>
    <s v="Actividad al 100%_x000a_No aplica"/>
    <n v="1"/>
    <s v="CUMPLIMIENTO TOTAL"/>
    <s v="NO APLICA ACCION CERRADA"/>
    <s v="NO APLICA ACCION CERRADA"/>
    <s v="CERRADO"/>
  </r>
  <r>
    <n v="18"/>
    <x v="4"/>
    <x v="1"/>
    <x v="8"/>
    <x v="13"/>
    <s v="Yury  Orjuela Florez"/>
    <x v="0"/>
    <s v="PMAI-2017-018"/>
    <s v="No aplica"/>
    <s v="Informe de Seguimiento a Buenas Prácticas de Manufactura vigencia 2016"/>
    <x v="0"/>
    <s v="No aplica"/>
    <x v="0"/>
    <s v="Existen deficiencias en la implementación de la política archivista. "/>
    <s v="Sin informacion"/>
    <s v="* Realizar capacitaciones al personal encargado del manejo de la documentación para el manejo de la misma de conformidad con la política de gestión documental. "/>
    <s v="No aplica"/>
    <s v="No aplica"/>
    <s v="Sin informacion"/>
    <x v="1"/>
    <x v="0"/>
    <x v="0"/>
    <x v="15"/>
    <d v="2020-03-17T00:00:00"/>
    <s v="NO"/>
    <s v="Actividad al 100%_x000a_No aplica"/>
    <n v="1"/>
    <s v="CUMPLIMIENTO TOTAL"/>
    <s v="NO APLICA ACCION CERRADA"/>
    <s v="NO APLICA ACCION CERRADA"/>
    <s v="CERRADO"/>
  </r>
  <r>
    <n v="19"/>
    <x v="4"/>
    <x v="1"/>
    <x v="9"/>
    <x v="14"/>
    <s v="Yury  Orjuela Florez"/>
    <x v="0"/>
    <s v="PMAI-2017-019"/>
    <s v="No aplica"/>
    <s v="Auditoria de gestión al proceso misional vigencia 2016 "/>
    <x v="0"/>
    <s v="No aplica"/>
    <x v="0"/>
    <s v="Se observó falta de planeación con respecto al área de Espiritualidad, toda vez que no se evidencian procedimientos documentados que den claridad en relación a las estrategias de intervención"/>
    <s v="Sin informacio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Sin informacion"/>
    <x v="1"/>
    <x v="0"/>
    <x v="1"/>
    <x v="16"/>
    <m/>
    <s v="NO"/>
    <m/>
    <n v="0"/>
    <s v="SIN AVANCE"/>
    <e v="#VALUE!"/>
    <e v="#VALUE!"/>
    <s v="ABIERTO"/>
  </r>
  <r>
    <n v="20"/>
    <x v="4"/>
    <x v="1"/>
    <x v="9"/>
    <x v="15"/>
    <s v="Yury  Orjuela Florez"/>
    <x v="0"/>
    <s v="PMAI-2017-020"/>
    <s v="No aplica"/>
    <s v="Auditoria de gestión al proceso misional vigencia 2016 "/>
    <x v="0"/>
    <s v="No aplica"/>
    <x v="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Sin informacion"/>
    <s v="Realización de un estándar de atención por UPI para evaluar la pertinencia de personal de enfermería en la UPI Internado para brindar atención las 24 horas."/>
    <s v="No aplica"/>
    <s v="No aplica"/>
    <s v="Sin informacion"/>
    <x v="1"/>
    <x v="0"/>
    <x v="1"/>
    <x v="17"/>
    <m/>
    <s v="NO"/>
    <m/>
    <n v="0"/>
    <s v="SIN AVANCE"/>
    <e v="#VALUE!"/>
    <e v="#VALUE!"/>
    <s v="ABIERTO"/>
  </r>
  <r>
    <n v="21"/>
    <x v="4"/>
    <x v="1"/>
    <x v="9"/>
    <x v="16"/>
    <s v="Yury  Orjuela Florez"/>
    <x v="0"/>
    <s v="PMAI-2017-021"/>
    <s v="No aplica"/>
    <s v="Auditoria de gestión al proceso misional vigencia 2016"/>
    <x v="0"/>
    <s v="No aplica"/>
    <x v="0"/>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s v="Sin informacion"/>
    <s v="Establecer un estándar propio para el IDIPRON de necesidades de profesionales, de conformidad con la población activa en cada UPI."/>
    <s v="No aplica"/>
    <s v="No aplica"/>
    <s v="Sin informacion"/>
    <x v="1"/>
    <x v="0"/>
    <x v="1"/>
    <x v="18"/>
    <m/>
    <s v="NO"/>
    <m/>
    <n v="0"/>
    <s v="SIN AVANCE"/>
    <e v="#VALUE!"/>
    <e v="#VALUE!"/>
    <s v="ABIERTO"/>
  </r>
  <r>
    <n v="22"/>
    <x v="4"/>
    <x v="1"/>
    <x v="9"/>
    <x v="17"/>
    <s v="Yury  Orjuela Florez"/>
    <x v="0"/>
    <s v="PMAI-2017-022"/>
    <s v="No aplica"/>
    <s v="Auditoria de gestión al proceso misional vigencia 2016"/>
    <x v="0"/>
    <s v="No aplica"/>
    <x v="0"/>
    <s v="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s v="Sin informacion"/>
    <s v="Formular e implementar un indicador de gestión que permita realizar el seguimiento a cada una de las Unidades de Protección Integral a las Valoraciones Iniciales."/>
    <s v="No aplica"/>
    <s v="No aplica"/>
    <s v="Sin informacion"/>
    <x v="1"/>
    <x v="0"/>
    <x v="1"/>
    <x v="19"/>
    <m/>
    <s v="NO"/>
    <m/>
    <n v="0"/>
    <s v="SIN AVANCE"/>
    <e v="#VALUE!"/>
    <e v="#VALUE!"/>
    <s v="ABIERTO"/>
  </r>
  <r>
    <n v="23"/>
    <x v="4"/>
    <x v="1"/>
    <x v="2"/>
    <x v="3"/>
    <s v="Yury  Orjuela Florez"/>
    <x v="0"/>
    <s v="PMAI-2017-023"/>
    <s v="No aplica"/>
    <s v="Auditoria de gestión al proceso misional vigencia 2016"/>
    <x v="0"/>
    <s v="No aplica"/>
    <x v="0"/>
    <s v="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s v="Sin informacion"/>
    <s v="Oficializar los Indicadores de Gestión y Aplicarlos"/>
    <s v="No aplica"/>
    <s v="No aplica"/>
    <s v="Sin informacion"/>
    <x v="1"/>
    <x v="0"/>
    <x v="1"/>
    <x v="20"/>
    <m/>
    <s v="NO"/>
    <m/>
    <n v="0"/>
    <s v="SIN AVANCE"/>
    <e v="#VALUE!"/>
    <e v="#VALUE!"/>
    <s v="ABIERTO"/>
  </r>
  <r>
    <n v="24"/>
    <x v="4"/>
    <x v="1"/>
    <x v="2"/>
    <x v="18"/>
    <s v="Yury  Orjuela Florez"/>
    <x v="0"/>
    <s v="PMAI-2017-024"/>
    <s v="No aplica"/>
    <s v="Auditoria de gestión al proceso misional vigencia 2016"/>
    <x v="0"/>
    <s v="No aplica"/>
    <x v="0"/>
    <s v="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s v="Sin informacion"/>
    <s v="1. Parametrizar las acciones del área._x000a_ACCION DE MEJORA: Realizar verificaciones aleatorias trimestrales al registro adecuado de las acciones reportadas por las UPI."/>
    <s v="No aplica"/>
    <s v="No aplica"/>
    <s v="Sin informacion"/>
    <x v="1"/>
    <x v="0"/>
    <x v="1"/>
    <x v="21"/>
    <m/>
    <s v="NO"/>
    <m/>
    <n v="0"/>
    <s v="SIN AVANCE"/>
    <e v="#VALUE!"/>
    <e v="#VALUE!"/>
    <s v="ABIERTO"/>
  </r>
  <r>
    <n v="25"/>
    <x v="4"/>
    <x v="1"/>
    <x v="9"/>
    <x v="14"/>
    <s v="Yury  Orjuela Florez"/>
    <x v="0"/>
    <s v="PMAI-2017-025"/>
    <s v="No aplica"/>
    <s v="Auditoria de gestión al proceso misional vigencia 2016"/>
    <x v="0"/>
    <s v="No aplica"/>
    <x v="0"/>
    <s v="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s v="Sin informacion"/>
    <s v="Establecer mediante documento oficializado la Ruta de Atención a NNAJ con problemáticas identificadas de consumo de SPA."/>
    <s v="No aplica"/>
    <s v="No aplica"/>
    <s v="Sin informacion"/>
    <x v="1"/>
    <x v="0"/>
    <x v="1"/>
    <x v="22"/>
    <m/>
    <s v="NO"/>
    <m/>
    <n v="0"/>
    <s v="SIN AVANCE"/>
    <e v="#VALUE!"/>
    <e v="#VALUE!"/>
    <s v="ABIERTO"/>
  </r>
  <r>
    <n v="26"/>
    <x v="4"/>
    <x v="1"/>
    <x v="9"/>
    <x v="19"/>
    <s v="Yury  Orjuela Florez"/>
    <x v="0"/>
    <s v="PMAI-2017-026"/>
    <s v="No aplica"/>
    <s v="Auditoria de gestión al proceso misional vigencia 2016"/>
    <x v="0"/>
    <s v="No aplica"/>
    <x v="0"/>
    <s v="Se evidencio debilidad en el seguimiento y control para la evaluación efectiva desde la Subdirección de Métodos frente a las áreas de derecho evaluadas, teniendo en cuenta que no se realizaron los comités técnicos durante el año 2016, como unidad de coordinación y asesoría en los aspectos pedagógicos y administrativos del Idipron y cuya finalidad en la medida que garantice espacios de intervención bajo principios de planeación para la restitución de derechos"/>
    <s v="Sin informacion"/>
    <s v="Emitir una directriz desde la Subdirección de Métodos, para que se remitan en medio magnético mensualmente las actas de los comités Operativos de la SE (3)"/>
    <s v="No aplica"/>
    <s v="No aplica"/>
    <s v="Sin informacion"/>
    <x v="1"/>
    <x v="1"/>
    <x v="1"/>
    <x v="23"/>
    <m/>
    <s v="NO"/>
    <s v="Ninguna_x000a_Actividad al 100%"/>
    <n v="1"/>
    <s v="CUMPLIMIENTO TOTAL"/>
    <s v="NO APLICA ACCION CERRADA"/>
    <s v="NO APLICA ACCION CERRADA"/>
    <s v="CERRADO"/>
  </r>
  <r>
    <n v="27"/>
    <x v="4"/>
    <x v="1"/>
    <x v="10"/>
    <x v="20"/>
    <s v="Yury  Orjuela Florez"/>
    <x v="0"/>
    <s v="PMAI-2017-027"/>
    <s v="No aplica"/>
    <s v="Auditoria de gestión al proceso misional vigencia 2016"/>
    <x v="0"/>
    <s v="No aplica"/>
    <x v="0"/>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s v="Sin informacion"/>
    <s v="Subir al SECOP II la información relacionada con la ejecución de los contratos"/>
    <s v="No aplica"/>
    <s v="No aplica"/>
    <s v="Sin informacion"/>
    <x v="1"/>
    <x v="1"/>
    <x v="1"/>
    <x v="24"/>
    <m/>
    <s v="NO"/>
    <m/>
    <n v="0"/>
    <s v="SIN AVANCE"/>
    <e v="#VALUE!"/>
    <e v="#VALUE!"/>
    <s v="ABIERTO"/>
  </r>
  <r>
    <n v="28"/>
    <x v="4"/>
    <x v="1"/>
    <x v="9"/>
    <x v="21"/>
    <s v="Yury  Orjuela Florez"/>
    <x v="0"/>
    <s v="PMAI-2017-028"/>
    <s v="No aplica"/>
    <s v="Auditoria de gestión al proceso misional vigencia 2016"/>
    <x v="0"/>
    <s v="No aplica"/>
    <x v="0"/>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s v="Sin informacion"/>
    <s v="Oficializar los Indicadores de Gestión y Aplicarlos."/>
    <s v="No aplica"/>
    <s v="No aplica"/>
    <s v="Sin informacion"/>
    <x v="1"/>
    <x v="0"/>
    <x v="1"/>
    <x v="25"/>
    <m/>
    <s v="NO"/>
    <m/>
    <n v="0"/>
    <s v="SIN AVANCE"/>
    <e v="#VALUE!"/>
    <e v="#VALUE!"/>
    <s v="ABIERTO"/>
  </r>
  <r>
    <n v="29"/>
    <x v="4"/>
    <x v="1"/>
    <x v="2"/>
    <x v="18"/>
    <s v="Yury  Orjuela Florez"/>
    <x v="0"/>
    <s v="PMAI-2017-029"/>
    <s v="No aplica"/>
    <s v="Auditoria de gestión al proceso misional vigencia 2016"/>
    <x v="0"/>
    <s v="No aplica"/>
    <x v="0"/>
    <s v="La Orientación y Atención jurídica de la población con procesos penales en su contra y la resolución de conflictos internos a través de prácticas restaurativas con la población, es poco evidenciada teniendo en cuenta que no tuvo registro detallado en el Sistema de Información Misional (SIMI) por parte del área Sociolegal, lo que disminuye la efectividad de esta función en la oferta preventiva del IDIPRON y la posibilidad de seguimiento por parte de los demás funcionarios y unidades de la entidad."/>
    <s v="Sin informacion"/>
    <s v="Remitir a la Oficina de Control Interno, la información registrada en los parámetros caso jurídica por el Área Sociolegal."/>
    <s v="No aplica"/>
    <s v="No aplica"/>
    <s v="Sin informacion"/>
    <x v="1"/>
    <x v="0"/>
    <x v="1"/>
    <x v="26"/>
    <m/>
    <s v="NO"/>
    <s v="Ninguna_x000a_Actividad al 100%"/>
    <n v="1"/>
    <s v="CUMPLIMIENTO TOTAL"/>
    <s v="NO APLICA ACCION CERRADA"/>
    <s v="NO APLICA ACCION CERRADA"/>
    <s v="CERRADO"/>
  </r>
  <r>
    <n v="30"/>
    <x v="4"/>
    <x v="1"/>
    <x v="9"/>
    <x v="22"/>
    <s v="Yury  Orjuela Florez"/>
    <x v="0"/>
    <s v="PMAI-2017-030"/>
    <s v="No aplica"/>
    <s v="Auditoria de gestión al proceso misional vigencia 2016"/>
    <x v="0"/>
    <s v="No aplica"/>
    <x v="0"/>
    <s v="El procedimiento de “Seguimiento a la población NNAJ egresada” evidenció inobservancia e incumplimiento a los documentos adoptados y vigentes en la entidad por parte del área Sociolegal. Esto repercute negativamente en la gestión de todo el proceso de Restitución de Derechos y del Seguimiento al Goce efectivo de Derechos, debido a que no permite monitorear la transición social posterior al egreso de los NNAJ e identificar elementos de diagnóstico actualizados y focalizados para la Planeación de las estrategias misionales"/>
    <s v="Sin informacion"/>
    <s v="Realizar seguimientos periódicos por parte de la Subdirección de Métodos al cumplimiento de los tiempos establecidos para realizar el seguimiento a la inasistencia temporal y egreso de los NNAJ, conforme a lo estipulado en el documento interno 002 SEGUIMIENTO A LA INASISTENCIA TEMPORAL YO AL EGRESO DE NNAJ M-MSL-DI-002."/>
    <s v="No aplica"/>
    <s v="No aplica"/>
    <s v="Sin informacion"/>
    <x v="1"/>
    <x v="0"/>
    <x v="1"/>
    <x v="27"/>
    <m/>
    <s v="NO"/>
    <s v="Ninguna_x000a_Actividad al 100%"/>
    <n v="1"/>
    <s v="CUMPLIMIENTO TOTAL"/>
    <s v="NO APLICA ACCION CERRADA"/>
    <s v="NO APLICA ACCION CERRADA"/>
    <s v="CERRADO"/>
  </r>
  <r>
    <n v="31"/>
    <x v="5"/>
    <x v="2"/>
    <x v="11"/>
    <x v="23"/>
    <s v="Marisol Monsalve Usme"/>
    <x v="0"/>
    <s v="PMAI-2017-031"/>
    <s v="No aplica"/>
    <s v="Control Interno Disciplinario"/>
    <x v="0"/>
    <s v="No aplica"/>
    <x v="0"/>
    <s v="se observa que los procesos 225 de 2016, disciplinado Luz Mary Meza González;  235 de 2016, disciplinado Nelvis Leonor Díaz Daza y Luis Vicente Bermúdez; 237 de 2016, disciplinado en averiguación de responsable; 239 de 2016, disciplinado Carlos Alfonso Lara; y 258 de 2016, disciplinado en averiguación de responsable, se encuentran fuera del término de indagación preliminar. Se soslaya el término establecido en el artículo 150 de la Ley 734 de 2002, como quiera que excede de la duración de seis (6) meses. "/>
    <s v="Sin informacion"/>
    <s v="&quot;Cuando se profiera auto de indagación preliminar el término de duración máximo será de seis meses…&quot;"/>
    <s v="No aplica"/>
    <s v="No aplica"/>
    <s v="Sin informacion"/>
    <x v="1"/>
    <x v="0"/>
    <x v="1"/>
    <x v="28"/>
    <m/>
    <s v="NO"/>
    <m/>
    <n v="0"/>
    <s v="SIN AVANCE"/>
    <e v="#VALUE!"/>
    <e v="#VALUE!"/>
    <s v="ABIERTO"/>
  </r>
  <r>
    <n v="32"/>
    <x v="5"/>
    <x v="2"/>
    <x v="11"/>
    <x v="23"/>
    <s v="Marisol Monsalve Usme"/>
    <x v="0"/>
    <s v="PMAI-2017-032"/>
    <s v="No aplica"/>
    <s v="Control Interno Disciplinario"/>
    <x v="0"/>
    <s v="No aplica"/>
    <x v="0"/>
    <s v="En las investigaciones disciplinarias 061 de 2012 y 204 de 2015 se  quebranta el término establecido en el artículo 52 de la Ley 1474 de 2011, pues se incumple con el término de doce (12) meses, contados a partir de la decisión de apertura, o de dieciocho (18) meses en los procesos que se adelante por faltas gravísimas. Lo anterior, como quiera que en el proceso 061 de 2012, se profirió auto de investigación disciplinaria el 21 de abril de 2016 y cierre de investigación el 20 de noviembre de 2017, así mismo, en el proceso 204 de 2015, se profirió auto de apertura el 15 de abril de 2016 y cierre de investigación el 9 de octubre de 2017. "/>
    <s v="Sin informacion"/>
    <s v="&quot;Cuando se profiera uto de investigación disciplinaria será en el término máximo de doce meses contados a partir de la decisión de apertura o de dieciocho meses…&quot;"/>
    <s v="No aplica"/>
    <s v="No aplica"/>
    <s v="Sin informacion"/>
    <x v="1"/>
    <x v="0"/>
    <x v="1"/>
    <x v="29"/>
    <m/>
    <s v="NO"/>
    <m/>
    <n v="0"/>
    <s v="SIN AVANCE"/>
    <e v="#VALUE!"/>
    <e v="#VALUE!"/>
    <s v="ABIERTO"/>
  </r>
  <r>
    <n v="33"/>
    <x v="6"/>
    <x v="3"/>
    <x v="2"/>
    <x v="3"/>
    <s v="Catalina Cardenas Martinez"/>
    <x v="1"/>
    <s v="PMCB-2018-001"/>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Hacer seguimiento al Plan Anual de Adquisiciones de manera periódica, de tal manera que los bienes y servicios se reciban dentro de la vigencia, con las excepciones que se puedan presentar."/>
    <s v="No aplica"/>
    <s v="Número de seguimientos realizados al Plan Anual de Adquisiciones / Número de Seguimientos Programados (12)*100"/>
    <d v="2018-06-02T00:00:00"/>
    <x v="2"/>
    <x v="0"/>
    <x v="0"/>
    <x v="30"/>
    <d v="2020-12-31T00:00:00"/>
    <s v="NO"/>
    <s v="Actividad al 100%_x000a_No aplica"/>
    <n v="1"/>
    <s v="CUMPLIMIENTO TOTAL"/>
    <s v="NO APLICA ACCION CERRADA"/>
    <s v="NO APLICA ACCION CERRADA"/>
    <s v="CERRADO"/>
  </r>
  <r>
    <n v="34"/>
    <x v="7"/>
    <x v="4"/>
    <x v="2"/>
    <x v="3"/>
    <s v="Stefanny Reina Alvarez"/>
    <x v="1"/>
    <s v="PMCB-2018-002"/>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Remitir informes mensuales de seguimiento por parte del Área de Tesorería para la revisión detallada por proyecto de inversión de la no ejecución de PAC a Gerentes y Administradores de Proyectos de Inversión, con el fin de adelantar las gestiones de seguimiento pertinentes."/>
    <s v="No aplica"/>
    <s v="Informes Mensuales Generados / Informes Proyectados * 100%"/>
    <d v="2018-06-02T00:00:00"/>
    <x v="2"/>
    <x v="0"/>
    <x v="0"/>
    <x v="31"/>
    <d v="2020-12-31T00:00:00"/>
    <s v="NO"/>
    <s v="Actividad al 100%_x000a_No aplica"/>
    <n v="1"/>
    <s v="CUMPLIMIENTO TOTAL"/>
    <s v="NO APLICA ACCION CERRADA"/>
    <s v="NO APLICA ACCION CERRADA"/>
    <s v="CERRADO"/>
  </r>
  <r>
    <n v="35"/>
    <x v="0"/>
    <x v="5"/>
    <x v="2"/>
    <x v="3"/>
    <s v="Yuli Cristel Peña Arboleda"/>
    <x v="1"/>
    <s v="PMCB-2018-003"/>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_x000a_Ausencia de la estructura de un modelo de medición y monitoreo de la gestión misional del IDIPRON y su engranaje con el Sistema de Información Misional - SIMI"/>
    <s v="Estructurar y poner en marcha un diseño de medición y monitoreo de indicadores de efectividad de la gestión misional del IDIPRON, que contengan su diagnóstico inicial (Estimado en 5 indicadores) para poder dar inicio a la medición de la evolución en términos de impacto, en el marco del modelo pedagógico de atención que brinda el IDIPRON"/>
    <s v="No aplica"/>
    <s v="No. de indicadores de efectividad misional con diagnóstico inicial/5 indicadoresx100"/>
    <d v="2018-06-02T00:00:00"/>
    <x v="2"/>
    <x v="0"/>
    <x v="0"/>
    <x v="32"/>
    <d v="2020-12-31T00:00:00"/>
    <s v="NO"/>
    <s v="Actividad al 100%_x000a_No aplica"/>
    <n v="1"/>
    <s v="CUMPLIMIENTO TOTAL"/>
    <s v="NO APLICA ACCION CERRADA"/>
    <s v="NO APLICA ACCION CERRADA"/>
    <s v="CERRADO"/>
  </r>
  <r>
    <n v="36"/>
    <x v="6"/>
    <x v="3"/>
    <x v="12"/>
    <x v="24"/>
    <s v="Catalina Cardenas Martinez"/>
    <x v="1"/>
    <s v="PMCB-2018-004"/>
    <s v="3.1.4.3.2.1"/>
    <n v="76"/>
    <x v="0"/>
    <s v="No aplica"/>
    <x v="1"/>
    <s v="Hallazgo administrativo, con presunta incidencia disciplinaria: Por deficiencias en la aplicación oportuna de los recursos apropiados conforme al principio de anualidad, lo que obligó a la constitución de reservas, al cierre de la vigencia 2017, que ascendieron al 27.7%, al quedar un total de $25.983.968.302 para ejecutar en el 2018"/>
    <s v="Deficiencias en la ejecución oportuna de los recursos. Falta de coordinación interna y seguimiento al Plan Anual de Adquisiciones"/>
    <s v="Hacer seguimiento al Plan Anual de Adquisiciones de manera periódica, de tal manera que los bienes y servicios se reciban dentro de la vigencia, con las excepciones que se puedan presentar."/>
    <s v="No aplica"/>
    <s v="Número de seguimientos realizados al Plan Anual de Adquisiciones / Número de Seguimientos Programados (12)*100"/>
    <d v="2018-06-02T00:00:00"/>
    <x v="2"/>
    <x v="0"/>
    <x v="0"/>
    <x v="30"/>
    <d v="2020-12-31T00:00:00"/>
    <s v="NO"/>
    <s v="Actividad al 100%_x000a_No aplica"/>
    <n v="1"/>
    <s v="CUMPLIMIENTO TOTAL"/>
    <s v="NO APLICA ACCION CERRADA"/>
    <s v="NO APLICA ACCION CERRADA"/>
    <s v="CERRADO"/>
  </r>
  <r>
    <n v="37"/>
    <x v="8"/>
    <x v="6"/>
    <x v="13"/>
    <x v="25"/>
    <m/>
    <x v="1"/>
    <s v="PMCB-2018-005"/>
    <s v="3.4"/>
    <n v="524"/>
    <x v="0"/>
    <s v="No aplica"/>
    <x v="1"/>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úmero total de extintores verificados / Número de extintores recargados y vigentes * 100"/>
    <d v="2018-12-28T00:00:00"/>
    <x v="3"/>
    <x v="0"/>
    <x v="0"/>
    <x v="33"/>
    <d v="2020-12-31T00:00:00"/>
    <s v="NO"/>
    <s v="Actividad al 100%_x000a_No aplica"/>
    <n v="1"/>
    <s v="CUMPLIMIENTO TOTAL"/>
    <s v="NO APLICA ACCION CERRADA"/>
    <s v="NO APLICA ACCION CERRADA"/>
    <s v="CERRADO"/>
  </r>
  <r>
    <n v="38"/>
    <x v="9"/>
    <x v="6"/>
    <x v="10"/>
    <x v="20"/>
    <m/>
    <x v="1"/>
    <s v="PMCB-2018-006"/>
    <s v="3.5"/>
    <n v="524"/>
    <x v="0"/>
    <s v="No aplica"/>
    <x v="1"/>
    <s v="Debilidades en la Supervisión por incumplimiento de las partes en la obligación pactada en el Convenio Interadministrativo 636 de 2017"/>
    <s v="Gestión administrativa inoportuna en relación con la atención de las eventualidades técnicas y logístico presentadas en los baños de damas y caballeros del Convenio Interadministrativo 636 de 2017 suscrito entre la Secretaria General de la Alcaldía y el IDIPRON."/>
    <s v="Informar de manera oportuna a la Secretaría General sobre los inconvenientes tecnicos y logisticos presentados y remitir las evidencias necesarias para la oportuna intervención de la Secretaria General de la Alcaldia y el IDIPRON. "/>
    <s v="No aplica"/>
    <s v="Número de inconvenientes reportados / Número de inconvenientes presentados  * 100"/>
    <d v="2018-12-28T00:00:00"/>
    <x v="3"/>
    <x v="0"/>
    <x v="0"/>
    <x v="34"/>
    <d v="2020-12-31T00:00:00"/>
    <s v="NO"/>
    <s v="Actividad al 100%_x000a_No aplica"/>
    <n v="1"/>
    <s v="CUMPLIMIENTO TOTAL"/>
    <s v="NO APLICA ACCION CERRADA"/>
    <s v="NO APLICA ACCION CERRADA"/>
    <s v="CERRADO"/>
  </r>
  <r>
    <n v="39"/>
    <x v="4"/>
    <x v="1"/>
    <x v="9"/>
    <x v="26"/>
    <s v="Yury  Orjuela Florez"/>
    <x v="2"/>
    <s v="PMPB-2018-001"/>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d v="2019-01-21T00:00:00"/>
    <x v="4"/>
    <x v="0"/>
    <x v="0"/>
    <x v="35"/>
    <m/>
    <s v="SI"/>
    <m/>
    <n v="0"/>
    <s v="SIN AVANCE"/>
    <n v="-417"/>
    <s v="VENCIDO"/>
    <s v="ABIERTO"/>
  </r>
  <r>
    <n v="40"/>
    <x v="4"/>
    <x v="1"/>
    <x v="9"/>
    <x v="26"/>
    <s v="Yury  Orjuela Florez"/>
    <x v="2"/>
    <s v="PMPB-2018-002"/>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d v="2019-01-21T00:00:00"/>
    <x v="4"/>
    <x v="0"/>
    <x v="0"/>
    <x v="35"/>
    <m/>
    <s v="SI"/>
    <m/>
    <n v="0"/>
    <s v="SIN AVANCE"/>
    <n v="-417"/>
    <s v="VENCIDO"/>
    <s v="ABIERTO"/>
  </r>
  <r>
    <n v="41"/>
    <x v="4"/>
    <x v="1"/>
    <x v="9"/>
    <x v="26"/>
    <s v="Yury  Orjuela Florez"/>
    <x v="2"/>
    <s v="PMPB-2018-003"/>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d v="2019-01-21T00:00:00"/>
    <x v="4"/>
    <x v="0"/>
    <x v="0"/>
    <x v="35"/>
    <m/>
    <s v="SI"/>
    <m/>
    <n v="0"/>
    <s v="SIN AVANCE"/>
    <n v="-417"/>
    <s v="VENCIDO"/>
    <s v="ABIERTO"/>
  </r>
  <r>
    <n v="42"/>
    <x v="4"/>
    <x v="1"/>
    <x v="9"/>
    <x v="26"/>
    <s v="Yury  Orjuela Florez"/>
    <x v="2"/>
    <s v="PMPB-2018-004"/>
    <s v="No aplica"/>
    <s v="Auditoría Externa Proyecto 1104 vigencia 2018"/>
    <x v="0"/>
    <s v="No aplica"/>
    <x v="1"/>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d v="2019-01-21T00:00:00"/>
    <x v="4"/>
    <x v="0"/>
    <x v="0"/>
    <x v="35"/>
    <m/>
    <s v="SI"/>
    <m/>
    <n v="0"/>
    <s v="SIN AVANCE"/>
    <n v="-417"/>
    <s v="VENCIDO"/>
    <s v="ABIERTO"/>
  </r>
  <r>
    <n v="43"/>
    <x v="4"/>
    <x v="1"/>
    <x v="9"/>
    <x v="26"/>
    <s v="Yury  Orjuela Florez"/>
    <x v="2"/>
    <s v="PMPB-2018-005"/>
    <s v="No aplica"/>
    <s v="Auditoría Externa Proyecto 1104 vigencia 2018"/>
    <x v="0"/>
    <s v="No aplica"/>
    <x v="1"/>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d v="2019-01-21T00:00:00"/>
    <x v="4"/>
    <x v="0"/>
    <x v="0"/>
    <x v="35"/>
    <m/>
    <s v="SI"/>
    <m/>
    <n v="0"/>
    <s v="SIN AVANCE"/>
    <n v="-417"/>
    <s v="VENCIDO"/>
    <s v="ABIERTO"/>
  </r>
  <r>
    <n v="44"/>
    <x v="4"/>
    <x v="1"/>
    <x v="9"/>
    <x v="26"/>
    <s v="Yury  Orjuela Florez"/>
    <x v="2"/>
    <s v="PMPB-2018-006"/>
    <s v="No aplica"/>
    <s v="Auditoría Externa Proyecto 1104 vigencia 2018"/>
    <x v="0"/>
    <s v="No aplica"/>
    <x v="1"/>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d v="2019-01-21T00:00:00"/>
    <x v="4"/>
    <x v="0"/>
    <x v="0"/>
    <x v="35"/>
    <m/>
    <s v="SI"/>
    <m/>
    <n v="0"/>
    <s v="SIN AVANCE"/>
    <n v="-417"/>
    <s v="VENCIDO"/>
    <s v="ABIERTO"/>
  </r>
  <r>
    <n v="45"/>
    <x v="4"/>
    <x v="1"/>
    <x v="9"/>
    <x v="26"/>
    <s v="Yury  Orjuela Florez"/>
    <x v="2"/>
    <s v="PMPB-2018-007"/>
    <s v="No aplica"/>
    <s v="Auditoría Externa Proyecto 1104 vigencia 2018"/>
    <x v="0"/>
    <s v="No aplica"/>
    <x v="1"/>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d v="2019-01-21T00:00:00"/>
    <x v="4"/>
    <x v="0"/>
    <x v="0"/>
    <x v="35"/>
    <m/>
    <s v="SI"/>
    <m/>
    <n v="0"/>
    <s v="SIN AVANCE"/>
    <n v="-417"/>
    <s v="VENCIDO"/>
    <s v="ABIERTO"/>
  </r>
  <r>
    <n v="46"/>
    <x v="4"/>
    <x v="6"/>
    <x v="9"/>
    <x v="27"/>
    <m/>
    <x v="2"/>
    <s v="PMPB-2018-008"/>
    <s v="No aplica"/>
    <s v="Auditoría Externa Proyecto 1104 vigencia 2018"/>
    <x v="0"/>
    <s v="No aplica"/>
    <x v="1"/>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d v="2017-06-01T00:00:00"/>
    <x v="5"/>
    <x v="0"/>
    <x v="0"/>
    <x v="35"/>
    <m/>
    <s v="SI"/>
    <m/>
    <n v="0"/>
    <s v="SIN AVANCE"/>
    <n v="-751"/>
    <s v="VENCIDO"/>
    <s v="ABIERTO"/>
  </r>
  <r>
    <n v="47"/>
    <x v="10"/>
    <x v="7"/>
    <x v="13"/>
    <x v="28"/>
    <s v="Marisol Monsalve Usme"/>
    <x v="0"/>
    <s v="PMAI-2018-001"/>
    <s v="No aplica"/>
    <s v="Seguimiento al sistema de gestión de seguridad y salud en el trabajo_x000a_2018"/>
    <x v="0"/>
    <s v="No aplica"/>
    <x v="1"/>
    <s v="De acuerdo al seguimiento realizado por la Oficina de Control Interno no pudo evidenciarse el cronograma de actividades vigencia 2018 del Sistema de Gestión de Seguridad y Salud en el Trabajo para observar si se dio cumplimiento a las fechas programadas en el cronograma. "/>
    <s v="Se contaba con el cronograma de actividades vigencia 2018 consolidado de las 4 áreas que conforman la STDH, que incluye el área SST pero este documento no fue presentado durante la auditoría._x000a_Falta de disciplina en el seguimiento de los documentos de planeación del área"/>
    <s v="Para la vigencia 2019 se actualizará el cronograma del Área de Seguridad y Salud en el Trabajo mensualmente con las actividades ejecutadas."/>
    <s v="No aplica"/>
    <s v="No aplica"/>
    <d v="2019-04-01T00:00:00"/>
    <x v="6"/>
    <x v="0"/>
    <x v="0"/>
    <x v="36"/>
    <s v="17/072020_x000a_"/>
    <s v="NO"/>
    <s v="Ninguna_x000a_Actividad al 100%"/>
    <n v="1"/>
    <s v="CUMPLIMIENTO TOTAL"/>
    <s v="NO APLICA ACCION CERRADA"/>
    <s v="NO APLICA ACCION CERRADA"/>
    <s v="CERRADO"/>
  </r>
  <r>
    <n v="48"/>
    <x v="10"/>
    <x v="7"/>
    <x v="14"/>
    <x v="29"/>
    <s v="Marisol Monsalve Usme"/>
    <x v="0"/>
    <s v="PMAI-2018-002"/>
    <s v="No aplica"/>
    <s v="Seguimiento al sistema de gestión de seguridad y salud en el trabajo_x000a_2019"/>
    <x v="0"/>
    <s v="No aplica"/>
    <x v="1"/>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 Solicitar la inclusión de los temas de Seguridad y Salud en el Trabajo en el plan de capacitación del Instituto y Participar en las jornadas de inducción y reinducción."/>
    <s v="No aplica"/>
    <s v="No aplica"/>
    <d v="2019-04-01T00:00:00"/>
    <x v="6"/>
    <x v="0"/>
    <x v="0"/>
    <x v="37"/>
    <s v="17/072020_x000a_"/>
    <s v="NO"/>
    <s v="Ninguna_x000a_Actividad al 100%"/>
    <n v="1"/>
    <s v="CUMPLIMIENTO TOTAL"/>
    <s v="NO APLICA ACCION CERRADA"/>
    <s v="NO APLICA ACCION CERRADA"/>
    <s v="CERRADO"/>
  </r>
  <r>
    <n v="49"/>
    <x v="10"/>
    <x v="7"/>
    <x v="14"/>
    <x v="29"/>
    <s v="Marisol Monsalve Usme"/>
    <x v="0"/>
    <s v="PMAI-2018-003"/>
    <s v="No aplica"/>
    <s v="Seguimiento al sistema de gestión de seguridad y salud en el trabajo_x000a_2020"/>
    <x v="0"/>
    <s v="No aplica"/>
    <x v="1"/>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Elaboración de un folleto informativo de inducción a los riesgos y temas de SST para todos los contratisas (según cargo/actividades a realizar) que ingresen al Instituto, el cual será entregado en el momento de la afiliación a la ARL"/>
    <s v="No aplica"/>
    <s v="No aplica"/>
    <d v="2019-04-01T00:00:00"/>
    <x v="6"/>
    <x v="0"/>
    <x v="0"/>
    <x v="37"/>
    <s v="17/072020_x000a_"/>
    <s v="NO"/>
    <s v="Ninguna_x000a_Actividad al 100%"/>
    <n v="1"/>
    <s v="CUMPLIMIENTO TOTAL"/>
    <s v="NO APLICA ACCION CERRADA"/>
    <s v="NO APLICA ACCION CERRADA"/>
    <s v="CERRADO"/>
  </r>
  <r>
    <n v="50"/>
    <x v="10"/>
    <x v="7"/>
    <x v="13"/>
    <x v="30"/>
    <s v="Marisol Monsalve Usme"/>
    <x v="0"/>
    <s v="PMAI-2018-004"/>
    <s v="No aplica"/>
    <s v="Seguimiento al sistema de gestión de seguridad y salud en el trabajo_x000a_2021"/>
    <x v="0"/>
    <s v="No aplica"/>
    <x v="1"/>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_x000a__x000a_* Antes del primer cuatrimestre del año haber entregado toda la documentación para el desarrollo de los  procesos contractuales pertenecientes al Área de Seguridad y Salud en el Trabajo._x000a_"/>
    <s v="No aplica"/>
    <s v="No aplica"/>
    <d v="2019-04-01T00:00:00"/>
    <x v="6"/>
    <x v="0"/>
    <x v="0"/>
    <x v="38"/>
    <s v="17/072020_x000a_"/>
    <s v="NO"/>
    <s v="Ninguna_x000a_Actividad al 100%"/>
    <n v="1"/>
    <s v="CUMPLIMIENTO TOTAL"/>
    <s v="NO APLICA ACCION CERRADA"/>
    <s v="NO APLICA ACCION CERRADA"/>
    <s v="CERRADO"/>
  </r>
  <r>
    <n v="51"/>
    <x v="10"/>
    <x v="7"/>
    <x v="13"/>
    <x v="30"/>
    <s v="Marisol Monsalve Usme"/>
    <x v="0"/>
    <s v="PMAI-2018-005"/>
    <s v="No aplica"/>
    <s v="Seguimiento al sistema de gestión de seguridad y salud en el trabajo_x000a_2022"/>
    <x v="0"/>
    <s v="No aplica"/>
    <x v="1"/>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 Elaborarar un anteproyecto con la proyección de las necesidades en temas de seguridad y salud en el trabajo para el Instituto con el fin de que los diferentes gerentes de proyecto realicen la apropiación respectiva."/>
    <s v="No aplica"/>
    <s v="No aplica"/>
    <d v="2019-04-01T00:00:00"/>
    <x v="6"/>
    <x v="0"/>
    <x v="0"/>
    <x v="38"/>
    <s v="17/072020_x000a_"/>
    <s v="NO"/>
    <s v="Ninguna_x000a_Actividad al 100%"/>
    <n v="1"/>
    <s v="CUMPLIMIENTO TOTAL"/>
    <s v="NO APLICA ACCION CERRADA"/>
    <s v="NO APLICA ACCION CERRADA"/>
    <s v="CERRADO"/>
  </r>
  <r>
    <n v="52"/>
    <x v="10"/>
    <x v="7"/>
    <x v="7"/>
    <x v="31"/>
    <s v="Marisol Monsalve Usme"/>
    <x v="0"/>
    <s v="PMAI-2018-006"/>
    <s v="No aplica"/>
    <s v="Seguimiento al sistema de gestión de seguridad y salud en el trabajo_x000a_2023"/>
    <x v="0"/>
    <s v="No aplica"/>
    <x v="1"/>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 Efectuar la revisión de la documentación del Área de Seguridad y Salud en el Trabajo en el Manual de Procesos y Procedimientos del IDIPRON._x000a_"/>
    <s v="No aplica"/>
    <s v="No aplica"/>
    <d v="2019-04-01T00:00:00"/>
    <x v="6"/>
    <x v="0"/>
    <x v="0"/>
    <x v="39"/>
    <s v="17/072020_x000a_"/>
    <s v="NO"/>
    <s v="Ninguna_x000a_Actividad al 100%"/>
    <n v="1"/>
    <s v="CUMPLIMIENTO TOTAL"/>
    <s v="NO APLICA ACCION CERRADA"/>
    <s v="NO APLICA ACCION CERRADA"/>
    <s v="CERRADO"/>
  </r>
  <r>
    <n v="53"/>
    <x v="10"/>
    <x v="7"/>
    <x v="7"/>
    <x v="31"/>
    <s v="Marisol Monsalve Usme"/>
    <x v="0"/>
    <s v="PMAI-2018-007"/>
    <s v="No aplica"/>
    <s v="Seguimiento al sistema de gestión de seguridad y salud en el trabajo_x000a_2024"/>
    <x v="0"/>
    <s v="No aplica"/>
    <x v="1"/>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_x000a_* Efectuar la migración de la documentación al nuevo Mapa de Procesos y Procedimientos del IDIPRON"/>
    <s v="No aplica"/>
    <s v="No aplica"/>
    <d v="2019-04-01T00:00:00"/>
    <x v="6"/>
    <x v="0"/>
    <x v="0"/>
    <x v="40"/>
    <s v="17/072020_x000a_"/>
    <s v="NO"/>
    <s v="Ninguna_x000a_Actividad al 100%"/>
    <n v="1"/>
    <s v="CUMPLIMIENTO TOTAL"/>
    <s v="NO APLICA ACCION CERRADA"/>
    <s v="NO APLICA ACCION CERRADA"/>
    <s v="CERRADO"/>
  </r>
  <r>
    <n v="54"/>
    <x v="10"/>
    <x v="7"/>
    <x v="13"/>
    <x v="32"/>
    <s v="Marisol Monsalve Usme"/>
    <x v="0"/>
    <s v="PMAI-2018-008"/>
    <s v="No aplica"/>
    <s v="Seguimiento al sistema de gestión de seguridad y salud en el trabajo_x000a_2025"/>
    <x v="0"/>
    <s v="No aplica"/>
    <x v="1"/>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 Presentar informe de gestión 2018 del Área de Seguridad y Salud en el Trabajo a la Dirección_x000a__x000a_"/>
    <s v="No aplica"/>
    <s v="No aplica"/>
    <d v="2019-04-01T00:00:00"/>
    <x v="7"/>
    <x v="0"/>
    <x v="0"/>
    <x v="41"/>
    <s v="17/072020_x000a_"/>
    <s v="NO"/>
    <s v="Ninguna_x000a_Actividad al 100%"/>
    <n v="1"/>
    <s v="CUMPLIMIENTO TOTAL"/>
    <s v="NO APLICA ACCION CERRADA"/>
    <s v="NO APLICA ACCION CERRADA"/>
    <s v="CERRADO"/>
  </r>
  <r>
    <n v="55"/>
    <x v="10"/>
    <x v="7"/>
    <x v="13"/>
    <x v="32"/>
    <s v="Marisol Monsalve Usme"/>
    <x v="0"/>
    <s v="PMAI-2018-009"/>
    <s v="No aplica"/>
    <s v="Seguimiento al sistema de gestión de seguridad y salud en el trabajo_x000a_2026"/>
    <x v="0"/>
    <s v="No aplica"/>
    <x v="1"/>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_x000a_* Presentar a la dirección una propuesta  de seguimiento y control parametrizada para el SG-SST"/>
    <s v="No aplica"/>
    <s v="No aplica"/>
    <d v="2019-04-01T00:00:00"/>
    <x v="7"/>
    <x v="0"/>
    <x v="0"/>
    <x v="42"/>
    <s v="17/072020_x000a_"/>
    <s v="NO"/>
    <s v="Ninguna_x000a_Actividad al 100%"/>
    <n v="1"/>
    <s v="CUMPLIMIENTO TOTAL"/>
    <s v="NO APLICA ACCION CERRADA"/>
    <s v="NO APLICA ACCION CERRADA"/>
    <s v="CERRADO"/>
  </r>
  <r>
    <n v="56"/>
    <x v="10"/>
    <x v="7"/>
    <x v="1"/>
    <x v="33"/>
    <s v="Marisol Monsalve Usme"/>
    <x v="0"/>
    <s v="PMAI-2018-010"/>
    <s v="No aplica"/>
    <s v="Seguimiento al sistema de gestión de seguridad y salud en el trabajo_x000a_2027"/>
    <x v="0"/>
    <s v="No aplica"/>
    <x v="1"/>
    <s v="_x000a_Se evidenció que no se ha realizado rendición de cuentas a todos los trabajadores, lo que genera incumplimiento al Decreto 1072 capitulo 6 Artículo 2.2.4.6.8 Numeral 3"/>
    <s v="* Durante la vigencia 2018 el Insituto realizó una jornada de rendición de cuentas enfocada en los procesos misionales_x000a__x000a_* El Área de Seguridad y Salud en el Trabajo no ha realizado rendición de cuentas tal como está estipulado en el numeral 3 del artículo 2.2.4.6.8 del Decreto 1072 de 2015"/>
    <s v="* Generar un boletín electrónico semestral para rendir cuentas de la gestión realizada en el marco del Sistema de Gestión de Seguridad y Salud en el Trabajo. Y publicarlo a través de la página web institucional, la intranet, correo electrónico._x000a__x000a_* Realizar dos jornadas de rendición de cuentas al año dentro de los primeros 15 días de cada semestre."/>
    <s v="No aplica"/>
    <s v="No aplica"/>
    <d v="2019-04-01T00:00:00"/>
    <x v="8"/>
    <x v="0"/>
    <x v="0"/>
    <x v="43"/>
    <s v="17/072020_x000a_"/>
    <s v="NO"/>
    <s v="Ninguna_x000a_Actividad al 100%"/>
    <n v="1"/>
    <s v="CUMPLIMIENTO TOTAL"/>
    <s v="NO APLICA ACCION CERRADA"/>
    <s v="NO APLICA ACCION CERRADA"/>
    <s v="CERRADO"/>
  </r>
  <r>
    <n v="57"/>
    <x v="10"/>
    <x v="7"/>
    <x v="15"/>
    <x v="34"/>
    <s v="Marisol Monsalve Usme"/>
    <x v="0"/>
    <s v="PMAI-2018-011"/>
    <s v="No aplica"/>
    <s v="Seguimiento al sistema de gestión de seguridad y salud en el trabajo_x000a_2028"/>
    <x v="0"/>
    <s v="No aplica"/>
    <x v="1"/>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 Publicar la Resolución del comité que está vigente._x000a_"/>
    <s v="No aplica"/>
    <s v="No aplica"/>
    <d v="2019-04-01T00:00:00"/>
    <x v="6"/>
    <x v="0"/>
    <x v="0"/>
    <x v="44"/>
    <s v="17/072020_x000a_"/>
    <s v="NO"/>
    <s v="Ninguna_x000a_Actividad al 100%"/>
    <n v="1"/>
    <s v="CUMPLIMIENTO TOTAL"/>
    <s v="NO APLICA ACCION CERRADA"/>
    <s v="NO APLICA ACCION CERRADA"/>
    <s v="CERRADO"/>
  </r>
  <r>
    <n v="58"/>
    <x v="10"/>
    <x v="7"/>
    <x v="15"/>
    <x v="34"/>
    <s v="Marisol Monsalve Usme"/>
    <x v="0"/>
    <s v="PMAI-2018-012"/>
    <s v="No aplica"/>
    <s v="Seguimiento al sistema de gestión de seguridad y salud en el trabajo_x000a_2029"/>
    <x v="0"/>
    <s v="No aplica"/>
    <x v="1"/>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_x000a__x000a_* Elaborar un plan para las elecciones futuras que contemple dentro del cronograma los tiempos que pueden perderse por distintas causas."/>
    <s v="No aplica"/>
    <s v="No aplica"/>
    <d v="2019-04-01T00:00:00"/>
    <x v="6"/>
    <x v="0"/>
    <x v="0"/>
    <x v="44"/>
    <s v="17/072020_x000a_"/>
    <s v="NO"/>
    <s v="Ninguna_x000a_Actividad al 100%"/>
    <n v="1"/>
    <s v="CUMPLIMIENTO TOTAL"/>
    <s v="NO APLICA ACCION CERRADA"/>
    <s v="NO APLICA ACCION CERRADA"/>
    <s v="CERRADO"/>
  </r>
  <r>
    <n v="59"/>
    <x v="4"/>
    <x v="1"/>
    <x v="9"/>
    <x v="21"/>
    <s v="Yury  Orjuela Florez"/>
    <x v="0"/>
    <s v="PMAI-2018-013"/>
    <s v="No aplica"/>
    <s v="Auditoría Regular Área Educación - II semestre 2017"/>
    <x v="0"/>
    <s v="No aplica"/>
    <x v="1"/>
    <s v="No se evidencian acciones de seguimiento y evaluación documentadas al desarrollo de las metodologías, al contenido de los temas y al impacto del proceso educativo en las relaciones personales de los NNAJ. Por lo anterior, no existe una retroalimentación de los resultados para el ajuste del modelo educativo en atención a las necesidades de la población de las que se presume una continua transformación."/>
    <s v="Sin informacion"/>
    <s v="a. Seguimiento diario a la planeación por parte del apoyo académico de cada UPI, quien dará el visto bueno en garantía del monitoreo._x000a_b. Capacitación mensual a los apoyos académicos y a los docentes en relación con el Modelo Pedagógico de la Entidad."/>
    <s v="No aplica"/>
    <s v="No aplica"/>
    <d v="2018-12-18T00:00:00"/>
    <x v="9"/>
    <x v="0"/>
    <x v="1"/>
    <x v="45"/>
    <d v="2020-03-19T00:00:00"/>
    <s v="SI"/>
    <s v="Ninguna_x000a_Actividad al 100%"/>
    <n v="1"/>
    <s v="CUMPLIMIENTO TOTAL"/>
    <s v="NO APLICA ACCION CERRADA"/>
    <s v="NO APLICA ACCION CERRADA"/>
    <s v="CERRADO"/>
  </r>
  <r>
    <n v="60"/>
    <x v="4"/>
    <x v="1"/>
    <x v="9"/>
    <x v="35"/>
    <s v="Yury  Orjuela Florez"/>
    <x v="0"/>
    <s v="PMAI-2018-014"/>
    <s v="No aplica"/>
    <s v="Auditoría Regular Área Educación - II semestre 2017"/>
    <x v="0"/>
    <s v="No aplica"/>
    <x v="1"/>
    <s v="La Escuela Pedagógica Integral IDIPRON expidió hasta el mes de Mayo de 2018 constancias de asistencia de AJ vinculados a la entidad desde los talleres de corta y larga duración, a pesar de que éstos programas  no se encuentran en la malla curricular de la Institución educativa y que por ende la población señalada no guarda vínculo con la Escuela."/>
    <s v="Sin informacion"/>
    <s v="Desplazamiento de la responsabilidad del trámite a la Dirección de la entidad y a la Oficina Asesora de Planeación."/>
    <s v="No aplica"/>
    <s v="No aplica"/>
    <d v="2018-12-18T00:00:00"/>
    <x v="9"/>
    <x v="0"/>
    <x v="1"/>
    <x v="46"/>
    <d v="2020-03-19T00:00:00"/>
    <s v="SI"/>
    <s v="Ninguna_x000a_Actividad al 100%"/>
    <n v="1"/>
    <s v="CUMPLIMIENTO TOTAL"/>
    <s v="NO APLICA ACCION CERRADA"/>
    <s v="NO APLICA ACCION CERRADA"/>
    <s v="CERRADO"/>
  </r>
  <r>
    <n v="61"/>
    <x v="4"/>
    <x v="1"/>
    <x v="2"/>
    <x v="18"/>
    <s v="Yury  Orjuela Florez"/>
    <x v="0"/>
    <s v="PMAI-2018-015"/>
    <s v="No aplica"/>
    <s v="Auditoría Regular Área Educación - II semestre 2017"/>
    <x v="0"/>
    <s v="No aplica"/>
    <x v="1"/>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Sin informacion"/>
    <s v="Actualización de la herramienta tecnológica SIMI 0.2 en la que se incluya la creación del módulo de Educación en atención a las necesidades del área."/>
    <s v="No aplica"/>
    <s v="No aplica"/>
    <d v="2018-12-18T00:00:00"/>
    <x v="9"/>
    <x v="0"/>
    <x v="1"/>
    <x v="47"/>
    <d v="2020-03-19T00:00:00"/>
    <s v="SI"/>
    <m/>
    <n v="0"/>
    <s v="SIN AVANCE"/>
    <n v="-387"/>
    <s v="VENCIDO"/>
    <s v="ABIERTO"/>
  </r>
  <r>
    <n v="62"/>
    <x v="4"/>
    <x v="1"/>
    <x v="2"/>
    <x v="18"/>
    <s v="Yury  Orjuela Florez"/>
    <x v="0"/>
    <s v="PMAI-2018-016"/>
    <s v="No aplica"/>
    <s v="Auditoría Regular Área Educación - II semestre 2017"/>
    <x v="0"/>
    <s v="No aplica"/>
    <x v="1"/>
    <s v="No existe la parametrización en SIMI de cursos de corta y larga duración, por tanto no es posible diferenciar la gestión del área por cada uno de los programas ni determinar los recursos necesarios para el desarrollo de los mismos."/>
    <s v="Sin informacion"/>
    <s v="Ajuste de la herramienta SIMI en el que se incluya la parametrización de los cursos de corta y larga duracióAjuste de la herramienta SIMI en el que se incluya la parametrización de los_x000a_cursos de corta y larga duració"/>
    <s v="No aplica"/>
    <s v="No aplica"/>
    <d v="2018-12-18T00:00:00"/>
    <x v="9"/>
    <x v="0"/>
    <x v="1"/>
    <x v="48"/>
    <d v="2020-03-19T00:00:00"/>
    <s v="SI"/>
    <m/>
    <n v="0"/>
    <s v="SIN AVANCE"/>
    <n v="-387"/>
    <s v="VENCIDO"/>
    <s v="ABIERTO"/>
  </r>
  <r>
    <n v="63"/>
    <x v="4"/>
    <x v="1"/>
    <x v="9"/>
    <x v="36"/>
    <s v="Yury  Orjuela Florez"/>
    <x v="0"/>
    <s v="PMAI-2018-017"/>
    <s v="No aplica"/>
    <s v="Auditoría Regular Área Educación - II semestre 2017"/>
    <x v="0"/>
    <s v="No aplica"/>
    <x v="1"/>
    <s v="No existe una retroalimentación a los padres de familia sobre los procesos académicos de los NNAJ, constituyendo una decisión poco concordante con el propósito de fortalecer procesos de participación activa de los padres de familia en la institucionalización de los NNAJ."/>
    <s v="Sin informacion"/>
    <s v="Se programan 4 encuentros en el año con padres de familia con fines de retroalimentación integral del proceso de los NNAJ en el que se incluye el avance académico de los NNAJ "/>
    <s v="No aplica"/>
    <s v="No aplica"/>
    <d v="2018-12-18T00:00:00"/>
    <x v="9"/>
    <x v="0"/>
    <x v="0"/>
    <x v="49"/>
    <d v="2020-03-19T00:00:00"/>
    <s v="NO"/>
    <s v="Ninguna_x000a_Actividad al 100%"/>
    <n v="1"/>
    <s v="CUMPLIMIENTO TOTAL"/>
    <s v="NO APLICA ACCION CERRADA"/>
    <s v="NO APLICA ACCION CERRADA"/>
    <s v="CERRADO"/>
  </r>
  <r>
    <n v="64"/>
    <x v="4"/>
    <x v="1"/>
    <x v="9"/>
    <x v="37"/>
    <s v="Yury  Orjuela Florez"/>
    <x v="0"/>
    <s v="PMAI-2018-018"/>
    <s v="No aplica"/>
    <s v="Auditoría Regular Área Educación - II semestre 2017"/>
    <x v="0"/>
    <s v="No aplica"/>
    <x v="1"/>
    <s v="El marco normativo indica la existencia de ambientes pedagógicos básicos en los que se incluyen criterios de iluminación, ventilación y acceso que no son tenidos en cuenta por la entidad en la implementación de los programas de formación técnica"/>
    <s v="Sin informacion"/>
    <s v="Solicitar adecuaciones en los ambientes de aprendizaje y UPIS que respondan a unos mínimos de iluminación, ventilación, acceso de acuerdo a la norma de adecuación de ambientes educativos."/>
    <s v="No aplica"/>
    <s v="No aplica"/>
    <d v="2018-12-18T00:00:00"/>
    <x v="9"/>
    <x v="0"/>
    <x v="1"/>
    <x v="50"/>
    <d v="2020-03-19T00:00:00"/>
    <s v="SI"/>
    <s v="Ninguna_x000a_Actividad al 100%"/>
    <n v="1"/>
    <s v="CUMPLIMIENTO TOTAL"/>
    <s v="NO APLICA ACCION CERRADA"/>
    <s v="NO APLICA ACCION CERRADA"/>
    <s v="CERRADO"/>
  </r>
  <r>
    <n v="65"/>
    <x v="4"/>
    <x v="1"/>
    <x v="2"/>
    <x v="18"/>
    <s v="Yury  Orjuela Florez"/>
    <x v="0"/>
    <s v="PMAI-2018-019"/>
    <s v="No aplica"/>
    <s v="Auditoría Regular Área Educación - II semestre 2017"/>
    <x v="0"/>
    <s v="No aplica"/>
    <x v="1"/>
    <s v="Existe incongruencia en la información relacionada con los talleres del formato COD M-DE-FT-157, la ejecución de los talleres y el reporte en el SIMI lo cual genera inconsistencia en la formación y en las constancias generadas por el instituto"/>
    <s v="Sin informacion"/>
    <s v="2 jornadas de parametrización y contextualización en las denominaciones y alcances de los cursos de corta y larga duración. (1 semestral)2 jornadas de parametrización y contextualización en las denominaciones y alcances de los cursos de corta y larga duración. (1 semestral)"/>
    <s v="No aplica"/>
    <s v="No aplica"/>
    <d v="2018-12-18T00:00:00"/>
    <x v="9"/>
    <x v="0"/>
    <x v="1"/>
    <x v="51"/>
    <d v="2020-03-19T00:00:00"/>
    <s v="SI"/>
    <m/>
    <n v="0"/>
    <s v="SIN AVANCE"/>
    <n v="-387"/>
    <s v="VENCIDO"/>
    <s v="ABIERTO"/>
  </r>
  <r>
    <n v="66"/>
    <x v="4"/>
    <x v="1"/>
    <x v="2"/>
    <x v="3"/>
    <s v="Yury  Orjuela Florez"/>
    <x v="0"/>
    <s v="PMAI-2018-020"/>
    <s v="No aplica"/>
    <s v="Auditoría Regular Área Educación - II semestre 2017"/>
    <x v="0"/>
    <s v="No aplica"/>
    <x v="1"/>
    <s v="No se observaron mecanismos de medición y seguimiento o indicadores de gestión que permitan medir la eficiencia, eficacia y efectividad del desarrollo de la gestión de las áreas de Derecho evaluadas con el propósito de implementar correctivos como resultado del seguimiento de la medición, toda vez que estos indicadores tienen como finalidad el contribuir al mejoramiento en la prestación del servicio y a la toma efectiva de decisiones. "/>
    <s v="Sin informacion"/>
    <s v="Actualización de la Resolución 322 de 2016 mediante acto administrativo"/>
    <s v="No aplica"/>
    <s v="No aplica"/>
    <d v="2018-12-18T00:00:00"/>
    <x v="9"/>
    <x v="0"/>
    <x v="1"/>
    <x v="52"/>
    <d v="2020-03-19T00:00:00"/>
    <s v="SI"/>
    <m/>
    <n v="0"/>
    <s v="SIN AVANCE"/>
    <n v="-387"/>
    <s v="VENCIDO"/>
    <s v="ABIERTO"/>
  </r>
  <r>
    <n v="67"/>
    <x v="4"/>
    <x v="1"/>
    <x v="7"/>
    <x v="38"/>
    <s v="Yury  Orjuela Florez"/>
    <x v="0"/>
    <s v="PMAI-2018-021"/>
    <s v="No aplica"/>
    <s v="Auditoría Regular Área Educación - II semestre 2017"/>
    <x v="0"/>
    <s v="No aplica"/>
    <x v="1"/>
    <s v="Se evidencia una desactualización de las funciones asignadas al área de Educación en la Resolución 322 de 2016,“Por la cual se ajustan, eliminan, fusionan y redistribuyen áreas de trabajo en la Subdirección Técnica de Métodos Educativos y Operativa, Subdirección de Desarrollo Humano y Oficina Asesora de Planeación del IDIPRON; se designan las funciones de las mismas y se expiden otras disposiciones en el Instituto Distrital para la Protección de la Niñez y la Juventud – IDIPRON” respecto a la operatividad de la misma y a los cambios ocurridos en el área desde la emisión de la Resolución en mención. "/>
    <s v="Sin informacion"/>
    <s v="Capacitación por parte del equipo de gestión documental. Expurgo documental para clasificación de los archivos. Seguimiento a las prácticas adecuadas a la conservación de documentos."/>
    <s v="No aplica"/>
    <s v="No aplica"/>
    <d v="2018-12-18T00:00:00"/>
    <x v="9"/>
    <x v="0"/>
    <x v="0"/>
    <x v="53"/>
    <d v="2020-03-19T00:00:00"/>
    <s v="NO"/>
    <s v="Ninguna_x000a_Actividad al 100%"/>
    <n v="1"/>
    <s v="CUMPLIMIENTO TOTAL"/>
    <s v="NO APLICA ACCION CERRADA"/>
    <s v="NO APLICA ACCION CERRADA"/>
    <s v="CERRADO"/>
  </r>
  <r>
    <n v="68"/>
    <x v="4"/>
    <x v="1"/>
    <x v="8"/>
    <x v="39"/>
    <s v="Yury  Orjuela Florez"/>
    <x v="0"/>
    <s v="PMAI-2018-022"/>
    <s v="No aplica"/>
    <s v="Auditoría Regular Área Educación - II semestre 2017"/>
    <x v="0"/>
    <s v="No aplica"/>
    <x v="1"/>
    <s v="Se evidenciaron prácticas inadecuadas de conservación de documentos que soportan la gestión del área, faltando a las responsabilidades frente al Archivo de Gestión atribuidas mediante instructivo ORGANIZACIÓN DE ARCHIVO DE GESTIÓN A-GDO-IN-01 Numeral 3.3. Por otra parte, se omiten acciones encaminadas a la Organización de documentos de Archivo de Gestión estipuladas el Manual GESTIÓN DOCUMENTAL A-GDO-MA-001 Numeral 11 ."/>
    <s v="Sin informacion"/>
    <s v="Garantizar que los archivos físicos y magnéticos sobre un mismo asunto contengan la misma información.Garantizar que los archivos físicos y magnéticos sobre un mismo asunto contengan_x000a_la misma información."/>
    <s v="No aplica"/>
    <s v="No aplica"/>
    <d v="2018-12-18T00:00:00"/>
    <x v="9"/>
    <x v="0"/>
    <x v="0"/>
    <x v="54"/>
    <d v="2020-03-19T00:00:00"/>
    <s v="NO"/>
    <s v="Ninguna_x000a_Actividad al 100%"/>
    <n v="1"/>
    <s v="CUMPLIMIENTO TOTAL"/>
    <s v="NO APLICA ACCION CERRADA"/>
    <s v="NO APLICA ACCION CERRADA"/>
    <s v="CERRADO"/>
  </r>
  <r>
    <n v="69"/>
    <x v="4"/>
    <x v="1"/>
    <x v="8"/>
    <x v="40"/>
    <s v="Yury  Orjuela Florez"/>
    <x v="0"/>
    <s v="PMAI-2018-023"/>
    <s v="No aplica"/>
    <s v="Auditoría Regular Área Educación - II semestre 2017"/>
    <x v="0"/>
    <s v="No aplica"/>
    <x v="1"/>
    <s v="Se observó un archivo físico y uno magnético del mismo documento (Acta). Este último no guarda las características del documento electrónico de archivo establecidos por el Decreto 2609 de 2012 Arts. 25, 26, 27, 28 y 29."/>
    <s v="Sin informacion"/>
    <s v="Capacitación a docentes y talleristas y seguimiento control al interior de cada UPI."/>
    <s v="No aplica"/>
    <s v="No aplica"/>
    <d v="2018-12-18T00:00:00"/>
    <x v="9"/>
    <x v="0"/>
    <x v="0"/>
    <x v="55"/>
    <d v="2020-03-19T00:00:00"/>
    <s v="NO"/>
    <s v="Ninguna_x000a_Actividad al 100%"/>
    <n v="1"/>
    <s v="CUMPLIMIENTO TOTAL"/>
    <s v="NO APLICA ACCION CERRADA"/>
    <s v="NO APLICA ACCION CERRADA"/>
    <s v="CERRADO"/>
  </r>
  <r>
    <n v="70"/>
    <x v="4"/>
    <x v="1"/>
    <x v="7"/>
    <x v="31"/>
    <s v="Yury  Orjuela Florez"/>
    <x v="0"/>
    <s v="PMAI-2018-024"/>
    <s v="No aplica"/>
    <s v="Auditoría Regular Área Educación - II semestre 2017"/>
    <x v="0"/>
    <s v="No aplica"/>
    <x v="1"/>
    <s v="Formatos de la Escuela Pedagógica Integral IDIPRON y de Formación Técnica no se encuentran totalmente diligenciados, para la primera, algunos formatos reposan en medio magnético y para los dos procesos se evidencian documentos sin firmas que soporten la intervención de los profesionales, en algunos casos no se cuenta con el formato diligenciado para cada uno de los estudiantes matriculados."/>
    <s v="Sin informacion"/>
    <s v="1. Capacitación frente construcción de indicadores por la OAP_x000a_2. Formulación de indicadores de gestión."/>
    <s v="No aplica"/>
    <s v="No aplica"/>
    <d v="2018-12-18T00:00:00"/>
    <x v="9"/>
    <x v="0"/>
    <x v="0"/>
    <x v="56"/>
    <d v="2020-03-19T00:00:00"/>
    <s v="NO"/>
    <s v="Ninguna_x000a_Actividad al 100%"/>
    <n v="1"/>
    <s v="CUMPLIMIENTO TOTAL"/>
    <s v="NO APLICA ACCION CERRADA"/>
    <s v="NO APLICA ACCION CERRADA"/>
    <s v="CERRADO"/>
  </r>
  <r>
    <n v="71"/>
    <x v="4"/>
    <x v="1"/>
    <x v="13"/>
    <x v="41"/>
    <s v="Yury  Orjuela Florez"/>
    <x v="0"/>
    <s v="PMAI-2018-025"/>
    <s v="No aplica"/>
    <s v="Auditoría Regular Área Educación - II semestre 2017"/>
    <x v="0"/>
    <s v="No aplica"/>
    <x v="1"/>
    <s v="Se evidenció un uso inadecuado de los elementos de protección y la omisión en el uso de los mismos durante el desarrollo de los programas de formación como práctica de prevención  para la mitigación de los posibles riesgos. Lo anterior representa el incumplimiento a lo estipulado por el Decreto 1072 de 2015 Capitulo 2 Sección 3 articulo 2.2.4.2.3.8"/>
    <s v="Sin informacion"/>
    <s v="1. Realizar un seguimiento y control permanente de la utilización de los elementos de protección_x000a_personal._x000a_2. Capacitaciones con el área de seguridad y salud en el trabajo sobre la importancia de la_x000a_seguridad industrial"/>
    <s v="No aplica"/>
    <s v="No aplica"/>
    <d v="2018-12-18T00:00:00"/>
    <x v="9"/>
    <x v="0"/>
    <x v="1"/>
    <x v="57"/>
    <d v="2020-03-19T00:00:00"/>
    <s v="SI"/>
    <s v="Ninguna_x000a_Actividad al 100%"/>
    <n v="1"/>
    <s v="CUMPLIMIENTO TOTAL"/>
    <s v="NO APLICA ACCION CERRADA"/>
    <s v="NO APLICA ACCION CERRADA"/>
    <s v="CERRADO"/>
  </r>
  <r>
    <n v="72"/>
    <x v="4"/>
    <x v="1"/>
    <x v="7"/>
    <x v="12"/>
    <s v="Yury  Orjuela Florez"/>
    <x v="0"/>
    <s v="PMAI-2018-026"/>
    <s v="No aplica"/>
    <s v="Auditoría Regular Área Educación - II semestre 2017"/>
    <x v="0"/>
    <s v="No aplica"/>
    <x v="1"/>
    <s v="No existen procesos documentados de Elección de Representantes Estudiantiles en la vigencia auditada, lo que representa un incumplimiento en el Artículo 93 y 94 de la Ley 115 de 1994 en donde se orienta a la elección de un representante de los estudiantes de los tres (3) últimos grados  y del personero estudiantil como promotor de los derechos y deberes en la institución educativa."/>
    <s v="Sin informacion"/>
    <s v="Diligenciamiento de los instrumentos que soportan el proceso de elección de los representantes del gobierno escolar: PLAN DE GOBIERNO M-MED-FT-022, ACTA DE INSTALACIÓN DEL JURADO DE VOTACIÓN M-MED-FT-023, ACTA DE ESCRUTINIOS M-MED-FT-024,_x000a_ACTA DE POSESIÓN Y FORMULA DE JURAMENTO M-MED-FT-025"/>
    <s v="No aplica"/>
    <s v="No aplica"/>
    <d v="2018-12-18T00:00:00"/>
    <x v="9"/>
    <x v="0"/>
    <x v="0"/>
    <x v="58"/>
    <d v="2020-03-19T00:00:00"/>
    <s v="NO"/>
    <s v="Ninguna_x000a_Actividad al 100%"/>
    <n v="1"/>
    <s v="CUMPLIMIENTO TOTAL"/>
    <s v="NO APLICA ACCION CERRADA"/>
    <s v="NO APLICA ACCION CERRADA"/>
    <s v="CERRADO"/>
  </r>
  <r>
    <n v="73"/>
    <x v="4"/>
    <x v="1"/>
    <x v="9"/>
    <x v="42"/>
    <s v="Yury  Orjuela Florez"/>
    <x v="0"/>
    <s v="PMAI-2018-027"/>
    <s v="No aplica"/>
    <s v="Auditoría Especial Área Sociolegal y Justicia Restaurativa - 2017"/>
    <x v="0"/>
    <s v="No aplica"/>
    <x v="1"/>
    <s v="Solo el 64 % de los casos con Presunto Abuso Sexual cuentan con denuncia ante Fiscalía General de la Nación, faltando así al deber de denuncia consagrado en el Artículo 67 del Código de Procedimiento Penal en el que se estipula que toda persona debe denunciar a la autoridad los delitos de cuya comisión tenga conocimiento y que deban investigarse de oficio. Teniéndose en cuenta que la denuncia debe ser interpuesta por la primera persona en conocimiento de hecho punible y que en la mayoría de las situaciones es el Área Sicosocial la remitente al Área Socio legal, se llama a las dos áreas en esta No Conformidad para la formulación y ejecución de la acción de mejora. "/>
    <s v="Sin informacion"/>
    <s v="* Establecer las denuncias por Violencia sexual en los casos en los que el NNA tenga vinculación activa con el IDIPRON, de lo contrario, se hace necesario el seguimiento ante ICBF de los casos que en su momento fueron reportados por la misma situación. _x000a_* Construcción conjunta entre las Áreas Sicosocial y Socio legal de un documento interno que contiene las acciones de identificación, reporte y denuncia de situaciones de presunta violencia sexual._x000a_*Oficialización del documento interno ante OAP. "/>
    <s v="No aplica"/>
    <s v="No aplica"/>
    <s v="Sin informacion"/>
    <x v="1"/>
    <x v="0"/>
    <x v="0"/>
    <x v="59"/>
    <d v="2020-03-19T00:00:00"/>
    <s v="NO"/>
    <s v="Ninguna_x000a_Actividad al 100%"/>
    <n v="1"/>
    <s v="CUMPLIMIENTO TOTAL"/>
    <s v="NO APLICA ACCION CERRADA"/>
    <s v="NO APLICA ACCION CERRADA"/>
    <s v="CERRADO"/>
  </r>
  <r>
    <n v="74"/>
    <x v="4"/>
    <x v="1"/>
    <x v="9"/>
    <x v="22"/>
    <s v="Yury  Orjuela Florez"/>
    <x v="0"/>
    <s v="PMAI-2018-028"/>
    <s v="No aplica"/>
    <s v="Auditoría Especial Área Sociolegal y Justicia Restaurativa - 2018"/>
    <x v="0"/>
    <s v="No aplica"/>
    <x v="1"/>
    <s v="El Área Sociolegal no da cuenta de la situación o condiciones de vida de los NNAJ una vez se desvinculan del IDIPRON, lo que se traduce en el incumplimiento a la función de diseñar y ejecutar el proceso de seguimiento al egreso de los NNAJ retirados del IDIPRON de las UPIS modalidad internado y externado según lo estipula la Resolución 322 de 2016. _x000a__x000a__x000a__x000a_"/>
    <s v="Sin informacion"/>
    <s v="* Realizar un informe que de cuenta de los casos de número real de NNAJ  a los cuales se les debe realizar seguimiento al egreso. Dicho informe estará sustentado por el Sistema de Información Misional de la entidad. _x000a__x000a_* Construir y oficializar los documentos de los lineamientos para establecer las condiciones que debe cumplir un NNAJ para hacerle seguimiento efectivo al egreso._x000a__x000a_* Realizar oficio remisorio con solicitud de verificación del estado de derechos de los NNA que a la fecha son menores de edad y que fueron egresados en las vigencias 2016 y 2017, teniéndose en cuenta la existencia de condiciones de vulneración, inobservancia y riesgo como principal causa de vinculación al IDIPRON. "/>
    <s v="No aplica"/>
    <s v="No aplica"/>
    <s v="Sin informacion"/>
    <x v="1"/>
    <x v="0"/>
    <x v="1"/>
    <x v="60"/>
    <m/>
    <s v="SI"/>
    <s v="Ninguna_x000a_Actividad al 100%"/>
    <n v="1"/>
    <s v="CUMPLIMIENTO TOTAL"/>
    <s v="NO APLICA ACCION CERRADA"/>
    <s v="NO APLICA ACCION CERRADA"/>
    <s v="CERRADO"/>
  </r>
  <r>
    <n v="75"/>
    <x v="4"/>
    <x v="1"/>
    <x v="16"/>
    <x v="43"/>
    <s v="Yury  Orjuela Florez"/>
    <x v="0"/>
    <s v="PMAI-2018-029"/>
    <s v="No aplica"/>
    <s v="Auditoría Especial Área Sociolegal y Justicia Restaurativa - 2019"/>
    <x v="0"/>
    <s v="No aplica"/>
    <x v="1"/>
    <s v="No es posible determinar la gestión del área frente al seguimiento legal y social a los casos con Proceso Administrativo de Restablecimiento de Derechos, en cuanto no se conoce la cifra real de los mismos. Esta situación, constituye un incumplimiento a las funciones adjudicadas al área por medio de la Resolución 322 de 2016. "/>
    <s v="Sin informacion"/>
    <s v="1. Efectuar verificación de los antecedentes institucionales de los NNA en los procesos de ingreso, permanencia y egreso del IDIPRON, con la Oficina de Servicios y Atención de la Regional Bogotá del ICBF y con la Subdirección para la Familia de la SDIS; favoreciendo la identificación, seguimiento, acompañamiento e impulso de los PARD de los NNA._x000a__x000a_*Activar red con ICBF y la  Secretaría de Integración Social para trámite de información.  _x000a__x000a_*Modificar el Instructivo &quot;RESTABLECIMIENTO DE DERECHOS DE NIÑOS, NIÑAS Y ADOLESCENTES CON SUS DERECHOS AMENAZADOS, INOBSERVADOS O VULNERADOS M-MSL-IN-006, en el que se incluye:_x000a_*Una verificación de antecedentes institucionales previa al ingreso con el ICBF y la Secretaría de Integración Social _x000a_*Responsabilidades de los profesionales frente al oportuno reporte del PARD. _x000a_"/>
    <s v="No aplica"/>
    <s v="No aplica"/>
    <s v="Sin informacion"/>
    <x v="1"/>
    <x v="0"/>
    <x v="0"/>
    <x v="61"/>
    <d v="2020-03-19T00:00:00"/>
    <s v="NO"/>
    <s v="Ninguna_x000a_Actividad al 100%"/>
    <n v="1"/>
    <s v="CUMPLIMIENTO TOTAL"/>
    <s v="NO APLICA ACCION CERRADA"/>
    <s v="NO APLICA ACCION CERRADA"/>
    <s v="CERRADO"/>
  </r>
  <r>
    <n v="76"/>
    <x v="4"/>
    <x v="1"/>
    <x v="9"/>
    <x v="42"/>
    <s v="Yury  Orjuela Florez"/>
    <x v="0"/>
    <s v="PMAI-2018-030"/>
    <s v="No aplica"/>
    <s v="Auditoría Especial Área Sociolegal y Justicia Restaurativa - 2020"/>
    <x v="0"/>
    <s v="No aplica"/>
    <x v="1"/>
    <s v="No existe un documento interno o procedimiento que determine una ruta de denuncia de los casos por Presunto Abuso Sexual. Lo anterior, representa un vacío administrativo y operativo que se materializa en la omisión de las denuncias. El no establecer procedimientos o en dado caso tenerlos desactualizados en situaciones de abordaje cotidiano como el Presunto Abuso Sexual u otras formas de violencia hacia NNAJ, constituye una falta a la Planeación Estratégica de la entidad. Esta No Conformidad debe ser atendida por el Área Socio legal y por el Área Sicosocial dada la articulación de la materia con las funciones de las dos áreas. "/>
    <s v="Sin informacion"/>
    <s v="Construir de manera conjunta entre las Áreas Sicosocial y Socio legal  un documento interno que contenga las acciones de identificación, reporte y denuncia ante situaciones de presunta violencia sexual."/>
    <s v="No aplica"/>
    <s v="No aplica"/>
    <s v="Sin informacion"/>
    <x v="1"/>
    <x v="0"/>
    <x v="0"/>
    <x v="62"/>
    <d v="2020-03-19T00:00:00"/>
    <s v="NO"/>
    <s v="Ninguna_x000a_Actividad al 100%"/>
    <n v="1"/>
    <s v="CUMPLIMIENTO TOTAL"/>
    <s v="NO APLICA ACCION CERRADA"/>
    <s v="NO APLICA ACCION CERRADA"/>
    <s v="CERRADO"/>
  </r>
  <r>
    <n v="77"/>
    <x v="4"/>
    <x v="1"/>
    <x v="2"/>
    <x v="3"/>
    <s v="Yury  Orjuela Florez"/>
    <x v="0"/>
    <s v="PMAI-2018-031"/>
    <s v="No aplica"/>
    <s v="Auditoría Especial Área Sociolegal y Justicia Restaurativa - 2021"/>
    <x v="0"/>
    <s v="No aplica"/>
    <x v="1"/>
    <s v="El Área Socio legal no cuenta con indicadores que permitan determinar eficacia, eficiencia y efectividad en la gestión, supeditando la evaluación del área a las funciones ya obsoletas por implementación de nuevo mapa de procesos, la creación de nuevas áreas en el Modelo Pedagógico del IDIPRON y la redistribución de responsabilidades."/>
    <s v="Sin informacion"/>
    <s v="*Caracterización oficializada del proceso misional ante la OAP en la que se reflejen los indicadores del Área Socio legal. "/>
    <s v="No aplica"/>
    <s v="No aplica"/>
    <s v="Sin informacion"/>
    <x v="1"/>
    <x v="0"/>
    <x v="0"/>
    <x v="63"/>
    <d v="2020-03-19T00:00:00"/>
    <s v="NO"/>
    <s v="Ninguna_x000a_Actividad al 100%"/>
    <n v="1"/>
    <s v="CUMPLIMIENTO TOTAL"/>
    <s v="NO APLICA ACCION CERRADA"/>
    <s v="NO APLICA ACCION CERRADA"/>
    <s v="CERRADO"/>
  </r>
  <r>
    <n v="78"/>
    <x v="4"/>
    <x v="1"/>
    <x v="17"/>
    <x v="44"/>
    <s v="Yury  Orjuela Florez"/>
    <x v="0"/>
    <s v="PMAI-2018-032"/>
    <s v="No aplica"/>
    <s v="Auditoría Especial Área Sociolegal y Justicia Restaurativa - 2022"/>
    <x v="0"/>
    <s v="No aplica"/>
    <x v="1"/>
    <s v="A la fecha no se han reportado acciones de mejora de la auditoria regular a las áreas de derecho de la vigencia 2017, en la que se incluyó la revisión y evaluación de la gestión del área Socio legal.  Las observaciones y no conformidades de la auditoría en mención continúan abiertas. _x000a__x000a_"/>
    <s v="Sin informacion"/>
    <s v="1. Radicar ante la Oficina de Control Interno las evidencias de las acciones de mejora a fin de cerrar la totalidad de  observaciones  y no conformidades producto de dicha auditoría. "/>
    <s v="No aplica"/>
    <s v="No aplica"/>
    <s v="Sin informacion"/>
    <x v="1"/>
    <x v="0"/>
    <x v="0"/>
    <x v="64"/>
    <d v="2020-03-19T00:00:00"/>
    <s v="NO"/>
    <s v="Ninguna_x000a_Actividad al 100%"/>
    <n v="1"/>
    <s v="CUMPLIMIENTO TOTAL"/>
    <s v="NO APLICA ACCION CERRADA"/>
    <s v="NO APLICA ACCION CERRADA"/>
    <s v="CERRADO"/>
  </r>
  <r>
    <n v="79"/>
    <x v="5"/>
    <x v="8"/>
    <x v="18"/>
    <x v="45"/>
    <s v="Stefanny Reina Alvarez"/>
    <x v="0"/>
    <s v="PMAI-2018-033"/>
    <s v="No aplica"/>
    <s v="Gestión Financiera - 2018"/>
    <x v="0"/>
    <s v="No aplica"/>
    <x v="1"/>
    <s v="11.1 No se evidencia Publicación de Informes Financieros y Contables Mensuales, como lo indica el numeral 36 del Artículo 34 de la Ley 734 de 2002. "/>
    <s v="Sin informacion"/>
    <s v="Realizar la publicación de los informes financieros y Balance General mensualmente con las correspondientes notas en cumplimiento de Resolución No. 182 de 2017 modificada por la Resolución 239 de 2017 Por la cual se incorpora en los procedimientos transversales en el Régimen de Contabilidad Pública en procedimientos para la preparación y publicación de los informes financieros y contables en conformidad con el numeral 36 del Artículo 34 de la Ley 734 de 2002."/>
    <s v="No aplica"/>
    <s v="No aplica"/>
    <s v="Sin informacion"/>
    <x v="1"/>
    <x v="0"/>
    <x v="0"/>
    <x v="65"/>
    <m/>
    <s v="NO"/>
    <s v="Ninguna_x000a_Actividad al 100%"/>
    <n v="1"/>
    <s v="CUMPLIMIENTO TOTAL"/>
    <s v="NO APLICA ACCION CERRADA"/>
    <s v="NO APLICA ACCION CERRADA"/>
    <s v="CERRADO"/>
  </r>
  <r>
    <n v="80"/>
    <x v="5"/>
    <x v="8"/>
    <x v="18"/>
    <x v="46"/>
    <s v="Stefanny Reina Alvarez"/>
    <x v="0"/>
    <s v="PMAI-2018-034"/>
    <s v="No aplica"/>
    <s v="Gestión Financiera - 2018"/>
    <x v="0"/>
    <s v="No aplica"/>
    <x v="1"/>
    <s v="11.2 A la fecha de elaboración de este informe, 14 de diciembre de 2018, no se tenían resultados de los avalúos de los bienes inmuebles, en contravía de lo estipulado en el numeral 3.1.5 de la Guía de Transición al Nuevo Marco Normativo para las Entidades del Gobierno General del Distrito Capital, lo cual implica un riesgo de incumplimiento en lo que se refiere a las características de representación fiel en los Estados Financieros completos a presentar en 2019, con corte a 31 de diciembre de 2018."/>
    <s v="Sin informacion"/>
    <s v="A la fecha del informe se encontraba en proceso de ejecución el avalúo en el marco del Convenio Interadministrativo No. 12228 - 2018 con el INSTITUTO GEOGRÁFICO AGUSTIN CODAZZI - IGAC cuyo objeto &quot;Contratar la elaboración de los avalúos comerciales de los predios de propiedad del IDIPRON y de aquellos bienes inmuebles que se encuentren en comodato&quot; el cual se desarrolló por parte del IGAC."/>
    <s v="No aplica"/>
    <s v="No aplica"/>
    <s v="Sin informacion"/>
    <x v="1"/>
    <x v="0"/>
    <x v="0"/>
    <x v="66"/>
    <m/>
    <s v="NO"/>
    <s v="Ninguna_x000a_Actividad al 100%"/>
    <n v="1"/>
    <s v="CUMPLIMIENTO TOTAL"/>
    <s v="NO APLICA ACCION CERRADA"/>
    <s v="NO APLICA ACCION CERRADA"/>
    <s v="CERRADO"/>
  </r>
  <r>
    <n v="81"/>
    <x v="5"/>
    <x v="8"/>
    <x v="18"/>
    <x v="47"/>
    <s v="Stefanny Reina Alvarez"/>
    <x v="0"/>
    <s v="PMAI-2018-035"/>
    <s v="No aplica"/>
    <s v="Gestión Financiera - 2018"/>
    <x v="0"/>
    <s v="No aplica"/>
    <x v="1"/>
    <s v="10.1 Políticas de Operación y Procedimientos: En atención a la Resolución 533 de 2015, y a la carta circular No. 003 de la Contaduría General de la Nación, del 28 de noviembre de 2018, se manifiesta la necesidad de documentar la forma en que se ejecutarán las Políticas Contables de la Entidad, en los procedimientos y/o Políticas de Operación, de manera que se estipule la forma en que va a fluir la información de parte de las diferentes áreas hacia contabilidad, con la especificación de los tiempos y los responsables, ya que en este momento falta claridad en cuanto a la forma en que se debe recibir por parte de Contabilidad la información de relevancia financiera, así como su periodicidad y plazos. La solicitud trimestral ha sido hasta el momento insuficiente para la oportunidad en la información de calidad."/>
    <s v="Sin informacion"/>
    <s v="Sin informacion"/>
    <s v="No aplica"/>
    <s v="No aplica"/>
    <s v="Sin informacion"/>
    <x v="1"/>
    <x v="1"/>
    <x v="1"/>
    <x v="67"/>
    <m/>
    <s v="NO"/>
    <m/>
    <n v="0"/>
    <s v="SIN AVANCE"/>
    <e v="#VALUE!"/>
    <e v="#VALUE!"/>
    <s v="ABIERTO"/>
  </r>
  <r>
    <n v="82"/>
    <x v="5"/>
    <x v="8"/>
    <x v="18"/>
    <x v="48"/>
    <s v="Stefanny Reina Alvarez"/>
    <x v="0"/>
    <s v="PMAI-2018-036"/>
    <s v="No aplica"/>
    <s v="Gestión Financiera - 2018"/>
    <x v="0"/>
    <s v="No aplica"/>
    <x v="1"/>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Sin informacion"/>
    <s v="Sin informacion"/>
    <s v="No aplica"/>
    <s v="No aplica"/>
    <s v="Sin informacion"/>
    <x v="1"/>
    <x v="1"/>
    <x v="1"/>
    <x v="68"/>
    <m/>
    <s v="NO"/>
    <m/>
    <n v="0"/>
    <s v="SIN AVANCE"/>
    <e v="#VALUE!"/>
    <e v="#VALUE!"/>
    <s v="ABIERTO"/>
  </r>
  <r>
    <n v="83"/>
    <x v="5"/>
    <x v="8"/>
    <x v="18"/>
    <x v="49"/>
    <s v="Stefanny Reina Alvarez"/>
    <x v="0"/>
    <s v="PMAI-2018-037"/>
    <s v="No aplica"/>
    <s v="Gestión Financiera - 2018"/>
    <x v="0"/>
    <s v="No aplica"/>
    <x v="1"/>
    <s v="10.3 Avalúo técnico de bienes muebles de la Entidad: A 14 de diciembre no había contratación para avalúo de los bienes muebles de la Entidad. Esta demora en el avalúo representó un alto riesgo teniendo en cuenta que, en caso de no tener acceso a los valores producto del avalúo, sería necesario por parte del área técnica, evaluar de manera específica cada elemento y determinar, así, la estimación de vidas útiles y los índices de deterioro, como lo contempla el Nuevo Marco Normativo Contable."/>
    <s v="Sin informacion"/>
    <s v="Sin informacion"/>
    <s v="No aplica"/>
    <s v="No aplica"/>
    <s v="Sin informacion"/>
    <x v="1"/>
    <x v="0"/>
    <x v="0"/>
    <x v="69"/>
    <m/>
    <s v="NO"/>
    <s v="Ninguna_x000a_Actividad al 100%"/>
    <n v="1"/>
    <s v="CUMPLIMIENTO TOTAL"/>
    <s v="NO APLICA ACCION CERRADA"/>
    <s v="NO APLICA ACCION CERRADA"/>
    <s v="CERRADO"/>
  </r>
  <r>
    <n v="84"/>
    <x v="11"/>
    <x v="9"/>
    <x v="10"/>
    <x v="20"/>
    <s v="Catalina Cardenas Martinez"/>
    <x v="1"/>
    <s v="PMCB-2019-001"/>
    <s v="3.1.3.1"/>
    <n v="54"/>
    <x v="0"/>
    <s v="No aplica"/>
    <x v="2"/>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Aplicar y realizar  el descuento correspondiente  valor de dos millones doscientos veintiocho mil ciento veintiocho pesos ($2.228.128)  de  al proveedor Hernando Bulla Orjuela Almacén y talleres del Norte en la facturación del corte del 01 al 30 de abril"/>
    <s v="No aplica"/>
    <s v="Factura con el descuento realizado por parte del IDIPRON al proveedor Hernando bulla Orjuela Almacén y talleres del Norte"/>
    <d v="2019-05-02T00:00:00"/>
    <x v="10"/>
    <x v="0"/>
    <x v="0"/>
    <x v="70"/>
    <d v="2020-12-31T00:00:00"/>
    <s v="SI"/>
    <s v="Pendiente envio de seguimiento"/>
    <n v="0"/>
    <s v="SIN AVANCE"/>
    <n v="-240"/>
    <s v="VENCIDO"/>
    <s v="ABIERTO"/>
  </r>
  <r>
    <n v="85"/>
    <x v="11"/>
    <x v="9"/>
    <x v="10"/>
    <x v="20"/>
    <s v="Catalina Cardenas Martinez"/>
    <x v="1"/>
    <s v="PMCB-2019-002"/>
    <s v="3.1.3.1"/>
    <n v="54"/>
    <x v="0"/>
    <s v="No aplica"/>
    <x v="2"/>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Realizar dos (2) seguimiento a través del Acta  verificando los ítems facturado frente a los ítems ofertados en la ejecución del contrato."/>
    <s v="No aplica"/>
    <s v="Actas realizadas de acuerdo a la ejecución del contrato (2)"/>
    <d v="2019-05-02T00:00:00"/>
    <x v="10"/>
    <x v="0"/>
    <x v="0"/>
    <x v="70"/>
    <d v="2020-12-31T00:00:00"/>
    <s v="SI"/>
    <s v="Pendiente envio de seguimiento"/>
    <n v="0"/>
    <s v="SIN AVANCE"/>
    <n v="-240"/>
    <s v="VENCIDO"/>
    <s v="ABIERTO"/>
  </r>
  <r>
    <n v="86"/>
    <x v="11"/>
    <x v="9"/>
    <x v="10"/>
    <x v="20"/>
    <s v="Catalina Cardenas Martinez"/>
    <x v="1"/>
    <s v="PMCB-2019-003"/>
    <s v="3.1.3.2"/>
    <n v="54"/>
    <x v="0"/>
    <s v="No aplica"/>
    <x v="2"/>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Acta de revisión / Revisiones proyectadas (4)*100"/>
    <d v="2019-05-02T00:00:00"/>
    <x v="10"/>
    <x v="0"/>
    <x v="0"/>
    <x v="70"/>
    <d v="2020-12-31T00:00:00"/>
    <s v="SI"/>
    <s v="Pendiente envio de seguimiento"/>
    <n v="0"/>
    <s v="SIN AVANCE"/>
    <n v="-240"/>
    <s v="VENCIDO"/>
    <s v="ABIERTO"/>
  </r>
  <r>
    <n v="87"/>
    <x v="11"/>
    <x v="9"/>
    <x v="19"/>
    <x v="50"/>
    <s v="Catalina Cardenas Martinez"/>
    <x v="1"/>
    <s v="PMCB-2019-004"/>
    <s v="3.1.3.3"/>
    <n v="54"/>
    <x v="0"/>
    <s v="No aplica"/>
    <x v="2"/>
    <s v="Inobservancia del Procedimiento Control de Consumo de Combustible con Código A-SAD-PR-001 Ver. 02 del 25 de mayo de 2018"/>
    <s v="No se tienen en cuenta todas las actividades descritas en el procedimiento Consumo de Combustible con Código A-SAD-PR-001."/>
    <s v="Realizar la modificación del procedimiento  Control de Consumo de Combustible con Código A-SAD-PR-001 Ver. 02 del 25 de mayo de 2018 respecto a las actividades del suministro de combustible para los diferentes equipos del IDIPRON"/>
    <s v="No aplica"/>
    <s v="Modificación de procedimiento Control de Consumo de Combustible con Código A-SAD-PR-001 "/>
    <d v="2019-05-02T00:00:00"/>
    <x v="10"/>
    <x v="0"/>
    <x v="0"/>
    <x v="70"/>
    <d v="2020-12-31T00:00:00"/>
    <s v="SI"/>
    <s v="Pendiente envio de seguimiento"/>
    <n v="0"/>
    <s v="SIN AVANCE"/>
    <n v="-240"/>
    <s v="VENCIDO"/>
    <s v="ABIERTO"/>
  </r>
  <r>
    <n v="88"/>
    <x v="11"/>
    <x v="9"/>
    <x v="19"/>
    <x v="50"/>
    <s v="Catalina Cardenas Martinez"/>
    <x v="1"/>
    <s v="PMCB-2019-005"/>
    <s v="3.1.3.4"/>
    <n v="54"/>
    <x v="0"/>
    <s v="No aplica"/>
    <x v="2"/>
    <s v="Ausencia de controles respecto de los consumos realizados por los vehículos"/>
    <s v="La información que fue suministrada se encontraba no se encontraba actualizada de acuerdo a los volúmenes autorizados en el aplicativo de Terpel"/>
    <s v="Actualizar mensualmente la programación del suministro de combustible frente a lo autorizado en el aplicativo Terpel."/>
    <s v="No aplica"/>
    <s v="Programación mensual de los consumos autorizados en el aplicativo Terpel."/>
    <d v="2019-05-02T00:00:00"/>
    <x v="10"/>
    <x v="0"/>
    <x v="0"/>
    <x v="70"/>
    <d v="2020-12-31T00:00:00"/>
    <s v="SI"/>
    <s v="Pendiente envio de seguimiento"/>
    <n v="0"/>
    <s v="SIN AVANCE"/>
    <n v="-240"/>
    <s v="VENCIDO"/>
    <s v="ABIERTO"/>
  </r>
  <r>
    <n v="89"/>
    <x v="12"/>
    <x v="3"/>
    <x v="10"/>
    <x v="51"/>
    <s v="Catalina Cardenas Martinez"/>
    <x v="1"/>
    <s v="PMCB-2019-006"/>
    <s v="3.1.3.5"/>
    <n v="54"/>
    <x v="0"/>
    <s v="No aplica"/>
    <x v="2"/>
    <s v="Hallazgo administrativo con presunta incidencia disciplinaria dentro del proceso de licitación pública No 05 de 2017 que desembocó en la adjudicación del contrato No 1741 de 2017."/>
    <s v="La entidad crea un nuevo procedimiento no establecido en el estatuto contractual. "/>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71"/>
    <d v="2020-12-31T00:00:00"/>
    <s v="NO"/>
    <s v="Actividad al 100%_x000a_No aplica"/>
    <n v="1"/>
    <s v="CUMPLIMIENTO TOTAL"/>
    <s v="NO APLICA ACCION CERRADA"/>
    <s v="NO APLICA ACCION CERRADA"/>
    <s v="CERRADO"/>
  </r>
  <r>
    <n v="90"/>
    <x v="12"/>
    <x v="3"/>
    <x v="10"/>
    <x v="52"/>
    <s v="Catalina Cardenas Martinez"/>
    <x v="1"/>
    <s v="PMCB-2019-007"/>
    <s v="3.1.3.6"/>
    <n v="54"/>
    <x v="0"/>
    <s v="No aplica"/>
    <x v="2"/>
    <s v="No se inicio el proceso sancionatorio por incumplimiento parcial del contrato de suministro No 1741 de 2017, suscrito con WILSOR SAS"/>
    <s v="Presunta incidencia disciplinaria. El grupo auditor determinó que, este hallazago se presetó por no haberse iniciado el proceso sancionatorio por incumplimiento parcial del contrato de suministro No 1741 "/>
    <s v="Realizar seguimientos trimestrales a los procesos de incumplimiento radicados en la Oficina Asesora Juridica, evaluando causas, sanciones y la eficacia de los procesos adelantados"/>
    <s v="No aplica"/>
    <s v="Seguimientos realizados /seguimientos programados (4 reuniones de seguimiento)*100"/>
    <d v="2019-05-02T00:00:00"/>
    <x v="10"/>
    <x v="0"/>
    <x v="0"/>
    <x v="72"/>
    <d v="2020-12-31T00:00:00"/>
    <s v="NO"/>
    <m/>
    <n v="0.9"/>
    <s v="AVANCE SIGNIFICATIVO"/>
    <n v="-240"/>
    <s v="VENCIDO"/>
    <s v="ABIERTO"/>
  </r>
  <r>
    <n v="91"/>
    <x v="12"/>
    <x v="3"/>
    <x v="10"/>
    <x v="53"/>
    <s v="Catalina Cardenas Martinez"/>
    <x v="1"/>
    <s v="PMCB-2019-008"/>
    <s v="3.1.3.7"/>
    <n v="54"/>
    <x v="0"/>
    <s v="No aplica"/>
    <x v="2"/>
    <s v="Debilidades en el proceso precontractual presunta incidencia disciplinaria, por haberse expedido la adenda No 1 dentro del proceso de selección el mismo día previsto para el cierre del proceso abreviado por subasta inversa presencial, que culminó con la adjudicación del contrato No 1795 de 2017, suscrito con CONSEMAD SAS"/>
    <s v="Hallazgo de  presunta incidencia disciplinaria. EL grupo auditor determinó que se presentó, por haberse expedido la adenda No 1 dentro del proceso de selección el mismo día previsto para el cierre del proceso abreviado por subasta inversa presencial"/>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71"/>
    <d v="2020-12-31T00:00:00"/>
    <s v="NO"/>
    <m/>
    <n v="0.9"/>
    <s v="AVANCE SIGNIFICATIVO"/>
    <n v="-240"/>
    <s v="VENCIDO"/>
    <s v="ABIERTO"/>
  </r>
  <r>
    <n v="92"/>
    <x v="12"/>
    <x v="3"/>
    <x v="10"/>
    <x v="20"/>
    <s v="Catalina Cardenas Martinez"/>
    <x v="1"/>
    <s v="PMCB-2019-008"/>
    <s v="3.1.3.8"/>
    <n v="54"/>
    <x v="0"/>
    <s v="No aplica"/>
    <x v="2"/>
    <s v="Designación de manera retroactiva al supervisor que vigilaría la ejecución del contrato No 1795 de 2017,"/>
    <s v="Hallazgo administrativo por designar de manera retroactiva al supervisor que vigilaría la ejecución del contrato No 1795 de 2017"/>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3"/>
    <x v="13"/>
    <x v="10"/>
    <x v="10"/>
    <x v="20"/>
    <s v="Catalina Cardenas Martinez"/>
    <x v="1"/>
    <s v="PMCB-2019-009"/>
    <s v="3.1.3.9"/>
    <n v="54"/>
    <x v="0"/>
    <s v="No aplica"/>
    <x v="2"/>
    <s v="Omisión de los responsables de la interventoría y supervisión de la ejecución del contrato de obra No 1633 de 2017"/>
    <s v="Debiliaddes en la  supervisión de la ejecución del contrato de obra No 1633 de 2017, al no solicitar y advertir a la Oficina Asesora Jurídica el inicio del proceso sancionatorio contra el consultor"/>
    <s v="Realizar como mínimo una (1) mesa de trabajo de seguimiento en conjunto con la Oficina Asesora Jurídica frente a la ejecución de los contratos de consultoría de estudios, diseños y  obra de equipamientos."/>
    <s v="No aplica"/>
    <s v="Número de Mesas Realizadas / Número de Mesas Proyectadas (1) *100"/>
    <d v="2019-05-02T00:00:00"/>
    <x v="10"/>
    <x v="0"/>
    <x v="0"/>
    <x v="70"/>
    <d v="2020-12-31T00:00:00"/>
    <s v="SI"/>
    <s v="Pendiente envio de seguimiento"/>
    <n v="0"/>
    <s v="SIN AVANCE"/>
    <n v="-240"/>
    <s v="VENCIDO"/>
    <s v="ABIERTO"/>
  </r>
  <r>
    <n v="94"/>
    <x v="12"/>
    <x v="3"/>
    <x v="10"/>
    <x v="20"/>
    <s v="Catalina Cardenas Martinez"/>
    <x v="1"/>
    <s v="PMCB-2019-010"/>
    <s v="3.1.3.10"/>
    <n v="54"/>
    <x v="0"/>
    <s v="No aplica"/>
    <x v="2"/>
    <s v="Falencias en la designación de la supervisión "/>
    <s v="Presunta incidencia disciplinaria por designar supervisor al contrato de obra No 1633 del 14 de diciembre de 2017 a la señora ANA KARINA TRIGOS PEÑARANDA, cuando la entidad tenía contratada la interventoría técnica, administrativa, jurídica y financiera, al estar  prohibido por el estatuto anticorrupción."/>
    <s v="Realizar capacitaciones y actualizaciones en temas de contratación estatal por semestre a los abogados de la oficina asesora jurídica, que contengan la normatividad relacionada, Ley 80 de 1993 y Ley 1150 de 2007, por parte de la Oficina Asesora Jurídica. "/>
    <s v="No aplica"/>
    <s v="capacitaciones realizadas/capacitaciones programadas (2 capacitaciones)*100"/>
    <d v="2019-05-02T00:00:00"/>
    <x v="10"/>
    <x v="0"/>
    <x v="0"/>
    <x v="71"/>
    <d v="2020-12-31T00:00:00"/>
    <s v="NO"/>
    <s v="Actividad al 100%_x000a_No aplica"/>
    <n v="1"/>
    <s v="CUMPLIMIENTO TOTAL"/>
    <s v="NO APLICA ACCION CERRADA"/>
    <s v="NO APLICA ACCION CERRADA"/>
    <s v="CERRADO"/>
  </r>
  <r>
    <n v="95"/>
    <x v="12"/>
    <x v="3"/>
    <x v="10"/>
    <x v="54"/>
    <s v="Catalina Cardenas Martinez"/>
    <x v="1"/>
    <s v="PMCB-2019-011"/>
    <s v="3.1.3.11"/>
    <n v="54"/>
    <x v="0"/>
    <s v="No aplica"/>
    <x v="2"/>
    <s v="Aprobación de la póliza de responsabilidad civil extracontractual con una cobertura inferior a la establecida"/>
    <s v="Hallazgo administrativo con presunta incidencia disciplinaria por haberse aprobado la póliza de responsabilidad civil extracontractual con una cobertura inferior a la establecida en el contrato de prestación de servicios "/>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6"/>
    <x v="14"/>
    <x v="10"/>
    <x v="10"/>
    <x v="20"/>
    <s v="Catalina Cardenas Martinez"/>
    <x v="1"/>
    <s v="PMCB-2019-012"/>
    <s v="3.1.3.12"/>
    <n v="54"/>
    <x v="0"/>
    <s v="No aplica"/>
    <x v="2"/>
    <s v="Incumplimiento del Manual de Supervisión e Interventoría adoptado por el IDIPRON,"/>
    <s v="Inobservacia al Manual de Supervisión e Interventoría de la Entidad "/>
    <s v="Asistir a las capacitaciones brindadas por parte de la Oficina Asesora Jurídica frente al refuerzo de competencias en materia de supervisión."/>
    <s v="No aplica"/>
    <s v="Número de capacitaciones asistidas / Número de capacitaciones programadas (1) * 100"/>
    <d v="2019-05-02T00:00:00"/>
    <x v="10"/>
    <x v="0"/>
    <x v="0"/>
    <x v="70"/>
    <d v="2020-12-31T00:00:00"/>
    <s v="SI"/>
    <s v="Pendiente envio de seguimiento"/>
    <n v="0"/>
    <s v="SIN AVANCE"/>
    <n v="-240"/>
    <s v="VENCIDO"/>
    <s v="ABIERTO"/>
  </r>
  <r>
    <n v="97"/>
    <x v="15"/>
    <x v="9"/>
    <x v="10"/>
    <x v="54"/>
    <s v="Catalina Cardenas Martinez"/>
    <x v="1"/>
    <s v="PMCB-2019-013"/>
    <s v="3.1.3.13"/>
    <n v="54"/>
    <x v="0"/>
    <s v="No aplica"/>
    <x v="2"/>
    <s v="Hallazgo administrativo con presunta incidencia disciplinaria por haberse iniciado la ejecución del contrato de prestación de servicios No 577 de 2018, suscrito con el señor Hernando Bulla y la del contrato de compraventa No 0555 de 2018, sin que previamente se hubiese aprobado por parte del IDIPRON la póliza de garantía del contrato"/>
    <s v="No se tuvo en cuenta las fechas de aprobación de las pólizas "/>
    <s v="Realizar un cuadro de control de los contratos del Área con la información contractual para llevar seguimiento"/>
    <s v="No aplica"/>
    <s v="Un (1) cuadro de control diseñado"/>
    <d v="2019-05-02T00:00:00"/>
    <x v="10"/>
    <x v="0"/>
    <x v="0"/>
    <x v="70"/>
    <d v="2020-12-31T00:00:00"/>
    <s v="SI"/>
    <s v="Pendiente envio de seguimiento"/>
    <n v="0"/>
    <s v="SIN AVANCE"/>
    <n v="-240"/>
    <s v="VENCIDO"/>
    <s v="ABIERTO"/>
  </r>
  <r>
    <n v="98"/>
    <x v="12"/>
    <x v="3"/>
    <x v="10"/>
    <x v="55"/>
    <s v="Catalina Cardenas Martinez"/>
    <x v="1"/>
    <s v="PMCB-2019-014"/>
    <s v="3.1.3.14"/>
    <n v="54"/>
    <x v="0"/>
    <s v="No aplica"/>
    <x v="2"/>
    <s v="Falencias en la expedición del registro presupuestal y de las garantías"/>
    <s v="Hallazgo administrativo por incumplimiento en los contratos No 0550 y 0555 de 2018 del plazo establecido para la expedición del registro presupuestal y de las garantías."/>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9"/>
    <x v="16"/>
    <x v="6"/>
    <x v="10"/>
    <x v="20"/>
    <m/>
    <x v="1"/>
    <s v="PMCB-2019-015"/>
    <s v="3.1.3.15"/>
    <n v="54"/>
    <x v="0"/>
    <s v="No aplica"/>
    <x v="2"/>
    <s v="Incumplimiento de las obligaciones del supervisor en los contratos No 0550 y 0555 de 2018"/>
    <s v="En el contrato 0550 de 2018, se evidenció  que el último pago se realizó sin observancia de lo establecido en Estudios Previos- FORMA DE PAGO ._x000a_En el contrato 0555 de 2018 se realizó un único pago incumpliendo lo establecido en la CLAUSULA QUINTA. FORMA DE PAGO"/>
    <s v="Establecer un cuadro de control desde la Gerencia del Proyecto para los contratos de bienes y servicios asignados para supervisión con recursos del Proyecto de Inversión 1104,  a fin de verificar la oportunidad en los pagos y garantizando el cumplimiento de las condiciones establecidas en cada contrato."/>
    <s v="No aplica"/>
    <s v="No. de contratos de bienes y servicios con seguimiento del cumplimiento proyecto 1104 / No. de contratos de bienes y servicios  asignados para supervisión al Proyecto 1104 * 100"/>
    <d v="2019-05-02T00:00:00"/>
    <x v="10"/>
    <x v="0"/>
    <x v="0"/>
    <x v="74"/>
    <d v="2020-12-31T00:00:00"/>
    <s v="NO"/>
    <s v="Actividad al 100%_x000a_No aplica"/>
    <n v="1"/>
    <s v="CUMPLIMIENTO TOTAL"/>
    <s v="NO APLICA ACCION CERRADA"/>
    <s v="NO APLICA ACCION CERRADA"/>
    <s v="CERRADO"/>
  </r>
  <r>
    <n v="100"/>
    <x v="17"/>
    <x v="11"/>
    <x v="10"/>
    <x v="56"/>
    <s v="Yury  Orjuela Florez"/>
    <x v="1"/>
    <s v="PMCB-2019-016"/>
    <s v="3.1.3.16"/>
    <n v="54"/>
    <x v="0"/>
    <s v="No aplica"/>
    <x v="2"/>
    <s v="Expedición en los contratos No 0550 y 0580 de 2018 la certificación para el trámite de pagos sin verificar el pago de los aportes al Sistema de Seguridad Social y Parafiscales."/>
    <s v="La certificación de pago por parte del supervisor de los contratos  se expidió con fecha anterior a la certificación de pago de  pago de los aportes al Sistema de Seguridad Social y Parafiscales"/>
    <s v="Gestionar a través de la Subdirección técnica de Desarrollo  Humano un taller sobre el correcto cumplimiento de los requisitos para el pago, asi como el manejo de las garantías en la contratación estatal  "/>
    <s v="No aplica"/>
    <s v="Número de funcionarios capacitados  / Número total de funcionarios  de la Subdirección de Métodos que desempeñan actividades de supervisión*100"/>
    <d v="2019-05-02T00:00:00"/>
    <x v="10"/>
    <x v="0"/>
    <x v="0"/>
    <x v="75"/>
    <d v="2020-12-31T00:00:00"/>
    <s v="NO"/>
    <s v="Actividad al 100%_x000a_No aplica"/>
    <n v="1"/>
    <s v="CUMPLIMIENTO TOTAL"/>
    <s v="NO APLICA ACCION CERRADA"/>
    <s v="NO APLICA ACCION CERRADA"/>
    <s v="CERRADO"/>
  </r>
  <r>
    <n v="101"/>
    <x v="12"/>
    <x v="3"/>
    <x v="10"/>
    <x v="57"/>
    <s v="Catalina Cardenas Martinez"/>
    <x v="1"/>
    <s v="PMCB-2019-017"/>
    <s v="3.1.3.17"/>
    <n v="54"/>
    <x v="0"/>
    <s v="No aplica"/>
    <x v="2"/>
    <s v="Análisis incompleto e impreciso en el estudio de mercado de los contratos"/>
    <s v="Hallazgo administrativo con presunta incidencia disciplinaria por análisis incompleto e impreciso en el estudio de mercado de los contratos No 0550 y 0555 de 2018, de acuerdo a lo dicho por el grupo auditor. "/>
    <s v="Realizar capacitaciones y actualizaciones en temas de contratación estatal por semestre a los abogados de la oficina asesora jurídica, que contengan temas como la  Ley 80 de 1993 y Ley 1150 de 2007, por parte de la Oficina Asesora Jurídica."/>
    <s v="No aplica"/>
    <s v="capacitaciones realizadas/capacitaciones programadas (2 capacitaciones)*100"/>
    <d v="2019-05-02T00:00:00"/>
    <x v="10"/>
    <x v="0"/>
    <x v="0"/>
    <x v="76"/>
    <d v="2020-12-31T00:00:00"/>
    <s v="NO"/>
    <s v="Actividad al 100%_x000a_No aplica"/>
    <n v="1"/>
    <s v="CUMPLIMIENTO TOTAL"/>
    <s v="NO APLICA ACCION CERRADA"/>
    <s v="NO APLICA ACCION CERRADA"/>
    <s v="CERRADO"/>
  </r>
  <r>
    <n v="102"/>
    <x v="18"/>
    <x v="1"/>
    <x v="7"/>
    <x v="31"/>
    <s v="Yury  Orjuela Florez"/>
    <x v="1"/>
    <s v="PMCB-2019-018"/>
    <s v="3.1.3.18"/>
    <n v="54"/>
    <x v="0"/>
    <s v="No aplica"/>
    <x v="2"/>
    <s v="Incumplimiento a procedimientos Por no diligenciar la totalidad de la información requerida en el formato Código M-MSL-FT-008-“Autorización y/o compromiso a salida pedagógica"/>
    <s v="No se diligenció  en todas sus partes el formato Código M-MSL-FT-008-“ Autorización y/o compromiso a salida pedagógica – Viaje aéreo NNAJ”- Versión 2, vigente desde 30 de noviembre de 2018. "/>
    <s v="Revisar y ajustar el procedimiento SALIDAS PEDAGÓGICAS Y EVENTOS CON NIÑOS(AS), ADOLESCENTES, JÓVENES Y FAMILIAS  codigo M-MES-IN-002 a fin de garantizar el diligenciamiento correcto del formato cuando se presenten las salidas correspondientes."/>
    <s v="No aplica"/>
    <s v="Documento Ajustado (1)"/>
    <d v="2019-05-02T00:00:00"/>
    <x v="11"/>
    <x v="0"/>
    <x v="0"/>
    <x v="77"/>
    <d v="2020-12-31T00:00:00"/>
    <s v="NO"/>
    <s v="Actividad al 100%_x000a_No aplica"/>
    <n v="1"/>
    <s v="CUMPLIMIENTO TOTAL"/>
    <s v="NO APLICA ACCION CERRADA"/>
    <s v="NO APLICA ACCION CERRADA"/>
    <s v="CERRADO"/>
  </r>
  <r>
    <n v="103"/>
    <x v="19"/>
    <x v="12"/>
    <x v="8"/>
    <x v="13"/>
    <s v="Angel Martínez"/>
    <x v="1"/>
    <s v="PMCB-2019-019"/>
    <s v="3.1.3.20"/>
    <n v="54"/>
    <x v="0"/>
    <s v="No aplica"/>
    <x v="2"/>
    <s v="Hallazgo Administrativo por incumplimiento a las normas de gestión documental"/>
    <s v="Revisados los expedientes contractuales no se encontraron todos los documentos soporte de los respectivos contratos y estos se allegan cuando el grupo auditor requiere la información_x000a_"/>
    <s v="Realizar (1) asistencia técnica documental a la Oficina Asesora Jurídica  reforzando buenas prácticas de manejo archivístico y conformación de expedientes de acuerdo con lineamientos y directrices normativas establecidas en la materia, así mismo el refuerzo a supervisores"/>
    <s v="No aplica"/>
    <s v="Asistencia Técnica Documental realizada / Asistencia Técnica Documental programada (1)*100"/>
    <d v="2019-05-02T00:00:00"/>
    <x v="10"/>
    <x v="0"/>
    <x v="0"/>
    <x v="70"/>
    <d v="2020-12-31T00:00:00"/>
    <s v="SI"/>
    <s v="Pendiente envio de seguimiento"/>
    <n v="0"/>
    <s v="SIN AVANCE"/>
    <n v="-240"/>
    <s v="VENCIDO"/>
    <s v="ABIERTO"/>
  </r>
  <r>
    <n v="104"/>
    <x v="18"/>
    <x v="13"/>
    <x v="10"/>
    <x v="20"/>
    <s v="Yury  Orjuela Florez"/>
    <x v="1"/>
    <s v="PMCB-2019-020"/>
    <s v="3.1.3.21"/>
    <n v="54"/>
    <x v="0"/>
    <s v="No aplica"/>
    <x v="2"/>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curso en temas de supervisión e interventoría dictado por la Veeduría Distrital,   garantizando la participación de los funcionarios que desarrollan actividades de supervisión"/>
    <s v="No aplica"/>
    <s v="Número de funcionarios capacitados por la veeduría/ Número total de funcionarios  de la Subdirección de Métodos que desempeñan actividades de supervisión*100"/>
    <d v="2019-05-02T00:00:00"/>
    <x v="10"/>
    <x v="0"/>
    <x v="0"/>
    <x v="78"/>
    <d v="2020-12-31T00:00:00"/>
    <s v="NO"/>
    <s v="Actividad al 100%_x000a_No aplica"/>
    <n v="1"/>
    <s v="CUMPLIMIENTO TOTAL"/>
    <s v="NO APLICA ACCION CERRADA"/>
    <s v="NO APLICA ACCION CERRADA"/>
    <s v="CERRADO"/>
  </r>
  <r>
    <n v="105"/>
    <x v="18"/>
    <x v="13"/>
    <x v="10"/>
    <x v="20"/>
    <s v="Yury  Orjuela Florez"/>
    <x v="1"/>
    <s v="PMCB-2019-021"/>
    <s v="3.1.3.21"/>
    <n v="54"/>
    <x v="0"/>
    <s v="No aplica"/>
    <x v="2"/>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taller sobre el correcto cumplimiento de los requisitos para el pago, asi como el manejo de las garantías en la contratación estatal  "/>
    <s v="No aplica"/>
    <s v="Número de funcionarios capacitados  / Número total de funcionarios  de la Subdirección de Métodos que desempeñan actividades de supervisión*100"/>
    <d v="2019-05-02T00:00:00"/>
    <x v="10"/>
    <x v="0"/>
    <x v="0"/>
    <x v="79"/>
    <d v="2020-12-31T00:00:00"/>
    <s v="NO"/>
    <s v="Actividad al 100%_x000a_No aplica"/>
    <n v="1"/>
    <s v="CUMPLIMIENTO TOTAL"/>
    <s v="NO APLICA ACCION CERRADA"/>
    <s v="NO APLICA ACCION CERRADA"/>
    <s v="CERRADO"/>
  </r>
  <r>
    <n v="106"/>
    <x v="12"/>
    <x v="3"/>
    <x v="10"/>
    <x v="20"/>
    <s v="Catalina Cardenas Martinez"/>
    <x v="1"/>
    <s v="PMCB-2019-022"/>
    <s v="3.1.3.22"/>
    <n v="54"/>
    <x v="0"/>
    <s v="No aplica"/>
    <x v="2"/>
    <s v="Falta de efectividad en la acción diseñada y aplicada por IDIPRON de verificar el deber legal del contratista"/>
    <s v="Debilidad en los controles y seguimientos a las garantias de los contratos "/>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80"/>
    <d v="2020-12-31T00:00:00"/>
    <s v="NO"/>
    <s v="Actividad al 100%_x000a_No aplica"/>
    <n v="1"/>
    <s v="CUMPLIMIENTO TOTAL"/>
    <s v="NO APLICA ACCION CERRADA"/>
    <s v="NO APLICA ACCION CERRADA"/>
    <s v="CERRADO"/>
  </r>
  <r>
    <n v="107"/>
    <x v="12"/>
    <x v="3"/>
    <x v="20"/>
    <x v="58"/>
    <s v="Catalina Cardenas Martinez"/>
    <x v="1"/>
    <s v="PMCB-2019-023"/>
    <s v="3.1.3.23"/>
    <n v="54"/>
    <x v="0"/>
    <s v="No aplica"/>
    <x v="2"/>
    <s v="Inconsistencias en la información contractual reportada en el  SIVICOF."/>
    <s v="No aplica teniendo en cuenta que se cierra en el informe definitivo"/>
    <s v="No aplica teniendo en cuenta que se cierra en el informe definitivo"/>
    <s v="No aplica"/>
    <s v="No aplica teniendo en cuenta que se cierra en el informe definitivo"/>
    <d v="2019-05-02T00:00:00"/>
    <x v="10"/>
    <x v="0"/>
    <x v="0"/>
    <x v="70"/>
    <d v="2020-12-31T00:00:00"/>
    <s v="SI"/>
    <s v="Pendiente envio de seguimiento"/>
    <n v="0"/>
    <s v="SIN AVANCE"/>
    <n v="-240"/>
    <s v="VENCIDO"/>
    <s v="ABIERTO"/>
  </r>
  <r>
    <n v="108"/>
    <x v="0"/>
    <x v="5"/>
    <x v="2"/>
    <x v="3"/>
    <s v="Yuli Cristel Peña Arboleda"/>
    <x v="1"/>
    <s v="PMCB-2019-025"/>
    <s v="3.2.2.1"/>
    <n v="54"/>
    <x v="0"/>
    <s v="No aplica"/>
    <x v="2"/>
    <s v="Fuentes de información Balance Social, Plan de Acción, Ejecución Presupuestal no guardan estricta relación"/>
    <s v="Inexactitud en los resultados de encuesta de beneficiarios frente al Proceso Formativo, teniendo en cuenta que se utilizaron datos brutos de la base de datos, los cuales aún no estaban procesados dentro de la ponderación, por lo que se evidenció que se presentó un filtro indebido que redujo la muestra real y afecto el resultado"/>
    <s v="Ajuste del Formato E-PLA-FT-018, Informe de Gestión, con el fín de incluir las evidencias de todos los datos que son incluídos en el informe y especialmente aquellos que mencionen resultados de encuestas de satisfacción de los beneficiarios, requisito para inclusión en los Informes de gestión del IDPRON"/>
    <s v="No aplica"/>
    <s v="Documento Ajustado"/>
    <d v="2019-05-02T00:00:00"/>
    <x v="10"/>
    <x v="0"/>
    <x v="0"/>
    <x v="70"/>
    <d v="2020-12-31T00:00:00"/>
    <s v="SI"/>
    <s v="Pendiente envio de seguimiento"/>
    <n v="0"/>
    <s v="SIN AVANCE"/>
    <n v="-240"/>
    <s v="VENCIDO"/>
    <s v="ABIERTO"/>
  </r>
  <r>
    <n v="109"/>
    <x v="20"/>
    <x v="14"/>
    <x v="18"/>
    <x v="48"/>
    <s v="Stefanny Reina Alvarez"/>
    <x v="1"/>
    <s v="PMCB-2019-026"/>
    <s v="3.3.1.1"/>
    <n v="54"/>
    <x v="0"/>
    <s v="No aplica"/>
    <x v="2"/>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Realizar una (1) mesa de trabajo desde el nivel directivo para dar a conocer la situación y dar las directrices para el reporte oportuno de la información financiera para las operaciones recíprocas y Estados Financieros."/>
    <s v="No aplica"/>
    <s v="Mesa de Trabajo"/>
    <d v="2019-05-02T00:00:00"/>
    <x v="10"/>
    <x v="0"/>
    <x v="0"/>
    <x v="70"/>
    <d v="2020-12-31T00:00:00"/>
    <s v="SI"/>
    <s v="Pendiente envio de seguimiento"/>
    <n v="0"/>
    <s v="SIN AVANCE"/>
    <n v="-240"/>
    <s v="VENCIDO"/>
    <s v="ABIERTO"/>
  </r>
  <r>
    <n v="110"/>
    <x v="20"/>
    <x v="14"/>
    <x v="18"/>
    <x v="48"/>
    <s v="Stefanny Reina Alvarez"/>
    <x v="1"/>
    <s v="PMCB-2019-027"/>
    <s v="3.3.1.1"/>
    <n v="54"/>
    <x v="0"/>
    <s v="No aplica"/>
    <x v="2"/>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Proyectar memorandos internos y oficios externos con las entidades externas que permita realizar la el reporte oportuno de la información financiera y brindar asesoría (cuando diere lugar) a quienes requieran aclaración sobre el tema de las diferencias en las operaciones reciprocas"/>
    <s v="No aplica"/>
    <s v="Documento de solicitud de información a través de Oficios externos y memorandos internos. "/>
    <d v="2019-05-02T00:00:00"/>
    <x v="10"/>
    <x v="0"/>
    <x v="0"/>
    <x v="70"/>
    <d v="2020-12-31T00:00:00"/>
    <s v="SI"/>
    <s v="Pendiente envio de seguimiento"/>
    <n v="0"/>
    <s v="SIN AVANCE"/>
    <n v="-240"/>
    <s v="VENCIDO"/>
    <s v="ABIERTO"/>
  </r>
  <r>
    <n v="111"/>
    <x v="21"/>
    <x v="4"/>
    <x v="20"/>
    <x v="58"/>
    <s v="Stefanny Reina Alvarez"/>
    <x v="1"/>
    <s v="PMCB-2019-028"/>
    <s v="3.3.1.2"/>
    <n v="54"/>
    <x v="0"/>
    <s v="No aplica"/>
    <x v="2"/>
    <s v="Hallazgo administrativo por diferencias en la información reportada en los formatos CB-0115 – Informe sobre recursos de tesorería y CB-0116 - Informe sobre disponibilidad de fondos de la vigencia 2018, reportada en el aplicativo SIVICOF con relación a la información de Estados Financieros de IDIPRON"/>
    <s v="En algunos meses y al cierre de año,  por el poco plazo para  la presentación de la información y tardanza en la recepción de los extractos bancarios, no se alcanza a tener la información bancaria conciliada"/>
    <s v="Elaborar un instructivo en donde se establezcan las diferentes actividades a  tener en cuenta para actualizar la información financiera  y  reportar al SIVICOF"/>
    <s v="No aplica"/>
    <s v="Número de instructivos  realizados / Número de instructivos programados (1)  *100"/>
    <d v="2019-05-02T00:00:00"/>
    <x v="10"/>
    <x v="0"/>
    <x v="0"/>
    <x v="70"/>
    <d v="2020-12-31T00:00:00"/>
    <s v="SI"/>
    <s v="Pendiente envio de seguimiento"/>
    <n v="0"/>
    <s v="SIN AVANCE"/>
    <n v="-240"/>
    <s v="VENCIDO"/>
    <s v="ABIERTO"/>
  </r>
  <r>
    <n v="112"/>
    <x v="22"/>
    <x v="15"/>
    <x v="18"/>
    <x v="45"/>
    <s v="Stefanny Reina Alvarez"/>
    <x v="1"/>
    <s v="PMCB-2019-029"/>
    <s v="3.3.1.3"/>
    <n v="54"/>
    <x v="0"/>
    <s v="No aplica"/>
    <x v="2"/>
    <s v="Denominación errónea de algunos Estados Financieros, grupos y cuentas contables"/>
    <s v="En el momento de actualizar el aplicativo Sysman con las cuentas del Nuevo Marco Normativo, se cambiaron los nombres de las cuentas que así lo estipulaba el nuevo plan contable y se crearon las se requerían para nuestros movimientos contables"/>
    <s v="Actualizar, cambiar y verificar los nombres  de las cuentas contables en los Estados Financieros de acuerdo al nuevo Marco Normativo."/>
    <s v="No aplica"/>
    <s v="Actualización nombres Plan de Cuentas Contables de Idipron de acuerdo al NMN"/>
    <d v="2019-05-02T00:00:00"/>
    <x v="10"/>
    <x v="0"/>
    <x v="0"/>
    <x v="70"/>
    <d v="2020-12-31T00:00:00"/>
    <s v="SI"/>
    <s v="Pendiente envio de seguimiento"/>
    <n v="0"/>
    <s v="SIN AVANCE"/>
    <n v="-240"/>
    <s v="VENCIDO"/>
    <s v="ABIERTO"/>
  </r>
  <r>
    <n v="113"/>
    <x v="22"/>
    <x v="15"/>
    <x v="18"/>
    <x v="45"/>
    <s v="Stefanny Reina Alvarez"/>
    <x v="1"/>
    <s v="PMCB-2019-030"/>
    <s v="3.3.1.4"/>
    <n v="54"/>
    <x v="0"/>
    <s v="No aplica"/>
    <x v="2"/>
    <s v="Presentación de información imprecisa e incompleta en cuanto a las fechas y moneda de presentación de los Estados Financieros"/>
    <s v="La información se encontraba precisa y completa, sin embargo no expresaba 'MILES DE PESOS' en los Estados Financieros."/>
    <s v="Revisar y verificar las fechas y la moneda en la que se expresan los Estados financieros de la Entidad antes de su publicación"/>
    <s v="No aplica"/>
    <s v="Estados Financieros actualizados / Estados Financieros presentados (1)"/>
    <d v="2019-05-02T00:00:00"/>
    <x v="10"/>
    <x v="0"/>
    <x v="0"/>
    <x v="70"/>
    <d v="2020-12-31T00:00:00"/>
    <s v="SI"/>
    <s v="Pendiente envio de seguimiento"/>
    <n v="0"/>
    <s v="SIN AVANCE"/>
    <n v="-240"/>
    <s v="VENCIDO"/>
    <s v="ABIERTO"/>
  </r>
  <r>
    <n v="114"/>
    <x v="22"/>
    <x v="15"/>
    <x v="18"/>
    <x v="45"/>
    <s v="Stefanny Reina Alvarez"/>
    <x v="1"/>
    <s v="PMCB-2019-031"/>
    <s v="3.3.1.5"/>
    <n v="54"/>
    <x v="0"/>
    <s v="No aplica"/>
    <x v="2"/>
    <s v="Presentación de información confusa e incompleta en las notas a los Estados Financieros"/>
    <s v="En las notas a los Estados Financieros se incluye la generalidad de la información de la Naturaleza de la Entidad y la estructura organizacional, tomando lo publicado por Idipron en la página web, sin embargo la información no contemplaba la totalidad del grupo étareo de 6 a 28 años"/>
    <s v="Revisar y verificar la información descrita en las Notas a los Estados Contables"/>
    <s v="No aplica"/>
    <s v="Información actualizada en notas de Estados Financieros / Notas presentadas a cierre vigencia*100"/>
    <d v="2019-05-02T00:00:00"/>
    <x v="10"/>
    <x v="0"/>
    <x v="0"/>
    <x v="70"/>
    <d v="2020-12-31T00:00:00"/>
    <s v="SI"/>
    <s v="Pendiente envio de seguimiento"/>
    <n v="0"/>
    <s v="SIN AVANCE"/>
    <n v="-240"/>
    <s v="VENCIDO"/>
    <s v="ABIERTO"/>
  </r>
  <r>
    <n v="115"/>
    <x v="23"/>
    <x v="16"/>
    <x v="18"/>
    <x v="59"/>
    <s v="Catalina Cardenas Martinez"/>
    <x v="1"/>
    <s v="PMCB-2019-032"/>
    <s v="3.3.1.6"/>
    <n v="54"/>
    <x v="0"/>
    <s v="No aplica"/>
    <x v="2"/>
    <s v="Deficiente revelación de información en las notas a los estados contables sobre el grupo de propiedad, planta y equipo"/>
    <s v="Los principales aspectos que afectaron el movimiento contable del Idipron, se solicitó a cada área, oficina, proyecto, dependencia, la información relevante de acuerdo a lo establecido en las Políticas Contables y los lineamientos dados por los Entes de Control; con esta información se complementó el texto de las notas que realiza el área de contabilidad"/>
    <s v="Realizar mesas de trabajo con el Área de Almacén e Inventarios y Área de Mantenimiento de Bienes e Infraestructura frente a las revelaciones de Propiedad, Planta y Equipo (Bienes Muebles e Inmuebles) para fortalecer la presentación de la información en las notas de los estados financieros"/>
    <s v="No aplica"/>
    <s v="Mesas de trabajo realizadas / mesas de trabajo programadas (2)*100"/>
    <d v="2019-05-02T00:00:00"/>
    <x v="10"/>
    <x v="0"/>
    <x v="0"/>
    <x v="70"/>
    <d v="2020-12-31T00:00:00"/>
    <s v="SI"/>
    <s v="Pendiente envio de seguimiento"/>
    <n v="0"/>
    <s v="SIN AVANCE"/>
    <n v="-240"/>
    <s v="VENCIDO"/>
    <s v="ABIERTO"/>
  </r>
  <r>
    <n v="116"/>
    <x v="24"/>
    <x v="15"/>
    <x v="18"/>
    <x v="60"/>
    <s v="Stefanny Reina Alvarez"/>
    <x v="1"/>
    <s v="PMCB-2019-033"/>
    <s v="3.3.1.7"/>
    <n v="54"/>
    <x v="0"/>
    <s v="No aplica"/>
    <x v="2"/>
    <s v="Se excedio el tope máximo permitido para el manejo de las subcuentas denominadas “Otros"/>
    <s v="El catálogo de cuentas establecido por la Contaduría General de la Nación, para la aplicación del Nuevo Marco Normativo no contempla cuentas para algunas actividades que el Idipron desarrolla en el marco de su misionalidad y cumplimiento de sus objetivos"/>
    <s v="Elevar consulta a la Contaduría General de la Nación sobre el hallazgo administrativo de la Contraloría, solicitando asesoría sobre la opción más viable a implementar por parte de la Entidad."/>
    <s v="No aplica"/>
    <s v="Una (1) consulta generada a la Contaduría General de la Nación"/>
    <d v="2019-05-02T00:00:00"/>
    <x v="10"/>
    <x v="0"/>
    <x v="0"/>
    <x v="70"/>
    <d v="2020-12-31T00:00:00"/>
    <s v="SI"/>
    <s v="Pendiente envio de seguimiento"/>
    <n v="0"/>
    <s v="SIN AVANCE"/>
    <n v="-240"/>
    <s v="VENCIDO"/>
    <s v="ABIERTO"/>
  </r>
  <r>
    <n v="117"/>
    <x v="25"/>
    <x v="14"/>
    <x v="18"/>
    <x v="47"/>
    <s v="Stefanny Reina Alvarez"/>
    <x v="1"/>
    <s v="PMCB-2019-034"/>
    <s v="3.3.1.8"/>
    <n v="54"/>
    <x v="0"/>
    <s v="No aplica"/>
    <x v="2"/>
    <s v="Falta de actualización de los procedimientos y elaboración de manuales que faciliten el adecuado cumplimiento de lo estipulado en el nuevo Marco Normativo"/>
    <s v="La Entidad emprendió la actualización de los diferentes procedimientos, de los cuales se encuentran algunos pendientes."/>
    <s v="Formular el Manual de las Políticas Contables para la presentación de estados contables"/>
    <s v="No aplica"/>
    <s v="Manual de Políticas Contables"/>
    <d v="2019-05-02T00:00:00"/>
    <x v="10"/>
    <x v="0"/>
    <x v="0"/>
    <x v="70"/>
    <d v="2020-12-31T00:00:00"/>
    <s v="SI"/>
    <s v="Pendiente envio de seguimiento"/>
    <n v="0"/>
    <s v="SIN AVANCE"/>
    <n v="-240"/>
    <s v="VENCIDO"/>
    <s v="ABIERTO"/>
  </r>
  <r>
    <n v="118"/>
    <x v="12"/>
    <x v="3"/>
    <x v="10"/>
    <x v="61"/>
    <s v="Catalina Cardenas Martinez"/>
    <x v="1"/>
    <s v="PMCB-2019-035"/>
    <s v="4.3.1"/>
    <n v="56"/>
    <x v="0"/>
    <s v="No aplica"/>
    <x v="2"/>
    <s v="Hallazgo administrativo con presunta incidencia disciplinaria por activación tardía de la Cláusula Décima Quinta. Multas, clausula penal e incumplimientos, contrato 1565/2017"/>
    <s v="Observación administrativa con presunta incidencia disciplinaria por activación tardía de la Cláusula Décima Quinta. Multas, clausula penal e incumplimientos, contrato 1565/2017"/>
    <s v="Realizar capacitaciones y actualizaciones en temas de derecho administrativo sancionatorio por semestre a los abogados de la oficina asesora jurídica. "/>
    <s v="No aplica"/>
    <s v="Número de capacitaciones realizadas / Número de capacitaciones programadas (2)*100"/>
    <d v="2019-07-10T00:00:00"/>
    <x v="12"/>
    <x v="0"/>
    <x v="0"/>
    <x v="81"/>
    <d v="2020-12-31T00:00:00"/>
    <s v="NO"/>
    <m/>
    <n v="1"/>
    <s v="CUMPLIMIENTO TOTAL"/>
    <s v="NO APLICA ACCION CERRADA"/>
    <s v="NO APLICA ACCION CERRADA"/>
    <s v="CERRADO"/>
  </r>
  <r>
    <n v="119"/>
    <x v="26"/>
    <x v="11"/>
    <x v="10"/>
    <x v="62"/>
    <s v="Yury  Orjuela Florez"/>
    <x v="1"/>
    <s v="PMCB-2019-036"/>
    <s v="4.3.2"/>
    <n v="56"/>
    <x v="0"/>
    <s v="No aplica"/>
    <x v="2"/>
    <s v="Hallazgo administrativo por el recibo de elementos sin las características establecidas en los estudios previos y fichas técnicas, contrato 1565/2017."/>
    <s v="Inobservancia al Manual de Supervisión e Interventoría de la Entidad  y del Procedimiento  -  RECEPCIÓN E INGRESO DE BIENES DEVOLUTIVOS, DE CONSUMO_x000a_CONTROLADO O DE CONSUMO-  codigo  A-GLO-PR-003. "/>
    <s v="Gestionar a través de la Subdirección técnica de Desarrollo  Humano un taller sobre el correcto recibo de los elementos contratados por parte de la Supervisión"/>
    <s v="No aplica"/>
    <s v="Número de funcionarios capacitados  / Número total de funcionarios  de la Subdirección de Métodos que desempeñan actividades de supervisión*100"/>
    <d v="2019-07-10T00:00:00"/>
    <x v="12"/>
    <x v="0"/>
    <x v="0"/>
    <x v="82"/>
    <d v="2020-12-31T00:00:00"/>
    <s v="NO"/>
    <m/>
    <n v="1"/>
    <s v="CUMPLIMIENTO TOTAL"/>
    <s v="NO APLICA ACCION CERRADA"/>
    <s v="NO APLICA ACCION CERRADA"/>
    <s v="CERRADO"/>
  </r>
  <r>
    <n v="120"/>
    <x v="27"/>
    <x v="14"/>
    <x v="10"/>
    <x v="63"/>
    <s v="Stefanny Reina Alvarez"/>
    <x v="1"/>
    <s v="PMCB-2019-037"/>
    <s v="4.3.5 "/>
    <n v="56"/>
    <x v="0"/>
    <s v="No aplica"/>
    <x v="2"/>
    <s v="Hallazgo administrativo por ausencia de cubrimiento del seguro de vida grupo por 280 días, contrato 1533/2017."/>
    <s v="Se generó porque las compañías aseguradoras no manifestaron interés en participar siendo declarado desierto el proceso de contratación."/>
    <s v="Realizar el debido acompañamiento desde la Subdirección Administrativa y Financiera y  asesoría técnica con el soporte del intermediario de seguros si lo hubiere al proceso de contratación."/>
    <s v="No aplica"/>
    <s v="Número de Procesos de Contratación  o Adiciones Planteados en Plan Anual de Adquisiciones de cada vigencia / Número de Requerimientos de Contratación o Adiciones solicitadas por la Subdirección Técnica de Métodos Educativos y Operativa * 100."/>
    <d v="2019-07-10T00:00:00"/>
    <x v="12"/>
    <x v="0"/>
    <x v="0"/>
    <x v="70"/>
    <d v="2020-12-31T00:00:00"/>
    <s v="SI"/>
    <s v="Pendiente envio de seguimiento"/>
    <n v="0"/>
    <s v="SIN AVANCE"/>
    <n v="-173"/>
    <s v="VENCIDO"/>
    <s v="ABIERTO"/>
  </r>
  <r>
    <n v="121"/>
    <x v="28"/>
    <x v="17"/>
    <x v="10"/>
    <x v="63"/>
    <s v="Yury  Orjuela Florez"/>
    <x v="1"/>
    <s v="PMCB-2019-038"/>
    <s v="4.3.6 "/>
    <n v="56"/>
    <x v="0"/>
    <s v="No aplica"/>
    <x v="2"/>
    <s v="Hallazgo administrativo por inobservancia del Procedimiento Tramite de póliza de seguros ante decesos de los Niños, niñas, adolescentes y jóvenes con Código M-RDE-PR-008 Ver 01 del 03 de diciembre de 2015 y el codificado M-MSI-PR-004 Ver. 02 del 22 de febrero de 2019, contrato 1533/2017. "/>
    <s v="Debilidades en el  procedimiento  TRÁMITE DE PÓLIZA DE SEGUROS ANTE DECESOS DE LOS NIÑOS, NIÑAS, ADOLESCENTES Y JOVENES- M-MSL-PR-004 "/>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_x000a_"/>
    <s v="No aplica"/>
    <s v="Un (1)  Procedimiento ajustado "/>
    <d v="2019-07-10T00:00:00"/>
    <x v="12"/>
    <x v="0"/>
    <x v="0"/>
    <x v="83"/>
    <d v="2020-12-31T00:00:00"/>
    <s v="NO"/>
    <m/>
    <n v="1"/>
    <s v="CUMPLIMIENTO TOTAL"/>
    <s v="NO APLICA ACCION CERRADA"/>
    <s v="NO APLICA ACCION CERRADA"/>
    <s v="CERRADO"/>
  </r>
  <r>
    <n v="122"/>
    <x v="29"/>
    <x v="6"/>
    <x v="10"/>
    <x v="62"/>
    <m/>
    <x v="1"/>
    <s v="PMCB-2019-039"/>
    <s v="4.3.7"/>
    <n v="56"/>
    <x v="0"/>
    <s v="No aplica"/>
    <x v="2"/>
    <s v="Hallazgo administrativo por no elaborar los estudios previos en coherencia con la necesidad de la entidad, en los contratos 0587/18, 1214/17, 1477/17 1286/18 y 1578/17"/>
    <s v="No se evidenciaron en los estudios previos las cantidades estimadas a contratar."/>
    <s v="Establecer en los estudios previos las cantidades estimadas de los bienes que se pretende contratar de acuerdo a las compras historicas de la entidad y el numero de NNAJ que se beneficiaran con la compra.  "/>
    <s v="No aplica"/>
    <s v="Número de Estudios previos que indican cantidades estimadas / Número de Estudios previos formulados por el proyecto 1104*100"/>
    <d v="2019-07-10T00:00:00"/>
    <x v="12"/>
    <x v="0"/>
    <x v="0"/>
    <x v="84"/>
    <d v="2020-12-31T00:00:00"/>
    <s v="NO"/>
    <m/>
    <n v="0.9"/>
    <s v="AVANCE SIGNIFICATIVO"/>
    <n v="-173"/>
    <s v="VENCIDO"/>
    <s v="ABIERTO"/>
  </r>
  <r>
    <n v="123"/>
    <x v="30"/>
    <x v="18"/>
    <x v="10"/>
    <x v="62"/>
    <m/>
    <x v="1"/>
    <s v="PMCB-2019-040"/>
    <s v="4.3.7"/>
    <n v="56"/>
    <x v="0"/>
    <s v="No aplica"/>
    <x v="2"/>
    <s v="Hallazgo administrativo por no elaborar los estudios previos en coherencia con la necesidad de la entidad, en los contratos 0587/18, 1214/17, 1477/17 1286/18 y 1578/17 "/>
    <s v="No se evidenciaron en los estudios previos las cantidades estimadas a contratar."/>
    <s v="Materializar la salida de los elementos adquiridos para uso de los beneficiarios en las Unidades de Protección Integral"/>
    <s v="No aplica"/>
    <s v="Número de elementos adquidos / N. de elementos adquiridos con salida de almacen * 100"/>
    <d v="2019-07-10T00:00:00"/>
    <x v="12"/>
    <x v="0"/>
    <x v="0"/>
    <x v="85"/>
    <d v="2020-12-31T00:00:00"/>
    <s v="NO"/>
    <m/>
    <n v="0.9"/>
    <s v="AVANCE SIGNIFICATIVO"/>
    <n v="-173"/>
    <s v="VENCIDO"/>
    <s v="ABIERTO"/>
  </r>
  <r>
    <n v="124"/>
    <x v="31"/>
    <x v="16"/>
    <x v="6"/>
    <x v="11"/>
    <s v="Catalina Cardenas Martinez"/>
    <x v="1"/>
    <s v="PMCB-2019-041"/>
    <s v=" 4.3.8 "/>
    <n v="56"/>
    <x v="0"/>
    <s v="No aplica"/>
    <x v="2"/>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
    <s v="Realizar un taller con los funcionarios de las Unidades de protección Integral, en cual se identifique el correcto diligenciamiento de los formatos destinados para el control de los elementos de consumo que se encuentran en las UPI.  "/>
    <s v="No aplica"/>
    <s v="Taller realizado (1)"/>
    <d v="2019-07-10T00:00:00"/>
    <x v="12"/>
    <x v="0"/>
    <x v="0"/>
    <x v="82"/>
    <d v="2020-12-31T00:00:00"/>
    <s v="NO"/>
    <m/>
    <n v="1"/>
    <s v="CUMPLIMIENTO TOTAL"/>
    <s v="NO APLICA ACCION CERRADA"/>
    <s v="NO APLICA ACCION CERRADA"/>
    <s v="CERRADO"/>
  </r>
  <r>
    <n v="125"/>
    <x v="32"/>
    <x v="1"/>
    <x v="6"/>
    <x v="11"/>
    <s v="Yury  Orjuela Florez"/>
    <x v="1"/>
    <s v="PMCB-2019-042"/>
    <s v=" 4.3.8 "/>
    <n v="56"/>
    <x v="0"/>
    <s v="No aplica"/>
    <x v="2"/>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s v="Realizar una visita a las Unidades de protección Integral para verificar  el correcto diligenciamiento y actualización de los  formatos destinados al control de los elementos de consumo que se encuentran en las UPI"/>
    <s v="No aplica"/>
    <s v="Número de visitas realizadas /Numero de visitas programadas (19) *100"/>
    <d v="2019-07-10T00:00:00"/>
    <x v="12"/>
    <x v="0"/>
    <x v="0"/>
    <x v="86"/>
    <d v="2020-12-31T00:00:00"/>
    <s v="NO"/>
    <m/>
    <n v="1"/>
    <s v="CUMPLIMIENTO TOTAL"/>
    <s v="NO APLICA ACCION CERRADA"/>
    <s v="NO APLICA ACCION CERRADA"/>
    <s v="CERRADO"/>
  </r>
  <r>
    <n v="126"/>
    <x v="12"/>
    <x v="3"/>
    <x v="10"/>
    <x v="64"/>
    <s v="Catalina Cardenas Martinez"/>
    <x v="1"/>
    <s v="PMCB-2019-043"/>
    <s v=" 4.3.9"/>
    <n v="56"/>
    <x v="0"/>
    <s v="No aplica"/>
    <x v="2"/>
    <s v="Hallazgo administrativo con presunta incidencia disciplinaria por omitir la publicación de la invitación Pública en el proceso de mínima cuantía No. 1794 de 2017. "/>
    <s v="Observación administrativa con presunta incidencia disciplinaria por omitir la publicación de la invitación Pública en el proceso de mínima cuantía No. 1794 de 2017"/>
    <s v="Realizar seguimiento bimestral a los procesos contractuales radicados por la Oficina Asesora Juridica."/>
    <s v="No aplica"/>
    <s v="Número de procesos con seguimiento/Numero de procesos radicados*100"/>
    <d v="2019-07-10T00:00:00"/>
    <x v="12"/>
    <x v="0"/>
    <x v="0"/>
    <x v="87"/>
    <d v="2020-12-31T00:00:00"/>
    <s v="NO"/>
    <m/>
    <n v="0.9"/>
    <s v="AVANCE SIGNIFICATIVO"/>
    <n v="-173"/>
    <s v="VENCIDO"/>
    <s v="ABIERTO"/>
  </r>
  <r>
    <n v="127"/>
    <x v="33"/>
    <x v="17"/>
    <x v="2"/>
    <x v="18"/>
    <s v="Yury  Orjuela Florez"/>
    <x v="1"/>
    <s v="PMCB-2019-044"/>
    <s v="4.3.10 "/>
    <n v="56"/>
    <x v="0"/>
    <s v="No aplica"/>
    <x v="2"/>
    <s v="Hallazgo administrativo por inconsistencias en la información disponible en el aplicativo SIMI, respecto del estado de los usuarios beneficiarios de pago por siniestro Póliza Seguro Vida."/>
    <s v="Inobservancia al cumplimiento del  procedimiento- TRÁMITE DE PÓLIZA DE SEGUROS ANTE DECESOS DE LOS NIÑOS,_x000a_NIÑAS, ADOLESCENTES Y JOVENES- M-MSL-PR-004"/>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s v="No aplica"/>
    <s v="Un (1)  Procedimiento ajustado "/>
    <d v="2019-07-10T00:00:00"/>
    <x v="12"/>
    <x v="0"/>
    <x v="0"/>
    <x v="88"/>
    <d v="2020-12-31T00:00:00"/>
    <s v="NO"/>
    <m/>
    <n v="1"/>
    <s v="CUMPLIMIENTO TOTAL"/>
    <s v="NO APLICA ACCION CERRADA"/>
    <s v="NO APLICA ACCION CERRADA"/>
    <s v="CERRADO"/>
  </r>
  <r>
    <n v="128"/>
    <x v="34"/>
    <x v="1"/>
    <x v="9"/>
    <x v="65"/>
    <s v="Yury  Orjuela Florez"/>
    <x v="1"/>
    <s v="PMCB-2019-045"/>
    <s v="3.1.1.1"/>
    <n v="59"/>
    <x v="0"/>
    <s v="No aplica"/>
    <x v="2"/>
    <s v="Hallazgo administrativo por inexistencia de elementos de vestir que no fueron entregados a los NNA. "/>
    <s v="No se evidencio una correcta gestión administrativa,  al del uso de los instrumentos manuales como el formato M-MEX-FT017 Entrega de vestuario a población IDIPRON y  magnéticos como el kardex  "/>
    <s v="Ajustes a los formatos  A- GLO- FT- 010 ENTREGA DE ELEMENTOS DE CONSUMO A SERVIDORES - M- MEX- FT- 016  ENTREGA ELEMENTOS DE CONSUMO PARA EL DESARROLLO DE ACTIVIDADES A NNAJ - M-MEX -FT - 018 ENTREGA DE ELEMENTOS DE ASEO A BENEFICIARIOS - M-MEX-FT017  ENTREGA DE VESTUARIO A POBLACION IDIPRON asignando un consecutivo y un instructivo de diligenciamiento  para ejercer un mayor control administrativo de los bienes que son entregados a los NNAJ. "/>
    <s v="No aplica"/>
    <s v="Numero de formatos ajustados y oficializados en el SIGID / Numero de formatos por ajustar  y oficializar  (5) *100"/>
    <d v="2019-09-23T00:00:00"/>
    <x v="13"/>
    <x v="0"/>
    <x v="0"/>
    <x v="89"/>
    <d v="2020-12-31T00:00:00"/>
    <s v="NO"/>
    <m/>
    <n v="1"/>
    <s v="CUMPLIMIENTO TOTAL"/>
    <s v="NO APLICA ACCION CERRADA"/>
    <s v="NO APLICA ACCION CERRADA"/>
    <s v="CERRADO"/>
  </r>
  <r>
    <n v="129"/>
    <x v="35"/>
    <x v="19"/>
    <x v="10"/>
    <x v="66"/>
    <s v="Angel Martínez"/>
    <x v="1"/>
    <s v="PMCB-2019-046"/>
    <s v="3.1.2.1"/>
    <n v="59"/>
    <x v="0"/>
    <s v="No aplica"/>
    <x v="2"/>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Asistir a las capacitaciones brindadas por parte de la Oficina Asesora Jurídica frente al refuerzo de competencias en materia de supervisión y del control en la verificación de documentos de ingreso contra factura de pago."/>
    <s v="No aplica"/>
    <s v="Número de capacitaciones asistidas / Número de capacitaciones programadas (1) * 100"/>
    <d v="2019-09-23T00:00:00"/>
    <x v="13"/>
    <x v="0"/>
    <x v="0"/>
    <x v="70"/>
    <d v="2020-12-31T00:00:00"/>
    <s v="SI"/>
    <s v="Pendiente envio de seguimiento"/>
    <n v="0"/>
    <s v="SIN AVANCE"/>
    <n v="-94"/>
    <s v="VENCIDO"/>
    <s v="ABIERTO"/>
  </r>
  <r>
    <n v="130"/>
    <x v="36"/>
    <x v="16"/>
    <x v="10"/>
    <x v="66"/>
    <s v="Catalina Cardenas Martinez"/>
    <x v="1"/>
    <s v="PMCB-2019-047"/>
    <s v="3.1.2.1"/>
    <n v="59"/>
    <x v="0"/>
    <s v="No aplica"/>
    <x v="2"/>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Verificar cuando se realice el ingreso en el Área de Almacén e Inventario, que la denominación del elemento coincida o se homologue a denominación existente en el catálogo propio de la entidad; en caso de no existir o no lograrse homologar, el área de almacén creará el elemento en el catálogo de la entidad (ficha técnica), dando cumplimiento al  Manual de Procedimientos Administrativos y Contables para el Manejo y Control de Bienes en los Entes Públicos el Distrito Capital (2.3. Fuente y Clasificación de los Bienes)"/>
    <s v="No aplica"/>
    <s v="No. de elementos facturados que cumplen con la denominación contenida en la oferta economica / No. total de elementos facturados *100 "/>
    <d v="2019-09-23T00:00:00"/>
    <x v="13"/>
    <x v="0"/>
    <x v="0"/>
    <x v="70"/>
    <d v="2020-12-31T00:00:00"/>
    <s v="SI"/>
    <s v="Pendiente envio de seguimiento"/>
    <n v="0"/>
    <s v="SIN AVANCE"/>
    <n v="-94"/>
    <s v="VENCIDO"/>
    <s v="ABIERTO"/>
  </r>
  <r>
    <n v="131"/>
    <x v="37"/>
    <x v="19"/>
    <x v="10"/>
    <x v="62"/>
    <s v="Angel Martínez"/>
    <x v="1"/>
    <s v="PMCB-2019-048"/>
    <s v="3.1.2.2"/>
    <n v="59"/>
    <x v="0"/>
    <s v="No aplica"/>
    <x v="2"/>
    <s v="Hallazgo administrativo por no especificar las cantidades a comprar por cada elemento en los estudios previos y oferta económica. Contrato 0595 de 2018"/>
    <s v="Los estudios previos no refirieron la cantidad de cada elemento que IDIPRON compraría con el recurso destinado a la contratación para la adquisición de partes y/o repuestos e insumos y herramientas para mantener el funcionamiento de los equipos ofimáticos del IDIPRON, a pesar que La Entidad realizó un estudio de mercado acercado a la realidad, ya que no puede haber un estimativo de la cantidad de ofimáticos que pueden dañarse o afectarse durante el periodo de ejecución,  a pesar de haber cuantificado otros ítems dentro del contrato, tales como memorias USB, discos duros, guayas y ponchadoras y otros."/>
    <s v="Realizar los requerimientos técnicos de insumos, herramientas y/o respuestos ofimaticos para los mantenimientos a los equipos de la Entidad, tomando como base la cantidad de elementos demandados por la entidad con base en los datos históricos del período inmediatamente anterior, a fin de establecer la cantidades a adquirir por elemento. "/>
    <s v="No aplica"/>
    <s v="No. De contratos con cantidades a contratar  / No. total de contratos a ejecutar *100 "/>
    <d v="2019-09-23T00:00:00"/>
    <x v="13"/>
    <x v="0"/>
    <x v="0"/>
    <x v="90"/>
    <d v="2020-12-31T00:00:00"/>
    <s v="NO"/>
    <m/>
    <n v="1"/>
    <s v="CUMPLIMIENTO TOTAL"/>
    <s v="NO APLICA ACCION CERRADA"/>
    <s v="NO APLICA ACCION CERRADA"/>
    <s v="CERRADO"/>
  </r>
  <r>
    <n v="132"/>
    <x v="38"/>
    <x v="3"/>
    <x v="10"/>
    <x v="67"/>
    <s v="Catalina Cardenas Martinez"/>
    <x v="1"/>
    <s v="PMCB-2019-049"/>
    <s v="3.1.2.3"/>
    <n v="59"/>
    <x v="0"/>
    <s v="No aplica"/>
    <x v="2"/>
    <s v="Hallazgo administrativo por falta de claridad respecto al valor real de los recursos comprometidos mediante la suscripción del contrato 0556 de 2018."/>
    <s v="El valor de las negociaciones de bolsa no tiene concordancia con el valor establecido del contrato de comisión "/>
    <s v="Realizar mesas técnicas entre el área de adquisiciones y las áreas que presentan la necesidad para establecer con precisión las condiciones contractuales"/>
    <s v="No aplica"/>
    <s v="Mesas técnicas realizadas/Procesos contractuales presentados *100"/>
    <d v="2019-09-23T00:00:00"/>
    <x v="13"/>
    <x v="0"/>
    <x v="0"/>
    <x v="91"/>
    <d v="2020-12-31T00:00:00"/>
    <s v="NO"/>
    <m/>
    <n v="1"/>
    <s v="CUMPLIMIENTO TOTAL"/>
    <s v="NO APLICA ACCION CERRADA"/>
    <s v="NO APLICA ACCION CERRADA"/>
    <s v="CERRADO"/>
  </r>
  <r>
    <n v="133"/>
    <x v="34"/>
    <x v="13"/>
    <x v="6"/>
    <x v="11"/>
    <s v="Yury  Orjuela Florez"/>
    <x v="1"/>
    <s v="PMCB-2019-050"/>
    <s v="3.1.2.4"/>
    <n v="59"/>
    <x v="0"/>
    <s v="No aplica"/>
    <x v="2"/>
    <s v="Hallazgo administrativo por deficiencias en el manejo del kárdex digital como medio de control a los elementos del Lote 1 (prendas de vestir y calzado) adquiridos en el marco del contrato de comisión No 1241 de 2018. "/>
    <s v="No se evidencio una correcta gestión administrativa,  al del uso de los instrumentos manuales como el formato M-MEX-FT017 Entrega de vestuario a población IDIPRON y  magnéticos como el kardex  "/>
    <s v="Ajustes a los formatos M-MEX-FT017 Entrega de vestuario a población IDIPRON y  magnéticos como el kardex  asignando un consecutivo para ejercer un control adminsitrativo de los bienes que son entregados a los NNAJ."/>
    <s v="No aplica"/>
    <s v="Numero de formatos ajustados y oficializados en el SIGID / Numero de formatos por ajustar  y oficializar  (4) *100"/>
    <d v="2019-09-23T00:00:00"/>
    <x v="13"/>
    <x v="0"/>
    <x v="0"/>
    <x v="92"/>
    <d v="2020-12-31T00:00:00"/>
    <s v="NO"/>
    <m/>
    <n v="1"/>
    <s v="CUMPLIMIENTO TOTAL"/>
    <s v="NO APLICA ACCION CERRADA"/>
    <s v="NO APLICA ACCION CERRADA"/>
    <s v="CERRADO"/>
  </r>
  <r>
    <n v="134"/>
    <x v="12"/>
    <x v="3"/>
    <x v="10"/>
    <x v="55"/>
    <s v="Catalina Cardenas Martinez"/>
    <x v="1"/>
    <s v="PMCB-2019-051"/>
    <s v="3.1.2.5"/>
    <n v="59"/>
    <x v="0"/>
    <s v="No aplica"/>
    <x v="2"/>
    <s v=" Hallazgo administrativo con presunta incidencia disciplinaria por permisividad en la expedición tardía de una de las garantías contempladas como requisito para la ejecución del contrato de prestación de servicios No 1096 de 2018. "/>
    <s v="Hallazgo administrativo con presunta incidencia disciplinaria por permisividad en la expedición tardía de una de las garantías contempladas como requisito para la ejecución del contrato de prestación de servicios No. 1096 de 2018, pólizas expedidas 6 días después de suscrita el acta de inicio y de indebida forma.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capacitaciones y actualizaciones programadas ( 24 capacitaciones y actualizaciones) *100"/>
    <d v="2019-09-23T00:00:00"/>
    <x v="13"/>
    <x v="0"/>
    <x v="0"/>
    <x v="93"/>
    <d v="2020-12-31T00:00:00"/>
    <s v="NO"/>
    <m/>
    <n v="0.8"/>
    <s v="AVANCE SIGNIFICATIVO"/>
    <n v="-94"/>
    <s v="VENCIDO"/>
    <s v="ABIERTO"/>
  </r>
  <r>
    <n v="135"/>
    <x v="39"/>
    <x v="20"/>
    <x v="10"/>
    <x v="20"/>
    <s v="Yury  Orjuela Florez"/>
    <x v="1"/>
    <s v="PMCB-2019-052"/>
    <s v="3.1.2.6"/>
    <n v="59"/>
    <x v="0"/>
    <s v="No aplica"/>
    <x v="2"/>
    <s v="Hallazgo administrativo por no ejercerse una supervisión eficaz durante la ejecución del contrato de prestación de servicios No 0494 de 2018."/>
    <s v="fallas en la supervisión, que si bien no afectó la función pública por cuanto el servicio se prestó y no se canceló el saldo por mora en el pago de la seguridad social por parte del contratista para el cobro del saldo por pagar."/>
    <s v="Iniciar las acciones para verificar el posible incumplimiento e iniciar la liquidacion del mismo."/>
    <s v="No aplica"/>
    <s v="Contrato liquidado "/>
    <d v="2019-09-23T00:00:00"/>
    <x v="13"/>
    <x v="0"/>
    <x v="0"/>
    <x v="94"/>
    <d v="2020-12-31T00:00:00"/>
    <s v="NO"/>
    <m/>
    <n v="1"/>
    <s v="CUMPLIMIENTO TOTAL"/>
    <s v="NO APLICA ACCION CERRADA"/>
    <s v="NO APLICA ACCION CERRADA"/>
    <s v="CERRADO"/>
  </r>
  <r>
    <n v="136"/>
    <x v="40"/>
    <x v="3"/>
    <x v="10"/>
    <x v="64"/>
    <s v="Catalina Cardenas Martinez"/>
    <x v="1"/>
    <s v="PMCB-2019-053"/>
    <s v="3.1.2.7"/>
    <n v="59"/>
    <x v="0"/>
    <s v="No aplica"/>
    <x v="2"/>
    <s v=" Hallazgo administrativo con presunta incidencia disciplinaria por no publicar en el SECOP la invitación a presentar propuestas dentro del proceso de mínima cuantía No MC-IDIPRON-2018-0053, y que culminó con la adjudicación y suscripción del contrato No 1473 de 2018, con la firma MEDICA Y COMPUTADORES LTDA."/>
    <s v="No se publicó en el SECOP la invitación a presentar propuestas dentro del proceso de mínima cuantía No. MC-IDIPRON-2018-0053. "/>
    <s v="La oficina Asesora jurídica emitirá un concepto para clarificar que lo que denominamos pliego de condiciones en los procesos de licitación pública, selección abreviada y concurso de méritos, en la mínima cuantía se denomina invitación pública."/>
    <s v="No aplica"/>
    <s v="Concepto jurídico realizado por la OAJ"/>
    <d v="2019-09-23T00:00:00"/>
    <x v="13"/>
    <x v="0"/>
    <x v="0"/>
    <x v="95"/>
    <d v="2020-12-31T00:00:00"/>
    <s v="NO"/>
    <m/>
    <n v="1"/>
    <s v="CUMPLIMIENTO TOTAL"/>
    <s v="NO APLICA ACCION CERRADA"/>
    <s v="NO APLICA ACCION CERRADA"/>
    <s v="CERRADO"/>
  </r>
  <r>
    <n v="137"/>
    <x v="40"/>
    <x v="3"/>
    <x v="10"/>
    <x v="68"/>
    <s v="Catalina Cardenas Martinez"/>
    <x v="1"/>
    <s v="PMCB-2019-054"/>
    <s v="3.1.2.8"/>
    <n v="59"/>
    <x v="0"/>
    <s v="No aplica"/>
    <x v="2"/>
    <s v="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
    <s v="Hallazgo Administrativo por incumplimiento en el contrato 1102 de 2018 de las actividades relacionadas con la selección e idoneidad del contratista, establecidas en el procedimiento A-GCO-PR-015 &quot;Contratación de prestación de servicios profesionales y de apoyo a la gestión&quot; versión 01 del 30 de julio de 2018. "/>
    <s v="Realizar una modificación del flujo de verificación, en la que se determinan 4 filtros orientados (auxiliar, sicólogo, auxiliar, abogado) a establecer la idoneidad del contratista."/>
    <s v="No aplica"/>
    <s v="Numero de verificaciones realizadas/ Numero de contratos por CPS celebrados *100"/>
    <d v="2019-09-23T00:00:00"/>
    <x v="13"/>
    <x v="0"/>
    <x v="0"/>
    <x v="96"/>
    <d v="2020-12-31T00:00:00"/>
    <s v="NO"/>
    <m/>
    <n v="0.9"/>
    <s v="AVANCE SIGNIFICATIVO"/>
    <n v="-94"/>
    <s v="VENCIDO"/>
    <s v="ABIERTO"/>
  </r>
  <r>
    <n v="138"/>
    <x v="41"/>
    <x v="1"/>
    <x v="9"/>
    <x v="69"/>
    <s v="Yury  Orjuela Florez"/>
    <x v="1"/>
    <s v="PMCB-2019-055"/>
    <s v="3.1.2.9"/>
    <n v="59"/>
    <x v="0"/>
    <s v="No aplica"/>
    <x v="2"/>
    <s v="Hallazgo administrativo con incidencia fiscal y presunta disciplinaria por pago de cupos correspondientes a NNAJ que no asistieron a las salidas pedagógicas ecoturísticas en la ejecución del contrato No 1481 de fecha 26 de noviembre de 2018 suscrito entre IDIPRON y DOUGLAS TRADE SAS en cuantía de $ 7.154.000"/>
    <s v="Se efectuó el pago de acuerdo al número de asistentes programados y no al número de servicios efectivamente prestados por el contratista durante la realización de la actividad"/>
    <s v="Emitir una directriz desde la Subdirección de Métodos solicitando a los Responsables de los contextos pedagogicos se realicen las acciones pertienentes a fin de garantizar la asistencia de todos los beneficiarios a las actividades contratadas  "/>
    <s v="No aplica"/>
    <s v="Comunicación emitida "/>
    <d v="2019-09-23T00:00:00"/>
    <x v="13"/>
    <x v="0"/>
    <x v="0"/>
    <x v="97"/>
    <d v="2020-12-31T00:00:00"/>
    <s v="NO"/>
    <m/>
    <n v="1"/>
    <s v="CUMPLIMIENTO TOTAL"/>
    <s v="NO APLICA ACCION CERRADA"/>
    <s v="NO APLICA ACCION CERRADA"/>
    <s v="CERRADO"/>
  </r>
  <r>
    <n v="139"/>
    <x v="40"/>
    <x v="3"/>
    <x v="13"/>
    <x v="41"/>
    <s v="Catalina Cardenas Martinez"/>
    <x v="1"/>
    <s v="PMCB-2019-056"/>
    <s v="3.1.2.10"/>
    <n v="59"/>
    <x v="0"/>
    <s v="No aplica"/>
    <x v="2"/>
    <s v="3.1.2.10. 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La oficina Asesora jurídica emitirá un concepto sobre la posibilidad de que contratistas con riesgo III puedan recibir elementos de protección personal. "/>
    <s v="No aplica"/>
    <s v="Concepto jurídico realizado por la OAJ"/>
    <d v="2019-09-23T00:00:00"/>
    <x v="13"/>
    <x v="0"/>
    <x v="0"/>
    <x v="98"/>
    <d v="2020-12-31T00:00:00"/>
    <s v="NO"/>
    <m/>
    <n v="1"/>
    <s v="CUMPLIMIENTO TOTAL"/>
    <s v="NO APLICA ACCION CERRADA"/>
    <s v="NO APLICA ACCION CERRADA"/>
    <s v="CERRADO"/>
  </r>
  <r>
    <n v="140"/>
    <x v="40"/>
    <x v="3"/>
    <x v="10"/>
    <x v="70"/>
    <s v="Catalina Cardenas Martinez"/>
    <x v="1"/>
    <s v="PMCB-2019-057"/>
    <s v="3.1.2.11"/>
    <n v="59"/>
    <x v="0"/>
    <s v="No aplica"/>
    <x v="2"/>
    <s v="Hallazgo administrativo por presentación tardía del Certificado de Antecedentes Disciplinarios de Abogados expedido por el Consejo Superior de la Judicatura, con ocasión al contrato de prestación de servicios No. 0064 de 2018"/>
    <s v="Hallazgo administrativo por presentación tardía de certificado de antecedentes disciplinarios de abogados expedido por el Consejo Superior de la Judicatura, con ocasión al contrato de prestación de servicios No. 0064 de 2018."/>
    <s v="La entidad para minimizar los riesgos imprimirá en el desarrollo del proceso precontractual los antecedentes disciplinarios de los abogados."/>
    <s v="No aplica"/>
    <s v="Número de antecedentes disciplinarios de abogados impresos y verificados/Numero de contratos de abogados celebrados *100"/>
    <d v="2019-09-23T00:00:00"/>
    <x v="13"/>
    <x v="0"/>
    <x v="0"/>
    <x v="99"/>
    <d v="2020-12-31T00:00:00"/>
    <s v="NO"/>
    <m/>
    <n v="1"/>
    <s v="CUMPLIMIENTO TOTAL"/>
    <s v="NO APLICA ACCION CERRADA"/>
    <s v="NO APLICA ACCION CERRADA"/>
    <s v="CERRADO"/>
  </r>
  <r>
    <n v="141"/>
    <x v="40"/>
    <x v="3"/>
    <x v="10"/>
    <x v="64"/>
    <s v="Catalina Cardenas Martinez"/>
    <x v="1"/>
    <s v="PMCB-2019-058"/>
    <s v="3.1.2.12"/>
    <n v="59"/>
    <x v="0"/>
    <s v="No aplica"/>
    <x v="2"/>
    <s v="Hallazgo administrativo con presunta incidencia disciplinaria por omitir la publicación en el Sistema Electrónico de Contratación Pública - SECOP de documentos contractuales con ocasión a la suscripción de los contratos de prestación de servicios No. 0064 de 2018, 0325 de 2018 y 0494 de 2018"/>
    <s v="Hallazgo administrativo con presunta incidencia disciplinaria por omitir la publicación en el Sistema Electrónico de Contratación Pública - SECOP de documentos contractuales con ocasión de la suscripción de los contratos de prestación de servicios No. 0064 de 2018, 0325 de 2018 y 0494 de 2018."/>
    <s v="La entidad en la actualidad realiza toda su contratación bajo la plataforma SECOP II, por lo tanto todos los procesos serán públicados automáticamente."/>
    <s v="No aplica"/>
    <s v="Procesos publicados en la plataforma SECOP II/Procesos celebrados *100"/>
    <d v="2019-09-23T00:00:00"/>
    <x v="13"/>
    <x v="0"/>
    <x v="0"/>
    <x v="100"/>
    <d v="2020-12-31T00:00:00"/>
    <s v="NO"/>
    <m/>
    <n v="1"/>
    <s v="CUMPLIMIENTO TOTAL"/>
    <s v="NO APLICA ACCION CERRADA"/>
    <s v="NO APLICA ACCION CERRADA"/>
    <s v="CERRADO"/>
  </r>
  <r>
    <n v="142"/>
    <x v="12"/>
    <x v="3"/>
    <x v="10"/>
    <x v="71"/>
    <s v="Catalina Cardenas Martinez"/>
    <x v="1"/>
    <s v="PMCB-2019-059"/>
    <s v="3.1.2.13"/>
    <n v="59"/>
    <x v="0"/>
    <s v="No aplica"/>
    <x v="2"/>
    <s v="Hallazgo administrativo por la designación de supervisores con fecha posterior a la firma del acta de inicio con ocasión de la suscripción de los contratos de prestación de servicios No. 0064 y No 1096 de 2018 y el contrato de bolsa No 1241 de 2018."/>
    <s v="Hallazgo administrativo por la designación de supervisores con fecha posterior a la firma del acta de inicio con ocasión de la suscripción de los contratos de prestación de servicios No. 0064 y No. 1096 de 2018 y el contrato de bolsa No. 1241 de 2018.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capacitaciones y actualizaciones programadas ( 24 capacitaciones y actualizaciones)*100"/>
    <d v="2019-09-23T00:00:00"/>
    <x v="13"/>
    <x v="0"/>
    <x v="0"/>
    <x v="101"/>
    <d v="2020-12-31T00:00:00"/>
    <s v="NO"/>
    <m/>
    <n v="0.9"/>
    <s v="AVANCE SIGNIFICATIVO"/>
    <n v="-94"/>
    <s v="VENCIDO"/>
    <s v="ABIERTO"/>
  </r>
  <r>
    <n v="143"/>
    <x v="10"/>
    <x v="7"/>
    <x v="7"/>
    <x v="72"/>
    <s v="Carolina Ardila"/>
    <x v="1"/>
    <s v="PMCB-2019-060"/>
    <s v="3.1.2.14"/>
    <n v="59"/>
    <x v="0"/>
    <s v="No aplica"/>
    <x v="2"/>
    <s v="Hallazgo administrativo con presunta incidencia disciplinaria por inclusión de contratistas en una capacitación de IDIPRON, careciendo del derecho al acceso, dentro del contrato No. 0728 DE 2018 suscrito con ALGOAP S.A.S"/>
    <s v="Asistencia a cuatro sesiones, de cuatro (4) personas vinculadas en calidad de contratistas a la Entidad a las actividades de capacitación contempladas en el marco del contrato de capacitación de la vigencia 2018"/>
    <s v="Implementación de control donde se efectue verificación de las personas de planta convocadas mediante el memorando de solicitud de asistencia,  antes del ingreso a la capacitación y el formato de registro de asistencia comité, junta, reunión, capacitación y/o actividades de Bienestar , Código A-GDH-FT-010"/>
    <s v="No aplica"/>
    <s v="No. de Capacitaciones con el control implementado/ No. de capacitaciones ejecutadas para funcionarios de planta por medio del contrato de capacitación anual *100"/>
    <d v="2019-09-23T00:00:00"/>
    <x v="13"/>
    <x v="0"/>
    <x v="0"/>
    <x v="70"/>
    <d v="2020-12-31T00:00:00"/>
    <s v="NO"/>
    <m/>
    <n v="0"/>
    <s v="SIN AVANCE"/>
    <n v="-94"/>
    <s v="VENCIDO"/>
    <s v="ABIERTO"/>
  </r>
  <r>
    <n v="144"/>
    <x v="42"/>
    <x v="21"/>
    <x v="9"/>
    <x v="73"/>
    <s v="Yury  Orjuela Florez"/>
    <x v="1"/>
    <s v="PMCB-2019-061"/>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Realizar revisiones, ajustes y oficialización de la documentación que soporta la ejecución de la Política Pública de Seguridad Alimentaria y Nutricional en el IDIPRON, por parte de área de Salud."/>
    <s v="No aplica"/>
    <s v="Documentación revisada, ajustada y oficializada . "/>
    <d v="2019-12-28T00:00:00"/>
    <x v="14"/>
    <x v="0"/>
    <x v="0"/>
    <x v="102"/>
    <d v="2020-12-31T00:00:00"/>
    <s v="SI"/>
    <m/>
    <n v="1"/>
    <s v="CUMPLIMIENTO TOTAL"/>
    <s v="NO APLICA ACCION CERRADA"/>
    <s v="NO APLICA ACCION CERRADA"/>
    <s v="CERRADO"/>
  </r>
  <r>
    <n v="145"/>
    <x v="42"/>
    <x v="21"/>
    <x v="9"/>
    <x v="73"/>
    <s v="Yury  Orjuela Florez"/>
    <x v="1"/>
    <s v="PMCB-2019-062"/>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mular e implementar dos indicadores de gestión; un indicador para el  ejes de consumo y un indicador de aprovechamiento biológico, en el marco de la Política Pública de Seguridad Alimentaria y Nutricional para su seguimiento y control. "/>
    <s v="No aplica"/>
    <s v="Indicadores Política Pública de Seguridad Alimentaria y Nutricional"/>
    <d v="2019-12-28T00:00:00"/>
    <x v="14"/>
    <x v="0"/>
    <x v="0"/>
    <x v="103"/>
    <d v="2020-12-31T00:00:00"/>
    <s v="SI"/>
    <m/>
    <n v="0.9"/>
    <s v="AVANCE SIGNIFICATIVO"/>
    <n v="-11"/>
    <s v="VENCIDO"/>
    <s v="ABIERTO"/>
  </r>
  <r>
    <n v="146"/>
    <x v="43"/>
    <x v="21"/>
    <x v="9"/>
    <x v="73"/>
    <s v="Yury  Orjuela Florez"/>
    <x v="1"/>
    <s v="PMCB-2019-063"/>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talecer el grupo de trabajo encargado  de ejecutar los procedimientos y manuales para el cumplimiento de la política de calidad alimentaria y nutricional en el área de Salud del IDIPRON. "/>
    <s v="No aplica"/>
    <s v="Fortalecimiento del grupo de trabajo"/>
    <d v="2019-12-28T00:00:00"/>
    <x v="14"/>
    <x v="0"/>
    <x v="0"/>
    <x v="104"/>
    <d v="2020-12-31T00:00:00"/>
    <s v="SI"/>
    <m/>
    <n v="0.9"/>
    <s v="AVANCE SIGNIFICATIVO"/>
    <n v="-11"/>
    <s v="VENCIDO"/>
    <s v="ABIERTO"/>
  </r>
  <r>
    <n v="147"/>
    <x v="44"/>
    <x v="10"/>
    <x v="10"/>
    <x v="74"/>
    <s v="Catalina Cardenas Martinez"/>
    <x v="1"/>
    <s v="PMCB-2019-064"/>
    <s v="3.2.2.1"/>
    <n v="60"/>
    <x v="0"/>
    <s v="No aplica"/>
    <x v="2"/>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Liquidación de contrato "/>
    <d v="2019-12-28T00:00:00"/>
    <x v="14"/>
    <x v="0"/>
    <x v="0"/>
    <x v="70"/>
    <d v="2020-12-31T00:00:00"/>
    <s v="SI"/>
    <m/>
    <n v="0"/>
    <s v="SIN AVANCE"/>
    <n v="-11"/>
    <s v="VENCIDO"/>
    <s v="ABIERTO"/>
  </r>
  <r>
    <n v="148"/>
    <x v="44"/>
    <x v="10"/>
    <x v="10"/>
    <x v="74"/>
    <s v="Catalina Cardenas Martinez"/>
    <x v="1"/>
    <s v="PMCB-2019-065"/>
    <s v="3.2.2.1"/>
    <n v="60"/>
    <x v="0"/>
    <s v="No aplica"/>
    <x v="2"/>
    <s v="Hallazgo Administrativo con Presunta Incidencia Disciplinaria por la no liquidación del Contrato No 1352 de 2017."/>
    <s v="La no liquidación Contrato de Suministro No.1352 de 2017, con Gas Gombel S.A. E.S.P"/>
    <s v="Realizar informe semestral por parte del supervisor y/o apoyo a la supervisión sobre los contratos pendientes por liquidar del Proyecto de inversión 1106"/>
    <s v="No aplica"/>
    <s v="Informe semestral "/>
    <d v="2019-12-28T00:00:00"/>
    <x v="14"/>
    <x v="0"/>
    <x v="0"/>
    <x v="70"/>
    <d v="2020-12-31T00:00:00"/>
    <s v="SI"/>
    <m/>
    <n v="0"/>
    <s v="SIN AVANCE"/>
    <n v="-11"/>
    <s v="VENCIDO"/>
    <s v="ABIERTO"/>
  </r>
  <r>
    <n v="149"/>
    <x v="40"/>
    <x v="3"/>
    <x v="10"/>
    <x v="64"/>
    <s v="Catalina Cardenas Martinez"/>
    <x v="1"/>
    <s v="PMCB-2019-066"/>
    <s v="3.2.2.2"/>
    <n v="60"/>
    <x v="0"/>
    <s v="No aplica"/>
    <x v="2"/>
    <s v="Hallazgo Administrativo con Presunta Incidencia Disciplinaria por falta de publicación en la plataforma SECOP de los contratos de prestación de servicios números 968, 220, 222, 232, 251, 415 y 430 de 2018. "/>
    <s v="Debilidades en los procedimientos respecto al uso de la herramienta del SECOP II. Falta de publicación de los documentos del proceso de selección. "/>
    <s v="Impartir lineamientos a los abogados de la OAJ por medio de reuniones periódicas (Una al mes), que permitan establecer, según la normatividad, cuales son los documentos de los procesos de contratación que deben ser publicados en la plataforma SECOP II. "/>
    <s v="No aplica"/>
    <s v="Reuniones de seguimiento"/>
    <d v="2019-12-28T00:00:00"/>
    <x v="14"/>
    <x v="0"/>
    <x v="0"/>
    <x v="105"/>
    <d v="2020-12-31T00:00:00"/>
    <s v="SI"/>
    <m/>
    <n v="1"/>
    <s v="CUMPLIMIENTO TOTAL"/>
    <s v="NO APLICA ACCION CERRADA"/>
    <s v="NO APLICA ACCION CERRADA"/>
    <s v="CERRADO"/>
  </r>
  <r>
    <n v="150"/>
    <x v="45"/>
    <x v="21"/>
    <x v="13"/>
    <x v="75"/>
    <s v="Yury  Orjuela Florez"/>
    <x v="1"/>
    <s v="PMCB-2019-067"/>
    <s v="3.2.2.3"/>
    <n v="60"/>
    <x v="0"/>
    <s v="No aplica"/>
    <x v="2"/>
    <s v="3.2.2.3. Hallazgo Administrativo con Presunta Incidencia Disciplinaria por omitir la afiliación a la administradora de riesgos laborales-ARL-antes de la suscripción del acta de inicio, en el contrato de prestación de servicios No 1081 de 2018. "/>
    <s v="El contrato de   prestación de servicios No 1081 de 2018. inició la debida afiliación del contratista a la Administradora de Riesgos Laborales – ARL"/>
    <s v="De acuerdo a los ajustes realizados en el formato   A-GCO-FT-001- ACTA DE INICIO, en el cual se señala la fecha de afiliación  a la ARL y que se encuentra vigente, dar continuidad al mismo y aplicarlo.  "/>
    <s v="No aplica"/>
    <s v="Formato aplicado "/>
    <d v="2019-12-28T00:00:00"/>
    <x v="15"/>
    <x v="0"/>
    <x v="0"/>
    <x v="106"/>
    <d v="2020-12-31T00:00:00"/>
    <s v="SI"/>
    <m/>
    <n v="0.9"/>
    <s v="AVANCE SIGNIFICATIVO"/>
    <n v="-67"/>
    <s v="VENCIDO"/>
    <s v="ABIERTO"/>
  </r>
  <r>
    <n v="151"/>
    <x v="46"/>
    <x v="7"/>
    <x v="10"/>
    <x v="76"/>
    <s v="Carolina Ardila"/>
    <x v="1"/>
    <s v="PMCB-2019-068"/>
    <s v="3.2.2.4"/>
    <n v="60"/>
    <x v="0"/>
    <s v="No aplica"/>
    <x v="2"/>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Por parte de la Gerencia del Proyecto informar mediante correo electrónico o memorando a todos los supervisores de contratos de la Subdirección Técnica de Desarrollo Humano que los contratistas no pueden ejercer obligaciones antes de la suscripción del acta de inicio."/>
    <s v="No aplica"/>
    <s v="Aviso preventivo"/>
    <d v="2019-12-28T00:00:00"/>
    <x v="14"/>
    <x v="0"/>
    <x v="0"/>
    <x v="107"/>
    <d v="2020-12-31T00:00:00"/>
    <s v="SI"/>
    <m/>
    <n v="1"/>
    <s v="CUMPLIMIENTO TOTAL"/>
    <s v="NO APLICA ACCION CERRADA"/>
    <s v="NO APLICA ACCION CERRADA"/>
    <s v="CERRADO"/>
  </r>
  <r>
    <n v="152"/>
    <x v="47"/>
    <x v="22"/>
    <x v="10"/>
    <x v="76"/>
    <s v="Carolina Ardila"/>
    <x v="1"/>
    <s v="PMCB-2019-069"/>
    <s v="3.2.2.4"/>
    <n v="60"/>
    <x v="0"/>
    <s v="No aplica"/>
    <x v="2"/>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Verificar por parte de los supervisores de Contrato  que todas las obligaciones de los contratos suscritos con la Subdirección de Desarrollo Humano no se surtan antes de la firma del acta de inicio y registro presupuestal."/>
    <s v="No aplica"/>
    <s v="Verificación de contratos"/>
    <d v="2019-12-28T00:00:00"/>
    <x v="14"/>
    <x v="0"/>
    <x v="0"/>
    <x v="108"/>
    <d v="2020-12-31T00:00:00"/>
    <s v="SI"/>
    <m/>
    <n v="1"/>
    <s v="CUMPLIMIENTO TOTAL"/>
    <s v="NO APLICA ACCION CERRADA"/>
    <s v="NO APLICA ACCION CERRADA"/>
    <s v="CERRADO"/>
  </r>
  <r>
    <n v="153"/>
    <x v="45"/>
    <x v="21"/>
    <x v="9"/>
    <x v="26"/>
    <s v="Yury  Orjuela Florez"/>
    <x v="1"/>
    <s v="PMCB-2019-070"/>
    <s v="3.2.2.6"/>
    <n v="60"/>
    <x v="0"/>
    <s v="No aplica"/>
    <x v="2"/>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Formalizar y aplicar  un formato para realizar el control a  las entradas y salidas de alimentos, propio de las dinámicas de las UPI  en pro de optimizar los tiempos para garantizar la oportunidad de la información.    "/>
    <s v="No aplica"/>
    <s v="Formato oficializado y aplicado.  "/>
    <d v="2019-12-28T00:00:00"/>
    <x v="15"/>
    <x v="0"/>
    <x v="0"/>
    <x v="109"/>
    <d v="2020-12-31T00:00:00"/>
    <s v="SI"/>
    <m/>
    <n v="0.9"/>
    <s v="AVANCE SIGNIFICATIVO"/>
    <n v="-67"/>
    <s v="VENCIDO"/>
    <s v="ABIERTO"/>
  </r>
  <r>
    <n v="154"/>
    <x v="45"/>
    <x v="21"/>
    <x v="9"/>
    <x v="26"/>
    <s v="Yury  Orjuela Florez"/>
    <x v="1"/>
    <s v="PMCB-2019-071"/>
    <s v="3.2.2.6"/>
    <n v="60"/>
    <x v="0"/>
    <s v="No aplica"/>
    <x v="2"/>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Realizar un taller de diligenciamiento del Formato para realizar el control a  la entrada y salida de alimentos con las Unidades de Protección Integral "/>
    <s v="No aplica"/>
    <s v="Numero de Unidades que recibieron el taller "/>
    <d v="2019-12-28T00:00:00"/>
    <x v="16"/>
    <x v="0"/>
    <x v="0"/>
    <x v="110"/>
    <d v="2020-12-31T00:00:00"/>
    <s v="SI"/>
    <m/>
    <n v="0.8"/>
    <s v="AVANCE SIGNIFICATIVO"/>
    <n v="-250"/>
    <s v="VENCIDO"/>
    <s v="ABIERTO"/>
  </r>
  <r>
    <n v="155"/>
    <x v="4"/>
    <x v="1"/>
    <x v="9"/>
    <x v="26"/>
    <s v="Yury  Orjuela Florez"/>
    <x v="2"/>
    <s v="PMPB-2019-001"/>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d v="2019-01-21T00:00:00"/>
    <x v="4"/>
    <x v="0"/>
    <x v="0"/>
    <x v="35"/>
    <m/>
    <s v="SI"/>
    <m/>
    <n v="0"/>
    <s v="SIN AVANCE"/>
    <n v="-417"/>
    <s v="VENCIDO"/>
    <s v="ABIERTO"/>
  </r>
  <r>
    <n v="156"/>
    <x v="4"/>
    <x v="1"/>
    <x v="9"/>
    <x v="26"/>
    <s v="Yury  Orjuela Florez"/>
    <x v="2"/>
    <s v="PMPB-2019-002"/>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d v="2019-01-21T00:00:00"/>
    <x v="4"/>
    <x v="0"/>
    <x v="0"/>
    <x v="35"/>
    <m/>
    <s v="SI"/>
    <m/>
    <n v="0"/>
    <s v="SIN AVANCE"/>
    <n v="-417"/>
    <s v="VENCIDO"/>
    <s v="ABIERTO"/>
  </r>
  <r>
    <n v="157"/>
    <x v="4"/>
    <x v="1"/>
    <x v="9"/>
    <x v="26"/>
    <s v="Yury  Orjuela Florez"/>
    <x v="2"/>
    <s v="PMPB-2019-003"/>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d v="2019-01-21T00:00:00"/>
    <x v="4"/>
    <x v="0"/>
    <x v="0"/>
    <x v="35"/>
    <m/>
    <s v="SI"/>
    <m/>
    <n v="0"/>
    <s v="SIN AVANCE"/>
    <n v="-417"/>
    <s v="VENCIDO"/>
    <s v="ABIERTO"/>
  </r>
  <r>
    <n v="158"/>
    <x v="4"/>
    <x v="1"/>
    <x v="9"/>
    <x v="77"/>
    <s v="Yury  Orjuela Florez"/>
    <x v="2"/>
    <s v="PMPB-2019-004"/>
    <s v="No aplica"/>
    <s v="PERSONERÍA DE BOGOTÁ Proyecto 1104 &quot;Distrito Jóven&quot;"/>
    <x v="0"/>
    <s v="No aplica"/>
    <x v="2"/>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d v="2019-01-21T00:00:00"/>
    <x v="4"/>
    <x v="0"/>
    <x v="0"/>
    <x v="35"/>
    <m/>
    <s v="SI"/>
    <m/>
    <n v="0"/>
    <s v="SIN AVANCE"/>
    <n v="-417"/>
    <s v="VENCIDO"/>
    <s v="ABIERTO"/>
  </r>
  <r>
    <n v="159"/>
    <x v="4"/>
    <x v="1"/>
    <x v="9"/>
    <x v="77"/>
    <s v="Yury  Orjuela Florez"/>
    <x v="2"/>
    <s v="PMPB-2019-005"/>
    <s v="No aplica"/>
    <s v="PERSONERÍA DE BOGOTÁ Proyecto 1104 &quot;Distrito Jóven&quot;"/>
    <x v="0"/>
    <s v="No aplica"/>
    <x v="2"/>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d v="2019-01-21T00:00:00"/>
    <x v="4"/>
    <x v="0"/>
    <x v="0"/>
    <x v="35"/>
    <m/>
    <s v="SI"/>
    <m/>
    <n v="0"/>
    <s v="SIN AVANCE"/>
    <n v="-417"/>
    <s v="VENCIDO"/>
    <s v="ABIERTO"/>
  </r>
  <r>
    <n v="160"/>
    <x v="4"/>
    <x v="1"/>
    <x v="9"/>
    <x v="26"/>
    <s v="Yury  Orjuela Florez"/>
    <x v="2"/>
    <s v="PMPB-2019-006"/>
    <s v="No aplica"/>
    <s v="PERSONERÍA DE BOGOTÁ Proyecto 1104 &quot;Distrito Jóven&quot;"/>
    <x v="0"/>
    <s v="No aplica"/>
    <x v="2"/>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d v="2019-01-21T00:00:00"/>
    <x v="4"/>
    <x v="0"/>
    <x v="0"/>
    <x v="35"/>
    <m/>
    <s v="SI"/>
    <m/>
    <n v="0"/>
    <s v="SIN AVANCE"/>
    <n v="-417"/>
    <s v="VENCIDO"/>
    <s v="ABIERTO"/>
  </r>
  <r>
    <n v="161"/>
    <x v="4"/>
    <x v="1"/>
    <x v="9"/>
    <x v="26"/>
    <s v="Yury  Orjuela Florez"/>
    <x v="2"/>
    <s v="PMPB-2019-007"/>
    <s v="No aplica"/>
    <s v="PERSONERÍA DE BOGOTÁ Proyecto 1104 &quot;Distrito Jóven&quot;"/>
    <x v="0"/>
    <s v="No aplica"/>
    <x v="2"/>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d v="2019-01-21T00:00:00"/>
    <x v="4"/>
    <x v="0"/>
    <x v="0"/>
    <x v="35"/>
    <m/>
    <s v="SI"/>
    <m/>
    <n v="0"/>
    <s v="SIN AVANCE"/>
    <n v="-417"/>
    <s v="VENCIDO"/>
    <s v="ABIERTO"/>
  </r>
  <r>
    <n v="162"/>
    <x v="48"/>
    <x v="6"/>
    <x v="9"/>
    <x v="27"/>
    <m/>
    <x v="2"/>
    <s v="PMPB-2019-008"/>
    <s v="No aplica"/>
    <s v="PERSONERÍA DE BOGOTÁ Proyecto 1104 &quot;Distrito Jóven&quot;"/>
    <x v="0"/>
    <s v="No aplica"/>
    <x v="2"/>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d v="2017-06-01T00:00:00"/>
    <x v="5"/>
    <x v="0"/>
    <x v="0"/>
    <x v="111"/>
    <d v="2018-01-15T00:00:00"/>
    <s v="SI"/>
    <m/>
    <n v="0"/>
    <s v="SIN AVANCE"/>
    <n v="-751"/>
    <s v="VENCIDO"/>
    <s v="ABIERTO"/>
  </r>
  <r>
    <n v="163"/>
    <x v="4"/>
    <x v="1"/>
    <x v="9"/>
    <x v="78"/>
    <s v="Yury  Orjuela Florez"/>
    <x v="2"/>
    <s v="PMPB-2019-009"/>
    <s v="No aplica"/>
    <s v="Auditoría Externa Proyecto 1104 vigencia 2018"/>
    <x v="0"/>
    <s v="No aplica"/>
    <x v="2"/>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d v="2019-01-21T00:00:00"/>
    <x v="4"/>
    <x v="0"/>
    <x v="0"/>
    <x v="35"/>
    <m/>
    <s v="SI"/>
    <m/>
    <n v="0"/>
    <s v="SIN AVANCE"/>
    <n v="-417"/>
    <s v="VENCIDO"/>
    <s v="ABIERTO"/>
  </r>
  <r>
    <n v="164"/>
    <x v="4"/>
    <x v="1"/>
    <x v="9"/>
    <x v="22"/>
    <s v="Yury  Orjuela Florez"/>
    <x v="2"/>
    <s v="PMPB-2019-0010"/>
    <s v="No aplica"/>
    <s v="Auditoría Externa Proyecto 1104 vigencia 2018"/>
    <x v="0"/>
    <s v="No aplica"/>
    <x v="2"/>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d v="2019-01-21T00:00:00"/>
    <x v="4"/>
    <x v="0"/>
    <x v="0"/>
    <x v="35"/>
    <m/>
    <s v="SI"/>
    <m/>
    <n v="0"/>
    <s v="SIN AVANCE"/>
    <n v="-417"/>
    <s v="VENCIDO"/>
    <s v="ABIERTO"/>
  </r>
  <r>
    <n v="165"/>
    <x v="49"/>
    <x v="10"/>
    <x v="21"/>
    <x v="79"/>
    <s v="Catalina Cardenas Martinez"/>
    <x v="2"/>
    <s v="PMPB-2019-0011"/>
    <s v="No aplica"/>
    <s v="Informe de Seguimiento Revisión a la Gestión Púbica ejercida por el IDIPRON en el Marco del Proyecto 1106 'Espacios de Integración Social' 1106 - Septiembre 2019"/>
    <x v="0"/>
    <s v="No aplica"/>
    <x v="2"/>
    <s v="UPI ARBORIZADORA ALTA Se evidencio que no está en funcionamiento debido a la grave falla estructural de la Unidad, por lo tanto, los participantes fueron traslados a las unidades. Sin embargo a la fecha visita no se han realizado las intervenciones pertinentes para reparar esta Unidad en pro de prestar el servicio s a las niñas, niños, adolescentes y jóvenes” (página 6)"/>
    <s v="Posible movimiento del terreno de asentmaiento del predio _x000a__x000a_Predio de propiedad de la Caja de vivienda popular, lo que no permite realizar consultorias"/>
    <s v="Adelantar gestiones con la Caja de Vivienda Popular propietario del predio para realizar acto jurídico para realizar devolucion del bien."/>
    <s v="No aplica"/>
    <s v="No aplica"/>
    <d v="2019-11-01T00:00:00"/>
    <x v="17"/>
    <x v="0"/>
    <x v="0"/>
    <x v="35"/>
    <m/>
    <s v="SI"/>
    <m/>
    <n v="0"/>
    <s v="SIN AVANCE"/>
    <n v="-51"/>
    <s v="VENCIDO"/>
    <s v="ABIERTO"/>
  </r>
  <r>
    <n v="166"/>
    <x v="49"/>
    <x v="10"/>
    <x v="21"/>
    <x v="79"/>
    <s v="Catalina Cardenas Martinez"/>
    <x v="2"/>
    <s v="PMPB-2019-0012"/>
    <s v="No aplica"/>
    <s v="Informe de Seguimiento Revisión a la Gestión Púbica ejercida por el IDIPRON en el Marco del Proyecto 1106 'Espacios de Integración Social' 1106 - Septiembre 2019"/>
    <x v="0"/>
    <s v="No aplica"/>
    <x v="2"/>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d v="2019-11-01T00:00:00"/>
    <x v="17"/>
    <x v="0"/>
    <x v="0"/>
    <x v="35"/>
    <m/>
    <s v="SI"/>
    <m/>
    <n v="0"/>
    <s v="SIN AVANCE"/>
    <n v="-51"/>
    <s v="VENCIDO"/>
    <s v="ABIERTO"/>
  </r>
  <r>
    <n v="167"/>
    <x v="49"/>
    <x v="10"/>
    <x v="21"/>
    <x v="80"/>
    <s v="Catalina Cardenas Martinez"/>
    <x v="2"/>
    <s v="PMPB-2019-0013"/>
    <s v="No aplica"/>
    <s v="Informe de Seguimiento Revisión a la Gestión Púbica ejercida por el IDIPRON en el Marco del Proyecto 1106 'Espacios de Integración Social' 1106 - Septiembre 2019"/>
    <x v="0"/>
    <s v="No aplica"/>
    <x v="2"/>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d v="2019-11-01T00:00:00"/>
    <x v="17"/>
    <x v="0"/>
    <x v="0"/>
    <x v="35"/>
    <m/>
    <s v="SI"/>
    <m/>
    <n v="0"/>
    <s v="SIN AVANCE"/>
    <n v="-51"/>
    <s v="VENCIDO"/>
    <s v="ABIERTO"/>
  </r>
  <r>
    <n v="168"/>
    <x v="49"/>
    <x v="10"/>
    <x v="21"/>
    <x v="80"/>
    <s v="Catalina Cardenas Martinez"/>
    <x v="2"/>
    <s v="PMPB-2019-0014"/>
    <s v="No aplica"/>
    <s v="Informe de Seguimiento Revisión a la Gestión Púbica ejercida por el IDIPRON en el Marco del Proyecto 1106 'Espacios de Integración Social' 1106 - Septiembre 2019"/>
    <x v="0"/>
    <s v="No aplica"/>
    <x v="2"/>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d v="2019-11-01T00:00:00"/>
    <x v="17"/>
    <x v="0"/>
    <x v="0"/>
    <x v="35"/>
    <m/>
    <s v="SI"/>
    <m/>
    <n v="0"/>
    <s v="SIN AVANCE"/>
    <n v="-51"/>
    <s v="VENCIDO"/>
    <s v="ABIERTO"/>
  </r>
  <r>
    <n v="169"/>
    <x v="49"/>
    <x v="10"/>
    <x v="21"/>
    <x v="80"/>
    <s v="Catalina Cardenas Martinez"/>
    <x v="2"/>
    <s v="PMPB-2019-0015"/>
    <s v="No aplica"/>
    <s v="Informe de Seguimiento Revisión a la Gestión Púbica ejercida por el IDIPRON en el Marco del Proyecto 1106 'Espacios de Integración Social' 1106 - Septiembre 2019"/>
    <x v="0"/>
    <s v="No aplica"/>
    <x v="2"/>
    <s v="UPI LUNA PARK“Falta cambiar tejas del área de comedor, primeros auxiliaos, salón de deportes, salón de juegos, salón de tareas, pasillos y área administrativa. Lo anterior, porque las tejas están deterioradas y son en asbesto. Por otro lado se observó humedad en el sótano” (página 6 - 7)"/>
    <s v="Vestustes de la edificacion, clima y falta de mantenimiento en muchos años "/>
    <s v="Realizar cambio de tejas en el edificio central de la unidad _x000a__x000a_Realizar diagnostico con el area de equipos para plantear una solucion a la acumulacion de agua lluvia en el sotano"/>
    <s v="No aplica"/>
    <s v="No aplica"/>
    <d v="2019-11-01T00:00:00"/>
    <x v="17"/>
    <x v="0"/>
    <x v="0"/>
    <x v="35"/>
    <m/>
    <s v="SI"/>
    <m/>
    <n v="0"/>
    <s v="SIN AVANCE"/>
    <n v="-51"/>
    <s v="VENCIDO"/>
    <s v="ABIERTO"/>
  </r>
  <r>
    <n v="170"/>
    <x v="49"/>
    <x v="10"/>
    <x v="21"/>
    <x v="80"/>
    <s v="Catalina Cardenas Martinez"/>
    <x v="2"/>
    <s v="PMPB-2019-0016"/>
    <s v="No aplica"/>
    <s v="Informe de Seguimiento Revisión a la Gestión Púbica ejercida por el IDIPRON en el Marco del Proyecto 1106 'Espacios de Integración Social' 1106 - Septiembre 2019"/>
    <x v="0"/>
    <s v="No aplica"/>
    <x v="2"/>
    <s v="UPI CASA BELEN “Se evidencio paredes en mal estado con humedad, óxido en el lavaplatos de la cafetería, piso deteriorado y en mal estado en salones de expresión artística y técnica vocal, presencia de lama en lavadero y no hay chut de basuras” (página 7)"/>
    <s v="Humedad correspondiente a predio continuo que fue entregado en comodato a ICBF"/>
    <s v="Coordinar con el ICBF, las intervenciones a realizar en el predio donde se prestan los servicios de Idipron, de acuerdo a las observaciones planteadas en la auditoria."/>
    <s v="No aplica"/>
    <s v="No aplica"/>
    <d v="2019-11-01T00:00:00"/>
    <x v="17"/>
    <x v="0"/>
    <x v="0"/>
    <x v="35"/>
    <m/>
    <s v="SI"/>
    <m/>
    <n v="0"/>
    <s v="SIN AVANCE"/>
    <n v="-51"/>
    <s v="VENCIDO"/>
    <s v="ABIERTO"/>
  </r>
  <r>
    <n v="171"/>
    <x v="49"/>
    <x v="10"/>
    <x v="21"/>
    <x v="81"/>
    <s v="Catalina Cardenas Martinez"/>
    <x v="2"/>
    <s v="PMPB-2019-0017"/>
    <s v="No aplica"/>
    <s v="Informe de Seguimiento Revisión a la Gestión Púbica ejercida por el IDIPRON en el Marco del Proyecto 1106 'Espacios de Integración Social' 1106 - Septiembre 2019"/>
    <x v="0"/>
    <s v="No aplica"/>
    <x v="2"/>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d v="2019-11-01T00:00:00"/>
    <x v="17"/>
    <x v="0"/>
    <x v="0"/>
    <x v="35"/>
    <m/>
    <s v="SI"/>
    <m/>
    <n v="0"/>
    <s v="SIN AVANCE"/>
    <n v="-51"/>
    <s v="VENCIDO"/>
    <s v="ABIERTO"/>
  </r>
  <r>
    <n v="172"/>
    <x v="49"/>
    <x v="10"/>
    <x v="21"/>
    <x v="82"/>
    <s v="Catalina Cardenas Martinez"/>
    <x v="2"/>
    <s v="PMPB-2019-0018"/>
    <s v="No aplica"/>
    <s v="Informe de Seguimiento Revisión a la Gestión Púbica ejercida por el IDIPRON en el Marco del Proyecto 1106 'Espacios de Integración Social' 1106 - Septiembre 2019"/>
    <x v="0"/>
    <s v="No aplica"/>
    <x v="2"/>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d v="2019-11-01T00:00:00"/>
    <x v="17"/>
    <x v="0"/>
    <x v="0"/>
    <x v="35"/>
    <m/>
    <s v="SI"/>
    <m/>
    <n v="0"/>
    <s v="SIN AVANCE"/>
    <n v="-51"/>
    <s v="VENCIDO"/>
    <s v="ABIERTO"/>
  </r>
  <r>
    <n v="173"/>
    <x v="49"/>
    <x v="10"/>
    <x v="21"/>
    <x v="80"/>
    <s v="Catalina Cardenas Martinez"/>
    <x v="2"/>
    <s v="PMPB-2019-0019"/>
    <s v="No aplica"/>
    <s v="Informe de Seguimiento Revisión a la Gestión Púbica ejercida por el IDIPRON en el Marco del Proyecto 1106 'Espacios de Integración Social' 1106 - Septiembre 2019"/>
    <x v="0"/>
    <s v="No aplica"/>
    <x v="2"/>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d v="2019-11-01T00:00:00"/>
    <x v="17"/>
    <x v="0"/>
    <x v="0"/>
    <x v="35"/>
    <m/>
    <s v="SI"/>
    <m/>
    <n v="0"/>
    <s v="SIN AVANCE"/>
    <n v="-51"/>
    <s v="VENCIDO"/>
    <s v="ABIERTO"/>
  </r>
  <r>
    <n v="174"/>
    <x v="4"/>
    <x v="1"/>
    <x v="9"/>
    <x v="78"/>
    <s v="Yury  Orjuela Florez"/>
    <x v="2"/>
    <s v="PMPB-2019-0020"/>
    <s v="No aplica"/>
    <s v="nforme de Seguimiento Revisión a la Gestión Púbica"/>
    <x v="0"/>
    <s v="No aplica"/>
    <x v="2"/>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d v="2019-01-21T00:00:00"/>
    <x v="4"/>
    <x v="0"/>
    <x v="0"/>
    <x v="35"/>
    <m/>
    <s v="SI"/>
    <m/>
    <n v="0"/>
    <s v="SIN AVANCE"/>
    <n v="-417"/>
    <s v="VENCIDO"/>
    <s v="ABIERTO"/>
  </r>
  <r>
    <n v="175"/>
    <x v="4"/>
    <x v="1"/>
    <x v="9"/>
    <x v="22"/>
    <s v="Yury  Orjuela Florez"/>
    <x v="2"/>
    <s v="PMPB-2019-0021"/>
    <s v="No aplica"/>
    <s v="Informe de Seguimiento Revisión a la Gestión Púbica"/>
    <x v="0"/>
    <s v="No aplica"/>
    <x v="2"/>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d v="2019-01-21T00:00:00"/>
    <x v="4"/>
    <x v="0"/>
    <x v="0"/>
    <x v="35"/>
    <m/>
    <s v="SI"/>
    <m/>
    <n v="0"/>
    <s v="SIN AVANCE"/>
    <n v="-417"/>
    <s v="VENCIDO"/>
    <s v="ABIERTO"/>
  </r>
  <r>
    <n v="176"/>
    <x v="4"/>
    <x v="1"/>
    <x v="9"/>
    <x v="83"/>
    <s v="Yury  Orjuela Florez"/>
    <x v="2"/>
    <s v="PMPB-2019-0022"/>
    <s v="No aplica"/>
    <s v="Proyecto de inversión 971"/>
    <x v="0"/>
    <s v="No aplica"/>
    <x v="2"/>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Sin informacion"/>
    <s v="Oficializar un documento en el Instituto por parte de Pedagogia que permite dar claridad acerca de las actividades academicas y démas intervenciones de la SE3 en las Unidades de Proteccion Integrales."/>
    <s v="No aplica"/>
    <s v="No aplica"/>
    <s v="Sin informacion"/>
    <x v="1"/>
    <x v="0"/>
    <x v="1"/>
    <x v="112"/>
    <m/>
    <s v="SI"/>
    <m/>
    <n v="0"/>
    <s v="SIN AVANCE"/>
    <e v="#VALUE!"/>
    <e v="#VALUE!"/>
    <s v="ABIERTO"/>
  </r>
  <r>
    <n v="177"/>
    <x v="4"/>
    <x v="1"/>
    <x v="2"/>
    <x v="18"/>
    <s v="Yury  Orjuela Florez"/>
    <x v="2"/>
    <s v="PMPB-2019-0023"/>
    <s v="No aplica"/>
    <s v="Proyecto de inversión 972"/>
    <x v="0"/>
    <s v="No aplica"/>
    <x v="2"/>
    <s v="Fallas técnicas en el sistemas de información misional SIMI, lo que afectó la entrega oportuna de la información al ente de control_x000a__x000a_"/>
    <s v="Sin informacion"/>
    <s v="Solicitar al área de Sociolegal informe periodicos a cerca de los seguimientos  al egreso de los NNAJ, a fin de llevar la información actualizada y prestar de manera oportuna a los entes de control externo cuando se requiera"/>
    <s v="No aplica"/>
    <s v="No aplica"/>
    <s v="Sin informacion"/>
    <x v="1"/>
    <x v="0"/>
    <x v="1"/>
    <x v="112"/>
    <m/>
    <s v="SI"/>
    <m/>
    <n v="0"/>
    <s v="SIN AVANCE"/>
    <e v="#VALUE!"/>
    <e v="#VALUE!"/>
    <s v="ABIERTO"/>
  </r>
  <r>
    <n v="178"/>
    <x v="4"/>
    <x v="1"/>
    <x v="9"/>
    <x v="84"/>
    <s v="Yury  Orjuela Florez"/>
    <x v="2"/>
    <s v="PMPB-2019-0024"/>
    <s v="No aplica"/>
    <s v="Proyecto de inversión 973"/>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Sin informacion"/>
    <x v="1"/>
    <x v="0"/>
    <x v="1"/>
    <x v="112"/>
    <m/>
    <s v="SI"/>
    <m/>
    <n v="0"/>
    <s v="SIN AVANCE"/>
    <e v="#VALUE!"/>
    <e v="#VALUE!"/>
    <s v="ABIERTO"/>
  </r>
  <r>
    <n v="179"/>
    <x v="4"/>
    <x v="1"/>
    <x v="9"/>
    <x v="84"/>
    <s v="Yury  Orjuela Florez"/>
    <x v="2"/>
    <s v="PMPB-2019-0025"/>
    <s v="No aplica"/>
    <s v="Proyecto de inversión 974"/>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Sin informacion"/>
    <x v="1"/>
    <x v="0"/>
    <x v="1"/>
    <x v="112"/>
    <m/>
    <s v="SI"/>
    <m/>
    <n v="0"/>
    <s v="SIN AVANCE"/>
    <e v="#VALUE!"/>
    <e v="#VALUE!"/>
    <s v="ABIERTO"/>
  </r>
  <r>
    <n v="180"/>
    <x v="4"/>
    <x v="1"/>
    <x v="9"/>
    <x v="84"/>
    <s v="Yury  Orjuela Florez"/>
    <x v="2"/>
    <s v="PMPB-2019-0026"/>
    <s v="No aplica"/>
    <s v="Proyecto de inversión 975"/>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alizar en forma semestral mantenimiento y  calibración de las basculas y grameras."/>
    <s v="No aplica"/>
    <s v="No aplica"/>
    <s v="Sin informacion"/>
    <x v="1"/>
    <x v="0"/>
    <x v="1"/>
    <x v="112"/>
    <m/>
    <s v="SI"/>
    <m/>
    <n v="0"/>
    <s v="SIN AVANCE"/>
    <e v="#VALUE!"/>
    <e v="#VALUE!"/>
    <s v="ABIERTO"/>
  </r>
  <r>
    <n v="181"/>
    <x v="4"/>
    <x v="1"/>
    <x v="9"/>
    <x v="85"/>
    <s v="Yury  Orjuela Florez"/>
    <x v="2"/>
    <s v="PMPB-2019-0027"/>
    <s v="No aplica"/>
    <s v="Proyecto de inversión 976"/>
    <x v="0"/>
    <s v="No aplica"/>
    <x v="2"/>
    <s v="Se evidencia que no se cumple la minuta patrón excepto la unidad de Normandía, en algunas ocasiones se cambian los productos por falta de existencia en mercancía, por que el producto en proteínas está próximo a vencerse o por sobre maduración"/>
    <s v="Sin informacion"/>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Sin informacion"/>
    <x v="1"/>
    <x v="0"/>
    <x v="1"/>
    <x v="112"/>
    <m/>
    <s v="SI"/>
    <m/>
    <n v="0"/>
    <s v="SIN AVANCE"/>
    <e v="#VALUE!"/>
    <e v="#VALUE!"/>
    <s v="ABIERTO"/>
  </r>
  <r>
    <n v="182"/>
    <x v="4"/>
    <x v="1"/>
    <x v="9"/>
    <x v="85"/>
    <s v="Yury  Orjuela Florez"/>
    <x v="2"/>
    <s v="PMPB-2019-0028"/>
    <s v="No aplica"/>
    <s v="Proyecto de inversión 977"/>
    <x v="0"/>
    <s v="No aplica"/>
    <x v="2"/>
    <s v="En ninguna de las UPI se hace uso de la gramera, se sirven porciones más grandes o más pequeñas de lo estipulado en la minuta patrón."/>
    <s v="Sin informacion"/>
    <s v="* Reforzar mediante capacitación práctica en manejo de grameras y estandarización de porciones por parte del equipo de nutrición._x000a_"/>
    <s v="No aplica"/>
    <s v="No aplica"/>
    <s v="Sin informacion"/>
    <x v="1"/>
    <x v="0"/>
    <x v="1"/>
    <x v="112"/>
    <m/>
    <s v="SI"/>
    <m/>
    <n v="0"/>
    <s v="SIN AVANCE"/>
    <e v="#VALUE!"/>
    <e v="#VALUE!"/>
    <s v="ABIERTO"/>
  </r>
  <r>
    <n v="183"/>
    <x v="4"/>
    <x v="1"/>
    <x v="9"/>
    <x v="84"/>
    <s v="Yury  Orjuela Florez"/>
    <x v="2"/>
    <s v="PMPB-2019-0029"/>
    <s v="No aplica"/>
    <s v="Proyecto de inversión 978"/>
    <x v="0"/>
    <s v="No aplica"/>
    <x v="2"/>
    <s v="Se evidencia que en las unidades de Normandía y en el CAE, consumen los alimentos los facilitadores y los NNAJ, en las unidades restantes, todo el personal que trabaja en la UPI consume los alimentos que son preparados para los NNAJ."/>
    <s v="Sin informacion"/>
    <s v="* Emitir una adirectriz frente al consumo de alimentos en las Unidades de Proteccion Integral."/>
    <s v="No aplica"/>
    <s v="No aplica"/>
    <s v="Sin informacion"/>
    <x v="1"/>
    <x v="0"/>
    <x v="1"/>
    <x v="112"/>
    <m/>
    <s v="SI"/>
    <m/>
    <n v="0"/>
    <s v="SIN AVANCE"/>
    <e v="#VALUE!"/>
    <e v="#VALUE!"/>
    <s v="ABIERTO"/>
  </r>
  <r>
    <n v="184"/>
    <x v="4"/>
    <x v="1"/>
    <x v="21"/>
    <x v="81"/>
    <s v="Yury  Orjuela Florez"/>
    <x v="2"/>
    <s v="PMPB-2019-0030"/>
    <s v="No aplica"/>
    <s v="Proyecto de inversión 979"/>
    <x v="0"/>
    <s v="No aplica"/>
    <x v="2"/>
    <s v="Ninguna UPI cuenta con concepto técnico de bomberos, las unidades Florida, Edén, San Francisco, y Arcadia no poseen concepto higiénico sanitario de la Secretaría de Salud o quien haga sus veces."/>
    <s v="Sin informacion"/>
    <s v="1. Hacer la inscripción de los servicios de cocina de las UPI ante la Secretaria de Salud de Bogotá, Cundinamarca y  Tolima. _x000a__x000a_ "/>
    <s v="No aplica"/>
    <s v="No aplica"/>
    <s v="Sin informacion"/>
    <x v="1"/>
    <x v="0"/>
    <x v="1"/>
    <x v="112"/>
    <m/>
    <s v="SI"/>
    <m/>
    <n v="0"/>
    <s v="SIN AVANCE"/>
    <e v="#VALUE!"/>
    <e v="#VALUE!"/>
    <s v="ABIERTO"/>
  </r>
  <r>
    <n v="185"/>
    <x v="12"/>
    <x v="3"/>
    <x v="10"/>
    <x v="86"/>
    <s v="Catalina Cardenas Martinez"/>
    <x v="3"/>
    <s v="PMVD-2019-001"/>
    <s v="No aplica"/>
    <s v="20195003339900010E"/>
    <x v="0"/>
    <s v="No aplica"/>
    <x v="2"/>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Sin informacion"/>
    <s v="Sin informacion"/>
    <s v="No aplica"/>
    <s v="no aplica"/>
    <s v="Sin informacion"/>
    <x v="1"/>
    <x v="1"/>
    <x v="1"/>
    <x v="113"/>
    <m/>
    <m/>
    <m/>
    <n v="0"/>
    <s v="SIN AVANCE"/>
    <e v="#VALUE!"/>
    <e v="#VALUE!"/>
    <s v="ABIERTO"/>
  </r>
  <r>
    <n v="186"/>
    <x v="12"/>
    <x v="3"/>
    <x v="14"/>
    <x v="87"/>
    <s v="Catalina Cardenas Martinez"/>
    <x v="3"/>
    <s v="PMVD-2019-002"/>
    <s v="No aplica"/>
    <s v="20195003339900010E"/>
    <x v="0"/>
    <s v="No aplica"/>
    <x v="2"/>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Sin informacion"/>
    <x v="1"/>
    <x v="1"/>
    <x v="1"/>
    <x v="113"/>
    <m/>
    <m/>
    <m/>
    <n v="0"/>
    <s v="SIN AVANCE"/>
    <e v="#VALUE!"/>
    <e v="#VALUE!"/>
    <s v="ABIERTO"/>
  </r>
  <r>
    <n v="187"/>
    <x v="12"/>
    <x v="3"/>
    <x v="10"/>
    <x v="20"/>
    <s v="Catalina Cardenas Martinez"/>
    <x v="3"/>
    <s v="PMVD-2019-003"/>
    <s v="No aplica"/>
    <s v="20195003339900010E"/>
    <x v="0"/>
    <s v="No aplica"/>
    <x v="2"/>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Sin informacion"/>
    <x v="1"/>
    <x v="1"/>
    <x v="1"/>
    <x v="113"/>
    <m/>
    <m/>
    <m/>
    <n v="0"/>
    <s v="SIN AVANCE"/>
    <e v="#VALUE!"/>
    <e v="#VALUE!"/>
    <s v="ABIERTO"/>
  </r>
  <r>
    <n v="188"/>
    <x v="12"/>
    <x v="3"/>
    <x v="10"/>
    <x v="64"/>
    <s v="Catalina Cardenas Martinez"/>
    <x v="3"/>
    <s v="PMVD-2019-004"/>
    <s v="No aplica"/>
    <s v="20195003339900010E"/>
    <x v="0"/>
    <s v="No aplica"/>
    <x v="2"/>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Sin informacion"/>
    <s v="Sin informacion"/>
    <s v="No aplica"/>
    <s v="no aplica"/>
    <s v="Sin informacion"/>
    <x v="1"/>
    <x v="1"/>
    <x v="1"/>
    <x v="113"/>
    <m/>
    <m/>
    <m/>
    <n v="0"/>
    <s v="SIN AVANCE"/>
    <e v="#VALUE!"/>
    <e v="#VALUE!"/>
    <s v="ABIERTO"/>
  </r>
  <r>
    <n v="189"/>
    <x v="12"/>
    <x v="3"/>
    <x v="10"/>
    <x v="88"/>
    <s v="Catalina Cardenas Martinez"/>
    <x v="3"/>
    <s v="PMVD-2019-005"/>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Sin informacion"/>
    <x v="1"/>
    <x v="0"/>
    <x v="1"/>
    <x v="114"/>
    <m/>
    <s v="SI"/>
    <m/>
    <n v="0"/>
    <s v="SIN AVANCE"/>
    <e v="#VALUE!"/>
    <e v="#VALUE!"/>
    <s v="ABIERTO"/>
  </r>
  <r>
    <n v="190"/>
    <x v="12"/>
    <x v="3"/>
    <x v="10"/>
    <x v="88"/>
    <s v="Catalina Cardenas Martinez"/>
    <x v="3"/>
    <s v="PMVD-2019-006"/>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Sin informacion"/>
    <x v="1"/>
    <x v="0"/>
    <x v="1"/>
    <x v="114"/>
    <m/>
    <s v="SI"/>
    <m/>
    <n v="0"/>
    <s v="SIN AVANCE"/>
    <e v="#VALUE!"/>
    <e v="#VALUE!"/>
    <s v="ABIERTO"/>
  </r>
  <r>
    <n v="191"/>
    <x v="12"/>
    <x v="3"/>
    <x v="10"/>
    <x v="88"/>
    <s v="Catalina Cardenas Martinez"/>
    <x v="3"/>
    <s v="PMVD-2019-007"/>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Sin informacion"/>
    <x v="1"/>
    <x v="0"/>
    <x v="1"/>
    <x v="114"/>
    <m/>
    <s v="SI"/>
    <m/>
    <n v="0"/>
    <s v="SIN AVANCE"/>
    <e v="#VALUE!"/>
    <e v="#VALUE!"/>
    <s v="ABIERTO"/>
  </r>
  <r>
    <n v="192"/>
    <x v="12"/>
    <x v="3"/>
    <x v="10"/>
    <x v="88"/>
    <s v="Catalina Cardenas Martinez"/>
    <x v="3"/>
    <s v="PMVD-2019-008"/>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No aplica"/>
    <s v="no aplica"/>
    <s v="Sin informacion"/>
    <x v="1"/>
    <x v="0"/>
    <x v="1"/>
    <x v="114"/>
    <m/>
    <s v="SI"/>
    <m/>
    <n v="0"/>
    <s v="SIN AVANCE"/>
    <e v="#VALUE!"/>
    <e v="#VALUE!"/>
    <s v="ABIERTO"/>
  </r>
  <r>
    <n v="193"/>
    <x v="5"/>
    <x v="23"/>
    <x v="21"/>
    <x v="89"/>
    <s v="Stefanny Reina Alvarez"/>
    <x v="3"/>
    <s v="PMVD-2019-009"/>
    <s v="No aplica"/>
    <s v="Evaluación de  accesibilidad del punto del servicio a la  ciudadania del IDIPRON"/>
    <x v="0"/>
    <s v="No aplica"/>
    <x v="2"/>
    <s v="El punto no es fácil de identificar, carece de señalización adecuada."/>
    <s v="Sin informacion"/>
    <s v="Sin informacion"/>
    <s v="Sin informacion"/>
    <s v="Sin informacion"/>
    <s v="Sin informacion"/>
    <x v="1"/>
    <x v="1"/>
    <x v="1"/>
    <x v="115"/>
    <m/>
    <m/>
    <m/>
    <n v="0"/>
    <s v="SIN AVANCE"/>
    <e v="#VALUE!"/>
    <e v="#VALUE!"/>
    <s v="ABIERTO"/>
  </r>
  <r>
    <n v="194"/>
    <x v="5"/>
    <x v="23"/>
    <x v="21"/>
    <x v="90"/>
    <s v="Stefanny Reina Alvarez"/>
    <x v="3"/>
    <s v="PMVD-2019-010"/>
    <s v="No aplica"/>
    <s v="Evaluación de  accesibilidad del punto del servicio a la  ciudadania del IDIPRON"/>
    <x v="0"/>
    <s v="No aplica"/>
    <x v="2"/>
    <s v="No cuenta con un sistema de bucle magnético, para el uso de personas con discapacidad auditiva que usen implante coclear o audífonos_x000a_medicados."/>
    <s v="Sin informacion"/>
    <s v="Sin informacion"/>
    <s v="Sin informacion"/>
    <s v="Sin informacion"/>
    <s v="Sin informacion"/>
    <x v="1"/>
    <x v="1"/>
    <x v="1"/>
    <x v="115"/>
    <m/>
    <m/>
    <m/>
    <n v="0"/>
    <s v="SIN AVANCE"/>
    <e v="#VALUE!"/>
    <e v="#VALUE!"/>
    <s v="ABIERTO"/>
  </r>
  <r>
    <n v="195"/>
    <x v="5"/>
    <x v="23"/>
    <x v="21"/>
    <x v="90"/>
    <s v="Stefanny Reina Alvarez"/>
    <x v="3"/>
    <s v="PMVD-2019-011"/>
    <s v="No aplica"/>
    <s v="Evaluación de  accesibilidad del punto del servicio a la  ciudadania del IDIPRON"/>
    <x v="0"/>
    <s v="No aplica"/>
    <x v="2"/>
    <s v="La altura del mesón no garantiza la aproximación frontal a una persona usuaria  de silla de ruedas o el uso adecuado de una persona de talla baja o niño. Actualmente posee una altura de 113 cm"/>
    <s v="Sin informacion"/>
    <s v="Sin informacion"/>
    <s v="Sin informacion"/>
    <s v="Sin informacion"/>
    <s v="Sin informacion"/>
    <x v="1"/>
    <x v="1"/>
    <x v="1"/>
    <x v="115"/>
    <m/>
    <m/>
    <m/>
    <n v="0"/>
    <s v="SIN AVANCE"/>
    <e v="#VALUE!"/>
    <e v="#VALUE!"/>
    <s v="ABIERTO"/>
  </r>
  <r>
    <n v="196"/>
    <x v="5"/>
    <x v="23"/>
    <x v="21"/>
    <x v="91"/>
    <s v="Stefanny Reina Alvarez"/>
    <x v="3"/>
    <s v="PMVD-2019-012"/>
    <s v="No aplica"/>
    <s v="Evaluación de  accesibilidad del punto del servicio a la  ciudadania del IDIPRON"/>
    <x v="0"/>
    <s v="No aplica"/>
    <x v="2"/>
    <s v="El mobiliario de la sala de espera no cumple con las especificaciones técnicas de la normativa vigente."/>
    <s v="Sin informacion"/>
    <s v="Sin informacion"/>
    <s v="Sin informacion"/>
    <s v="Sin informacion"/>
    <s v="Sin informacion"/>
    <x v="1"/>
    <x v="1"/>
    <x v="1"/>
    <x v="115"/>
    <m/>
    <m/>
    <m/>
    <n v="0"/>
    <s v="SIN AVANCE"/>
    <e v="#VALUE!"/>
    <e v="#VALUE!"/>
    <s v="ABIERTO"/>
  </r>
  <r>
    <n v="197"/>
    <x v="5"/>
    <x v="23"/>
    <x v="21"/>
    <x v="90"/>
    <s v="Stefanny Reina Alvarez"/>
    <x v="3"/>
    <s v="PMVD-2019-013"/>
    <s v="No aplica"/>
    <s v="Evaluación de  accesibilidad del punto del servicio a la  ciudadania del IDIPRON"/>
    <x v="0"/>
    <s v="No aplica"/>
    <x v="2"/>
    <s v="No existen zonas destinadas para la ubicación de personas  usuarias de silla de ruedas, la espera se realiza sobre circulaciones o independiente al área general de la sala, siendo no accesible."/>
    <s v="Sin informacion"/>
    <s v="Sin informacion"/>
    <s v="Sin informacion"/>
    <s v="Sin informacion"/>
    <s v="Sin informacion"/>
    <x v="1"/>
    <x v="1"/>
    <x v="1"/>
    <x v="115"/>
    <m/>
    <m/>
    <m/>
    <n v="0"/>
    <s v="SIN AVANCE"/>
    <e v="#VALUE!"/>
    <e v="#VALUE!"/>
    <s v="ABIERTO"/>
  </r>
  <r>
    <n v="198"/>
    <x v="5"/>
    <x v="23"/>
    <x v="21"/>
    <x v="91"/>
    <s v="Stefanny Reina Alvarez"/>
    <x v="3"/>
    <s v="PMVD-2019-014"/>
    <s v="No aplica"/>
    <s v="Evaluación de  accesibilidad del punto del servicio a la  ciudadania del IDIPRON"/>
    <x v="0"/>
    <s v="No aplica"/>
    <x v="2"/>
    <s v="En algunas dependencias, el ancho de las circulaciones es inadecuado, porque se presentan obstáculos y en otros espacios porque el ancho de libre de paso es de 50 cm."/>
    <s v="Sin informacion"/>
    <s v="Sin informacion"/>
    <s v="Sin informacion"/>
    <s v="Sin informacion"/>
    <s v="Sin informacion"/>
    <x v="1"/>
    <x v="1"/>
    <x v="1"/>
    <x v="115"/>
    <m/>
    <m/>
    <m/>
    <n v="0"/>
    <s v="SIN AVANCE"/>
    <e v="#VALUE!"/>
    <e v="#VALUE!"/>
    <s v="ABIERTO"/>
  </r>
  <r>
    <n v="199"/>
    <x v="5"/>
    <x v="23"/>
    <x v="21"/>
    <x v="91"/>
    <s v="Stefanny Reina Alvarez"/>
    <x v="3"/>
    <s v="PMVD-2019-015"/>
    <s v="No aplica"/>
    <s v="Evaluación de  accesibilidad del punto del servicio a la  ciudadania del IDIPRON"/>
    <x v="0"/>
    <s v="No aplica"/>
    <x v="2"/>
    <s v="La altura libre por debajo del mesón es inadecuada, imposibilitando su uso de manera adecuada a todas las personas, principalmente con usuarias de ayudas técnicas para el desplazamiento."/>
    <s v="Sin informacion"/>
    <s v="Sin informacion"/>
    <s v="Sin informacion"/>
    <s v="Sin informacion"/>
    <s v="Sin informacion"/>
    <x v="1"/>
    <x v="1"/>
    <x v="1"/>
    <x v="115"/>
    <m/>
    <m/>
    <m/>
    <n v="0"/>
    <s v="SIN AVANCE"/>
    <e v="#VALUE!"/>
    <e v="#VALUE!"/>
    <s v="ABIERTO"/>
  </r>
  <r>
    <n v="200"/>
    <x v="5"/>
    <x v="23"/>
    <x v="21"/>
    <x v="90"/>
    <s v="Stefanny Reina Alvarez"/>
    <x v="3"/>
    <s v="PMVD-2019-016"/>
    <s v="No aplica"/>
    <s v="Evaluación de  accesibilidad del punto del servicio a la  ciudadania del IDIPRON"/>
    <x v="0"/>
    <s v="No aplica"/>
    <x v="2"/>
    <s v="Las circulaciones no cuentan con un ancho de paso adecuado. No se garantizan zonas donde se puedan realizar giros y maniobras por parte de las personas con discapacidad física."/>
    <s v="Sin informacion"/>
    <s v="Sin informacion"/>
    <s v="Sin informacion"/>
    <s v="Sin informacion"/>
    <s v="Sin informacion"/>
    <x v="1"/>
    <x v="1"/>
    <x v="1"/>
    <x v="115"/>
    <m/>
    <m/>
    <m/>
    <n v="0"/>
    <s v="SIN AVANCE"/>
    <e v="#VALUE!"/>
    <e v="#VALUE!"/>
    <s v="ABIERTO"/>
  </r>
  <r>
    <n v="201"/>
    <x v="5"/>
    <x v="23"/>
    <x v="21"/>
    <x v="90"/>
    <s v="Stefanny Reina Alvarez"/>
    <x v="3"/>
    <s v="PMVD-2019-017"/>
    <s v="No aplica"/>
    <s v="Evaluación de  accesibilidad del punto del servicio a la  ciudadania del IDIPRON"/>
    <x v="0"/>
    <s v="No aplica"/>
    <x v="2"/>
    <s v="No cuenta con una señalética accesible, ya que el material es reflectivo y la información no se encuentra de manera audible y visual (en sistema braille, lengua de señas, macro carácter y alto relieve)."/>
    <s v="Sin informacion"/>
    <s v="Sin informacion"/>
    <s v="Sin informacion"/>
    <s v="Sin informacion"/>
    <s v="Sin informacion"/>
    <x v="1"/>
    <x v="1"/>
    <x v="1"/>
    <x v="115"/>
    <m/>
    <m/>
    <m/>
    <n v="0"/>
    <s v="SIN AVANCE"/>
    <e v="#VALUE!"/>
    <e v="#VALUE!"/>
    <s v="ABIERTO"/>
  </r>
  <r>
    <n v="202"/>
    <x v="12"/>
    <x v="3"/>
    <x v="22"/>
    <x v="92"/>
    <s v="Catalina Cardenas Martinez"/>
    <x v="0"/>
    <s v="PMAI-2019-001"/>
    <s v="No aplica"/>
    <s v="Gestión jurídica 2019"/>
    <x v="0"/>
    <s v="No aplica"/>
    <x v="2"/>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Sin informacion"/>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Sin informacion"/>
    <x v="1"/>
    <x v="0"/>
    <x v="1"/>
    <x v="114"/>
    <m/>
    <s v="SI"/>
    <m/>
    <n v="0"/>
    <s v="SIN AVANCE"/>
    <e v="#VALUE!"/>
    <e v="#VALUE!"/>
    <s v="ABIERTO"/>
  </r>
  <r>
    <n v="203"/>
    <x v="12"/>
    <x v="3"/>
    <x v="10"/>
    <x v="54"/>
    <s v="Catalina Cardenas Martinez"/>
    <x v="0"/>
    <s v="PMAI-2019-002"/>
    <s v="No aplica"/>
    <s v="Gestión contractual vigencia 2018-2 y 2019-1"/>
    <x v="0"/>
    <s v="No aplica"/>
    <x v="2"/>
    <s v="1.-El acta de liquidación debe efectuarse, de mutuo acuerdo, dentro de los cuatro meses siguientes a la terminación del contrato o en forma unilateral._x000a_2.-En los casos donde se realiza la modificación del plazo del contrato se requiere actualizar las pólizas del contrato._x000a_3.-Durante la ejecución del contrato de prestación de servicios de transporte debe emplearse los vehículos relacionados en el proceso precontractual, con las especificaciones técnicas establecidas en los pliegos de condiciones._x000a_4.-La cláusula sobre la forma de pago del contrato es de obligatorio cumplimiento para las partes y por ende debe acatarse._x000a_5.-En las cuentas de cobro de los contratos de prestación de servicio de transporte, debe reposar las planillas de los vehículos que hicieron el recorrido o la prestación del servicio._x000a_6.-El Comité Asesor de Contratación del IDIPRON incumple el artículo séptimo de la Resolución 214 de 2018._x000a_7.-El archivo de Gestión Contractual transgrede el artículo 4° de la Ley 594 de 2000 y el artículo 4° del Acuerdo 042 de 2002._x000a_8.-Frente a las facturas se tiene, que se registró contablemente sin oportunidad el gasto y la cuenta por pagar se debió registrar en los meses correspondientes a la prestación del servicio. Los gastos se reportaron teniendo como soporte facturas vencidas._x000a_"/>
    <s v="Sin informacion"/>
    <s v="Realizar seguimiento bimestral de las liquidaciones de los contratos radicadas en la Oficina Asesora Jurídica._x000a_Se solicitarán en los contratos que las vigencia de las garantías  de cumplimiento, calidad del servicio, &quot;término de ejecución del contrato y dos años más&quot;   teniendo en cuenta que la entidad cuenta con dicho término para liquidar los contratos._x000a_Envío de medios visuales (TIPS) trimestralmente recordando a los Supervisores el ajuste de las polizas exigibles según los contrato y la modalidad de los mismos._x000a_Realizar capacitaciones bimestrales con la Subdirección Financiera dirigidas a los supervisores de los contratos, sobre la ejecución financiera de los contratos suscritos por el IDIPRON._x000a_Realizar capacitaciones bimestrales a los supervisores de los contratos, sobre la ejecución contractual y los respectivos soportes._x000a_Revisar, ajustar y/o modificar la Resolución No. 029 de 2017 y 214 de 2018, con el fin de alinearla con la dinámica y necesidades de la contratación del Instituto._x000a_Dejar evidencia de la convocatoria y desarrollo del comité de contratación._x000a_Plan de Reorganización y Revisión del archivo de Gestión Contractual, realizando trimestralmente reunión de seguimiento._x000a_Realiza dos (2) capacitaciones en el año a los supervisores de los contratos, sobre normas contables. _x000a_"/>
    <s v="No aplica"/>
    <s v="no aplica"/>
    <s v="Sin informacion"/>
    <x v="1"/>
    <x v="0"/>
    <x v="1"/>
    <x v="114"/>
    <m/>
    <s v="SI"/>
    <m/>
    <n v="0"/>
    <s v="SIN AVANCE"/>
    <e v="#VALUE!"/>
    <e v="#VALUE!"/>
    <s v="ABIERTO"/>
  </r>
  <r>
    <n v="204"/>
    <x v="50"/>
    <x v="24"/>
    <x v="23"/>
    <x v="93"/>
    <s v="Marisol Monsalve Usme"/>
    <x v="0"/>
    <s v="PMAI-2019-003"/>
    <s v="No aplica"/>
    <s v="Informe de Auditoría Interna de gestión al proceso de comunicaciones vigencia 2019"/>
    <x v="0"/>
    <s v="No aplica"/>
    <x v="2"/>
    <s v="No se ha socializado y actualizado la política de comunicaciones de la entidad, incumpliendo lo establecido en la Resolución 340 de 2008, los numérales 2.3.2 del MECI 1000:2005, 7.2.3. 8.2.3 de la NTCGP 1000:2009, y 4.2.7 literal b) c y 5.6 de la NTD-SIG 001:2011, adoptado a través del Decreto 652 de 2011."/>
    <s v="La politica de comunicaciones no habia sido ajustada por el desconociemiento de las nuevas exigencias en cuanto al funcionamiento del área y los requisitos de la norma. "/>
    <s v="Se realizará la actualización de la política de comunicaciones bajo los parámetros que establece los lineamientos MIPG y posteriormente se socializará con las diferentes áreas del instituto."/>
    <s v="No aplica"/>
    <s v="no aplica"/>
    <d v="2019-01-20T00:00:00"/>
    <x v="9"/>
    <x v="0"/>
    <x v="0"/>
    <x v="116"/>
    <d v="2020-06-18T00:00:00"/>
    <s v="SI"/>
    <m/>
    <n v="0"/>
    <s v="SIN AVANCE"/>
    <n v="-387"/>
    <s v="VENCIDO"/>
    <s v="ABIERTO"/>
  </r>
  <r>
    <n v="205"/>
    <x v="50"/>
    <x v="24"/>
    <x v="23"/>
    <x v="93"/>
    <s v="Marisol Monsalve Usme"/>
    <x v="0"/>
    <s v="PMAI-2019-004"/>
    <s v="No aplica"/>
    <s v="Informe de Auditoría Interna de gestión al proceso de comunicaciones vigencia 2019"/>
    <x v="0"/>
    <s v="No aplica"/>
    <x v="2"/>
    <s v="La entidad no cuenta con los lineamientos para el desarrollo de la política de comunicaciones, en el sentido de no contar con el Plan de Comunicación 2016 que de acuerdo con las directrices de la Secretaria General del Distrito deben ser adoptado por todas las entidades del Distrito, contraviento lo dispuesto en el MECI 2014 en el numeral 3: Eje transversal de información y comunicación Interna y Externa, determina como producto mínimo “la política de comunicaciones” concordante con el siguiente requisito: la entidad debe establecer un mecanismo de comunicación con los usuarios internos y externos, NTD-SIG 001:2011 numeral 4.2.7 literal b. "/>
    <s v="No se definio el plan de comunicaciones que diera los lineamientos para el desarrollo de la politica de comunicaciones desatendiendo los lineamientos de la norma y las reocmendaciones de las auditorias realizadas por el área de control interno"/>
    <s v="Se ajustará el plan de comunicaciones teniendo como referencia el plan de comunicaciones de la segretaria general del distrito, la ley 1712 de transparencia y el manual de comunicaciones del distrito, ajustandolo a las necesidades de comunicación y evaluación de las acciones realizadas el plan de acción institucional que realiza el área cada vigencia. "/>
    <s v="No aplica"/>
    <s v="no aplica"/>
    <d v="2019-01-20T00:00:00"/>
    <x v="18"/>
    <x v="0"/>
    <x v="0"/>
    <x v="117"/>
    <d v="2020-06-18T00:00:00"/>
    <s v="SI"/>
    <m/>
    <n v="0"/>
    <s v="SIN AVANCE"/>
    <n v="-571"/>
    <s v="VENCIDO"/>
    <s v="ABIERTO"/>
  </r>
  <r>
    <n v="206"/>
    <x v="50"/>
    <x v="24"/>
    <x v="2"/>
    <x v="3"/>
    <s v="Marisol Monsalve Usme"/>
    <x v="0"/>
    <s v="PMAI-2019-005"/>
    <s v="No aplica"/>
    <s v="Informe de Auditoría Interna de gestión al proceso de comunicaciones vigencia 2019"/>
    <x v="0"/>
    <s v="No aplica"/>
    <x v="2"/>
    <s v="Dada la importancia de los Planes de acción como instrumento de Planificación para el cumplimiento de metas y objetivos estratégicos y su aporte en mejoramiento de los procesos Institucionales a través de la priorización de iniciativas, se verificó la oportunidad en su publicación, observando que en cuanto a su formulación y seguimientos el área no realizó su publicación en la página Web del Instituto, situación que dificulta su seguimiento y que expone al Instituto a posibles incumplimientos de la norma."/>
    <s v="No se ha realizado un segumiento desde el área para vericar la oportuna publicación del plan de acción  por parte del la oficina asesora de planeación. "/>
    <s v="Como acción de mejora el área realizra un segumimiento a la publicación del plan de acción por parte de la oficina asesora de planeación realizando la entrega de los seguimientos mediante memorando institucional-. "/>
    <s v="No aplica"/>
    <s v="no aplica"/>
    <d v="2019-01-20T00:00:00"/>
    <x v="19"/>
    <x v="0"/>
    <x v="0"/>
    <x v="118"/>
    <d v="2020-06-18T00:00:00"/>
    <s v="SI"/>
    <m/>
    <n v="0"/>
    <s v="SIN AVANCE"/>
    <n v="-632"/>
    <s v="VENCIDO"/>
    <s v="ABIERTO"/>
  </r>
  <r>
    <n v="207"/>
    <x v="50"/>
    <x v="24"/>
    <x v="2"/>
    <x v="3"/>
    <s v="Marisol Monsalve Usme"/>
    <x v="0"/>
    <s v="PMAI-2019-006"/>
    <s v="No aplica"/>
    <s v="Informe de Auditoría Interna de gestión al proceso de comunicaciones vigencia 2019"/>
    <x v="0"/>
    <s v="No aplica"/>
    <x v="2"/>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d v="2019-01-20T00:00:00"/>
    <x v="20"/>
    <x v="0"/>
    <x v="0"/>
    <x v="119"/>
    <d v="2020-06-18T00:00:00"/>
    <s v="SI"/>
    <m/>
    <n v="0"/>
    <s v="SIN AVANCE"/>
    <n v="-601"/>
    <s v="VENCIDO"/>
    <s v="ABIERTO"/>
  </r>
  <r>
    <n v="208"/>
    <x v="50"/>
    <x v="24"/>
    <x v="7"/>
    <x v="12"/>
    <s v="Marisol Monsalve Usme"/>
    <x v="0"/>
    <s v="PMAI-2019-007"/>
    <s v="No aplica"/>
    <s v="Informe de Auditoría Interna de gestión al proceso de comunicaciones vigencia 2019"/>
    <x v="0"/>
    <s v="No aplica"/>
    <x v="2"/>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d v="2019-01-20T00:00:00"/>
    <x v="21"/>
    <x v="0"/>
    <x v="0"/>
    <x v="120"/>
    <d v="2020-06-18T00:00:00"/>
    <s v="SI"/>
    <m/>
    <n v="0"/>
    <s v="SIN AVANCE"/>
    <n v="-540"/>
    <s v="VENCIDO"/>
    <s v="ABIERTO"/>
  </r>
  <r>
    <n v="209"/>
    <x v="50"/>
    <x v="24"/>
    <x v="23"/>
    <x v="94"/>
    <s v="Marisol Monsalve Usme"/>
    <x v="0"/>
    <s v="PMAI-2019-008"/>
    <s v="No aplica"/>
    <s v="Informe de Auditoría Interna de gestión al proceso de comunicaciones vigencia 2019"/>
    <x v="0"/>
    <s v="No aplica"/>
    <x v="2"/>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20/01/2019"/>
    <x v="22"/>
    <x v="0"/>
    <x v="0"/>
    <x v="120"/>
    <d v="2020-06-18T00:00:00"/>
    <s v="SI"/>
    <m/>
    <n v="0"/>
    <s v="SIN AVANCE"/>
    <n v="-510"/>
    <s v="VENCIDO"/>
    <s v="ABIERTO"/>
  </r>
  <r>
    <n v="210"/>
    <x v="50"/>
    <x v="24"/>
    <x v="2"/>
    <x v="3"/>
    <s v="Marisol Monsalve Usme"/>
    <x v="0"/>
    <s v="PMAI-2019-009"/>
    <s v="No aplica"/>
    <s v="Informe de Auditoría Interna de gestión al proceso de comunicaciones vigencia 2019"/>
    <x v="0"/>
    <s v="No aplica"/>
    <x v="2"/>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
    <s v="Sin informacion"/>
    <s v="Sin informacion"/>
    <s v="No aplica"/>
    <s v="no aplica"/>
    <s v="Sin informacion"/>
    <x v="1"/>
    <x v="1"/>
    <x v="1"/>
    <x v="121"/>
    <d v="2020-06-18T00:00:00"/>
    <m/>
    <m/>
    <n v="0"/>
    <s v="SIN AVANCE"/>
    <e v="#VALUE!"/>
    <e v="#VALUE!"/>
    <s v="ABIERTO"/>
  </r>
  <r>
    <n v="211"/>
    <x v="50"/>
    <x v="24"/>
    <x v="2"/>
    <x v="95"/>
    <s v="Marisol Monsalve Usme"/>
    <x v="0"/>
    <s v="PMAI-2019-010"/>
    <s v="No aplica"/>
    <s v="Informe de Auditoría Interna de gestión al proceso de comunicaciones vigencia 2019"/>
    <x v="0"/>
    <s v="No aplica"/>
    <x v="2"/>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Sin informacion"/>
    <x v="1"/>
    <x v="1"/>
    <x v="1"/>
    <x v="122"/>
    <d v="2020-06-18T00:00:00"/>
    <m/>
    <m/>
    <n v="0"/>
    <s v="SIN AVANCE"/>
    <e v="#VALUE!"/>
    <e v="#VALUE!"/>
    <s v="ABIERTO"/>
  </r>
  <r>
    <n v="212"/>
    <x v="50"/>
    <x v="24"/>
    <x v="7"/>
    <x v="31"/>
    <s v="Marisol Monsalve Usme"/>
    <x v="0"/>
    <s v="PMAI-2019-011"/>
    <s v="No aplica"/>
    <s v="Informe de Auditoría Interna de gestión al proceso de comunicaciones vigencia 2019"/>
    <x v="0"/>
    <s v="No aplica"/>
    <x v="2"/>
    <s v="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
    <s v="Sin informacion"/>
    <s v="Sin informacion"/>
    <s v="No aplica"/>
    <s v="no aplica"/>
    <s v="Sin informacion"/>
    <x v="1"/>
    <x v="1"/>
    <x v="1"/>
    <x v="122"/>
    <d v="2020-06-18T00:00:00"/>
    <m/>
    <m/>
    <n v="0"/>
    <s v="SIN AVANCE"/>
    <e v="#VALUE!"/>
    <e v="#VALUE!"/>
    <s v="ABIERTO"/>
  </r>
  <r>
    <n v="213"/>
    <x v="50"/>
    <x v="24"/>
    <x v="2"/>
    <x v="3"/>
    <s v="Marisol Monsalve Usme"/>
    <x v="0"/>
    <s v="PMAI-2019-012"/>
    <s v="No aplica"/>
    <s v="Informe de Auditoría Interna de gestión al proceso de comunicaciones vigencia 2019"/>
    <x v="0"/>
    <s v="No aplica"/>
    <x v="2"/>
    <s v="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s v="Sin informacion"/>
    <s v="Sin informacion"/>
    <s v="No aplica"/>
    <s v="no aplica"/>
    <s v="Sin informacion"/>
    <x v="1"/>
    <x v="1"/>
    <x v="1"/>
    <x v="121"/>
    <d v="2020-06-18T00:00:00"/>
    <m/>
    <m/>
    <n v="0"/>
    <s v="SIN AVANCE"/>
    <e v="#VALUE!"/>
    <e v="#VALUE!"/>
    <s v="ABIERTO"/>
  </r>
  <r>
    <n v="214"/>
    <x v="50"/>
    <x v="24"/>
    <x v="2"/>
    <x v="3"/>
    <s v="Marisol Monsalve Usme"/>
    <x v="0"/>
    <s v="PMAI-2019-013"/>
    <s v="No aplica"/>
    <s v="Informe de Auditoría Interna de gestión al proceso de comunicaciones vigencia 2019"/>
    <x v="0"/>
    <s v="No aplica"/>
    <x v="2"/>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Sin informacion"/>
    <x v="1"/>
    <x v="1"/>
    <x v="1"/>
    <x v="121"/>
    <d v="2020-06-18T00:00:00"/>
    <m/>
    <m/>
    <n v="0"/>
    <s v="SIN AVANCE"/>
    <e v="#VALUE!"/>
    <e v="#VALUE!"/>
    <s v="ABIERTO"/>
  </r>
  <r>
    <n v="215"/>
    <x v="4"/>
    <x v="1"/>
    <x v="12"/>
    <x v="96"/>
    <s v="Yury  Orjuela Florez"/>
    <x v="0"/>
    <s v="PMAI-2019-014"/>
    <s v="No aplica"/>
    <s v="Auditoria al Proceso Misional Modelo Pedagógico Estimulos de Corresponsabilidad Vigencia 2018"/>
    <x v="0"/>
    <s v="No aplica"/>
    <x v="2"/>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6"/>
    <x v="4"/>
    <x v="1"/>
    <x v="9"/>
    <x v="97"/>
    <s v="Yury  Orjuela Florez"/>
    <x v="0"/>
    <s v="PMAI-2019-015"/>
    <s v="No aplica"/>
    <s v="Auditoria al Proceso Misional Modelo Pedagógico Estimulos de Corresponsabilidad Vigencia 2018"/>
    <x v="0"/>
    <s v="No aplica"/>
    <x v="2"/>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7"/>
    <x v="4"/>
    <x v="1"/>
    <x v="2"/>
    <x v="18"/>
    <s v="Yury  Orjuela Florez"/>
    <x v="0"/>
    <s v="PMAI-2019-016"/>
    <s v="No aplica"/>
    <s v="Auditoria al Proceso Misional Modelo Pedagógico Estimulos de Corresponsabilidad Vigencia 2018"/>
    <x v="0"/>
    <s v="No aplica"/>
    <x v="2"/>
    <s v="1.3     El acuerdo de corresponsabilidad suscrito con los Jóvenes,  no se encuentra subido al Sistema de Información Misional SIMI en un 51% de los casos revisados, vulnerando el procedimiento de “Trámite para acuerdos de corresponsabilidad” en sus actividades 14 y 15. El Sistema de Información Misional debe reflejar los datos básicos y de intervención del joven, de tal manera que el documento que deriva en el reconocimiento de un estímulo otorgado por el Instituto, dentro de sus estrategias de desarrollo de competencias laborales, debe poder ser consultado en la plataforma."/>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8"/>
    <x v="4"/>
    <x v="1"/>
    <x v="9"/>
    <x v="97"/>
    <s v="Yury  Orjuela Florez"/>
    <x v="0"/>
    <s v="PMAI-2019-017"/>
    <s v="No aplica"/>
    <s v="Auditoria al Proceso Misional Modelo Pedagógico Estimulos de Corresponsabilidad Vigencia 2018"/>
    <x v="0"/>
    <s v="No aplica"/>
    <x v="2"/>
    <s v="1.4     Se evidenció la permanencia de ocho (8) jóvenes con edad superior a 28 años y once meses, así mismo,  ciento nueve (109) jóvenes que superaron el año y seis meses acumulativos dentro de las actividades de corresponsabilidad, modalidad estímulos de corresponsabilidad, vulnerando la Resolución 025 de 2017, en su artículo sexto, en sus incisos a y b, y plasmados éstos en documentos legales “Acuerdo de Corresponsabilidad” formatos M-EPV-FT-010, en su versión 03 y M-MEM-FT-003 Versión 04, el primero vigente desde el 29 de Junio de 2016, hasta el 16 de Agosto de 2017 y el segundo a partir de 17 de agosto 2017, fecha hasta la actualidad, en cuanto a las causales de terminación de la concesión del estímulos de corresponsabilidad. En dichos casos los recursos estarían siendo destinados a población no autorizada para acceder a los mismos, de acuerdo con procedimientos del Instituto.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9"/>
    <x v="4"/>
    <x v="1"/>
    <x v="9"/>
    <x v="97"/>
    <s v="Yury  Orjuela Florez"/>
    <x v="0"/>
    <s v="PMAI-2019-018"/>
    <s v="No aplica"/>
    <s v="Auditoria al Proceso Misional Modelo Pedagógico Estimulos de Corresponsabilidad Vigencia 2018"/>
    <x v="0"/>
    <s v="No aplica"/>
    <x v="2"/>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0"/>
    <x v="4"/>
    <x v="1"/>
    <x v="9"/>
    <x v="97"/>
    <s v="Yury  Orjuela Florez"/>
    <x v="0"/>
    <s v="PMAI-2019-019"/>
    <s v="No aplica"/>
    <s v="Auditoria al Proceso Misional Modelo Pedagógico Estimulos de Corresponsabilidad Vigencia 2018"/>
    <x v="0"/>
    <s v="No aplica"/>
    <x v="2"/>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1"/>
    <x v="4"/>
    <x v="1"/>
    <x v="9"/>
    <x v="97"/>
    <s v="Yury  Orjuela Florez"/>
    <x v="0"/>
    <s v="PMAI-2019-020"/>
    <s v="No aplica"/>
    <s v="Auditoria al Proceso Misional Modelo Pedagógico Estimulos de Corresponsabilidad Vigencia 2018"/>
    <x v="0"/>
    <s v="No aplica"/>
    <x v="2"/>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2"/>
    <x v="4"/>
    <x v="1"/>
    <x v="7"/>
    <x v="12"/>
    <s v="Yury  Orjuela Florez"/>
    <x v="0"/>
    <s v="PMAI-2019-021"/>
    <s v="No aplica"/>
    <s v="Auditoria al Proceso Misional Modelo Pedagógico Estimulos de Corresponsabilidad Vigencia 2018"/>
    <x v="0"/>
    <s v="No aplica"/>
    <x v="2"/>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3"/>
    <x v="4"/>
    <x v="1"/>
    <x v="18"/>
    <x v="98"/>
    <s v="Yury  Orjuela Florez"/>
    <x v="0"/>
    <s v="PMAI-2019-022"/>
    <s v="No aplica"/>
    <s v="Auditoria al Proceso Misional Modelo Pedagógico Estimulos de Corresponsabilidad Vigencia 2018"/>
    <x v="0"/>
    <s v="No aplica"/>
    <x v="2"/>
    <s v="2.1     Se observan rechazos de giros de estímulos, ocasionados por bloqueos de tarjetas, pérdida de tarjeta y no reclamo o activación de tarjeta. Sobre estas situaciones que se presentan, no se evidencia un registro de orientación al joven sobre el manejo de las tarjetas, así como tampoco trazabilidad de la gestión realizada con el fin de contactar a los jóvenes para que reclamen la tarjeta y recibir el estímulo concedido. Sobre estos rechazos no se evidencia por parte del área, un seguimiento adecuado, ni antes ni después de 180 días, en relación con los rechazos de giros por estímulos de corresponsabilidad identificados en Tesorería. Esta debilidad en acceso de información y seguimiento de giros rechazados o no realizados obstaculiza el cumplimiento efectivo de las metas institucionales y convenios suscritos en pro de ofrecer a los jóvenes estímulos por actividades de corresponsabilidad.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4"/>
    <x v="4"/>
    <x v="1"/>
    <x v="7"/>
    <x v="31"/>
    <s v="Yury  Orjuela Florez"/>
    <x v="0"/>
    <s v="PMAI-2019-023"/>
    <s v="No aplica"/>
    <s v="Auditoria al Proceso Misional Modelo Pedagógico Estimulos de Corresponsabilidad Vigencia 2018"/>
    <x v="0"/>
    <s v="No aplica"/>
    <x v="2"/>
    <s v="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5"/>
    <x v="4"/>
    <x v="1"/>
    <x v="2"/>
    <x v="18"/>
    <s v="Yury  Orjuela Florez"/>
    <x v="0"/>
    <s v="PMAI-2019-024"/>
    <s v="No aplica"/>
    <s v="Auditoria al Proceso Misional Modelo Pedagógico Estimulos de Corresponsabilidad Vigencia 2018"/>
    <x v="0"/>
    <s v="No aplica"/>
    <x v="2"/>
    <s v="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6"/>
    <x v="4"/>
    <x v="1"/>
    <x v="9"/>
    <x v="97"/>
    <s v="Yury  Orjuela Florez"/>
    <x v="0"/>
    <s v="PMAI-2019-025"/>
    <s v="No aplica"/>
    <s v="Auditoria al Proceso Misional Modelo Pedagógico Estimulos de Corresponsabilidad Vigencia 2018"/>
    <x v="0"/>
    <s v="No aplica"/>
    <x v="2"/>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7"/>
    <x v="4"/>
    <x v="1"/>
    <x v="9"/>
    <x v="17"/>
    <s v="Yury  Orjuela Florez"/>
    <x v="0"/>
    <s v="PMAI-2019-026"/>
    <s v="No aplica"/>
    <s v="Auditoria de gestión al proceso misional vigencia 2018"/>
    <x v="0"/>
    <s v="No aplica"/>
    <x v="2"/>
    <s v="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s v="Sin informacion"/>
    <s v="Desarrollar por parte del responsable del área sicosocial las acciones que se requieran por parte de la Oficina Asesora de Planeación para implementar los formatos del área psicosocial en el Sistema de Información misional – SIMI."/>
    <s v="No aplica"/>
    <s v="no aplica"/>
    <s v="Sin informacion"/>
    <x v="1"/>
    <x v="1"/>
    <x v="1"/>
    <x v="124"/>
    <m/>
    <m/>
    <m/>
    <n v="0"/>
    <s v="SIN AVANCE"/>
    <e v="#VALUE!"/>
    <e v="#VALUE!"/>
    <s v="ABIERTO"/>
  </r>
  <r>
    <n v="228"/>
    <x v="4"/>
    <x v="1"/>
    <x v="2"/>
    <x v="18"/>
    <s v="Yury  Orjuela Florez"/>
    <x v="0"/>
    <s v="PMAI-2019-027"/>
    <s v="No aplica"/>
    <s v="Auditoria de gestión al proceso misional vigencia 2018"/>
    <x v="0"/>
    <s v="No aplica"/>
    <x v="2"/>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
    <s v="Sin informacion"/>
    <s v="Formular e implementar por parte del responsable del área sicosocial un documento que permita establecer una ruta para la formulación del PAIF."/>
    <s v="No aplica"/>
    <s v="no aplica"/>
    <s v="Sin informacion"/>
    <x v="1"/>
    <x v="1"/>
    <x v="1"/>
    <x v="125"/>
    <m/>
    <m/>
    <m/>
    <n v="0"/>
    <s v="SIN AVANCE"/>
    <e v="#VALUE!"/>
    <e v="#VALUE!"/>
    <s v="ABIERTO"/>
  </r>
  <r>
    <n v="229"/>
    <x v="4"/>
    <x v="1"/>
    <x v="9"/>
    <x v="99"/>
    <s v="Yury  Orjuela Florez"/>
    <x v="0"/>
    <s v="PMAI-2019-028"/>
    <s v="No aplica"/>
    <s v="Auditoria de gestión al proceso misional vigencia 2018"/>
    <x v="0"/>
    <s v="No aplica"/>
    <x v="2"/>
    <s v="No se cuenta con parámetros claros y tangibles que permitan establecer la ubicación o tránsito de los NNAJ de una etapa a otra dentro del modelo Pedagógico del IDIPRON"/>
    <s v="Sin informacion"/>
    <s v="Sin informacion"/>
    <s v="No aplica"/>
    <s v="no aplica"/>
    <s v="Sin informacion"/>
    <x v="1"/>
    <x v="1"/>
    <x v="1"/>
    <x v="126"/>
    <m/>
    <m/>
    <m/>
    <n v="0"/>
    <s v="SIN AVANCE"/>
    <e v="#VALUE!"/>
    <e v="#VALUE!"/>
    <s v="ABIERTO"/>
  </r>
  <r>
    <n v="230"/>
    <x v="4"/>
    <x v="1"/>
    <x v="9"/>
    <x v="99"/>
    <s v="Yury  Orjuela Florez"/>
    <x v="0"/>
    <s v="PMAI-2019-029"/>
    <s v="No aplica"/>
    <s v="Auditoria de gestión al proceso misional vigencia 2018"/>
    <x v="0"/>
    <s v="No aplica"/>
    <x v="2"/>
    <s v="En aras de dar aplicación al sistema integrado de gestión, revisado el registro diario de enfermería en las unidades visitadas, se encuentra en su mayoría, que no se diligencia a tiempo el formato con los datos del NNAJ atendidos durante el día, el tipo de atención y el procedimiento prestado y la firma del responsable. En efecto, se genera un riesgo en el diligenciamiento de instructivos establecidos por el IDIPRON y el registro en el SIMI de las actividades que se realicen con los beneficiarios vinculados."/>
    <s v="Sin informacion"/>
    <s v="Ajustar el instructivo del formato REGISTRO DIARIO DE ENFERMERIA para establecer que el tiempo de diligenciamiento en las UPI con mayor demanda de atención se hará en las horas de la tarde antes de finalizar la jornada."/>
    <s v="No aplica"/>
    <s v="no aplica"/>
    <s v="Sin informacion"/>
    <x v="1"/>
    <x v="1"/>
    <x v="1"/>
    <x v="127"/>
    <m/>
    <m/>
    <m/>
    <n v="0"/>
    <s v="SIN AVANCE"/>
    <e v="#VALUE!"/>
    <e v="#VALUE!"/>
    <s v="ABIERTO"/>
  </r>
  <r>
    <n v="231"/>
    <x v="4"/>
    <x v="1"/>
    <x v="13"/>
    <x v="25"/>
    <s v="Yury  Orjuela Florez"/>
    <x v="0"/>
    <s v="PMAI-2019-030"/>
    <s v="No aplica"/>
    <s v="Auditoria de gestión al proceso misional vigencia 2018"/>
    <x v="0"/>
    <s v="No aplica"/>
    <x v="2"/>
    <s v="Se debe cumplir a cabalidad con el Manual de Primeros Auxilios establecido por el IDIPRON. De acuerdo con el Manual de primeros auxilios del IDIPRON, el contenido del botiquín debe ubicarse en un solo punto y en un lugar seguro, debe contener entre otros elementos la linterna, la lista de teléfonos de emergencia de las EPS y ARP, jabón de manos y bolsas plásticas (UPI Oasis, Servita, Liberia, El Edén, La Arcadia y San Francisco), situación que puede poner en riesgo a los jóvenes ante cualquier eventualidad o accidente en la unidad."/>
    <s v="Sin informacion"/>
    <s v="Ajustar el Manual de primeros auxilios del IDIPRON, para oficializar el contenido del botiquín de las enfermerías de las UPI así como su lugar de ubicación en caso de una emergencia, aclarando en el manual que el contenido del botiquín de las enfermerías es diferente al general de la UPI."/>
    <s v="No aplica"/>
    <s v="no aplica"/>
    <s v="Sin informacion"/>
    <x v="1"/>
    <x v="1"/>
    <x v="1"/>
    <x v="128"/>
    <m/>
    <m/>
    <m/>
    <n v="0"/>
    <s v="SIN AVANCE"/>
    <e v="#VALUE!"/>
    <e v="#VALUE!"/>
    <s v="ABIERTO"/>
  </r>
  <r>
    <n v="232"/>
    <x v="4"/>
    <x v="1"/>
    <x v="9"/>
    <x v="16"/>
    <s v="Yury  Orjuela Florez"/>
    <x v="0"/>
    <s v="PMAI-2019-031"/>
    <s v="No aplica"/>
    <s v="Auditoria de gestión al proceso misional vigencia 2018"/>
    <x v="0"/>
    <s v="No aplica"/>
    <x v="2"/>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s v="Sin informacion"/>
    <s v="Realización de un estándar de atención por UPI para evaluar la pertinencia de personal_x000a_de enfermería en la UPI Internado para brindar atención las 24 horas"/>
    <s v="No aplica"/>
    <s v="no aplica"/>
    <s v="Sin informacion"/>
    <x v="1"/>
    <x v="1"/>
    <x v="1"/>
    <x v="129"/>
    <m/>
    <m/>
    <m/>
    <n v="0"/>
    <s v="SIN AVANCE"/>
    <e v="#VALUE!"/>
    <e v="#VALUE!"/>
    <s v="ABIERTO"/>
  </r>
  <r>
    <n v="233"/>
    <x v="4"/>
    <x v="1"/>
    <x v="8"/>
    <x v="100"/>
    <s v="Yury  Orjuela Florez"/>
    <x v="0"/>
    <s v="PMAI-2019-032"/>
    <s v="No aplica"/>
    <s v="Auditoria de gestión al proceso misional vigencia 2018"/>
    <x v="0"/>
    <s v="No aplica"/>
    <x v="2"/>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Sin informacion"/>
    <s v="Sin informacion"/>
    <s v="No aplica"/>
    <s v="no aplica"/>
    <s v="Sin informacion"/>
    <x v="1"/>
    <x v="1"/>
    <x v="1"/>
    <x v="126"/>
    <m/>
    <m/>
    <m/>
    <n v="0"/>
    <s v="SIN AVANCE"/>
    <e v="#VALUE!"/>
    <e v="#VALUE!"/>
    <s v="ABIERTO"/>
  </r>
  <r>
    <n v="234"/>
    <x v="4"/>
    <x v="1"/>
    <x v="9"/>
    <x v="26"/>
    <s v="Yury  Orjuela Florez"/>
    <x v="0"/>
    <s v="PMAI-2019-033"/>
    <s v="No aplica"/>
    <s v="Auditoria de gestión al proceso misional vigencia 2018"/>
    <x v="0"/>
    <s v="No aplica"/>
    <x v="2"/>
    <s v="Se pudo observar debilidades en los controles y disposición de los alimentos que se envían a las unidades, toda vez que se identificaron diferencias en los kardex verificados en las cocinas y el envío de alimentos basados en promedios que no se ajustan a la realidad de las asistencias diarias, lo que conlleva a que las unidades del Instituto tengan faltantes o excedentes de alimentos y una falta en la optimización de los recursos"/>
    <s v="Sin informacion"/>
    <s v="Implementar el formato CONTROL DE ESPACIOS DE ALMACENAMIENTO_x000a_TEMPORAL M-MEX-FT-026, el cual permite verificar en línea la actualización de los saldos de alimentos."/>
    <s v="No aplica"/>
    <s v="no aplica"/>
    <s v="Sin informacion"/>
    <x v="1"/>
    <x v="1"/>
    <x v="1"/>
    <x v="130"/>
    <m/>
    <m/>
    <m/>
    <n v="0"/>
    <s v="SIN AVANCE"/>
    <e v="#VALUE!"/>
    <e v="#VALUE!"/>
    <s v="ABIERTO"/>
  </r>
  <r>
    <n v="235"/>
    <x v="4"/>
    <x v="1"/>
    <x v="9"/>
    <x v="84"/>
    <s v="Yury  Orjuela Florez"/>
    <x v="0"/>
    <s v="PMAI-2019-034"/>
    <s v="No aplica"/>
    <s v="Auditoria de gestión al proceso misional vigencia 2018"/>
    <x v="0"/>
    <s v="No aplica"/>
    <x v="2"/>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Sin informacion"/>
    <s v="Sin informacion"/>
    <s v="No aplica"/>
    <s v="no aplica"/>
    <s v="Sin informacion"/>
    <x v="1"/>
    <x v="1"/>
    <x v="1"/>
    <x v="126"/>
    <m/>
    <m/>
    <m/>
    <n v="0"/>
    <s v="SIN AVANCE"/>
    <e v="#VALUE!"/>
    <e v="#VALUE!"/>
    <s v="ABIERTO"/>
  </r>
  <r>
    <n v="236"/>
    <x v="4"/>
    <x v="1"/>
    <x v="21"/>
    <x v="80"/>
    <s v="Yury  Orjuela Florez"/>
    <x v="0"/>
    <s v="PMAI-2019-035"/>
    <s v="No aplica"/>
    <s v="Auditoria de gestión al proceso misional vigencia 2018"/>
    <x v="0"/>
    <s v="No aplica"/>
    <x v="2"/>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s v="Sin informacion"/>
    <s v="Socialización por parte del Responsable del Área de salud de los perfiles sanitarios a través de Reunión con las diferentes Subdirecciones del IDIPRON._x000a_2. Crear el procedimiento Perfil Sanitario para dejar claro cómo se establecen las alertas y el seguimiento por parte del área de salud-Calidad Alimentaria."/>
    <s v="No aplica"/>
    <s v="no aplica"/>
    <s v="Sin informacion"/>
    <x v="1"/>
    <x v="1"/>
    <x v="1"/>
    <x v="131"/>
    <m/>
    <m/>
    <m/>
    <n v="0"/>
    <s v="SIN AVANCE"/>
    <e v="#VALUE!"/>
    <e v="#VALUE!"/>
    <s v="ABIERTO"/>
  </r>
  <r>
    <n v="237"/>
    <x v="4"/>
    <x v="1"/>
    <x v="9"/>
    <x v="101"/>
    <s v="Yury  Orjuela Florez"/>
    <x v="0"/>
    <s v="PMAI-2019-036"/>
    <s v="No aplica"/>
    <s v="Auditoria de gestión al proceso misional vigencia 2018"/>
    <x v="0"/>
    <s v="No aplica"/>
    <x v="2"/>
    <s v="Se observó en las unidades de Arcadia, Molinos, Florida, insumos para desarrollar el taller de telares sin uso como son (telares, hilos e hilaza), al presentarse esta situación se evidencia una falta de planeación o programación y seguimiento para el desarrollo de los talleres, lo que genera un riesgo de deterioro de los insumos por no ser utilizados y para los NNAJ en cuanto a dificultad para el desarrollo adecuado en su proceso pedagógico."/>
    <s v="Sin informacion"/>
    <s v="Realizar por parte de la /el rector de la Escuela Pedagógica Integral (EPI), una redistribución de los insumos y trasladarlos a las UPI que se requiera y se desarrollen estos talleres."/>
    <s v="No aplica"/>
    <s v="no aplica"/>
    <s v="Sin informacion"/>
    <x v="1"/>
    <x v="1"/>
    <x v="1"/>
    <x v="132"/>
    <m/>
    <m/>
    <m/>
    <n v="0"/>
    <s v="SIN AVANCE"/>
    <e v="#VALUE!"/>
    <e v="#VALUE!"/>
    <s v="ABIERTO"/>
  </r>
  <r>
    <n v="238"/>
    <x v="4"/>
    <x v="1"/>
    <x v="2"/>
    <x v="18"/>
    <s v="Yury  Orjuela Florez"/>
    <x v="0"/>
    <s v="PMAI-2019-037"/>
    <s v="No aplica"/>
    <s v="Auditoria de gestión al proceso misional vigencia 2018"/>
    <x v="0"/>
    <s v="No aplica"/>
    <x v="2"/>
    <s v="Se observó la no existencia de la parametrización en SIMI de los centros de interés, por tanto, no es posible diferenciar la gestión del área por cada uno de los programas ni determinar los recursos necesarios para el desarrollo de estos"/>
    <s v="Sin informacion"/>
    <s v="Oficialización por parte del PEI y los proyectos Pedagógicos por UPI, revisando con soporte SIMI la forma en la cual debe ser su articulación."/>
    <s v="No aplica"/>
    <s v="no aplica"/>
    <s v="Sin informacion"/>
    <x v="1"/>
    <x v="1"/>
    <x v="1"/>
    <x v="133"/>
    <m/>
    <m/>
    <m/>
    <n v="0"/>
    <s v="SIN AVANCE"/>
    <e v="#VALUE!"/>
    <e v="#VALUE!"/>
    <s v="ABIERTO"/>
  </r>
  <r>
    <n v="239"/>
    <x v="4"/>
    <x v="1"/>
    <x v="2"/>
    <x v="18"/>
    <s v="Yury  Orjuela Florez"/>
    <x v="0"/>
    <s v="PMAI-2019-038"/>
    <s v="No aplica"/>
    <s v="Auditoria de gestión al proceso misional vigencia 2018"/>
    <x v="0"/>
    <s v="No aplica"/>
    <x v="2"/>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
    <s v="Sin informacion"/>
    <s v="Desarrollar por parte del responsable del Área Sicosocial las acciones que se requieran por parte de la Oficina Asesora de Planeación para implementar los formatos del área psicosocial en el Sistema de Información misional – SIMI."/>
    <s v="No aplica"/>
    <s v="no aplica"/>
    <s v="Sin informacion"/>
    <x v="1"/>
    <x v="1"/>
    <x v="1"/>
    <x v="134"/>
    <m/>
    <m/>
    <m/>
    <n v="0"/>
    <s v="SIN AVANCE"/>
    <e v="#VALUE!"/>
    <e v="#VALUE!"/>
    <s v="ABIERTO"/>
  </r>
  <r>
    <n v="240"/>
    <x v="4"/>
    <x v="1"/>
    <x v="8"/>
    <x v="100"/>
    <s v="Yury  Orjuela Florez"/>
    <x v="0"/>
    <s v="PMAI-2019-039"/>
    <s v="No aplica"/>
    <s v="Auditoria de gestión al proceso misional vigencia 2018"/>
    <x v="0"/>
    <s v="No aplica"/>
    <x v="2"/>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Sin informacion"/>
    <s v="Sin informacion"/>
    <s v="No aplica"/>
    <s v="no aplica"/>
    <s v="Sin informacion"/>
    <x v="1"/>
    <x v="1"/>
    <x v="1"/>
    <x v="126"/>
    <m/>
    <m/>
    <m/>
    <n v="0"/>
    <s v="SIN AVANCE"/>
    <e v="#VALUE!"/>
    <e v="#VALUE!"/>
    <s v="ABIERTO"/>
  </r>
  <r>
    <n v="241"/>
    <x v="4"/>
    <x v="1"/>
    <x v="9"/>
    <x v="17"/>
    <s v="Yury  Orjuela Florez"/>
    <x v="0"/>
    <s v="PMAI-2019-040"/>
    <s v="No aplica"/>
    <s v="Auditoria de gestión al proceso misional vigencia 2018"/>
    <x v="0"/>
    <s v="No aplica"/>
    <x v="2"/>
    <s v="No se cumple cabalmente con acciones de Valoración Sicosocial Inicial, Consulta Social en Domicilio, Planes de Atención Individual y Familiar e intervenciones (Intervenciones familiares, sicosociales e individuales – Talleres con NNAJ y Talleres con Familias), lo que representa un incumplimiento a los instructivos ACCIONES SICOSOCIALES"/>
    <s v="Sin informacion"/>
    <s v="Realizar seguimientos periódicos por parte del responsable del Área sicosocial a cada equipo de profesionales del área en cada UPI, verificando el cabal cumplimiento de los instructivos ACCIONES SICOSOCIALES - CONSULTA SOCIAL EN DOMICILIO M-MSS-IN-002 y ACCIONES SICOSOCIALES - INTERVENCIÓN SICOSOCIAL M-MSS-IN-003 y por otra parte, al MANUAL OPERATIVO AREA SICOSOCIAL M-MSS-MA-001."/>
    <s v="No aplica"/>
    <s v="no aplica"/>
    <s v="Sin informacion"/>
    <x v="1"/>
    <x v="1"/>
    <x v="1"/>
    <x v="135"/>
    <m/>
    <m/>
    <m/>
    <n v="0"/>
    <s v="SIN AVANCE"/>
    <e v="#VALUE!"/>
    <e v="#VALUE!"/>
    <s v="ABIERTO"/>
  </r>
  <r>
    <n v="242"/>
    <x v="4"/>
    <x v="1"/>
    <x v="9"/>
    <x v="97"/>
    <s v="Yury  Orjuela Florez"/>
    <x v="0"/>
    <s v="PMAI-2019-041"/>
    <s v="No aplica"/>
    <s v="Auditoria de gestión al proceso misional vigencia 2018"/>
    <x v="0"/>
    <s v="No aplica"/>
    <x v="2"/>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
    <s v="Sin informacion"/>
    <s v="Realizar un comité misional ampliado por parte de las áreas de la SE (3) y el contexto pedagógico externado en cual se revisen los casos de los NNA, y se tomen decisiones con la frecuencia establecida en el instructivo 003 COMITÉS MISIONALES M-MEX-IN-003."/>
    <s v="No aplica"/>
    <s v="no aplica"/>
    <s v="Sin informacion"/>
    <x v="1"/>
    <x v="1"/>
    <x v="1"/>
    <x v="136"/>
    <m/>
    <m/>
    <m/>
    <n v="0"/>
    <s v="SIN AVANCE"/>
    <e v="#VALUE!"/>
    <e v="#VALUE!"/>
    <s v="ABIERTO"/>
  </r>
  <r>
    <n v="243"/>
    <x v="4"/>
    <x v="1"/>
    <x v="9"/>
    <x v="102"/>
    <s v="Yury  Orjuela Florez"/>
    <x v="0"/>
    <s v="PMAI-2019-042"/>
    <s v="No aplica"/>
    <s v="Auditoria de gestión al proceso misional vigencia 2018"/>
    <x v="0"/>
    <s v="No aplica"/>
    <x v="2"/>
    <s v="Se identifica omisión en notificaciones y solicitud de permisos ante los defensores de familia quienes actúan como máxima autoridad administrativa dentro del Proceso Administrativo de Restablecimiento de Derechos para verificar, garantizar y restablecer los derechos de los niños niñas y los adolescentes. Estatuto Integral del Defensor de Familia; deberes del defensor de familia, Capitulo I"/>
    <s v="Sin informacion"/>
    <s v="Capacitar a los Responsables de UPI, facilitadores de convivencia, tutores de vivienda,_x000a_enfermeras en la identificación de situaciones de vulneración de derechos de los NNA y en la activación de_x000a_las respectivas rutas” - Estatuto Integral del Defensor de Familia; deberes del defensor de familia, Capitulo II."/>
    <s v="No aplica"/>
    <s v="no aplica"/>
    <s v="Sin informacion"/>
    <x v="1"/>
    <x v="1"/>
    <x v="1"/>
    <x v="137"/>
    <m/>
    <m/>
    <m/>
    <n v="0"/>
    <s v="SIN AVANCE"/>
    <e v="#VALUE!"/>
    <e v="#VALUE!"/>
    <s v="ABIERTO"/>
  </r>
  <r>
    <n v="244"/>
    <x v="4"/>
    <x v="1"/>
    <x v="14"/>
    <x v="103"/>
    <s v="Yury  Orjuela Florez"/>
    <x v="0"/>
    <s v="PMAI-2019-043"/>
    <s v="No aplica"/>
    <s v="Auditoria de gestión al proceso misional vigencia 2018"/>
    <x v="0"/>
    <s v="No aplica"/>
    <x v="2"/>
    <s v="El personal a cargo de los espacios de almacenamiento carece de entrenamiento básico para el manejo y control de Inventarios de Consumo, lo cual se evidencia al momento en que asumen dicha responsabilidad y actúan sin lineamientos claros respecto al modo de administrar dicho inventario. Lo anterior va en contra de lo estipulado en el numeral 3.1 Del Manual De Procedimientos Administrativos y Contables para el Manejo y Control de los Bienes en los Entes Públicos del Distrito Capital."/>
    <s v="Sin informacion"/>
    <s v="Sin informacion"/>
    <s v="No aplica"/>
    <s v="no aplica"/>
    <s v="Sin informacion"/>
    <x v="1"/>
    <x v="1"/>
    <x v="1"/>
    <x v="126"/>
    <m/>
    <m/>
    <m/>
    <n v="0"/>
    <s v="SIN AVANCE"/>
    <e v="#VALUE!"/>
    <e v="#VALUE!"/>
    <s v="ABIERTO"/>
  </r>
  <r>
    <n v="245"/>
    <x v="4"/>
    <x v="1"/>
    <x v="6"/>
    <x v="104"/>
    <s v="Yury  Orjuela Florez"/>
    <x v="0"/>
    <s v="PMAI-2019-044"/>
    <s v="No aplica"/>
    <s v="Auditoria de gestión al proceso misional vigencia 2018"/>
    <x v="0"/>
    <s v="No aplica"/>
    <x v="2"/>
    <s v="Se evidencian falencias en el control y seguimiento del inventario, en relación con los elementos de consumo ubicados en los espacios de almacenamiento temporal de las Unidades visitadas, toda vez que no se realizaron conteos físicos de manera periódica a fin de poder identificar posibles faltantes o sobrantes de elementos durante la vigencia evaluada"/>
    <s v="Sin informacion"/>
    <s v="Sin informacion"/>
    <s v="No aplica"/>
    <s v="no aplica"/>
    <s v="Sin informacion"/>
    <x v="1"/>
    <x v="1"/>
    <x v="1"/>
    <x v="126"/>
    <m/>
    <m/>
    <m/>
    <n v="0"/>
    <s v="SIN AVANCE"/>
    <e v="#VALUE!"/>
    <e v="#VALUE!"/>
    <s v="ABIERTO"/>
  </r>
  <r>
    <n v="246"/>
    <x v="4"/>
    <x v="1"/>
    <x v="6"/>
    <x v="104"/>
    <s v="Yury  Orjuela Florez"/>
    <x v="0"/>
    <s v="PMAI-2019-045"/>
    <s v="No aplica"/>
    <s v="Auditoria de gestión al proceso misional vigencia 2018"/>
    <x v="0"/>
    <s v="No aplica"/>
    <x v="2"/>
    <s v="De igual forma, se observa una falta de control en cuanto al almacenamiento de algunos bienes, para los cuales al momento de la entrada física no se realizó el correspondiente registro en kárdex. La ausencia de dicho registro, evidencia que no se llevó a cabo el procedimiento de legalización, de acuerdo con lo que indica el numeral 3, Del Manual De Procedimientos Administrativos y Contables para el Manejo y Control de los Bienes en los Entes Públicos del Distrito Capital, en cuanto a los Ingresos o Altas de Almacén"/>
    <s v="Sin informacion"/>
    <s v="Sin informacion"/>
    <s v="No aplica"/>
    <s v="no aplica"/>
    <s v="Sin informacion"/>
    <x v="1"/>
    <x v="1"/>
    <x v="1"/>
    <x v="126"/>
    <m/>
    <m/>
    <m/>
    <n v="0"/>
    <s v="SIN AVANCE"/>
    <e v="#VALUE!"/>
    <e v="#VALUE!"/>
    <s v="ABIERTO"/>
  </r>
  <r>
    <n v="247"/>
    <x v="4"/>
    <x v="1"/>
    <x v="6"/>
    <x v="105"/>
    <s v="Yury  Orjuela Florez"/>
    <x v="0"/>
    <s v="PMAI-2019-046"/>
    <s v="No aplica"/>
    <s v="Auditoria de gestión al proceso misional vigencia 2018"/>
    <x v="0"/>
    <s v="No aplica"/>
    <x v="2"/>
    <s v="No se gestiona adecuadamente el Inventario de elementos de consumo, generando excedentes de elementos almacenados. Se debe observar la Gestión Fiscal, la cual está definida en el artículo 3° de la Ley 610."/>
    <s v="Sin informacion"/>
    <s v="Sin informacion"/>
    <s v="No aplica"/>
    <s v="no aplica"/>
    <s v="Sin informacion"/>
    <x v="1"/>
    <x v="1"/>
    <x v="1"/>
    <x v="126"/>
    <m/>
    <m/>
    <m/>
    <n v="0"/>
    <s v="SIN AVANCE"/>
    <e v="#VALUE!"/>
    <e v="#VALUE!"/>
    <s v="ABIERTO"/>
  </r>
  <r>
    <n v="248"/>
    <x v="4"/>
    <x v="1"/>
    <x v="6"/>
    <x v="106"/>
    <s v="Yury  Orjuela Florez"/>
    <x v="0"/>
    <s v="PMAI-2019-047"/>
    <s v="No aplica"/>
    <s v="Auditoria de gestión al proceso misional vigencia 2018"/>
    <x v="0"/>
    <s v="No aplica"/>
    <x v="2"/>
    <s v="Pérdida de control sobre elementos devolutivos y de consumo a terceros, por parte de los encargados de los espacios de almacenamiento, de manera informal o no oficial. Las responsabilidades compartidas observadas en las Unidades de Normandía, Arcadia y San Francisco, donde varias personas tienen acceso a los espacios de almacenamiento temporal sin que haya exclusivo control por parte del encargado"/>
    <s v="Sin informacion"/>
    <s v="Sin informacion"/>
    <s v="No aplica"/>
    <s v="no aplica"/>
    <s v="Sin informacion"/>
    <x v="1"/>
    <x v="1"/>
    <x v="1"/>
    <x v="126"/>
    <m/>
    <m/>
    <m/>
    <n v="0"/>
    <s v="SIN AVANCE"/>
    <e v="#VALUE!"/>
    <e v="#VALUE!"/>
    <s v="ABIERTO"/>
  </r>
  <r>
    <n v="249"/>
    <x v="4"/>
    <x v="1"/>
    <x v="6"/>
    <x v="107"/>
    <s v="Yury  Orjuela Florez"/>
    <x v="0"/>
    <s v="PMAI-2019-048"/>
    <s v="No aplica"/>
    <s v="Auditoria de gestión al proceso misional vigencia 2018"/>
    <x v="0"/>
    <s v="No aplica"/>
    <x v="2"/>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Sin informacion"/>
    <s v="Sin informacion"/>
    <s v="No aplica"/>
    <s v="no aplica"/>
    <s v="Sin informacion"/>
    <x v="1"/>
    <x v="1"/>
    <x v="1"/>
    <x v="126"/>
    <m/>
    <m/>
    <m/>
    <n v="0"/>
    <s v="SIN AVANCE"/>
    <e v="#VALUE!"/>
    <e v="#VALUE!"/>
    <s v="ABIERTO"/>
  </r>
  <r>
    <n v="250"/>
    <x v="4"/>
    <x v="1"/>
    <x v="13"/>
    <x v="25"/>
    <s v="Yury  Orjuela Florez"/>
    <x v="0"/>
    <s v="PMAI-2019-049"/>
    <s v="No aplica"/>
    <s v="Auditoria de gestión al proceso misional vigencia 2018"/>
    <x v="0"/>
    <s v="No aplica"/>
    <x v="2"/>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Sin informacion"/>
    <x v="1"/>
    <x v="1"/>
    <x v="1"/>
    <x v="126"/>
    <m/>
    <m/>
    <m/>
    <n v="0"/>
    <s v="SIN AVANCE"/>
    <e v="#VALUE!"/>
    <e v="#VALUE!"/>
    <s v="ABIERTO"/>
  </r>
  <r>
    <n v="251"/>
    <x v="4"/>
    <x v="1"/>
    <x v="9"/>
    <x v="21"/>
    <s v="Yury  Orjuela Florez"/>
    <x v="0"/>
    <s v="PMAI-2019-050"/>
    <s v="No aplica"/>
    <s v="Auditoria de gestión al proceso misional vigencia 2018"/>
    <x v="0"/>
    <s v="No aplica"/>
    <x v="2"/>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Sin informacion"/>
    <s v="Sin informacion"/>
    <s v="No aplica"/>
    <s v="no aplica"/>
    <s v="Sin informacion"/>
    <x v="1"/>
    <x v="1"/>
    <x v="1"/>
    <x v="126"/>
    <m/>
    <m/>
    <m/>
    <n v="0"/>
    <s v="SIN AVANCE"/>
    <e v="#VALUE!"/>
    <e v="#VALUE!"/>
    <s v="ABIERTO"/>
  </r>
  <r>
    <n v="252"/>
    <x v="4"/>
    <x v="1"/>
    <x v="2"/>
    <x v="18"/>
    <s v="Yury  Orjuela Florez"/>
    <x v="0"/>
    <s v="PMAI-2019-051"/>
    <s v="No aplica"/>
    <s v="Auditoria de gestión al proceso misional vigencia 2018"/>
    <x v="0"/>
    <s v="No aplica"/>
    <x v="2"/>
    <s v="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
    <s v="Sin informacion"/>
    <s v="Sin informacion"/>
    <s v="No aplica"/>
    <s v="no aplica"/>
    <s v="Sin informacion"/>
    <x v="1"/>
    <x v="1"/>
    <x v="1"/>
    <x v="126"/>
    <m/>
    <m/>
    <m/>
    <n v="0"/>
    <s v="SIN AVANCE"/>
    <e v="#VALUE!"/>
    <e v="#VALUE!"/>
    <s v="ABIERTO"/>
  </r>
  <r>
    <n v="253"/>
    <x v="4"/>
    <x v="1"/>
    <x v="21"/>
    <x v="108"/>
    <s v="Yury  Orjuela Florez"/>
    <x v="0"/>
    <s v="PMAI-2019-052"/>
    <s v="No aplica"/>
    <s v="Auditoria de gestión al proceso misional vigencia 2018"/>
    <x v="0"/>
    <s v="No aplica"/>
    <x v="2"/>
    <s v="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
    <s v="Sin informacion"/>
    <s v="Sin informacion"/>
    <s v="No aplica"/>
    <s v="no aplica"/>
    <s v="Sin informacion"/>
    <x v="1"/>
    <x v="1"/>
    <x v="1"/>
    <x v="126"/>
    <m/>
    <m/>
    <m/>
    <n v="0"/>
    <s v="SIN AVANCE"/>
    <e v="#VALUE!"/>
    <e v="#VALUE!"/>
    <s v="ABIERTO"/>
  </r>
  <r>
    <n v="254"/>
    <x v="4"/>
    <x v="1"/>
    <x v="8"/>
    <x v="109"/>
    <s v="Yury  Orjuela Florez"/>
    <x v="0"/>
    <s v="PMAI-2019-053"/>
    <s v="No aplica"/>
    <s v="Auditoria de gestión al proceso misional vigencia 2018"/>
    <x v="0"/>
    <s v="No aplica"/>
    <x v="2"/>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Sin informacion"/>
    <s v="Sin informacion"/>
    <s v="No aplica"/>
    <s v="no aplica"/>
    <s v="Sin informacion"/>
    <x v="1"/>
    <x v="1"/>
    <x v="1"/>
    <x v="126"/>
    <m/>
    <m/>
    <m/>
    <n v="0"/>
    <s v="SIN AVANCE"/>
    <e v="#VALUE!"/>
    <e v="#VALUE!"/>
    <s v="ABIERTO"/>
  </r>
  <r>
    <n v="255"/>
    <x v="4"/>
    <x v="1"/>
    <x v="8"/>
    <x v="110"/>
    <s v="Yury  Orjuela Florez"/>
    <x v="0"/>
    <s v="PMAI-2019-054"/>
    <s v="No aplica"/>
    <s v="Auditoria de gestión al proceso misional vigencia 2018"/>
    <x v="0"/>
    <s v="No aplica"/>
    <x v="2"/>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Sin informacion"/>
    <s v="Sin informacion"/>
    <s v="No aplica"/>
    <s v="no aplica"/>
    <s v="Sin informacion"/>
    <x v="1"/>
    <x v="1"/>
    <x v="1"/>
    <x v="126"/>
    <m/>
    <m/>
    <m/>
    <n v="0"/>
    <s v="SIN AVANCE"/>
    <e v="#VALUE!"/>
    <e v="#VALUE!"/>
    <s v="ABIERTO"/>
  </r>
  <r>
    <n v="256"/>
    <x v="4"/>
    <x v="1"/>
    <x v="24"/>
    <x v="111"/>
    <s v="Yury  Orjuela Florez"/>
    <x v="0"/>
    <s v="PMAI-2019-055"/>
    <s v="No aplica"/>
    <s v="Auditoria de gestión al proceso misional vigencia 2018"/>
    <x v="0"/>
    <s v="No aplica"/>
    <x v="2"/>
    <s v="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
    <s v="Sin informacion"/>
    <s v="Sin informacion"/>
    <s v="No aplica"/>
    <s v="no aplica"/>
    <s v="Sin informacion"/>
    <x v="1"/>
    <x v="1"/>
    <x v="1"/>
    <x v="126"/>
    <m/>
    <m/>
    <m/>
    <n v="0"/>
    <s v="SIN AVANCE"/>
    <e v="#VALUE!"/>
    <e v="#VALUE!"/>
    <s v="ABIERTO"/>
  </r>
  <r>
    <n v="257"/>
    <x v="4"/>
    <x v="1"/>
    <x v="9"/>
    <x v="35"/>
    <s v="Yury  Orjuela Florez"/>
    <x v="0"/>
    <s v="PMAI-2019-056"/>
    <s v="No aplica"/>
    <s v="Auditoria de gestión al proceso misional vigencia 2018"/>
    <x v="0"/>
    <s v="No aplica"/>
    <x v="2"/>
    <s v="Se evidenció incumplimiento en los controles asociados en los talleres desarrollados por Mitigación en la unidad de Normandía dado que se pudo evidenciar que las temáticas impartidas en estos, puede llevar a revictimizar a las NNAJ. Incumpliendo la Política Pública para la Prevención y Erradicación de la Explotación sexual comercial de niñas, niños y adolescentes 2018-2028 del Institución Colombiano de Bienestar Familiar en su primer eje"/>
    <s v="Sin informacion"/>
    <s v="Oficialización de los talleres de mitigación"/>
    <s v="No aplica"/>
    <s v="no aplica"/>
    <s v="Sin informacion"/>
    <x v="1"/>
    <x v="1"/>
    <x v="1"/>
    <x v="138"/>
    <m/>
    <m/>
    <m/>
    <n v="0"/>
    <s v="SIN AVANCE"/>
    <e v="#VALUE!"/>
    <e v="#VALUE!"/>
    <s v="ABIERTO"/>
  </r>
  <r>
    <n v="258"/>
    <x v="4"/>
    <x v="1"/>
    <x v="9"/>
    <x v="35"/>
    <s v="Yury  Orjuela Florez"/>
    <x v="0"/>
    <s v="PMAI-2019-057"/>
    <s v="No aplica"/>
    <s v="Auditoria de gestión al proceso misional vigencia 2018"/>
    <x v="0"/>
    <s v="No aplica"/>
    <x v="2"/>
    <s v="Se evidencia que las fichas técnicas de los talleres desarrollados por el área de Mitigación no se encuentran dentro del Sistema Integrado de Gestión – SIGID, lo cual genera el riesgo de contar con documentación no aprobada dentro del Sistema e incumpliendo el Manual de Elaboración y Control de Documentos el cual establece las directrices y parámetros para la presentación y elaboración de los documentos asociados al Sistema Integrado de Gestión del IDIPRON"/>
    <s v="Sin informacion"/>
    <s v="Oficialización de los talleres de mitigación."/>
    <s v="No aplica"/>
    <s v="no aplica"/>
    <s v="Sin informacion"/>
    <x v="1"/>
    <x v="1"/>
    <x v="1"/>
    <x v="139"/>
    <m/>
    <m/>
    <m/>
    <n v="0"/>
    <s v="SIN AVANCE"/>
    <e v="#VALUE!"/>
    <e v="#VALUE!"/>
    <s v="ABIERTO"/>
  </r>
  <r>
    <n v="259"/>
    <x v="4"/>
    <x v="1"/>
    <x v="21"/>
    <x v="80"/>
    <s v="Yury  Orjuela Florez"/>
    <x v="0"/>
    <s v="PMAI-2019-058"/>
    <s v="No aplica"/>
    <s v="Auditoria de gestión al proceso misional vigencia 2018"/>
    <x v="0"/>
    <s v="No aplica"/>
    <x v="2"/>
    <s v="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
    <s v="Sin informacion"/>
    <s v="Sin informacion"/>
    <s v="No aplica"/>
    <s v="no aplica"/>
    <s v="Sin informacion"/>
    <x v="1"/>
    <x v="1"/>
    <x v="1"/>
    <x v="126"/>
    <m/>
    <m/>
    <m/>
    <n v="0"/>
    <s v="SIN AVANCE"/>
    <e v="#VALUE!"/>
    <e v="#VALUE!"/>
    <s v="ABIERTO"/>
  </r>
  <r>
    <n v="260"/>
    <x v="4"/>
    <x v="1"/>
    <x v="13"/>
    <x v="112"/>
    <s v="Yury  Orjuela Florez"/>
    <x v="0"/>
    <s v="PMAI-2019-059"/>
    <s v="No aplica"/>
    <s v="Auditoria de gestión al proceso misional vigencia 2018"/>
    <x v="0"/>
    <s v="No aplica"/>
    <x v="2"/>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Sin informacion"/>
    <x v="1"/>
    <x v="1"/>
    <x v="1"/>
    <x v="126"/>
    <m/>
    <m/>
    <m/>
    <n v="0"/>
    <s v="SIN AVANCE"/>
    <e v="#VALUE!"/>
    <e v="#VALUE!"/>
    <s v="ABIERTO"/>
  </r>
  <r>
    <n v="261"/>
    <x v="4"/>
    <x v="1"/>
    <x v="2"/>
    <x v="3"/>
    <s v="Yury  Orjuela Florez"/>
    <x v="0"/>
    <s v="PMAI-2019-060"/>
    <s v="No aplica"/>
    <s v="Auditoria de gestión al proceso misional vigencia 2018"/>
    <x v="0"/>
    <s v="No aplica"/>
    <x v="2"/>
    <s v="Se pudo evidenciar debilidades en la identificación de riesgos y controles adecuados atribuibles al Proceso misional Modelo Pedagógico y en los Procesos de Apoyo que intervienen para la ejecución de las diferentes dinámicas de las unidades del Instituto, en tanto se identificó su materialización los cuales pueden afectar el cumplimiento de los objetivos y metas Institucionales, en tal sentido, no existe un monitoreo a los riesgos que garanticen la eficiencia, eficacia y efectividad del proceso misional"/>
    <s v="Sin informacion"/>
    <s v="Formulación de acciones para mitigar la materialización de los riesgos que fueron identificados en la auditoria y revisar por parte de la Subdirección de Métodos las acciones de controles identificados en los mapas de riesgos del proceso misional."/>
    <s v="No aplica"/>
    <s v="no aplica"/>
    <s v="Sin informacion"/>
    <x v="1"/>
    <x v="1"/>
    <x v="1"/>
    <x v="140"/>
    <m/>
    <m/>
    <m/>
    <n v="0"/>
    <s v="SIN AVANCE"/>
    <e v="#VALUE!"/>
    <e v="#VALUE!"/>
    <s v="ABIERTO"/>
  </r>
  <r>
    <n v="262"/>
    <x v="4"/>
    <x v="1"/>
    <x v="2"/>
    <x v="3"/>
    <s v="Yury  Orjuela Florez"/>
    <x v="0"/>
    <s v="PMAI-2019-061"/>
    <s v="No aplica"/>
    <s v="Auditoria de gestión al proceso misional vigencia 2018"/>
    <x v="0"/>
    <s v="No aplica"/>
    <x v="2"/>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s v="Sin informacion"/>
    <s v="Oficializar los Indicadores de Gestión y Aplicarlos"/>
    <s v="No aplica"/>
    <s v="no aplica"/>
    <s v="Sin informacion"/>
    <x v="1"/>
    <x v="1"/>
    <x v="1"/>
    <x v="141"/>
    <m/>
    <m/>
    <m/>
    <n v="0"/>
    <s v="SIN AVANCE"/>
    <e v="#VALUE!"/>
    <e v="#VALUE!"/>
    <s v="ABIERTO"/>
  </r>
  <r>
    <n v="263"/>
    <x v="12"/>
    <x v="3"/>
    <x v="10"/>
    <x v="64"/>
    <s v="Catalina Cardenas Martinez"/>
    <x v="0"/>
    <s v="PMAI-2019-062"/>
    <s v="No aplica"/>
    <s v="Proyecto: 1104 distrito joven: desarrollo de competencias laborales a jóvenes con derechos vulnerados, vigencia 2018"/>
    <x v="0"/>
    <s v="No aplica"/>
    <x v="2"/>
    <s v="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
    <s v="Sin informacion"/>
    <s v="Sin informacion"/>
    <s v="No aplica"/>
    <s v="no aplica"/>
    <s v="Sin informacion"/>
    <x v="1"/>
    <x v="1"/>
    <x v="1"/>
    <x v="114"/>
    <m/>
    <m/>
    <m/>
    <n v="0"/>
    <s v="SIN AVANCE"/>
    <e v="#VALUE!"/>
    <e v="#VALUE!"/>
    <s v="ABIERTO"/>
  </r>
  <r>
    <n v="264"/>
    <x v="4"/>
    <x v="1"/>
    <x v="10"/>
    <x v="20"/>
    <s v="Yury  Orjuela Florez"/>
    <x v="0"/>
    <s v="PMAI-2019-063"/>
    <s v="No aplica"/>
    <s v="Proyecto: 1104 distrito joven: desarrollo de competencias laborales a jóvenes con derechos vulnerados, vigencia 2019"/>
    <x v="0"/>
    <s v="No aplica"/>
    <x v="2"/>
    <s v="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
    <s v="Sin informacion"/>
    <s v="Sin informacion"/>
    <s v="No aplica"/>
    <s v="no aplica"/>
    <s v="Sin informacion"/>
    <x v="1"/>
    <x v="1"/>
    <x v="1"/>
    <x v="114"/>
    <m/>
    <m/>
    <m/>
    <n v="0"/>
    <s v="SIN AVANCE"/>
    <e v="#VALUE!"/>
    <e v="#VALUE!"/>
    <s v="ABIERTO"/>
  </r>
  <r>
    <n v="265"/>
    <x v="4"/>
    <x v="1"/>
    <x v="10"/>
    <x v="64"/>
    <s v="Yury  Orjuela Florez"/>
    <x v="0"/>
    <s v="PMAI-2019-064"/>
    <s v="No aplica"/>
    <s v="Proyecto: 1104 distrito joven: desarrollo de competencias laborales a jóvenes con derechos vulnerados, vigencia 2020"/>
    <x v="0"/>
    <s v="No aplica"/>
    <x v="2"/>
    <s v="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
    <s v="Sin informacion"/>
    <s v="Sin informacion"/>
    <s v="No aplica"/>
    <s v="no aplica"/>
    <s v="Sin informacion"/>
    <x v="1"/>
    <x v="1"/>
    <x v="1"/>
    <x v="114"/>
    <m/>
    <m/>
    <m/>
    <n v="0"/>
    <s v="SIN AVANCE"/>
    <e v="#VALUE!"/>
    <e v="#VALUE!"/>
    <s v="ABIERTO"/>
  </r>
  <r>
    <n v="266"/>
    <x v="12"/>
    <x v="3"/>
    <x v="10"/>
    <x v="62"/>
    <s v="Catalina Cardenas Martinez"/>
    <x v="0"/>
    <s v="PMAI-2019-065"/>
    <s v="No aplica"/>
    <s v="Proyecto: 1104 distrito joven: desarrollo de competencias laborales a jóvenes con derechos vulnerados, vigencia 2021"/>
    <x v="0"/>
    <s v="No aplica"/>
    <x v="2"/>
    <s v="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
    <s v="Sin informacion"/>
    <s v="Sin informacion"/>
    <s v="No aplica"/>
    <s v="no aplica"/>
    <s v="Sin informacion"/>
    <x v="1"/>
    <x v="1"/>
    <x v="1"/>
    <x v="114"/>
    <m/>
    <m/>
    <m/>
    <n v="0"/>
    <s v="SIN AVANCE"/>
    <e v="#VALUE!"/>
    <e v="#VALUE!"/>
    <s v="ABIERTO"/>
  </r>
  <r>
    <n v="267"/>
    <x v="4"/>
    <x v="1"/>
    <x v="13"/>
    <x v="75"/>
    <s v="Yury  Orjuela Florez"/>
    <x v="0"/>
    <s v="PMAI-2019-066"/>
    <s v="No aplica"/>
    <s v="Proyecto: 1104 distrito joven: desarrollo de competencias laborales a jóvenes con derechos vulnerados, vigencia 2022"/>
    <x v="0"/>
    <s v="No aplica"/>
    <x v="2"/>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Sin informacion"/>
    <x v="1"/>
    <x v="1"/>
    <x v="1"/>
    <x v="114"/>
    <m/>
    <m/>
    <m/>
    <n v="0"/>
    <s v="SIN AVANCE"/>
    <e v="#VALUE!"/>
    <e v="#VALUE!"/>
    <s v="ABIERTO"/>
  </r>
  <r>
    <n v="268"/>
    <x v="4"/>
    <x v="1"/>
    <x v="10"/>
    <x v="74"/>
    <s v="Yury  Orjuela Florez"/>
    <x v="0"/>
    <s v="PMAI-2019-067"/>
    <s v="No aplica"/>
    <s v="Proyecto: 1104 distrito joven: desarrollo de competencias laborales a jóvenes con derechos vulnerados, vigencia 2023"/>
    <x v="0"/>
    <s v="No aplica"/>
    <x v="2"/>
    <s v="Se incumplen los artículos 60 de la Ley 80 de 1993 y 11 de la Ley 1150 de 2007, porque a la fecha existen (10) convenios interadministrativos sin liquidar que exceden el término establecido para la liquidación bilateral y unilateral"/>
    <s v="Sin informacion"/>
    <s v="Sin informacion"/>
    <s v="No aplica"/>
    <s v="no aplica"/>
    <s v="Sin informacion"/>
    <x v="1"/>
    <x v="1"/>
    <x v="1"/>
    <x v="114"/>
    <m/>
    <m/>
    <m/>
    <n v="0"/>
    <s v="SIN AVANCE"/>
    <e v="#VALUE!"/>
    <e v="#VALUE!"/>
    <s v="ABIERTO"/>
  </r>
  <r>
    <n v="269"/>
    <x v="4"/>
    <x v="1"/>
    <x v="10"/>
    <x v="113"/>
    <s v="Yury  Orjuela Florez"/>
    <x v="0"/>
    <s v="PMAI-2019-068"/>
    <s v="No aplica"/>
    <s v="Proyecto: 1104 distrito joven: desarrollo de competencias laborales a jóvenes con derechos vulnerados, vigencia 2024"/>
    <x v="0"/>
    <s v="No aplica"/>
    <x v="2"/>
    <s v="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
    <s v="Sin informacion"/>
    <s v="Sin informacion"/>
    <s v="No aplica"/>
    <s v="no aplica"/>
    <s v="Sin informacion"/>
    <x v="1"/>
    <x v="1"/>
    <x v="1"/>
    <x v="114"/>
    <m/>
    <m/>
    <m/>
    <n v="0"/>
    <s v="SIN AVANCE"/>
    <e v="#VALUE!"/>
    <e v="#VALUE!"/>
    <s v="ABIERTO"/>
  </r>
  <r>
    <n v="270"/>
    <x v="4"/>
    <x v="1"/>
    <x v="1"/>
    <x v="114"/>
    <s v="Yury  Orjuela Florez"/>
    <x v="0"/>
    <s v="PMAI-2019-069"/>
    <s v="No aplica"/>
    <s v="Auditoría Regular Contexto Pedagógico Territorio - I Semestre 2018"/>
    <x v="0"/>
    <s v="No aplica"/>
    <x v="2"/>
    <s v="No se cuenta con el número exacto de convocatorias en los espacios de participación ciudadana delegados a territorio, por tanto, no es posible determinar con certeza el nivel de cumplimiento frente a la obligaciòn. "/>
    <s v="_x000a__x000a_Porque los funcionarios  asignadas a esta labor, no tomaban en cuenta el registro de la asistencia.  _x000a__x000a_Porque no hubó un control y seguimiento de la convocatoria y participación en estos espacios._x000a_"/>
    <s v="Registrar mensualmente en Matriz de Diligenciamiento a instancias Locales  la información de asistencias y convocatorias en los escenarios de participación delegados al Contexto Pedagógico Territorio. "/>
    <s v="No aplica"/>
    <s v="no aplica"/>
    <d v="2019-01-01T00:00:00"/>
    <x v="9"/>
    <x v="0"/>
    <x v="0"/>
    <x v="142"/>
    <d v="2020-12-20T00:00:00"/>
    <s v="NO"/>
    <s v="Actividad al 100%_x000a_No aplica"/>
    <n v="1"/>
    <s v="CUMPLIMIENTO TOTAL"/>
    <s v="NO APLICA ACCION CERRADA"/>
    <s v="NO APLICA ACCION CERRADA"/>
    <s v="CERRADO"/>
  </r>
  <r>
    <n v="271"/>
    <x v="4"/>
    <x v="1"/>
    <x v="7"/>
    <x v="31"/>
    <s v="Yury  Orjuela Florez"/>
    <x v="0"/>
    <s v="PMAI-2019-070"/>
    <s v="No aplica"/>
    <s v="Auditoría Regular Contexto Pedagógico Territorio - I Semestre 2019"/>
    <x v="0"/>
    <s v="No aplica"/>
    <x v="2"/>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d v="2019-01-01T00:00:00"/>
    <x v="9"/>
    <x v="0"/>
    <x v="0"/>
    <x v="143"/>
    <m/>
    <s v="SI"/>
    <m/>
    <n v="0"/>
    <s v="SIN AVANCE"/>
    <n v="-387"/>
    <s v="VENCIDO"/>
    <s v="ABIERTO"/>
  </r>
  <r>
    <n v="272"/>
    <x v="4"/>
    <x v="1"/>
    <x v="9"/>
    <x v="22"/>
    <s v="Yury  Orjuela Florez"/>
    <x v="0"/>
    <s v="PMAI-2019-071"/>
    <s v="No aplica"/>
    <s v="Auditoría Regular Contexto Pedagógico Territorio - I Semestre 2020"/>
    <x v="0"/>
    <s v="No aplica"/>
    <x v="2"/>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d v="2019-01-01T00:00:00"/>
    <x v="9"/>
    <x v="0"/>
    <x v="0"/>
    <x v="144"/>
    <m/>
    <s v="SI"/>
    <m/>
    <n v="0"/>
    <s v="SIN AVANCE"/>
    <n v="-387"/>
    <s v="VENCIDO"/>
    <s v="ABIERTO"/>
  </r>
  <r>
    <n v="273"/>
    <x v="4"/>
    <x v="1"/>
    <x v="8"/>
    <x v="39"/>
    <s v="Yury  Orjuela Florez"/>
    <x v="0"/>
    <s v="PMAI-2019-072"/>
    <s v="No aplica"/>
    <s v="Auditoría Regular Contexto Pedagógico Territorio - I Semestre 2021"/>
    <x v="0"/>
    <s v="No aplica"/>
    <x v="2"/>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d v="2019-01-01T00:00:00"/>
    <x v="9"/>
    <x v="0"/>
    <x v="0"/>
    <x v="145"/>
    <m/>
    <s v="SI"/>
    <m/>
    <n v="0"/>
    <s v="SIN AVANCE"/>
    <n v="-387"/>
    <s v="VENCIDO"/>
    <s v="ABIERTO"/>
  </r>
  <r>
    <n v="274"/>
    <x v="4"/>
    <x v="1"/>
    <x v="7"/>
    <x v="12"/>
    <s v="Yury  Orjuela Florez"/>
    <x v="0"/>
    <s v="PMAI-2019-073"/>
    <s v="No aplica"/>
    <s v="Auditoría Regular Contexto Pedagógico Territorio - I Semestre 2022"/>
    <x v="0"/>
    <s v="No aplica"/>
    <x v="2"/>
    <s v="Se observó la carencia de procedimientos que den alcance y describan las actividades de operación que realiza el Contexto Pedagógico Territorio en garantía del logro de los resultados esperados y el cumplimiento de metas institucionales. Lo anterior, es una omisión a lo establecido en los Numerales 4.1Planeación Institucional y 5.1 Procedimientos documentados y registros en el Sistema Integrado de Gestión de la NTD: SIG: 001:2011."/>
    <s v="* Falta la creación, actualización, ajustes y modificación de documentos propios del contexto ante el SIG de la entidad._x000a__x000a_*No se declararon en obsolescencia documentos propios de estrategias desarrolladas por Territorio que ya no existen. "/>
    <s v="Construcción y oficilización de 7 procedimientos que dan cuenta del abordaje,  contacto y rutas para la atención de los NNAJ "/>
    <s v="No aplica"/>
    <s v="no aplica"/>
    <d v="2019-01-01T00:00:00"/>
    <x v="9"/>
    <x v="0"/>
    <x v="0"/>
    <x v="146"/>
    <d v="2020-12-20T00:00:00"/>
    <s v="NO"/>
    <s v="Actividad al 100%_x000a_No aplica"/>
    <n v="1"/>
    <s v="CUMPLIMIENTO TOTAL"/>
    <s v="NO APLICA ACCION CERRADA"/>
    <s v="NO APLICA ACCION CERRADA"/>
    <s v="CERRADO"/>
  </r>
  <r>
    <n v="275"/>
    <x v="4"/>
    <x v="1"/>
    <x v="2"/>
    <x v="3"/>
    <s v="Yury  Orjuela Florez"/>
    <x v="0"/>
    <s v="PMAI-2019-074"/>
    <s v="No aplica"/>
    <s v="Auditoría Regular Contexto Pedagógico Territorio - I Semestre 2023"/>
    <x v="0"/>
    <s v="No aplica"/>
    <x v="2"/>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d v="2019-01-01T00:00:00"/>
    <x v="9"/>
    <x v="0"/>
    <x v="0"/>
    <x v="147"/>
    <m/>
    <s v="SI"/>
    <m/>
    <n v="0"/>
    <s v="SIN AVANCE"/>
    <n v="-387"/>
    <s v="VENCIDO"/>
    <s v="ABIERTO"/>
  </r>
  <r>
    <n v="276"/>
    <x v="5"/>
    <x v="8"/>
    <x v="18"/>
    <x v="115"/>
    <s v="Stefanny Reina Alvarez"/>
    <x v="0"/>
    <s v="PMAI-2019-075"/>
    <s v="No aplica"/>
    <s v="Gestión Financiera - 2019"/>
    <x v="0"/>
    <s v="No aplica"/>
    <x v="2"/>
    <s v="3.1  Se observa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Sin informacion"/>
    <s v="Sin informacion"/>
    <s v="No aplica"/>
    <s v="no aplica"/>
    <s v="Sin informacion"/>
    <x v="1"/>
    <x v="1"/>
    <x v="1"/>
    <x v="148"/>
    <m/>
    <s v="NO"/>
    <m/>
    <n v="0"/>
    <s v="SIN AVANCE"/>
    <e v="#VALUE!"/>
    <e v="#VALUE!"/>
    <s v="ABIERTO"/>
  </r>
  <r>
    <n v="277"/>
    <x v="5"/>
    <x v="8"/>
    <x v="6"/>
    <x v="116"/>
    <s v="Stefanny Reina Alvarez"/>
    <x v="0"/>
    <s v="PMAI-2019-076"/>
    <s v="No aplica"/>
    <s v="Gestión Financiera - 2019"/>
    <x v="0"/>
    <s v="No aplica"/>
    <x v="2"/>
    <s v="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_x000a_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
    <s v="Sin informacion"/>
    <s v="Sin informacion"/>
    <s v="No aplica"/>
    <s v="no aplica"/>
    <s v="Sin informacion"/>
    <x v="1"/>
    <x v="1"/>
    <x v="1"/>
    <x v="148"/>
    <m/>
    <s v="NO"/>
    <m/>
    <n v="0"/>
    <s v="SIN AVANCE"/>
    <e v="#VALUE!"/>
    <e v="#VALUE!"/>
    <s v="ABIERTO"/>
  </r>
  <r>
    <n v="278"/>
    <x v="5"/>
    <x v="8"/>
    <x v="18"/>
    <x v="117"/>
    <s v="Stefanny Reina Alvarez"/>
    <x v="0"/>
    <s v="PMAI-2019-077"/>
    <s v="No aplica"/>
    <s v="Gestión Financiera - 2019"/>
    <x v="0"/>
    <s v="No aplica"/>
    <x v="2"/>
    <s v="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
    <s v="Sin informacion"/>
    <s v="Sin informacion"/>
    <s v="No aplica"/>
    <s v="no aplica"/>
    <s v="Sin informacion"/>
    <x v="1"/>
    <x v="1"/>
    <x v="1"/>
    <x v="148"/>
    <m/>
    <s v="NO"/>
    <m/>
    <n v="0"/>
    <s v="SIN AVANCE"/>
    <e v="#VALUE!"/>
    <e v="#VALUE!"/>
    <s v="ABIERTO"/>
  </r>
  <r>
    <n v="279"/>
    <x v="5"/>
    <x v="8"/>
    <x v="6"/>
    <x v="118"/>
    <s v="Stefanny Reina Alvarez"/>
    <x v="0"/>
    <s v="PMAI-2019-078"/>
    <s v="No aplica"/>
    <s v="Gestión Financiera - 2019"/>
    <x v="0"/>
    <s v="No aplica"/>
    <x v="2"/>
    <s v="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
    <s v="Sin informacion"/>
    <s v="Sin informacion"/>
    <s v="No aplica"/>
    <s v="no aplica"/>
    <s v="Sin informacion"/>
    <x v="1"/>
    <x v="1"/>
    <x v="1"/>
    <x v="148"/>
    <m/>
    <s v="NO"/>
    <m/>
    <n v="0"/>
    <s v="SIN AVANCE"/>
    <e v="#VALUE!"/>
    <e v="#VALUE!"/>
    <s v="ABIERTO"/>
  </r>
  <r>
    <n v="280"/>
    <x v="5"/>
    <x v="8"/>
    <x v="7"/>
    <x v="31"/>
    <s v="Stefanny Reina Alvarez"/>
    <x v="0"/>
    <s v="PMAI-2019-079"/>
    <s v="No aplica"/>
    <s v="Gestión Financiera - 2019"/>
    <x v="0"/>
    <s v="No aplica"/>
    <x v="2"/>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Sin informacion"/>
    <s v="Sin informacion"/>
    <s v="No aplica"/>
    <s v="no aplica"/>
    <s v="Sin informacion"/>
    <x v="1"/>
    <x v="1"/>
    <x v="1"/>
    <x v="148"/>
    <m/>
    <s v="NO"/>
    <m/>
    <n v="0"/>
    <s v="SIN AVANCE"/>
    <e v="#VALUE!"/>
    <e v="#VALUE!"/>
    <s v="ABIERTO"/>
  </r>
  <r>
    <n v="281"/>
    <x v="5"/>
    <x v="8"/>
    <x v="18"/>
    <x v="48"/>
    <s v="Stefanny Reina Alvarez"/>
    <x v="0"/>
    <s v="PMAI-2019-080"/>
    <s v="No aplica"/>
    <s v="Gestión Financiera - 2019"/>
    <x v="0"/>
    <s v="No aplica"/>
    <x v="2"/>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Sin informacion"/>
    <s v="Sin informacion"/>
    <s v="No aplica"/>
    <s v="no aplica"/>
    <s v="Sin informacion"/>
    <x v="1"/>
    <x v="1"/>
    <x v="1"/>
    <x v="148"/>
    <m/>
    <s v="NO"/>
    <m/>
    <n v="0"/>
    <s v="SIN AVANCE"/>
    <e v="#VALUE!"/>
    <e v="#VALUE!"/>
    <s v="ABIERTO"/>
  </r>
  <r>
    <n v="282"/>
    <x v="5"/>
    <x v="8"/>
    <x v="18"/>
    <x v="59"/>
    <s v="Stefanny Reina Alvarez"/>
    <x v="0"/>
    <s v="PMAI-2019-081"/>
    <s v="No aplica"/>
    <s v="Gestión Financiera - 2019"/>
    <x v="0"/>
    <s v="No aplica"/>
    <x v="2"/>
    <s v="3.7  Se observaron debilidades en las notas a los Estados Financieros con corte a 31 de diciembre de 2019, relacionadas con falta de información, pues no se identificaron los bienes muebles recibidos de terceros, en modalidad de comodato, como lo establece la política de Propiedad, Planta y Equipo. De igual manera, se observaron inconsistencias entre las cifras reveladas en el Estado de Situación financiera y las notas a los estados financieros, toda vez que, en las notas, al momento de detallar uno a uno los bienes inmuebles se registraron valores diferentes. Esto contraviene la política contable de “Presentación de Estados Financieros y Revelaciones”."/>
    <s v="Sin informacion"/>
    <s v="Sin informacion"/>
    <s v="No aplica"/>
    <s v="no aplica"/>
    <s v="Sin informacion"/>
    <x v="1"/>
    <x v="1"/>
    <x v="1"/>
    <x v="148"/>
    <m/>
    <s v="NO"/>
    <m/>
    <n v="0"/>
    <s v="SIN AVANCE"/>
    <e v="#VALUE!"/>
    <e v="#VALUE!"/>
    <s v="ABIERTO"/>
  </r>
  <r>
    <n v="283"/>
    <x v="5"/>
    <x v="8"/>
    <x v="7"/>
    <x v="31"/>
    <s v="Stefanny Reina Alvarez"/>
    <x v="0"/>
    <s v="PMAI-2019-082"/>
    <s v="No aplica"/>
    <s v="Gestión Financiera - 2019"/>
    <x v="0"/>
    <s v="No aplica"/>
    <x v="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Sin informacion"/>
    <s v="Sin informacion"/>
    <s v="No aplica"/>
    <s v="no aplica"/>
    <s v="Sin informacion"/>
    <x v="1"/>
    <x v="1"/>
    <x v="1"/>
    <x v="148"/>
    <m/>
    <s v="NO"/>
    <m/>
    <n v="0"/>
    <s v="SIN AVANCE"/>
    <e v="#VALUE!"/>
    <e v="#VALUE!"/>
    <s v="ABIERTO"/>
  </r>
  <r>
    <n v="284"/>
    <x v="5"/>
    <x v="16"/>
    <x v="7"/>
    <x v="31"/>
    <s v="Catalina Cardenas Martinez"/>
    <x v="0"/>
    <s v="PMAI-2019-083"/>
    <s v="No aplica"/>
    <s v="Gestión Logística - 2019"/>
    <x v="0"/>
    <s v="No aplica"/>
    <x v="2"/>
    <s v="11.1 Registros desactualizados: Se evidencia falta de actualización en los comprobantes de egreso, observándose demoras entre el documento de entrega Formato A-GLO-FT-005 y Comprobante de egreso del Sistema SICAPITAL, con una demora promedio, en la muestra seleccionada, de 25 días, en contradicción con el procedimiento que establece la generación de ambos documentos en un mismo momento"/>
    <s v="Sin informacion"/>
    <s v="Actualizar procedimiento el procedimiento de egreso, en cuanto a actividades tiempos,  conforme con las modificaciones y requerimientos en el tratamiento de la información del nuevo software. _x000a__x000a_Incorporar las acciones pertinentes en el procedimiento de ingreso con el fin de dar claridad a los usuarios para el ingreso de bienes y/o elementos recibidos en sitio, actividad coordinada con recursos._x000a__x000a_Solicitar a la STAF, acompañamiento durante las etapas de adquisición, desarrollo y puesta en marcha de herramienta tecnológica que se acople a los requerimientos del área de almacén. _x000a__x000a_Solicitar al Área de Sistemas la migración total de información del aplicativo SI_CAPITAL al nuevo aplicativo que adquiera IDIPRON."/>
    <s v="No aplica"/>
    <s v="no aplica"/>
    <s v="Sin informacion"/>
    <x v="1"/>
    <x v="1"/>
    <x v="1"/>
    <x v="149"/>
    <m/>
    <s v="NO"/>
    <m/>
    <n v="0"/>
    <s v="SIN AVANCE"/>
    <e v="#VALUE!"/>
    <e v="#VALUE!"/>
    <s v="ABIERTO"/>
  </r>
  <r>
    <n v="285"/>
    <x v="5"/>
    <x v="16"/>
    <x v="6"/>
    <x v="119"/>
    <s v="Catalina Cardenas Martinez"/>
    <x v="0"/>
    <s v="PMAI-2019-084"/>
    <s v="No aplica"/>
    <s v="Gestión Logística - 2019"/>
    <x v="0"/>
    <s v="No aplica"/>
    <x v="2"/>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Sin informacion"/>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Sin informacion"/>
    <x v="1"/>
    <x v="1"/>
    <x v="1"/>
    <x v="149"/>
    <m/>
    <s v="NO"/>
    <m/>
    <n v="0"/>
    <s v="SIN AVANCE"/>
    <e v="#VALUE!"/>
    <e v="#VALUE!"/>
    <s v="ABIERTO"/>
  </r>
  <r>
    <n v="286"/>
    <x v="5"/>
    <x v="16"/>
    <x v="21"/>
    <x v="80"/>
    <s v="Catalina Cardenas Martinez"/>
    <x v="0"/>
    <s v="PMAI-2019-085"/>
    <s v="No aplica"/>
    <s v="Gestión Logística - 2019"/>
    <x v="0"/>
    <s v="No aplica"/>
    <x v="2"/>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Sin informacion"/>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Sin informacion"/>
    <x v="1"/>
    <x v="1"/>
    <x v="1"/>
    <x v="149"/>
    <m/>
    <s v="NO"/>
    <m/>
    <n v="0"/>
    <s v="SIN AVANCE"/>
    <e v="#VALUE!"/>
    <e v="#VALUE!"/>
    <s v="ABIERTO"/>
  </r>
  <r>
    <n v="287"/>
    <x v="5"/>
    <x v="16"/>
    <x v="6"/>
    <x v="120"/>
    <s v="Catalina Cardenas Martinez"/>
    <x v="0"/>
    <s v="PMAI-2019-086"/>
    <s v="No aplica"/>
    <s v="Gestión Logística - 2019"/>
    <x v="0"/>
    <s v="No aplica"/>
    <x v="2"/>
    <s v="11.4 Baja de Bienes: Se evidencian falencias en el cumplimiento al procedimiento “BAJA DE BIENES_x000a_DEVOLUTIVOS, CONSUMO CONTROLADO O DE CONSUMO EN BODEGA”, código A-GLO-PR-001 y debilidades_x000a_en la gestión para una adecuada y ágil baja de, aproximadamente, mil seiscientos ochenta y dos (1.682) bienes pendientes de retiro, según identificación del área de Almacén, y la permanencia de dichos bienes por tiempo prolongado en sitios que no aseguran su preservación, ocasionando mayor inversión de recursos (físicos, humanos y administrativos) para la entidad, así como menores probabilidades de aprovechamiento económico de los mismos en un eventual proceso de enajenación. Esta debilidad incide en la cualidad de representación fiel de información revelada en los Estados Financieros, presentando como activos, bienes que no han tenido un real potencial de servicio para el IDIPRON durante la vigencia."/>
    <s v="Sin informacion"/>
    <s v="Ofrecer a titulo gratuito a las entidades distritales aquellos bienes muebles que fueron acopiados, en el depósito de inservibles, para llevar a cabo el procedimiento._x000a__x000a_Remitir a la Oficina Asesora Jurídica la necesidad de la contratación de intermediario comercial._x000a__x000a_Mantener el estado de organización del lote de bienes inservibles y obsoletos a dar de baja de acuerdo con la naturaleza de los bienes y los requerimientos del intermediario comercial contratado."/>
    <s v="No aplica"/>
    <s v="no aplica"/>
    <s v="Sin informacion"/>
    <x v="1"/>
    <x v="1"/>
    <x v="1"/>
    <x v="149"/>
    <m/>
    <s v="NO"/>
    <m/>
    <n v="0"/>
    <s v="SIN AVANCE"/>
    <e v="#VALUE!"/>
    <e v="#VALUE!"/>
    <s v="ABIERTO"/>
  </r>
  <r>
    <n v="288"/>
    <x v="5"/>
    <x v="16"/>
    <x v="6"/>
    <x v="121"/>
    <s v="Catalina Cardenas Martinez"/>
    <x v="0"/>
    <s v="PMAI-2019-087"/>
    <s v="No aplica"/>
    <s v="Gestión Logística - 2019"/>
    <x v="0"/>
    <s v="No aplica"/>
    <x v="2"/>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Sin informaci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Sin informacion"/>
    <x v="1"/>
    <x v="1"/>
    <x v="1"/>
    <x v="149"/>
    <m/>
    <s v="NO"/>
    <m/>
    <n v="0"/>
    <s v="SIN AVANCE"/>
    <e v="#VALUE!"/>
    <e v="#VALUE!"/>
    <s v="ABIERTO"/>
  </r>
  <r>
    <n v="289"/>
    <x v="5"/>
    <x v="16"/>
    <x v="5"/>
    <x v="122"/>
    <s v="Catalina Cardenas Martinez"/>
    <x v="0"/>
    <s v="PMAI-2019-088"/>
    <s v="No aplica"/>
    <s v="Gestión Logística - 2019"/>
    <x v="0"/>
    <s v="No aplica"/>
    <x v="2"/>
    <s v="11.6 Proceso de gestión de residuos: Almacén e Inventarios viene realizando de manera ocasional un proceso entrega de materiales a una empresa de reciclaje y/o chatarrización que requiere la participación del área de Gestión Ambiental, de acuerdo con lo expresamente establecido en el Manual de Manejo y Control Administrativo de los bienes de propiedad del IDIPRON – A-GLO-MA-001 “ Por responsabilidad, los bienes de consumo que ya se encuentren en las diferentes dependencias se entienden llevados contablemente al gasto, por lo que su disposición final se re aliza con base en losrequerimientos del Plan Institucional de Gestión Ambiental (PIGA), y los documentos aprobados en el manual de procesos y procedimientos aprobados”. No se evidencia canalización a través del área de Gestión ambiental de estas entregas, realizadas por Almacén, no cuentan con un registro adecuado de evidencia ni descripción de los bienes entregados para disposición final. "/>
    <s v="Sin informacion"/>
    <s v="Solicitar capacitación al Área de Gestión Ambiental para el retiro de elementos de consumo.  Inicialmente la capacitación estará dirigida a los funcionarios de las sub_bodegas y posteriormente al resto de personal de la entidad ._x000a__x000a_Se solicitará acta de entrega de la empresa de reciclaje puerta de oro, con quien se realizó la entrega de elementos de consumo en el depósito de inservibles."/>
    <s v="No aplica"/>
    <s v="no aplica"/>
    <s v="Sin informacion"/>
    <x v="1"/>
    <x v="1"/>
    <x v="1"/>
    <x v="149"/>
    <m/>
    <s v="NO"/>
    <m/>
    <n v="0"/>
    <s v="SIN AVANCE"/>
    <e v="#VALUE!"/>
    <e v="#VALUE!"/>
    <s v="ABIERTO"/>
  </r>
  <r>
    <n v="290"/>
    <x v="5"/>
    <x v="16"/>
    <x v="8"/>
    <x v="100"/>
    <s v="Catalina Cardenas Martinez"/>
    <x v="0"/>
    <s v="PMAI-2019-089"/>
    <s v="No aplica"/>
    <s v="Gestión Logística - 2019"/>
    <x v="0"/>
    <s v="No aplica"/>
    <x v="2"/>
    <s v="11.7 Gestión documental: Se observan falencias en gestión documental por parte del área, evidenciándose treinta (30) cajas de archivo documental, almacenadas en la Sub-bodega de La Favorita, de años anteriores al 2017, con documentación incluso de 2007."/>
    <s v="Sin informacion"/>
    <s v="Realizar la depuración del archivo de gestión con base en las instrucciones impartidas por el área de Administración documental._x000a__x000a_Solicitar al Área Administración de Gestión Documental, la realización de Comité de Archivo, con el fin de presentar la propuesta de depuración del archivo de gestión ubicado en la Sub_bodega La Favorita."/>
    <s v="No aplica"/>
    <s v="no aplica"/>
    <s v="Sin informacion"/>
    <x v="1"/>
    <x v="1"/>
    <x v="1"/>
    <x v="149"/>
    <m/>
    <s v="NO"/>
    <m/>
    <n v="0"/>
    <s v="SIN AVANCE"/>
    <e v="#VALUE!"/>
    <e v="#VALUE!"/>
    <s v="ABIERTO"/>
  </r>
  <r>
    <n v="291"/>
    <x v="5"/>
    <x v="16"/>
    <x v="6"/>
    <x v="116"/>
    <s v="Catalina Cardenas Martinez"/>
    <x v="0"/>
    <s v="PMAI-2019-090"/>
    <s v="No aplica"/>
    <s v="Gestión Logística - 2019"/>
    <x v="0"/>
    <s v="No aplica"/>
    <x v="2"/>
    <s v="11.8 Debilidades en software: Se observan debilidades del sistema de información utilizada en Almacén e Inventarios para la administración de los bienes. El sistema SICAPITAL no provee la confiabilidad y agilidad requeridas por el proceso para una oportuna y adecuada toma de decisiones. Se reportan constantemente errores del sistema como tomar doble vez una devolución, demoras en consultas de base de datos para generar egresos, así como debilidades en cuanto a reportes requeridos en formato Excel que no genera directamente el sistema. Adicionalmente, se observa que el sistema no permite generar un reporte de las existencias de bienes en bodega, discriminando su ubicación por Sub-bodega. "/>
    <s v="Sin informacion"/>
    <s v="Se reportará al Área de sistemas las novedades presentadas con el aplicativo SI_CAPITAL y se realizará el seguimiento respectivo._x000a__x000a_Se realizarán mesas de trabajo, donde se asumirán compromisos específicos desde el área de sistemas y se harán los seguimientos necesarios que evidencien la corrección de los hallazgos presentados._x000a__x000a_Solicitar al Área de sistemas la actualización del aplicativo en cuanto al tema de &quot;Devoluciones&quot; ._x000a__x000a_Solicitar al Área de Sistemas la actualización de reportes que son requeridos por las diferentes dependencias del Instituto y/o entes externos. "/>
    <s v="No aplica"/>
    <s v="no aplica"/>
    <s v="Sin informacion"/>
    <x v="1"/>
    <x v="1"/>
    <x v="1"/>
    <x v="149"/>
    <m/>
    <s v="NO"/>
    <m/>
    <n v="0"/>
    <s v="SIN AVANCE"/>
    <e v="#VALUE!"/>
    <e v="#VALUE!"/>
    <s v="ABIERTO"/>
  </r>
  <r>
    <n v="292"/>
    <x v="5"/>
    <x v="16"/>
    <x v="6"/>
    <x v="123"/>
    <s v="Catalina Cardenas Martinez"/>
    <x v="0"/>
    <s v="PMAI-2019-091"/>
    <s v="No aplica"/>
    <s v="Gestión Logística - 2019"/>
    <x v="0"/>
    <s v="No aplica"/>
    <x v="2"/>
    <s v="11.9 Toma Física: Se evidencia incumplimiento al procedimiento administrativo, ítem 1, de la Resolución 001 de 2001, ítem 4.10.1.2. Toma Física, que enuncia que, para el levantamiento de la información de los bienes en servicio, se diseñará una plantilla de recolección de información, la que contendrá por lo menos los siguientes campos: Fecha de elaboración del inventario, funcionario responsable de los elementos, área o ubicación, descripción del bien, número de placa o código, marca, serie, estado, nombre y firma de quien recoge la información y nombre y firma del funcionario que la suministra. Al momento de verificar los formatos se constató falta de firmas del Responsable de Almacén. De igual manera, se verificó que los resultados de la toma Física del año 2018 no fueron dados a conocer ante Comité de Inventarios y no se evidencia toma de decisiones con base en los mismos. "/>
    <s v="Sin informacion"/>
    <s v="Programar, citar y realizar el comité pertinente para aprobación de informe de toma física vigencia 2018. _x000a__x000a_Creación de instructivo relacionado con las actividades de toma física._x000a__x000a_Socializar instructivo de toma física._x000a_"/>
    <s v="No aplica"/>
    <s v="no aplica"/>
    <s v="Sin informacion"/>
    <x v="1"/>
    <x v="1"/>
    <x v="1"/>
    <x v="150"/>
    <m/>
    <m/>
    <m/>
    <n v="0"/>
    <s v="SIN AVANCE"/>
    <e v="#VALUE!"/>
    <e v="#VALUE!"/>
    <s v="ABIERTO"/>
  </r>
  <r>
    <n v="293"/>
    <x v="5"/>
    <x v="16"/>
    <x v="6"/>
    <x v="124"/>
    <s v="Catalina Cardenas Martinez"/>
    <x v="0"/>
    <s v="PMAI-2019-092"/>
    <s v="No aplica"/>
    <s v="Gestión Logística - 2019"/>
    <x v="0"/>
    <s v="No aplica"/>
    <x v="2"/>
    <s v="11.10 Inconsistencia en valores y vida útil de Avalúo técnico, respecto a valores y Vida útil adoptada durante 2019: En la auditoría realizada se encontraron siete (7) elementos con un valor adoptado a 01/01/2019, diferente al determinado en el avalúo técnico de BDO Avalúos SA.S. . Adicionalmente, se hallaron elementos que, de conformidad con la vida útil determinada en el avaluó solicitado por parte del instituto, no presentan coincidencia con la vida útil tomada como base para calcular y registrar la depreciación durante 2019. Tras revisión del área auditada, ésta expresa que se identificaron mil doscientos ochenta elementos con esta inconsistencia respecto a su vida útil. "/>
    <s v="Sin informacion"/>
    <s v="Se programará reunión del comité pertinente para tratar como único punto &quot;Vida útil y depreciación de bienes avaluados vigencia 2019&quot;_x000a__x000a_El Área de Almacén e Inventarios procederá a realizar los ajustes a que haya lugar con relación a vida útil registrada vigencia 2019 de acuerdo con los conceptos emitidos por la CGN y la SHD, con el aval del Área de Contabilidad y asesor financiero de la STAF._x000a__x000a_El Área de Contabilidad modificará la política contable, así como el tratamiento contable y la infamación a revelar acerca de los cambios en las estimaciones contables y de la corrección de errores. _x000a__x000a_Se revisará la base de datos de bienes devolutivos y se ajustará la depreciación con base en las instrucciones que imparta el área de contabilidad del Instituto."/>
    <s v="No aplica"/>
    <s v="no aplica"/>
    <s v="Sin informacion"/>
    <x v="1"/>
    <x v="1"/>
    <x v="1"/>
    <x v="150"/>
    <m/>
    <s v="SI"/>
    <m/>
    <n v="0"/>
    <s v="SIN AVANCE"/>
    <e v="#VALUE!"/>
    <e v="#VALUE!"/>
    <s v="ABIERTO"/>
  </r>
  <r>
    <n v="294"/>
    <x v="5"/>
    <x v="16"/>
    <x v="6"/>
    <x v="125"/>
    <s v="Catalina Cardenas Martinez"/>
    <x v="0"/>
    <s v="PMAI-2019-093"/>
    <s v="No aplica"/>
    <s v="Gestión Logística - 2019"/>
    <x v="0"/>
    <s v="No aplica"/>
    <x v="2"/>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Sin informacion"/>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Sin informacion"/>
    <x v="1"/>
    <x v="1"/>
    <x v="1"/>
    <x v="150"/>
    <m/>
    <s v="SI"/>
    <m/>
    <n v="0"/>
    <s v="SIN AVANCE"/>
    <e v="#VALUE!"/>
    <e v="#VALUE!"/>
    <s v="ABIERTO"/>
  </r>
  <r>
    <n v="295"/>
    <x v="5"/>
    <x v="16"/>
    <x v="2"/>
    <x v="3"/>
    <s v="Catalina Cardenas Martinez"/>
    <x v="0"/>
    <s v="PMAI-2019-094"/>
    <s v="No aplica"/>
    <s v="Gestión Logística - 2019"/>
    <x v="0"/>
    <s v="No aplica"/>
    <x v="2"/>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Sin informacion"/>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Sin informacion"/>
    <x v="1"/>
    <x v="1"/>
    <x v="1"/>
    <x v="150"/>
    <m/>
    <s v="SI"/>
    <m/>
    <n v="0"/>
    <s v="SIN AVANCE"/>
    <e v="#VALUE!"/>
    <e v="#VALUE!"/>
    <s v="ABIERTO"/>
  </r>
  <r>
    <n v="296"/>
    <x v="5"/>
    <x v="16"/>
    <x v="6"/>
    <x v="116"/>
    <s v="Catalina Cardenas Martinez"/>
    <x v="0"/>
    <s v="PMAI-2019-095"/>
    <s v="No aplica"/>
    <s v="Gestión Logística - 2019"/>
    <x v="0"/>
    <s v="No aplica"/>
    <x v="2"/>
    <s v="Inconsistencia entre Egreso generado por Software SICAPITAL y Formato A-GLO-FT-005: De la misma forma, se observaron dos casos de inconsistencias entre los egresos de Almacén generados por SICAPITAL y los formatos de salida A-GLO-FT-005. Si bien Almacén manifiesta que corresponden a salidas que se formalizaron en más de un egreso generado por el sistema, por fallas en el sistema para “bajar” ítems de existencias, no se evidencia en uno de los dos casos observados, la trazabilidad en los documentos de egreso. Ante este tipo de inconsistencias en caso de no presentarse trazabilidad se pueden generar hallazgos y/o sanciones por entes de control. "/>
    <s v="Sin informacion"/>
    <s v="Sin informacion"/>
    <s v="No aplica"/>
    <s v="no aplica"/>
    <s v="Sin informacion"/>
    <x v="1"/>
    <x v="1"/>
    <x v="1"/>
    <x v="150"/>
    <m/>
    <s v="SI"/>
    <m/>
    <n v="0"/>
    <s v="SIN AVANCE"/>
    <e v="#VALUE!"/>
    <e v="#VALUE!"/>
    <s v="ABIERTO"/>
  </r>
  <r>
    <n v="297"/>
    <x v="5"/>
    <x v="8"/>
    <x v="18"/>
    <x v="117"/>
    <s v="Stefanny Reina Alvarez"/>
    <x v="0"/>
    <s v="PMAI-2019-096"/>
    <s v="No aplica"/>
    <s v="Primer Seguimiento Vigencia 2019 a Caja Menor No 1"/>
    <x v="0"/>
    <s v="No aplica"/>
    <x v="2"/>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Realizar revisió y modificación del procedimiento &quot;PROGRAMACIÓN, APERTURA Y LEGALIZACIÓN DE CAJAS MENORES&quot;"/>
    <s v="No aplica"/>
    <s v="no aplica"/>
    <s v="Sin informacion"/>
    <x v="1"/>
    <x v="0"/>
    <x v="1"/>
    <x v="151"/>
    <m/>
    <s v="NO"/>
    <m/>
    <n v="1"/>
    <s v="CUMPLIMIENTO TOTAL"/>
    <s v="NO APLICA ACCION CERRADA"/>
    <s v="NO APLICA ACCION CERRADA"/>
    <s v="CERRADO"/>
  </r>
  <r>
    <n v="298"/>
    <x v="5"/>
    <x v="8"/>
    <x v="18"/>
    <x v="117"/>
    <s v="Stefanny Reina Alvarez"/>
    <x v="0"/>
    <s v="PMAI-2019-097"/>
    <s v="No aplica"/>
    <s v="Primer Seguimiento Vigencia 2019 a Caja Menor No 1"/>
    <x v="0"/>
    <s v="No aplica"/>
    <x v="2"/>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Solicitar Concepto a Secretaria de Hacienda y si hay lugar a ello Realizar modificación del procedimiento &quot;PROGRAMACIÓN, APERTURA Y_x000a_LEGALIZACIÓN DE CAJAS MENORES&quot;"/>
    <s v="No aplica"/>
    <s v="no aplica"/>
    <s v="Sin informacion"/>
    <x v="1"/>
    <x v="0"/>
    <x v="1"/>
    <x v="152"/>
    <m/>
    <s v="NO"/>
    <m/>
    <n v="0"/>
    <s v="SIN AVANCE"/>
    <e v="#VALUE!"/>
    <e v="#VALUE!"/>
    <s v="ABIERTO"/>
  </r>
  <r>
    <n v="299"/>
    <x v="5"/>
    <x v="12"/>
    <x v="8"/>
    <x v="126"/>
    <s v="Angel Martínez"/>
    <x v="0"/>
    <s v="PMAI-2019-098"/>
    <s v="No aplica"/>
    <s v="Auditoría Regular Proceso Gestión Documental - 2018"/>
    <x v="0"/>
    <s v="No aplica"/>
    <x v="2"/>
    <s v="9.1 No se cuenta con el consecutivo digital del Sistema CORDIS por un virus reciente que afecto los archivos de los años 2011 a 2018 de comunicaciones oficiales. Esta situación pone en evidencia debilidades en los controles adoptados por la entidad frente a los riesgos informáticos de la misma y falta de acciones de contingencia frente a riesgos materializados como pérdida de información. Cabe mencionar que la documentación física y la digitalizada representan el patrimonio documental de la entidad, por tanto su custodia es garantía de la preservación de la memoria institucional. "/>
    <s v="_x000a_Virus informático que afecta sustancialmente los archivos en su contenido, la cual se encontraba realizando el Área diariamente"/>
    <s v="*Solicitud  al Área de Sistemas trimestralmente la realización  y certificación del  Backup de la información que permita el resguardo de lo que  digitaliza diariamente en el Área_x000a__x000a_*Elaborar Diagnóstico de Preservación Digital a largo plazo_x000a__x000a_*Elaborar Plan de Preservación Digital a largo Plazo_x000a__x000a_* Realizar procedimiento de reconstrucción de expedientes"/>
    <s v="No aplica"/>
    <s v="no aplica"/>
    <d v="2019-06-01T00:00:00"/>
    <x v="23"/>
    <x v="0"/>
    <x v="0"/>
    <x v="153"/>
    <m/>
    <s v="NO"/>
    <s v="Actividad al 100%_x000a_No aplica"/>
    <n v="1"/>
    <s v="CUMPLIMIENTO TOTAL"/>
    <s v="NO APLICA ACCION CERRADA"/>
    <s v="NO APLICA ACCION CERRADA"/>
    <s v="CERRADO"/>
  </r>
  <r>
    <n v="300"/>
    <x v="5"/>
    <x v="12"/>
    <x v="8"/>
    <x v="126"/>
    <s v="Angel Martínez"/>
    <x v="0"/>
    <s v="PMAI-2019-099"/>
    <s v="No aplica"/>
    <s v="Auditoría Regular Proceso Gestión Documental - 2018"/>
    <x v="0"/>
    <s v="No aplica"/>
    <x v="2"/>
    <s v="10.1 Se evidencia una falla en el Sistema CORDIS tras la repetición en los números de radicado y la ausencia de los mismos, lo que genera que el control y seguimiento de la documentación para futuras consultas no sea un único registro o que no quede registro del radicado. Lo anterior en incumplimiento con el acuerdo 060 de 2001, “Por el cual se establecen pautas para la administración de las comunicaciones oficiales en las entidades públicas y las privadas que cumplen funciones públicas), en su artículo quinto “Procedimientos para la radicación de comunicaciones oficiales: Los procedimientos para la radicación de comunicaciones oficiales, velarán por la transparencia de la actuación administrativa, razón por la cual, no se podrán reservar números de radicación, ni habrá números repetidos, enmendados, corregidos o tachados, la numeración será asignada en estricto orden de recepción de los documentos…”"/>
    <s v="Fallas en  aplicativo de Gestión y  Tramite  CORDIS ._x000a__x000a_El aplicativo CORDIS se encuentra obsoleto de acuerdo con los requerimientos técnicos y funcionales de la entidad._x000a__x000a_"/>
    <s v="Realizar una (1) Mesa de Trabajo para manifestar el estado del aplicativo CORDIS _x000a__x000a_Elaborar Informe de Actividades realizadas frente al  análisis y mejoras en al Aplicativo CORDIS desde el Área de Sistemas."/>
    <s v="No aplica"/>
    <s v="no aplica"/>
    <d v="2019-06-01T00:00:00"/>
    <x v="23"/>
    <x v="0"/>
    <x v="0"/>
    <x v="154"/>
    <m/>
    <s v="NO"/>
    <m/>
    <n v="0"/>
    <s v="SIN AVANCE"/>
    <n v="-205"/>
    <s v="VENCIDO"/>
    <s v="ABIERTO"/>
  </r>
  <r>
    <n v="301"/>
    <x v="5"/>
    <x v="12"/>
    <x v="8"/>
    <x v="100"/>
    <s v="Angel Martínez"/>
    <x v="0"/>
    <s v="PMAI-2019-100"/>
    <s v="No aplica"/>
    <s v="Auditoría Regular Proceso Gestión Documental - 2018"/>
    <x v="0"/>
    <s v="No aplica"/>
    <x v="2"/>
    <s v="10.2 De las 5 unidades, áreas y/o dependencias visitadas, 4 no cumplen con las transferencias documentales  de acuerdo al lineamiento de la Tabla de Retención Documental, lo que significa un desacato a la Ley General de Archivos “Ley 594 de 2000” la cual establece en el parágrafo del Artículo 47 que “Los documentos de archivo de conservación permanente podrán ser copiados en nuevos soportes. En tal caso, deberá preverse un programa de transferencia de información para garantizar la preservación y conservación de la misma”."/>
    <s v="Inasistencia a las  capacitaciones de inducción y reinducción por parte de los servidores públicos para manejo adecuado de los archivos._x000a__x000a_El deposito no cuenta  condiciones mínimas locativas y vetustez en la edificación en el Archivo Central de la Florida para la recepción adecuada de la información._x000a__x000a_la entidad no cuenta con programación de transferencias documentales hasta no contar con archivos con el proceso técnico de organización."/>
    <s v="Realizar Asistencias Técnicas Documentales que permitan el alistamiento de los Archivos de gestión para realizar transferencias primarias en las UPI o áreas administrativas"/>
    <s v="No aplica"/>
    <s v="no aplica"/>
    <d v="2019-06-01T00:00:00"/>
    <x v="23"/>
    <x v="0"/>
    <x v="0"/>
    <x v="155"/>
    <m/>
    <s v="NO"/>
    <m/>
    <n v="0"/>
    <s v="SIN AVANCE"/>
    <n v="-205"/>
    <s v="VENCIDO"/>
    <s v="ABIERTO"/>
  </r>
  <r>
    <n v="302"/>
    <x v="5"/>
    <x v="12"/>
    <x v="21"/>
    <x v="108"/>
    <s v="Angel Martínez"/>
    <x v="0"/>
    <s v="PMAI-2019-101"/>
    <s v="No aplica"/>
    <s v="Auditoría Regular Proceso Gestión Documental - 2018"/>
    <x v="0"/>
    <s v="No aplica"/>
    <x v="2"/>
    <s v="10.3 El instituto presenta retrasos en la adecuación de espacios para la custodia y conservación de los documentos de archivo, por tanto no cuenta con la capacidad de almacenamiento ni con las condiciones apropiadas en cumplimiento al acuerdo 049 de 2000 “Por el cual se desarrolla el artículo del Capítulo 7 “Conservación de Documentos” del Reglamento General de Archivos sobre “condiciones de edificios y locales destinados a archivos”. "/>
    <s v="El espacio donde se custodia el acervo documental Archivo central y Fondo Documental Acumulado no cuenta con las especificaciones Técnicas para el almacenamiento según el acuerdo 049 de 2000."/>
    <s v="Informe de Adecuación Archivo Central que contemple todos los requerimiento técnicos para el almacenamiento del Acervo documental._x000a__x000a_Pte Acción Área de Infraestructura "/>
    <s v="No aplica"/>
    <s v="no aplica"/>
    <d v="2019-06-01T00:00:00"/>
    <x v="23"/>
    <x v="0"/>
    <x v="0"/>
    <x v="156"/>
    <m/>
    <s v="NO"/>
    <m/>
    <n v="0"/>
    <s v="SIN AVANCE"/>
    <n v="-205"/>
    <s v="VENCIDO"/>
    <s v="ABIERTO"/>
  </r>
  <r>
    <n v="303"/>
    <x v="5"/>
    <x v="12"/>
    <x v="8"/>
    <x v="127"/>
    <s v="Angel Martínez"/>
    <x v="0"/>
    <s v="PMAI-2019-102"/>
    <s v="No aplica"/>
    <s v="Auditoría Regular Proceso Gestión Documental - 2018"/>
    <x v="0"/>
    <s v="No aplica"/>
    <x v="2"/>
    <s v="10.5 Si bien se ha avanzado en la actualización de las Tablas de Retención Documental, el instituto presenta un retraso de las mismas en dos cambios estructurales de la entidad, lo cual limita la clasificación adecuada de los documentos en todas las fases del ciclo vital de documento.  Lo anterior, en incumplimiento del Acuerdo 004 de 2013, Articulo 6, Parágrafo b en que se  reglamenta en análisis contextual como el proceso de evaluación de documentos en el que se debe considerar las normas legales que le aplican a los documentos en cada sector (contexto legal) y el contexto institucional e histórico, que permita establecer su relevancia para la sociedad, tanto en el momento actual como en el futuro."/>
    <s v="Las Tablas de Retención Documental no se encuentran actualizadas en relación con la Estructura Orgánica de la Entidad._x000a__x000a_Se presento para convalidación la Tabla de Retención Documental  de la vigencia 2014 a 2016 ante el Consejo Distrital de Archivos."/>
    <s v="*Actualización de las TRD estructura orgánica 2016-2019."/>
    <s v="No aplica"/>
    <s v="no aplica"/>
    <d v="2019-06-01T00:00:00"/>
    <x v="23"/>
    <x v="0"/>
    <x v="0"/>
    <x v="157"/>
    <m/>
    <s v="NO"/>
    <s v="Actividad al 100%_x000a_No aplica"/>
    <n v="1"/>
    <s v="CUMPLIMIENTO TOTAL"/>
    <s v="NO APLICA ACCION CERRADA"/>
    <s v="NO APLICA ACCION CERRADA"/>
    <s v="CERRADO"/>
  </r>
  <r>
    <n v="304"/>
    <x v="5"/>
    <x v="12"/>
    <x v="13"/>
    <x v="25"/>
    <s v="Angel Martínez"/>
    <x v="0"/>
    <s v="PMAI-2019-103"/>
    <s v="No aplica"/>
    <s v="Auditoría Regular Proceso Gestión Documental - 2018"/>
    <x v="0"/>
    <s v="No aplica"/>
    <x v="2"/>
    <s v="10.6 Tal como se evidencia en el registro fotográfico, existe una debilidad en las condiciones técnicas y ambientales de los depósitos de la UPI La Florida asociadas a la falta de extintores, al mantenimiento de las cajas de luz y a las condiciones de ventilación para la preservación de la documentación, lo que representa un incumplimiento del acuerdo 049 de 2000 en su artículo 5°. En cuanto a la ventilación se especifica “disponer de equipos para atención de desastres como extintores de CO2, Solfaclan o Multipropósito y extractores de agua de acuerdo con el material a conservar. Evitar el empleo de polvo químico y de agua. - Las condiciones técnicas de los extintores y el número de unidades deberá estar acorde con las dimensiones del depósito y la capacidad de almacenamiento”. Por otra parte, frente al mantenimiento se especifica “garantizar la limpieza de instalaciones y estantería con un producto que no incremente la humedad ambiental. - Las unidades de conservación requieren de un programa de limpieza en seco y para el efecto se deben emplear aspiradoras”."/>
    <s v="La entidad carece de un Plan de Conservación Documental y Plan de Preservación digital que conforma  el Sistema Integrado de Conservación  en cumplimiento (Acuerdo 006 de 2014 y Acuerdo 050 de 2000 AGN)"/>
    <s v="*Contratación de profesional idóneo_x000a_*Elaborar Diagnóstico de Conservación Documental_x000a_*Elaborar Plan de Conservación Documental_x000a_*Elaborar Diagnóstico Electrónico de Archivo_x000a_* Elaborar Plan de Preservación Digital a largo Plazo"/>
    <s v="No aplica"/>
    <s v="no aplica"/>
    <d v="2019-06-01T00:00:00"/>
    <x v="23"/>
    <x v="0"/>
    <x v="0"/>
    <x v="158"/>
    <m/>
    <s v="NO"/>
    <s v="Actividad al 100%_x000a_No aplica"/>
    <n v="1"/>
    <s v="CUMPLIMIENTO TOTAL"/>
    <s v="NO APLICA ACCION CERRADA"/>
    <s v="NO APLICA ACCION CERRADA"/>
    <s v="CERRADO"/>
  </r>
  <r>
    <n v="305"/>
    <x v="5"/>
    <x v="25"/>
    <x v="5"/>
    <x v="128"/>
    <s v="Stefanny Reina Alvarez"/>
    <x v="0"/>
    <s v="PMAI-2019-104"/>
    <s v="No aplica"/>
    <s v="Visita Unidad Administrativa Especial  de Servicios Públicos (UAESP) vigencia 2019"/>
    <x v="0"/>
    <s v="No aplica"/>
    <x v="2"/>
    <s v="Incumplimiento de la práctica de separación por parte de los funcionarios, contratista y usuarios._x000a__x000a_"/>
    <s v="Sin informacion"/>
    <s v="Realizar visitas técnicas en las sede y Unidades de Protección Integral (UPI's) para; establecer oportunidades de mejora y realizar seguimientos periódicos, incluyendo los referentes ambientales"/>
    <s v="No aplica"/>
    <s v="no aplica"/>
    <s v="Sin informacion"/>
    <x v="1"/>
    <x v="0"/>
    <x v="1"/>
    <x v="159"/>
    <m/>
    <s v="SI"/>
    <m/>
    <n v="0"/>
    <s v="SIN AVANCE"/>
    <e v="#VALUE!"/>
    <e v="#VALUE!"/>
    <s v="ABIERTO"/>
  </r>
  <r>
    <n v="306"/>
    <x v="5"/>
    <x v="25"/>
    <x v="14"/>
    <x v="129"/>
    <s v="Stefanny Reina Alvarez"/>
    <x v="0"/>
    <s v="PMAI-2019-105"/>
    <s v="No aplica"/>
    <s v="Visita Unidad Administrativa Especial  de Servicios Públicos (UAESP) vigencia 2020"/>
    <x v="0"/>
    <s v="No aplica"/>
    <x v="2"/>
    <s v="No se refleja registros de capacitación especializada al personal de servicios generales encargados de realizar actividades operativas de manejo de residuos"/>
    <s v="Sin informacion"/>
    <s v="(1) Hacer un cronograma de capacitaciones de cuidado ambiental y aprovechamiento_x000a__x000a_(2) Realizar piezas publicitarias de circulación interna de reciclaje y aprovechamiento de residuos."/>
    <s v="No aplica"/>
    <s v="no aplica"/>
    <s v="Sin informacion"/>
    <x v="1"/>
    <x v="0"/>
    <x v="1"/>
    <x v="159"/>
    <m/>
    <s v="SI"/>
    <m/>
    <n v="0"/>
    <s v="SIN AVANCE"/>
    <e v="#VALUE!"/>
    <e v="#VALUE!"/>
    <s v="ABIERTO"/>
  </r>
  <r>
    <n v="307"/>
    <x v="5"/>
    <x v="25"/>
    <x v="5"/>
    <x v="122"/>
    <s v="Stefanny Reina Alvarez"/>
    <x v="0"/>
    <s v="PMAI-2019-106"/>
    <s v="No aplica"/>
    <s v="Visita Unidad Administrativa Especial  de Servicios Públicos (UAESP) vigencia 2021"/>
    <x v="0"/>
    <s v="No aplica"/>
    <x v="2"/>
    <s v="La Entidad no tiene un procedimiento específico para la gestión de aprovechamiento de materiales potencialmente reciclables "/>
    <s v="Sin informacion"/>
    <s v="(1) Realizar la revisión del Instructivo  A-GAM-IN-001 &quot;Manejo de Residuos&quot; y verificar el campo de residuos aprovechables de forma específica, consolidada y técnicamente consistente los distintos componentes y actividades que comprende el programa y procesos de aprovechamiento"/>
    <s v="No aplica"/>
    <s v="no aplica"/>
    <s v="Sin informacion"/>
    <x v="1"/>
    <x v="0"/>
    <x v="1"/>
    <x v="159"/>
    <m/>
    <s v="SI"/>
    <m/>
    <n v="0"/>
    <s v="SIN AVANCE"/>
    <e v="#VALUE!"/>
    <e v="#VALUE!"/>
    <s v="ABIERTO"/>
  </r>
  <r>
    <n v="308"/>
    <x v="5"/>
    <x v="25"/>
    <x v="5"/>
    <x v="130"/>
    <s v="Stefanny Reina Alvarez"/>
    <x v="0"/>
    <s v="PMAI-2019-107"/>
    <s v="No aplica"/>
    <s v="Visita Unidad Administrativa Especial  de Servicios Públicos (UAESP) vigencia 2022"/>
    <x v="0"/>
    <s v="No aplica"/>
    <x v="2"/>
    <s v="Se reconoce igualmente que lo concerniente el Plan de Acción Interno, definido por el Decreto 400 de 2004, no se adelanta en cuanto tal, sino que sus componente y aspectos se dan contenidos dentro del PIGA, según el programa concerniente a la gestión de residuos."/>
    <s v="Sin informacion"/>
    <s v="(1) Formular el plan de gestión de residuos aprovechables institucional."/>
    <s v="No aplica"/>
    <s v="no aplica"/>
    <s v="Sin informacion"/>
    <x v="1"/>
    <x v="0"/>
    <x v="1"/>
    <x v="159"/>
    <m/>
    <s v="SI"/>
    <m/>
    <n v="0"/>
    <s v="SIN AVANCE"/>
    <e v="#VALUE!"/>
    <e v="#VALUE!"/>
    <s v="ABIERTO"/>
  </r>
  <r>
    <n v="309"/>
    <x v="5"/>
    <x v="25"/>
    <x v="5"/>
    <x v="130"/>
    <s v="Stefanny Reina Alvarez"/>
    <x v="0"/>
    <s v="PMAI-2019-108"/>
    <s v="No aplica"/>
    <s v="Visita Unidad Administrativa Especial  de Servicios Públicos (UAESP) vigencia 2023"/>
    <x v="0"/>
    <s v="No aplica"/>
    <x v="2"/>
    <s v="Para la gestión de aprovechamiento, al igual que con la gestión ambiental (PIGA) en general, no se defina únicamente en tanto como un plan de acción de actividades son que coherente se traduzca en un programa estructurado, el cual disponga de un plan de acción sistemático y sustentado a la vez en un presupuesto apropiado para su cumplimiento."/>
    <s v="Sin informacion"/>
    <s v="Elevar consulta a la Autoridad competente (Secretaría Distrital de Ambiente) para validar los lineamientos frente a la suscripción de un programa estructurado de aprovechamiento de residuos"/>
    <s v="No aplica"/>
    <s v="no aplica"/>
    <s v="Sin informacion"/>
    <x v="1"/>
    <x v="0"/>
    <x v="1"/>
    <x v="159"/>
    <m/>
    <s v="SI"/>
    <m/>
    <n v="0"/>
    <s v="SIN AVANCE"/>
    <e v="#VALUE!"/>
    <e v="#VALUE!"/>
    <s v="ABIERTO"/>
  </r>
  <r>
    <n v="310"/>
    <x v="5"/>
    <x v="25"/>
    <x v="2"/>
    <x v="3"/>
    <s v="Stefanny Reina Alvarez"/>
    <x v="0"/>
    <s v="PMAI-2019-109"/>
    <s v="No aplica"/>
    <s v="Visita Unidad Administrativa Especial  de Servicios Públicos (UAESP) vigencia 2024"/>
    <x v="0"/>
    <s v="No aplica"/>
    <x v="2"/>
    <s v="La Entidad no tiene instrumento, ni informes que evalúen de forma sistemática y analítica el alcance y resultado de las actividades de aprovechamiento, elementos que se debieron evidenciar en la ejecución del Plan de Acción Institucional PAI "/>
    <s v="Sin informacion"/>
    <s v="* Continuar con la realización de los informes de acuerdo a su periodicidad y remitirlos a la UAESP"/>
    <s v="No aplica"/>
    <s v="no aplica"/>
    <s v="Sin informacion"/>
    <x v="1"/>
    <x v="0"/>
    <x v="1"/>
    <x v="159"/>
    <m/>
    <s v="SI"/>
    <m/>
    <n v="0"/>
    <s v="SIN AVANCE"/>
    <e v="#VALUE!"/>
    <e v="#VALUE!"/>
    <s v="ABIERTO"/>
  </r>
  <r>
    <n v="311"/>
    <x v="5"/>
    <x v="23"/>
    <x v="7"/>
    <x v="31"/>
    <s v="Stefanny Reina Alvarez"/>
    <x v="0"/>
    <s v="PMAI-2019-110"/>
    <s v="No aplica"/>
    <s v="Auditoría interna de seguimiento al proceso atención al ciudadano vigencia 1 de julio 2018 al 30 de junio de 2019"/>
    <x v="0"/>
    <s v="No aplica"/>
    <x v="2"/>
    <s v="OBSERVACIÓN_x000a_* No se evidencia la aplicación del procedimiento Buzón de Quejas Reclamos y Sugerencias A-ACI-PR-002 en todas las Unidades. Para ello se debe continuar con la capacitación para reforzar el procedimiento y asegurar su total implementación, dado que este es un mecanismo importante de Participación y retroalimentación de nuestros usuarios"/>
    <s v="Baja motivación y renuencia por parte de los ciudadanos de realizar el diligenciamiento de la encuesta a pesar de que el formato Oficio A-GDO-FT-013 contempla un mensaje alusivo para su realización"/>
    <s v="*Actualización del procedimiento de Buzón de Quejas Reclamos y Sugerencias A-ACI-PR-002, implementando punto de control. "/>
    <s v="No aplica"/>
    <s v="no aplica"/>
    <d v="2020-01-20T00:00:00"/>
    <x v="24"/>
    <x v="0"/>
    <x v="0"/>
    <x v="160"/>
    <m/>
    <s v="NO"/>
    <m/>
    <n v="0"/>
    <s v="SIN AVANCE"/>
    <n v="41"/>
    <s v="CON TIEMPO"/>
    <s v="ABIERTO"/>
  </r>
  <r>
    <n v="312"/>
    <x v="5"/>
    <x v="23"/>
    <x v="3"/>
    <x v="131"/>
    <s v="Stefanny Reina Alvarez"/>
    <x v="0"/>
    <s v="PMAI-2019-111"/>
    <s v="No aplica"/>
    <s v="Auditoría interna de seguimiento al proceso atención al ciudadano vigencia 1 de julio 2018 al 30 de junio de 2020"/>
    <x v="0"/>
    <s v="No aplica"/>
    <x v="2"/>
    <s v="OBSERVACIÓN_x000a_* Se evidencia el poco uso de la Encuesta de Percepción Cód. A-ACI-FT-005 lo que limita la efectividad de esta herramienta para el mejoramiento de procesos del Instituto y por ende la Participación de la Ciudadanía"/>
    <s v="Baja motivación y renuencia por parte de los ciudadanos de realizar el diligenciamiento de la encuesta a pesar de que el formato Oficio A-GDO-FT-013 contempla un mensaje alusivo para su realización"/>
    <s v="Generar estrategias para promover entre los solicitantes el diligenciamiento de la Encuesta de Percepción"/>
    <s v="No aplica"/>
    <s v="no aplica"/>
    <d v="2020-01-20T00:00:00"/>
    <x v="24"/>
    <x v="0"/>
    <x v="0"/>
    <x v="161"/>
    <m/>
    <s v="NO"/>
    <m/>
    <n v="1"/>
    <s v="CUMPLIMIENTO TOTAL"/>
    <s v="NO APLICA ACCION CERRADA"/>
    <s v="NO APLICA ACCION CERRADA"/>
    <s v="CERRADO"/>
  </r>
  <r>
    <n v="313"/>
    <x v="5"/>
    <x v="23"/>
    <x v="3"/>
    <x v="132"/>
    <s v="Stefanny Reina Alvarez"/>
    <x v="0"/>
    <s v="PMAI-2019-112"/>
    <s v="No aplica"/>
    <s v="Auditoría interna de seguimiento al proceso atención al ciudadano vigencia 1 de julio 2018 al 30 de junio de 2021"/>
    <x v="0"/>
    <s v="No aplica"/>
    <x v="2"/>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d v="2020-01-20T00:00:00"/>
    <x v="24"/>
    <x v="0"/>
    <x v="1"/>
    <x v="162"/>
    <m/>
    <s v="NO"/>
    <m/>
    <n v="0"/>
    <s v="SIN AVANCE"/>
    <n v="41"/>
    <s v="CON TIEMPO"/>
    <s v="ABIERTO"/>
  </r>
  <r>
    <n v="314"/>
    <x v="5"/>
    <x v="23"/>
    <x v="3"/>
    <x v="133"/>
    <s v="Stefanny Reina Alvarez"/>
    <x v="0"/>
    <s v="PMAI-2019-113"/>
    <s v="No aplica"/>
    <s v="Auditoría interna de seguimiento al proceso atención al ciudadano vigencia 1 de julio 2018 al 30 de junio de 2022"/>
    <x v="0"/>
    <s v="No aplica"/>
    <x v="2"/>
    <s v="NO CONFORMIDAD_x000a_* Se evidenció que no se está teniendo un control adecuado frente al registro de todas las quejas, reclamos, sugerencias y solicitudes que llegan al Instituto,_x000a_ _x000a_* Incumplimiento lo establecido en el Decreto 371 de 2010, en el ítem 3 el cual debe garantizar “El registro de las quejas, reclamos, sugerencias, solicitudes de información que reciba la Entidad, por los diferentes canales, en el Sistema Distrital de Quejas y Soluciones”. (Página 8)"/>
    <s v="*  Algunos de los requerimientos no son radicados en la ventanilla Única dispuesta por el IDIPRON_x000a__x000a_*El sistema de control de correspondencia no permite la asignación y enlace con el Sistema SDQS, lo cual ha sido difícil controlar el constante monitoreo de los requerimientos que ingresa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No aplica"/>
    <s v="no aplica"/>
    <d v="2020-01-20T00:00:00"/>
    <x v="24"/>
    <x v="0"/>
    <x v="1"/>
    <x v="163"/>
    <m/>
    <s v="NO"/>
    <m/>
    <n v="0"/>
    <s v="SIN AVANCE"/>
    <n v="41"/>
    <s v="CON TIEMPO"/>
    <s v="ABIERTO"/>
  </r>
  <r>
    <n v="315"/>
    <x v="5"/>
    <x v="23"/>
    <x v="3"/>
    <x v="133"/>
    <s v="Stefanny Reina Alvarez"/>
    <x v="0"/>
    <s v="PMAI-2019-114"/>
    <s v="No aplica"/>
    <s v="Auditoría interna de seguimiento al proceso atención al ciudadano vigencia 1 de julio 2018 al 30 de junio de 2023"/>
    <x v="0"/>
    <s v="No aplica"/>
    <x v="2"/>
    <s v="NO CONFORMIDAD_x000a_• Se constató incumplimiento a la Ley 1755 de 2015, en su Artículo 21 -funcionario sin competencia, que establece que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s v="* Se dejaba la anotación de la remisión por competencia tanto en el sistema Distrital de Quejas y soluciones Bogotá Te Escucha y la base de requerimientos A-ACI-FT-003 &quot;Control de Requerimientos Ciudadanos&quot; y no enviar los respectivos documentos de conformidad con el Articulo 21 de la Ley 1755 de 2015."/>
    <s v="* Elaboración de los documentos  que informan al competente de las gestiones  realizadas por la Entidad, frente a la determinación del  traslado por no competencia, para el seguimiento de esta en caso de que la Entidad no dé respuesta al usuario."/>
    <s v="No aplica"/>
    <s v="no aplica"/>
    <d v="2020-01-20T00:00:00"/>
    <x v="24"/>
    <x v="0"/>
    <x v="1"/>
    <x v="164"/>
    <m/>
    <s v="NO"/>
    <m/>
    <n v="0"/>
    <s v="SIN AVANCE"/>
    <n v="41"/>
    <s v="CON TIEMPO"/>
    <s v="ABIERTO"/>
  </r>
  <r>
    <n v="316"/>
    <x v="5"/>
    <x v="23"/>
    <x v="3"/>
    <x v="134"/>
    <s v="Stefanny Reina Alvarez"/>
    <x v="0"/>
    <s v="PMAI-2019-115"/>
    <s v="No aplica"/>
    <s v="Auditoría interna de seguimiento al proceso atención al ciudadano vigencia 1 de julio 2018 al 30 de junio de 2024"/>
    <x v="0"/>
    <s v="No aplica"/>
    <x v="2"/>
    <s v="NO CONFORMIDAD_x000a_• Se evidenció incumplimiento al Decreto 197 de 2014, por el cual se adopta la Política Distrital de Servicio a la Ciudadanía en su Artículo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_x000a_* La sede Administrativa Calle 63 se determinó como el punto de atención a la ciudadanía dispuesta para la atención de los usuarios que se acercan a la entidad,  se han realizó las diferentes actuaciones para el bienestar de los servidores que laboran en la Entidad._x000a__x000a_* Se ha realizado los diferentes ajustes en las Sedes del forma gradual, en las Sedes Administrativas que evidencian que un fortalecimiento de la Infraestructura y/o mejoras con el fin de garantizar la accesibilidad a los ciudadanos"/>
    <s v="* 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_x000a__x000a_* Instalación de horarios de atención en las entradas de los puntos de atención de la Sede Administrativa. "/>
    <s v="No aplica"/>
    <s v="no aplica"/>
    <d v="2020-01-20T00:00:00"/>
    <x v="24"/>
    <x v="0"/>
    <x v="1"/>
    <x v="165"/>
    <m/>
    <s v="NO"/>
    <m/>
    <n v="0"/>
    <s v="SIN AVANCE"/>
    <n v="41"/>
    <s v="CON TIEMPO"/>
    <s v="ABIERTO"/>
  </r>
  <r>
    <n v="317"/>
    <x v="5"/>
    <x v="23"/>
    <x v="21"/>
    <x v="91"/>
    <s v="Stefanny Reina Alvarez"/>
    <x v="0"/>
    <s v="PMAI-2019-116"/>
    <s v="No aplica"/>
    <s v="&quot;Atención a la ciudadania Auditoria interna _x000a_Primer Semestre 2018_x000a_&quot;"/>
    <x v="0"/>
    <s v="No aplica"/>
    <x v="2"/>
    <s v="Durante el proceso de la auditoria se observó que la Oficina de Atención a la Ciudadanía de la sede de la Calle 63 no cuenta con las condiciones adecuadas para la atención al usuario siendo esta la oficina principal, lo que impide prestar un servicio adecuado, de calidad y pertinente a los ciudadanos. No conformidad 1.                "/>
    <s v="Sin informacion"/>
    <s v="Formular estrategias y/o acciones interdisciplinarias, como la requisición a los procesos competentes con el objetivo de implementar acciones tendientes a mejorar y fortalecer la infraestructura para la adecuada prestación del servicio por parte del Proceso de Atención al Ciudadano."/>
    <s v="No aplica"/>
    <s v="no aplica"/>
    <s v="Sin informacion"/>
    <x v="1"/>
    <x v="0"/>
    <x v="1"/>
    <x v="166"/>
    <m/>
    <s v="NO"/>
    <m/>
    <n v="0"/>
    <s v="SIN AVANCE"/>
    <e v="#VALUE!"/>
    <e v="#VALUE!"/>
    <s v="ABIERTO"/>
  </r>
  <r>
    <m/>
    <x v="5"/>
    <x v="23"/>
    <x v="3"/>
    <x v="133"/>
    <s v="Stefanny Reina Alvarez"/>
    <x v="0"/>
    <s v="PMAI-2019-117"/>
    <s v="No aplica"/>
    <s v="Atención a la ciudadania Auditoria interna II semestre 2019."/>
    <x v="0"/>
    <s v="No aplica"/>
    <x v="2"/>
    <s v="OBSERVACIÓN_x000a_A pesar del trabajo realizado por el proceso de Atención al Ciudadano se evidencia que el procedimiento Buzón de Quejas, Reclamos y Sugerencias A-ACI-PR-02 no se encuentra estandarizado en todas las unidades por ello algunas unidades no están cumpliendo con la apertura del mismo en los tiempos estipulados, esto puede llevar a un riesgo de no contar con la participación de todos los NNAJ,  para mitigar esto se debe continuar con la capacitación para reforzar el procedimiento y asegurar su total implementación, dado que este es un mecanismo importante de Participación y retroalimentación de nuestros usuarios. "/>
    <s v="Sin informacion"/>
    <s v="Capacitaciones en la Unidades de Protección, del nuevo procedimiento para la atención de peticiones ciudadanas, dando a conocer que los únicos autorizados en la apertura del buzón de sugerencia es el área de atencion a la ciudadanía, garantizando la escucha de sus requerimientos y la transparencia. "/>
    <s v="No aplica"/>
    <s v="no aplica"/>
    <s v="Sin informacion"/>
    <x v="1"/>
    <x v="0"/>
    <x v="1"/>
    <x v="167"/>
    <m/>
    <s v="SI"/>
    <m/>
    <m/>
    <s v="SIN AVANCE"/>
    <e v="#VALUE!"/>
    <e v="#VALUE!"/>
    <s v="ABIERTO"/>
  </r>
  <r>
    <m/>
    <x v="5"/>
    <x v="23"/>
    <x v="7"/>
    <x v="31"/>
    <s v="Stefanny Reina Alvarez"/>
    <x v="0"/>
    <s v="PMAI-2019-118"/>
    <s v="No aplica"/>
    <s v="Atención a la ciudadania Auditoria interna II semestre 2019."/>
    <x v="0"/>
    <s v="No aplica"/>
    <x v="2"/>
    <s v="OBSERVACIÓN_x000a_Se evidenció en el formato 003 CONTROL DE REQUERIMIENTOS CIUDADANOS A-ACI-FT-003 que su diligenciamiento no se está realizando de manera completa esto es un riesgo ya que dificulta la trazabilidad de los requerimientos, se debe establecer en las observaciones cuando este es trasladado por no competencia a que entidad se traslada la petición, para facilitar el seguimiento en caso de que la Entidad no de respuesta al usuario y él requiera alguna información al respecto"/>
    <s v="Sin informacion"/>
    <s v="Actualizar el formato 003 CONTROL DE REQUERIMIENTOS CIUDADANOS A-ACI-FT-003, incorporando dos columnas en donde se pueda registrar si la petición es trasladada o no y a cual entidad se realiza el traslado."/>
    <s v="No aplica"/>
    <s v="no aplica"/>
    <s v="Sin informacion"/>
    <x v="1"/>
    <x v="0"/>
    <x v="1"/>
    <x v="167"/>
    <m/>
    <s v="SI"/>
    <m/>
    <m/>
    <s v="SIN AVANCE"/>
    <e v="#VALUE!"/>
    <e v="#VALUE!"/>
    <s v="ABIERTO"/>
  </r>
  <r>
    <m/>
    <x v="5"/>
    <x v="23"/>
    <x v="3"/>
    <x v="135"/>
    <s v="Stefanny Reina Alvarez"/>
    <x v="0"/>
    <s v="PMAI-2019-119"/>
    <s v="No aplica"/>
    <s v="Atención a la ciudadania Auditoria interna II semestre 2019."/>
    <x v="0"/>
    <s v="No aplica"/>
    <x v="2"/>
    <s v="OBSERVACIÓN_x000a_Se evidenció inconsistencia en la información registrada con los informes trimestrales que se remiten a la Secretaria General y a la Veeduría Distrital versus el formato 003 CONTROL DE REQUERIMIENTOS CIUDADANOS A-ACI-FT-003 referente a las solicitudes que se les realizó Traslado y Cierre por no competencia, ya que el número de registros no coincide; esto puede representar un riesgo a la Entidad de emitir información errada del número de requerimientos trasladados "/>
    <s v="Sin informacion"/>
    <s v="*Actualizar el formato 003 CONTROL DE REQUERIMIENTOS CIUDADANOS A-ACI-FT-003, incorporando dos columnas en donde se pueda registrar si la petición es trasladada o no y a cual entidad se realiza el traslado._x000a_*Se realizará seguimiento semanal de los requerimientos ciudadanos actualizando la base de datos. "/>
    <s v="No aplica"/>
    <s v="no aplica"/>
    <s v="Sin informacion"/>
    <x v="1"/>
    <x v="0"/>
    <x v="1"/>
    <x v="167"/>
    <m/>
    <s v="SI"/>
    <m/>
    <m/>
    <s v="SIN AVANCE"/>
    <e v="#VALUE!"/>
    <e v="#VALUE!"/>
    <s v="ABIERTO"/>
  </r>
  <r>
    <m/>
    <x v="5"/>
    <x v="23"/>
    <x v="3"/>
    <x v="133"/>
    <s v="Stefanny Reina Alvarez"/>
    <x v="0"/>
    <s v="PMAI-2019-120"/>
    <s v="No aplica"/>
    <s v="Atención a la ciudadania Auditoria interna II semestre 2019."/>
    <x v="0"/>
    <s v="No aplica"/>
    <x v="2"/>
    <s v="NO CONFORMIDAD_x000a_Revisada  la base de Control de Requerimientos Ciudadanos en lo correspondiente al II Semestre de 2019, se evidenciaron dos (2) solicitudes o peticiones asignadas a la Subdirección de Desarrollo Humano y Subdirección de Métodos, con respuestas fuera de términos; los requerimientos fueron el  No 1723362019 y el No 2148002019,  de igual manera se evidenció la petición No. 2842592019  donde se observó que se encontraba en trámite al momento de realizarse la verificación de la base de Control de Requerimientos Ciudadanos en lo correspondiente al II Semestre de 2019, esta solicitud ingresó el (27/11/2019) por lo tanto también se encontraría fuera de términos. Lo anterior incumple lo establecido en el Art. 14 de la Ley 1755 de 2015 la cual indica que “En Términos para resolver las distintas modalidades de peticiones, toda petición deberá resolverse dentro de los quince (15) días siguientes a su recepción"/>
    <s v="Sin informacion"/>
    <s v="*Actualizar el formato 003 CONTROL DE REQUERIMIENTOS CIUDADANOS A-ACI-FT-003, incorporando dos columnas en donde se pueda registrar si la petición es trasladada o no y a cual entidad se realiza el traslado._x000a_*Se realiza seguimiento semanal de los requerimientos ciudadanos actualizando la base de datos. "/>
    <s v="No aplica"/>
    <s v="no aplica"/>
    <s v="Sin informacion"/>
    <x v="1"/>
    <x v="0"/>
    <x v="1"/>
    <x v="167"/>
    <m/>
    <s v="SI"/>
    <m/>
    <m/>
    <s v="SIN AVANCE"/>
    <e v="#VALUE!"/>
    <e v="#VALUE!"/>
    <s v="ABIERTO"/>
  </r>
  <r>
    <m/>
    <x v="5"/>
    <x v="23"/>
    <x v="21"/>
    <x v="91"/>
    <s v="Stefanny Reina Alvarez"/>
    <x v="0"/>
    <s v="PMAI-2019-121"/>
    <s v="No aplica"/>
    <s v="Atención a la ciudadania Auditoria interna II semestre 2019."/>
    <x v="0"/>
    <s v="No aplica"/>
    <x v="2"/>
    <s v="NO CONFORMIDAD_x000a_La inspección y evaluación al punto de atención al ciudadano, evidenció entre otras situaciones, que continúa sin ninguna señalización que lo identifique, no se cuenta con un sistema de bucle magnético para el uso por personas con discapacidad auditiva, la sala de espera continúa sin cumplir con las especificaciones técnicas (ver más detalles en la página 28 y siguientes). Lo anterior constituye incumplimiento al Decreto 197 de 2014, por el cual se adopta la Política Distrital de Servicio a la Ciudadanía en su Art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Sin informacion"/>
    <s v="Con el fin de brindar acceso a la ciudadanía en condiciones de discapacidad se realizarán ajustes razonables en los puntos de atención de la entidad. Esto teniendo en cuenta las necesidades de la población objetivo a atender. "/>
    <s v="No aplica"/>
    <s v="no aplica"/>
    <s v="Sin informacion"/>
    <x v="1"/>
    <x v="0"/>
    <x v="1"/>
    <x v="167"/>
    <m/>
    <s v="SI"/>
    <m/>
    <m/>
    <s v="SIN AVANCE"/>
    <e v="#VALUE!"/>
    <e v="#VALUE!"/>
    <s v="ABIERTO"/>
  </r>
  <r>
    <m/>
    <x v="5"/>
    <x v="23"/>
    <x v="7"/>
    <x v="31"/>
    <s v="Stefanny Reina Alvarez"/>
    <x v="0"/>
    <s v="PMAI-2019-122"/>
    <s v="No aplica"/>
    <s v="Atención a la ciudadania Auditoria interna II semestre 2019."/>
    <x v="0"/>
    <s v="No aplica"/>
    <x v="2"/>
    <s v="NO CONFORMIDAD_x000a_Revisados los procedimientos Atención a requerimientos ciudadanos A-ACI-PR-001, Buzón de quejas, reclamos, y sugerencias A-ACI-PR-002,  Quejas contra funcionarios y/o contratistas A-ACI-PR-003, e instructivo   Protocolos de Atención con enfoque preferencial y diferencial A-ACI-IN-001 del proceso de Atención al Ciudadano, se constató que el instructivo presenta debilidad en la identificación de los puntos de control y los mecanismos para su verificación por cuanto no se pudo evidenciar la lupa para la facilitar la identificación de estos. El no contar con puntos de control adecuados y efectivos compromete al proceso a riesgos en su operatividad. Con lo anterior se incumple lo establecido en los lineamientos del “Manual de Elaboración y Control de Documentos - E-MEJ-MA002”, numeral 5.10, que refiere la importancia de la materialización de los controles en los procedimientos"/>
    <s v="Sin informacion"/>
    <s v="*Revisión y actualización de los documentos del proceso del área. "/>
    <s v="No aplica"/>
    <s v="no aplica"/>
    <s v="Sin informacion"/>
    <x v="1"/>
    <x v="0"/>
    <x v="1"/>
    <x v="167"/>
    <m/>
    <s v="SI"/>
    <m/>
    <m/>
    <s v="SIN AVANCE"/>
    <e v="#VALUE!"/>
    <e v="#VALUE!"/>
    <s v="ABIERTO"/>
  </r>
  <r>
    <m/>
    <x v="5"/>
    <x v="26"/>
    <x v="7"/>
    <x v="12"/>
    <s v="Catalina Cardenas Martinez"/>
    <x v="0"/>
    <s v="PMAI-2019-123"/>
    <s v="No aplica"/>
    <s v="Servicios administrativos – transportes y servicios públicos"/>
    <x v="0"/>
    <s v="No aplica"/>
    <x v="2"/>
    <s v="Se observa que Servicios Administrativos no cuenta con un formato de entrega de vehículo al responsable de área donde se encuentra el vehículo asignado, donde establezcan deberes para el buen cuidado y servicio del vehículo, como utilizar el automóvil única y exclusivamente en las labores y actividades oficiales requeridas e inherentes para las cuales fue asignado, al funcionario le está prohibido emitir órdenes o autorizaciones al conductor para que realice diligencias personales con el vehículo para sí o para el funcionario a quien se le asigne el servicio; transporte personas no relacionadas con el servicio oficial o realizar trayectos que no cumplan con estrictas necesidades del servicio, permitir el transporte de personas en estado de alicoramiento o bajo la influencia de sustancias psicoactivas, aun cuando se trate del  funcionario a quien se le asigne el vehículo, entre otras actuaciones que riñen con la conducta transparente y austera en la utilización de los bienes destinados al uso oficial."/>
    <s v="Sin informacion"/>
    <s v="Crear el procedimiento &quot;asignación de vehículos&quot; y el formato de &quot;asignación vehícular&quot;"/>
    <s v="No aplica"/>
    <s v="no aplica"/>
    <s v="Sin informacion"/>
    <x v="1"/>
    <x v="0"/>
    <x v="1"/>
    <x v="122"/>
    <m/>
    <s v="SI"/>
    <m/>
    <m/>
    <s v="SIN AVANCE"/>
    <e v="#VALUE!"/>
    <e v="#VALUE!"/>
    <s v="ABIERTO"/>
  </r>
  <r>
    <m/>
    <x v="5"/>
    <x v="26"/>
    <x v="7"/>
    <x v="31"/>
    <s v="Catalina Cardenas Martinez"/>
    <x v="0"/>
    <s v="PMAI-2019-124"/>
    <s v="No aplica"/>
    <s v="Servicios administrativos – transportes y servicios públicos"/>
    <x v="0"/>
    <s v="No aplica"/>
    <x v="2"/>
    <s v="• Se observa fotocopia de servicios públicos de las unidades rurales, las cuales tienen la responsabilidad de enviar el origina, el procedimiento dispone en su numeral 3.2 “La entrega de las facturas de servicios públicos, privados e impuestos es responsabilidad de los responsables de UPI o quien haga sus veces. Dicha entrega debe hacerse de manera inmediata a su recepción en la ventanilla de Gestión Documental. Para las UPIS fuera del perímetro urbano, o situaciones de fuerza mayor, se les permitirá realizar el envío de las facturas al correo electrónico serviciospublicos@idipron.gov.co con el fin de agilizar el proceso; sin embargo, la entrega de las facturas originales deberá hacerse dentro de los 2 días siguientes a su recepción.” Es importante que el original de las facturas repose junto a los formatos de trazabilidad, comprobante de cuenta por pagar y comprobante de egreso."/>
    <s v="Sin informacion"/>
    <s v="Revisar el perocedimiento &quot;GESTIÓN, CONTROL Y PAGO DE SERVICIOS PÚBLICOS, PRIVADOS E IMPUESTOS A-SAD-PR-004&quot; y verificar que la aplicación de los puntos de control sea adecuada para dar cumplimiento a la presentación y pago de facturas de servicios públicos."/>
    <s v="No aplica"/>
    <s v="no aplica"/>
    <s v="Sin informacion"/>
    <x v="1"/>
    <x v="0"/>
    <x v="1"/>
    <x v="122"/>
    <m/>
    <s v="SI"/>
    <m/>
    <m/>
    <s v="SIN AVANCE"/>
    <e v="#VALUE!"/>
    <e v="#VALUE!"/>
    <s v="ABIERTO"/>
  </r>
  <r>
    <m/>
    <x v="5"/>
    <x v="26"/>
    <x v="7"/>
    <x v="72"/>
    <s v="Catalina Cardenas Martinez"/>
    <x v="0"/>
    <s v="PMAI-2019-125"/>
    <s v="No aplica"/>
    <s v="Servicios administrativos – transportes y servicios públicos"/>
    <x v="0"/>
    <s v="No aplica"/>
    <x v="2"/>
    <s v="• Se evidencia diferencia en el kilometraje reportado por el Sistema de Posicionamiento Satelital (GPS) frente a los kilómetros recorridos consignados en las planillas físicas, lo que indica que no hay ningún control y monitoreo por el área de Transportes para los recorridos reportado por el GPS, estando en contra vía al Capítulo IV, Articulo 16, Parágrafo 4 del Decreto 492 del  2019, que establece, “Las entidades y organismos procurarán adoptar sistemas de monitoreo satelital tipo GPS en los vehículos oficiales, con el fin de establecer mecanismos de control de ubicación, kilómetros recorridos y perímetros geográficos establecidos.”, es importante efectuar una adecuada conciliación entre las planillas físicas y GPS, con el fin de controlar los recorridos realizados por los vehículos del instituto y así mismo vigilar el consumo de combustible."/>
    <s v="Sin informacion"/>
    <s v="Realizar revisión a los documentos que componen el SIG del área de Servicios Administrativos y verificar los puntos de control necesarios para contrarrestar la incongruencia de los kilometrajes reportados (GPS) VS KM reportados por los conductores (planillas fisicas)"/>
    <s v="No aplica"/>
    <s v="no aplica"/>
    <s v="Sin informacion"/>
    <x v="1"/>
    <x v="0"/>
    <x v="1"/>
    <x v="122"/>
    <m/>
    <s v="SI"/>
    <m/>
    <m/>
    <s v="SIN AVANCE"/>
    <e v="#VALUE!"/>
    <e v="#VALUE!"/>
    <s v="ABIERTO"/>
  </r>
  <r>
    <m/>
    <x v="5"/>
    <x v="26"/>
    <x v="7"/>
    <x v="31"/>
    <s v="Catalina Cardenas Martinez"/>
    <x v="0"/>
    <s v="PMAI-2019-126"/>
    <s v="No aplica"/>
    <s v="Servicios administrativos – transportes y servicios públicos"/>
    <x v="0"/>
    <s v="No aplica"/>
    <x v="2"/>
    <s v="• Se presenta debilidad en el control y seguimiento a las planillas de recorridos de los conductores, como se evidenció en esta auditoría donde se observó saltos de kilometraje recorridos, sin encontrar explicación u observaciones descritas por el conductor, personal que utilizó el vehículo o responsable de la supervisión, haciendo ineficaz esta herramienta de control, por lo cual es importante tomar acciones y correcciones oportunas y así dar conformidad al procedimiento control de consumo de combustible que establece “Cada mes se evaluarán dichos consumos con el fin de realizar los ajustes necesarios que impliquen ahorros de este suministro”"/>
    <s v="Sin informacion"/>
    <s v="Realizar la revisión al procedimiento &quot;CONTROL DE CONSUMO DE COMBUSTIBLE A-SAD-PR-001&quot; y a partir de lo encontrado, ejecutar  los ajustes o acciones pertinentes con el fin de garantizar su efectivdad."/>
    <s v="No aplica"/>
    <s v="no aplica"/>
    <s v="Sin informacion"/>
    <x v="1"/>
    <x v="0"/>
    <x v="1"/>
    <x v="122"/>
    <m/>
    <s v="SI"/>
    <m/>
    <m/>
    <s v="SIN AVANCE"/>
    <e v="#VALUE!"/>
    <e v="#VALUE!"/>
    <s v="ABIERTO"/>
  </r>
  <r>
    <m/>
    <x v="5"/>
    <x v="26"/>
    <x v="7"/>
    <x v="31"/>
    <s v="Catalina Cardenas Martinez"/>
    <x v="0"/>
    <s v="PMAI-2019-127"/>
    <s v="No aplica"/>
    <s v="Servicios administrativos – transportes y servicios públicos"/>
    <x v="0"/>
    <s v="No aplica"/>
    <x v="2"/>
    <s v="• El procedimiento para pagos de servicios públicos establece en los en su numeral 3.7 “El área de Tesorería debe enviar el soporte de pago tan pronto se realice al correo electrónico serviciospublicos@idipron.gov.co, con el fin de evitar suspensiones en la prestación del servicio.” y numeral 3.8 “El área de Tesorería debe enviar mediante memorando la relación de los formatos “Conglomerado y trazabilidad de Servicios públicos A-SAD-FT-014” que se tramitaron en el mes con sus respectivos soportes adjuntos a la trazabilidad.” Obligaciones que no se están cumpliendo y están generando reproceso en la conciliación de pagos con las empresas prestadoras de servicios."/>
    <s v="Sin informacion"/>
    <s v="Revisar el procedimiento &quot;GESTIÓN, CONTROL Y PAGO DE SERVICIOS PÚBLICOS, PRIVADOS E IMPUESTOS A-SAD-PR-004&quot; junto al área de Tesorería y determinar mediante acta de reunion, las acciones necesarias para dar cumplimiento estricto al procedimiento para pago de servicios públicos. "/>
    <s v="No aplica"/>
    <s v="no aplica"/>
    <s v="Sin informacion"/>
    <x v="1"/>
    <x v="0"/>
    <x v="1"/>
    <x v="122"/>
    <m/>
    <s v="SI"/>
    <m/>
    <m/>
    <s v="SIN AVANCE"/>
    <e v="#VALUE!"/>
    <e v="#VALUE!"/>
    <s v="ABIERTO"/>
  </r>
  <r>
    <n v="318"/>
    <x v="5"/>
    <x v="12"/>
    <x v="8"/>
    <x v="13"/>
    <s v="Angel Martínez"/>
    <x v="4"/>
    <s v="PMA-2019-001"/>
    <s v="No aplica"/>
    <s v="Dirección Distrital de Archivo de Bogotá - Visita de seguimiento al cumplimiento de la normatividad archivística  - 2019"/>
    <x v="0"/>
    <s v="No aplica"/>
    <x v="2"/>
    <s v="¿La entidad tiene  política de gestión documental de acuerdo con lo establecido en el Artículo 6 de Decreto 2609 de 2012, compilado en el Articulo. 2.8.5.5.6 del Decreto 1050 de 2015?_x000a__x000a_En la revisión del documento en mención, se observo que, adolece de mención de la integración del Decreto 5961 de 2019 &quot;adopta el MIIPG&quot;. particularmente en la Dimensión 5a Dimensión y numerales subsecuentes. razón por la cual este documento. deberá ser revisado y armonizado con lo establecido en el decreto em mención."/>
    <s v="&quot;_x000a_Falta recursos humanos para realizar evaluación, análisis y actualización Política de Gestión Documental que se tiene en el Instituto,  en cumplimiento (Artículo 6 de Decreto 2609 de 2012, compilado en el Articulo. 2.8.5.5.6 del Decreto 1050 de 2015).&quot;"/>
    <s v="_x000a_*Actualizar  la Política de Gestión Documental de acuerdo a la normatividad vigente"/>
    <s v="No aplica"/>
    <s v="no aplica"/>
    <d v="2018-05-04T00:00:00"/>
    <x v="25"/>
    <x v="0"/>
    <x v="0"/>
    <x v="168"/>
    <m/>
    <s v="NO"/>
    <s v="Actividad al 100%_x000a_No aplica"/>
    <n v="1"/>
    <s v="CUMPLIMIENTO TOTAL"/>
    <s v="NO APLICA ACCION CERRADA"/>
    <s v="NO APLICA ACCION CERRADA"/>
    <s v="CERRADO"/>
  </r>
  <r>
    <n v="319"/>
    <x v="5"/>
    <x v="12"/>
    <x v="8"/>
    <x v="127"/>
    <s v="Angel Martínez"/>
    <x v="4"/>
    <s v="PMA-2019-002"/>
    <s v="No aplica"/>
    <s v="Dirección Distrital de Archivo de Bogotá - Visita de seguimiento al cumplimiento de la normatividad archivística  - 2019"/>
    <x v="0"/>
    <s v="No aplica"/>
    <x v="2"/>
    <s v="¿Cuenta con Tablas de Control de Acceso para el establecimiento de categorías adecuadas de derechos y restricciones de acceso y seguridad aplicables a los documentos?_x000a__x000a_Teniendo en cuenta que están ajustando actualización de TRD, este instrumento aún no esta creado. La líder del Área de gestión documental mencionado que este documento esta contemplado para la actual vigencia."/>
    <s v="No hay Tablas de Retención Documental actualizadas, lo que representa un prerequisito para la formulación de las Tablas de Control de Acceso"/>
    <s v="* Actualizar las Tablas de Retención Documental _x000a_*Elaborar Tablas de Control de Acceso para el establecimiento de categorías adecuadas de derechos y restricciones de acceso y seguridad aplicables a los documentos"/>
    <s v="No aplica"/>
    <s v="no aplica"/>
    <d v="2018-05-04T00:00:00"/>
    <x v="25"/>
    <x v="0"/>
    <x v="0"/>
    <x v="169"/>
    <m/>
    <s v="NO"/>
    <s v="Actividad al 100%_x000a_No aplica"/>
    <n v="1"/>
    <s v="CUMPLIMIENTO TOTAL"/>
    <s v="NO APLICA ACCION CERRADA"/>
    <s v="NO APLICA ACCION CERRADA"/>
    <s v="CERRADO"/>
  </r>
  <r>
    <n v="320"/>
    <x v="5"/>
    <x v="12"/>
    <x v="8"/>
    <x v="100"/>
    <s v="Angel Martínez"/>
    <x v="4"/>
    <s v="PMA-2019-003"/>
    <s v="No aplica"/>
    <s v="Dirección Distrital de Archivo de Bogotá - Visita de seguimiento al cumplimiento de la normatividad archivística  - 2019"/>
    <x v="0"/>
    <s v="No aplica"/>
    <x v="2"/>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d v="2018-05-04T00:00:00"/>
    <x v="25"/>
    <x v="0"/>
    <x v="0"/>
    <x v="170"/>
    <m/>
    <s v="SI"/>
    <m/>
    <n v="0"/>
    <s v="SIN AVANCE"/>
    <n v="-597"/>
    <s v="VENCIDO"/>
    <s v="ABIERTO"/>
  </r>
  <r>
    <n v="321"/>
    <x v="5"/>
    <x v="12"/>
    <x v="8"/>
    <x v="136"/>
    <s v="Angel Martínez"/>
    <x v="4"/>
    <s v="PMA-2019-004"/>
    <s v="No aplica"/>
    <s v="Dirección Distrital de Archivo de Bogotá - Visita de seguimiento al cumplimiento de la normatividad archivística  - 2019"/>
    <x v="0"/>
    <s v="No aplica"/>
    <x v="2"/>
    <s v="¿Cuenta con Modelo de requisitos para la Gestión de Documentos electrónicos? NO"/>
    <s v="El Achivo de Bogotá no ha emitido el lineamineto frente al modelo de requisitos para gestión de documentos para las Entidades Distritales en cumplimiento al (Decreto 103 de 2015, compilados en el Decreto 1080 de 2015 Art. 2.8.5.13)"/>
    <s v="*Adoptar con oportunidad el  Modelo de Requisitos de Documentos electrónicos de acuerdo a la matriz que enviará el archivo de Bogotá."/>
    <s v="No aplica"/>
    <s v="no aplica"/>
    <d v="2018-05-04T00:00:00"/>
    <x v="25"/>
    <x v="0"/>
    <x v="0"/>
    <x v="171"/>
    <m/>
    <s v="NO"/>
    <s v="Actividad al 100%_x000a_No aplica"/>
    <n v="1"/>
    <s v="CUMPLIMIENTO TOTAL"/>
    <s v="NO APLICA ACCION CERRADA"/>
    <s v="NO APLICA ACCION CERRADA"/>
    <s v="CERRADO"/>
  </r>
  <r>
    <n v="322"/>
    <x v="5"/>
    <x v="12"/>
    <x v="8"/>
    <x v="127"/>
    <s v="Angel Martínez"/>
    <x v="4"/>
    <s v="PMA-2019-005"/>
    <s v="No aplica"/>
    <s v="Dirección Distrital de Archivo de Bogotá - Visita de seguimiento al cumplimiento de la normatividad archivística  - 2019"/>
    <x v="0"/>
    <s v="No aplica"/>
    <x v="2"/>
    <s v="La entidad no ¿Cuenta con Banco Terminológico de Tipos, series y subseries documentales?"/>
    <s v="No hay Tablas de Retención Documental actualizadas, lo que representa un prerequisito para la elaboración del  Banco Terminológico de Tipos, series y subseries documentales."/>
    <s v="* Actualizar las Tablas de Retención Documental _x000a_*Elaboración del Banco Terminológico de Tipos, series y subseries documentales"/>
    <s v="No aplica"/>
    <s v="no aplica"/>
    <d v="2018-05-04T00:00:00"/>
    <x v="25"/>
    <x v="0"/>
    <x v="0"/>
    <x v="172"/>
    <m/>
    <s v="NO"/>
    <s v="Actividad al 100%_x000a_No aplica"/>
    <n v="1"/>
    <s v="CUMPLIMIENTO TOTAL"/>
    <s v="NO APLICA ACCION CERRADA"/>
    <s v="NO APLICA ACCION CERRADA"/>
    <s v="CERRADO"/>
  </r>
  <r>
    <n v="323"/>
    <x v="5"/>
    <x v="12"/>
    <x v="8"/>
    <x v="127"/>
    <s v="Angel Martínez"/>
    <x v="4"/>
    <s v="PMA-2019-006"/>
    <s v="No aplica"/>
    <s v="Dirección Distrital de Archivo de Bogotá - Visita de seguimiento al cumplimiento de la normatividad archivística  - 2019"/>
    <x v="0"/>
    <s v="No aplica"/>
    <x v="2"/>
    <s v="¿La entidad ha adoptado e implementado la Tabla de Retención Documental TRD convalidada por el C.D.A. en concordancia con el Artículo 13 del Acuerdo 004 de 2013 y la Guía para la implementación de TRD para las entidades Distritales de la Secretaria General de la Alcaldía Mayor de Bogotá?_x000a__x000a_No se han implementado toda vez que ésta no se ajustó a la realidad. En la revisión un documento elaborado por un servidor de la SSDA como resultado de una visita en el 2018 relacionada con la verificación de implementación de TRD observaron que: &quot; es necesario realizar la actualización del instrumento pues algunas tipologías no se encuentran documentos cuya inclusión no es clara en la TRD&quot;. Lo anterior evidenciado en la &gt;Subdirección Técnica de Métodos Educativos y Operativa, relacionado con la Historias Sociales, es así que la entidad optó por realizar ajustes a la TRD y presentarlas ante el Consejo Distrital de Archivos, para así surtir  el proceso  nuevamente de revisión, evaluación y posible convalidación."/>
    <s v="Los procedimientos y documentos internos del  Instituto no se encuentran actualizados, lo que representa un limitante el la actualización de la Tabla de Retención Documental "/>
    <s v="*Actualización de las TRD_x000a_*Implementación y aplicación de las TRD a los procesos  de la entidad "/>
    <s v="No aplica"/>
    <s v="no aplica"/>
    <d v="2018-05-04T00:00:00"/>
    <x v="25"/>
    <x v="0"/>
    <x v="0"/>
    <x v="173"/>
    <m/>
    <s v="SI"/>
    <m/>
    <n v="0"/>
    <s v="SIN AVANCE"/>
    <n v="-597"/>
    <s v="VENCIDO"/>
    <s v="ABIERTO"/>
  </r>
  <r>
    <n v="324"/>
    <x v="5"/>
    <x v="12"/>
    <x v="8"/>
    <x v="127"/>
    <s v="Angel Martínez"/>
    <x v="4"/>
    <s v="PMA-2019-007"/>
    <s v="No aplica"/>
    <s v="Dirección Distrital de Archivo de Bogotá - Visita de seguimiento al cumplimiento de la normatividad archivística  - 2019"/>
    <x v="0"/>
    <s v="No aplica"/>
    <x v="2"/>
    <s v="¿ La entidad ya realizó el registro de Tablas de Retención documental en el Registro Único de Series Documentales del Archivo General de la Nación, en cumplimiento con el Artículo 2.8.2.1.16 del Decreto 1080 de 2015?_x000a__x000a_Teniendo en cuenta que la TRD convalidada no es aplicable a la realidad de la entidad consideraron no remitir al AGN."/>
    <s v="Las Tablas de Retención Documental no se encuentran actualizadas en relación con la Estructura Orgánica de la Entidad"/>
    <s v="*Actualización de las TRD_x000a_*Una vez actualizadas las TRD, realizar gestiones para el Registro de series documentales en el RUSD del AGN"/>
    <s v="No aplica"/>
    <s v="no aplica"/>
    <d v="2018-05-04T00:00:00"/>
    <x v="25"/>
    <x v="0"/>
    <x v="0"/>
    <x v="174"/>
    <m/>
    <s v="SI"/>
    <m/>
    <n v="0"/>
    <s v="SIN AVANCE"/>
    <n v="-597"/>
    <s v="VENCIDO"/>
    <s v="ABIERTO"/>
  </r>
  <r>
    <n v="325"/>
    <x v="5"/>
    <x v="12"/>
    <x v="8"/>
    <x v="100"/>
    <s v="Angel Martínez"/>
    <x v="4"/>
    <s v="PMA-2019-008"/>
    <s v="No aplica"/>
    <s v="Dirección Distrital de Archivo de Bogotá - Visita de seguimiento al cumplimiento de la normatividad archivística  - 2019"/>
    <x v="0"/>
    <s v="No aplica"/>
    <x v="2"/>
    <s v="¿La Entidad ha intervenido el Fondo Documental Acumulado,  de acuerdo a las Tablas de Valoración Documental convalidadas por el Consejo Distrital de Archivos?_x000a__x000a_Están en proceso de ajustes de los inventarios"/>
    <s v="&quot;*No existe un inventario documental consolidado que cumpla con los lineamientos del marco normativo _x000a_&quot;"/>
    <s v="Del Fondo Documental Acumulado se debe hacer:_x000a__x000a_* Ajuste del inventario documental de los documentos producidos por la entidad._x000a_* Ajuste de Fichas de Valoración Documental _x000a_* Ajuste Tablas de Valoración Documental "/>
    <s v="No aplica"/>
    <s v="no aplica"/>
    <d v="2018-05-04T00:00:00"/>
    <x v="25"/>
    <x v="0"/>
    <x v="0"/>
    <x v="175"/>
    <m/>
    <s v="SI"/>
    <m/>
    <n v="0"/>
    <s v="SIN AVANCE"/>
    <n v="-597"/>
    <s v="VENCIDO"/>
    <s v="ABIERTO"/>
  </r>
  <r>
    <n v="326"/>
    <x v="5"/>
    <x v="12"/>
    <x v="8"/>
    <x v="100"/>
    <s v="Angel Martínez"/>
    <x v="4"/>
    <s v="PMA-2019-009"/>
    <s v="No aplica"/>
    <s v="Dirección Distrital de Archivo de Bogotá - Visita de seguimiento al cumplimiento de la normatividad archivística  - 2019"/>
    <x v="0"/>
    <s v="No aplica"/>
    <x v="2"/>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d v="2018-05-04T00:00:00"/>
    <x v="25"/>
    <x v="0"/>
    <x v="0"/>
    <x v="176"/>
    <m/>
    <s v="SI"/>
    <m/>
    <n v="0"/>
    <s v="SIN AVANCE"/>
    <n v="-597"/>
    <s v="VENCIDO"/>
    <s v="ABIERTO"/>
  </r>
  <r>
    <n v="327"/>
    <x v="5"/>
    <x v="12"/>
    <x v="8"/>
    <x v="100"/>
    <s v="Angel Martínez"/>
    <x v="4"/>
    <s v="PMA-2019-010"/>
    <s v="No aplica"/>
    <s v="Dirección Distrital de Archivo de Bogotá - Visita de seguimiento al cumplimiento de la normatividad archivística  - 2019"/>
    <x v="0"/>
    <s v="No aplica"/>
    <x v="2"/>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d v="2018-05-04T00:00:00"/>
    <x v="25"/>
    <x v="0"/>
    <x v="1"/>
    <x v="177"/>
    <m/>
    <s v="SI"/>
    <m/>
    <n v="0"/>
    <s v="SIN AVANCE"/>
    <n v="-597"/>
    <s v="VENCIDO"/>
    <s v="ABIERTO"/>
  </r>
  <r>
    <n v="328"/>
    <x v="5"/>
    <x v="12"/>
    <x v="8"/>
    <x v="136"/>
    <s v="Angel Martínez"/>
    <x v="4"/>
    <s v="PMA-2019-011"/>
    <s v="No aplica"/>
    <s v="Dirección Distrital de Archivo de Bogotá - Visita de seguimiento al cumplimiento de la normatividad archivística  - 2019"/>
    <x v="0"/>
    <s v="No aplica"/>
    <x v="2"/>
    <s v="¿La entidad cuenta con un Sistema Integrado de Conservación en cumplimiento con el Acuerdo 006 de 2014?. _x000a__x000a_La entidad ha contratado los servicios de un equipo de profesionales (restauradora e ingeniero de sistemas) quienes están dando apoyo en la elaboración del SIC _x000a__x000a_Es preciso resaltar que la entidad cuenta con un Manual SIC, el cual esta en revisión por planeación por efectos del formato. _x000a__x000a_Tendrán una mesa de trabajo con el quipo de trabajo SIC de la SSDA para acompañamiento en relación con las actividades propias de lSIC._x000a__x000a_No obstante, en mesa de trabajo desarrollada el pasado 2 de mayo con el equipo de trabajo del SIC de la SSDA, acordaron que &quot;se remitiría el documento con los lineamientos por parte del Equipo de trabajo del Archivo&quot;."/>
    <s v="Falta  recursos humanos para elaborar el Plan de Conservación Documental y Plan de Preservación digital que conforma  el Sistema Integrado de Conservación  en cumplimiento (Acuerdo 006 de 2014 y Acuerdo 050 de 2000 AGN)_x000a__x000a__x000a_"/>
    <s v="*Gestionar la contratación de profesional idóneo_x000a_*Elaborar Diagnóstico de Conservación Documental_x000a_*Elaborar Plan de Conservación Documental_x000a_*Elaborar Diagnóstico Electrónico de Archivo_x000a_* Elaborar Plan de Preservación Digital a largo Plazo"/>
    <s v="No aplica"/>
    <s v="no aplica"/>
    <d v="2018-05-04T00:00:00"/>
    <x v="25"/>
    <x v="0"/>
    <x v="0"/>
    <x v="178"/>
    <m/>
    <s v="NO"/>
    <s v="Actividad al 100%_x000a_No aplica"/>
    <n v="1"/>
    <s v="CUMPLIMIENTO TOTAL"/>
    <s v="NO APLICA ACCION CERRADA"/>
    <s v="NO APLICA ACCION CERRADA"/>
    <s v="CERRADO"/>
  </r>
  <r>
    <n v="329"/>
    <x v="5"/>
    <x v="12"/>
    <x v="8"/>
    <x v="136"/>
    <s v="Angel Martínez"/>
    <x v="4"/>
    <s v="PMA-2019-012"/>
    <s v="No aplica"/>
    <s v="Dirección Distrital de Archivo de Bogotá - Visita de seguimiento al cumplimiento de la normatividad archivística  - 2019"/>
    <x v="0"/>
    <s v="No aplica"/>
    <x v="2"/>
    <s v=" La entidad no cuenta con ¿ El Plan de Conservación Documental cumple con  la estructura establecida en el Acuerdo 006 de 2014 Articulo 5?"/>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79"/>
    <m/>
    <s v="NO"/>
    <s v="Actividad al 100%_x000a_No aplica"/>
    <n v="1"/>
    <s v="CUMPLIMIENTO TOTAL"/>
    <s v="NO APLICA ACCION CERRADA"/>
    <s v="NO APLICA ACCION CERRADA"/>
    <s v="CERRADO"/>
  </r>
  <r>
    <n v="330"/>
    <x v="5"/>
    <x v="12"/>
    <x v="8"/>
    <x v="136"/>
    <s v="Angel Martínez"/>
    <x v="4"/>
    <s v="PMA-2019-013"/>
    <s v="No aplica"/>
    <s v="Dirección Distrital de Archivo de Bogotá - Visita de seguimiento al cumplimiento de la normatividad archivística  - 2019"/>
    <x v="0"/>
    <s v="No aplica"/>
    <x v="2"/>
    <s v="La entidad No cuenta con  ¿El Plan  de preservación Digital a Largo Plazo cumple con la estructura establecida en el Acuerdo 006 de 2014 Art. 5?"/>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79"/>
    <m/>
    <s v="NO"/>
    <s v="Actividad al 100%_x000a_No aplica"/>
    <n v="1"/>
    <s v="CUMPLIMIENTO TOTAL"/>
    <s v="NO APLICA ACCION CERRADA"/>
    <s v="NO APLICA ACCION CERRADA"/>
    <s v="CERRADO"/>
  </r>
  <r>
    <n v="331"/>
    <x v="5"/>
    <x v="12"/>
    <x v="8"/>
    <x v="137"/>
    <s v="Angel Martínez"/>
    <x v="4"/>
    <s v="PMA-2019-014"/>
    <s v="No aplica"/>
    <s v="Dirección Distrital de Archivo de Bogotá - Visita de seguimiento al cumplimiento de la normatividad archivística  - 2019"/>
    <x v="0"/>
    <s v="No aplica"/>
    <x v="2"/>
    <s v="¿La entidad  no cuenta con planes de emergencia o atención de desastres en donde estén incluidos los archivos y áreas de almacenamiento de documentación? (Acuerdo 050 de 2000 AGN)"/>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80"/>
    <m/>
    <s v="NO"/>
    <s v="Actividad al 100%_x000a_No aplica"/>
    <n v="1"/>
    <s v="CUMPLIMIENTO TOTAL"/>
    <s v="NO APLICA ACCION CERRADA"/>
    <s v="NO APLICA ACCION CERRADA"/>
    <s v="CERRADO"/>
  </r>
  <r>
    <n v="332"/>
    <x v="51"/>
    <x v="27"/>
    <x v="17"/>
    <x v="138"/>
    <s v="Yuli Cristel Peña Arboleda"/>
    <x v="1"/>
    <s v="PMCB-2020-001"/>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1.1"/>
    <s v="Desarrollar  un informe de consulta del aplicativo SIMI que presente ejecución de metas consolidado y asistencias por grupo etario, sexo, UPI y contexto._x000a_"/>
    <s v="No aplica"/>
    <s v="Informe desarrollado "/>
    <d v="2020-05-15T00:00:00"/>
    <x v="26"/>
    <x v="0"/>
    <x v="0"/>
    <x v="70"/>
    <d v="2020-12-31T00:00:00"/>
    <s v="SI"/>
    <s v="Pendiente envio de seguimiento"/>
    <n v="0"/>
    <s v="SIN AVANCE"/>
    <n v="9"/>
    <s v="CON TIEMPO"/>
    <s v="ABIERTO"/>
  </r>
  <r>
    <n v="333"/>
    <x v="0"/>
    <x v="27"/>
    <x v="17"/>
    <x v="138"/>
    <s v="Yuli Cristel Peña Arboleda"/>
    <x v="1"/>
    <s v="PMCB-2020-002"/>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Ajustar el documento de registro de información en el  SIMI, incorporando los puntos de control de la información alimentada en el sistemas"/>
    <s v="No aplica"/>
    <s v="Documento ajustado _x000a_"/>
    <d v="2020-05-15T00:00:00"/>
    <x v="26"/>
    <x v="0"/>
    <x v="0"/>
    <x v="70"/>
    <d v="2020-12-31T00:00:00"/>
    <s v="SI"/>
    <s v="Pendiente envio de seguimiento"/>
    <n v="0"/>
    <s v="SIN AVANCE"/>
    <n v="9"/>
    <s v="CON TIEMPO"/>
    <s v="ABIERTO"/>
  </r>
  <r>
    <n v="334"/>
    <x v="0"/>
    <x v="27"/>
    <x v="17"/>
    <x v="138"/>
    <s v="Yuli Cristel Peña Arboleda"/>
    <x v="1"/>
    <s v="PMCB-2020-003"/>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Realizar reuniones entre un delegado de SIMI y un delegado de la Subdirección de Métodos para la verificación mensual del informe de registro de asistencias contra los soportes físicos "/>
    <s v="No aplica"/>
    <s v="Actas de reuniones realizadas / Reuniones programadas (12)*100"/>
    <d v="2020-05-15T00:00:00"/>
    <x v="27"/>
    <x v="0"/>
    <x v="0"/>
    <x v="70"/>
    <d v="2020-12-31T00:00:00"/>
    <s v="SI"/>
    <s v="Pendiente envio de seguimiento"/>
    <n v="0"/>
    <s v="SIN AVANCE"/>
    <n v="125"/>
    <s v="CON TIEMPO"/>
    <s v="ABIERTO"/>
  </r>
  <r>
    <n v="335"/>
    <x v="0"/>
    <x v="28"/>
    <x v="17"/>
    <x v="138"/>
    <s v="Yuli Cristel Peña Arboleda"/>
    <x v="1"/>
    <s v="PMCB-2020-004"/>
    <s v="3.1.2.1"/>
    <n v="96"/>
    <x v="0"/>
    <s v="No aplica"/>
    <x v="3"/>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visar y ajustar los lineamientos para el control de la documentación asociada a los procesos del instituto, así como la definición y aplicación de los puntos de control en los documentos que forman parte del Sistema Integrado de Gestión."/>
    <s v="No aplica"/>
    <s v="No. de documentos revisados / No. de documentos a revisar*100"/>
    <d v="2020-05-15T00:00:00"/>
    <x v="28"/>
    <x v="0"/>
    <x v="0"/>
    <x v="181"/>
    <d v="2020-12-31T00:00:00"/>
    <s v="NO"/>
    <m/>
    <n v="1"/>
    <s v="CUMPLIMIENTO TOTAL"/>
    <s v="NO APLICA ACCION CERRADA"/>
    <s v="NO APLICA ACCION CERRADA"/>
    <s v="CERRADO"/>
  </r>
  <r>
    <n v="336"/>
    <x v="0"/>
    <x v="28"/>
    <x v="17"/>
    <x v="138"/>
    <s v="Yuli Cristel Peña Arboleda"/>
    <x v="1"/>
    <s v="PMCB-2020-005"/>
    <s v="3.1.2.1"/>
    <n v="96"/>
    <x v="0"/>
    <s v="No aplica"/>
    <x v="3"/>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de documentos actualizados con puntos de control identificados y establecidos / No. de documentos que requieren la actualización"/>
    <d v="2020-05-15T00:00:00"/>
    <x v="29"/>
    <x v="0"/>
    <x v="0"/>
    <x v="70"/>
    <d v="2020-12-31T00:00:00"/>
    <s v="SI"/>
    <s v="Pendiente envio de seguimiento"/>
    <n v="0"/>
    <s v="SIN AVANCE"/>
    <n v="99"/>
    <s v="CON TIEMPO"/>
    <s v="ABIERTO"/>
  </r>
  <r>
    <n v="337"/>
    <x v="52"/>
    <x v="29"/>
    <x v="17"/>
    <x v="138"/>
    <s v="Yuli Cristel Peña Arboleda"/>
    <x v="1"/>
    <s v="PMCB-2020-006"/>
    <s v="3.1.2.1"/>
    <n v="96"/>
    <x v="0"/>
    <s v="No aplica"/>
    <x v="3"/>
    <s v="Hallazgo Administrativo, por cuanto las acciones que se refieren a continuación, una vez evaluadas las evidencias de ejecucución, fueron calificadas como Cumplidas Inefectivas."/>
    <s v="Algunas de las acciones correctivas analizadas por el equipo auditor no fueron efectivas, razón por la que dejan en firme los hallazgos correspondientes 3.1.1.3 "/>
    <s v="Realizar el seguimiento al plan de mejoramiento presentando un informe semestral al Comité Institucional Coordinación de Control Interno  con el objetivo de analizar la eficacia y efectividad de las acciones formuladas "/>
    <s v="No aplica"/>
    <s v="Número de informes con revisión del Plan de Mejoramiento / Número de informes Programados(2)*100"/>
    <d v="2020-05-15T00:00:00"/>
    <x v="27"/>
    <x v="0"/>
    <x v="0"/>
    <x v="182"/>
    <d v="2020-12-31T00:00:00"/>
    <s v="NO"/>
    <m/>
    <n v="0.7"/>
    <s v="AVANCE SIGNIFICATIVO"/>
    <n v="125"/>
    <s v="CON TIEMPO"/>
    <s v="ABIERTO"/>
  </r>
  <r>
    <n v="338"/>
    <x v="53"/>
    <x v="14"/>
    <x v="17"/>
    <x v="138"/>
    <s v="Stefanny Reina Alvarez"/>
    <x v="1"/>
    <s v="PMCB-2020-007"/>
    <s v="3.1.2.1"/>
    <n v="96"/>
    <x v="0"/>
    <s v="No aplica"/>
    <x v="3"/>
    <s v="Hallazgo Administrativo, por cuanto las acciones que se refieren a continuación, una vez evaluadas las evidencias de ejecucución, fueron calificadas como Cumplidas Inefectivas."/>
    <s v="Hallazgo administrativo por cuanto la acción fue calificada como cumplida infectiva"/>
    <s v="A través del Comité de Gestión y Desempeño se convocará de manera trimestral con el fin de realizar  seguimiento a la ejecución presupuestal de los de diferentes proyectos de inversión confrontado con la ejecución del PAA"/>
    <s v="No aplica"/>
    <s v="Número de seguimientos de ejecucion presupuestal y PAA presentados/No. De Seguimientos programados (3)* 100"/>
    <d v="2020-05-15T00:00:00"/>
    <x v="27"/>
    <x v="0"/>
    <x v="0"/>
    <x v="70"/>
    <d v="2020-12-31T00:00:00"/>
    <s v="SI"/>
    <s v="Pendiente envio de seguimiento"/>
    <n v="0"/>
    <s v="SIN AVANCE"/>
    <n v="125"/>
    <s v="CON TIEMPO"/>
    <s v="ABIERTO"/>
  </r>
  <r>
    <n v="339"/>
    <x v="54"/>
    <x v="1"/>
    <x v="17"/>
    <x v="138"/>
    <s v="Yury  Orjuela Florez"/>
    <x v="1"/>
    <s v="PMCB-2020-008"/>
    <s v="3.1.2.1"/>
    <n v="96"/>
    <x v="0"/>
    <s v="No aplica"/>
    <x v="3"/>
    <s v="Hallazgo Administrativo, por cuanto las acciones que se refieren a continuación, una vez evaluadas las evidencias de ejecucución, fueron calificadas como Cumplidas Inefectivas."/>
    <s v="En desarrollo de la auditoría  la acción fue inefectiva toda vez que persiste debilidades en la información, la cuales fueron reflejadas al encontrar inconsistencias en el Balance Social. "/>
    <s v="Requerir a las Áreas de  derecho de manera semestral  la presentación del informe de Gestión, a fin de establecer controles en su presentación y consolidación de las cifras, toda vez que estos informes alimentan el Balance social de la Entidad     "/>
    <s v="No aplica"/>
    <s v="Informes de Gestión semestrales presentados/Informes de Gestión semestrales a presentar  (2)*100"/>
    <d v="2020-05-15T00:00:00"/>
    <x v="27"/>
    <x v="0"/>
    <x v="0"/>
    <x v="183"/>
    <d v="2020-12-31T00:00:00"/>
    <s v="NO"/>
    <m/>
    <n v="0.2"/>
    <s v="AVANCE MINIMO"/>
    <n v="125"/>
    <s v="CON TIEMPO"/>
    <s v="ABIERTO"/>
  </r>
  <r>
    <n v="340"/>
    <x v="55"/>
    <x v="14"/>
    <x v="10"/>
    <x v="113"/>
    <s v="Stefanny Reina Alvarez"/>
    <x v="1"/>
    <s v="PMCB-2020-009"/>
    <s v="3.1.3.1"/>
    <n v="96"/>
    <x v="0"/>
    <s v="No aplica"/>
    <x v="3"/>
    <s v="Hallazgo Administrativo por el inadecuado manejo de los documentos soporte, que reposan en el expediente del Contrato No. 1595 de 2019."/>
    <s v="Se encuentran documentos sin estar debidamente diligenciados, incompletos, sin firmas y en desorden, desatendiendo lo contenido en la Ley 594 de 2000"/>
    <s v="Solicitar, por parte del Subdirector Administrativo y Financiero, un concepto jurídico y archivistico sobre cuales soportes de los expedientes contractuales deben ser físicos y cuales digitales a través de la plataforma secop "/>
    <s v="No aplica"/>
    <s v="Número de conceptos emitidos / Número de conceptos solicitados"/>
    <d v="2020-05-15T00:00:00"/>
    <x v="30"/>
    <x v="0"/>
    <x v="0"/>
    <x v="70"/>
    <d v="2020-12-31T00:00:00"/>
    <s v="SI"/>
    <s v="Pendiente envio de seguimiento"/>
    <n v="0"/>
    <s v="SIN AVANCE"/>
    <n v="-144"/>
    <s v="VENCIDO"/>
    <s v="ABIERTO"/>
  </r>
  <r>
    <n v="341"/>
    <x v="56"/>
    <x v="12"/>
    <x v="10"/>
    <x v="113"/>
    <s v="Angel Martínez"/>
    <x v="1"/>
    <s v="PMCB-2020-010"/>
    <s v="3.1.3.1"/>
    <n v="96"/>
    <x v="0"/>
    <s v="No aplica"/>
    <x v="3"/>
    <s v="Hallazgo Administrativo por el inadecuado manejo de los documentos soporte, que reposan en el expediente del Contrato No. 1595 de 2019."/>
    <s v="Se encuentran documentos sin estar debidamente diligenciados, incompletos, sin firmas y en desorden, desatendiendo lo contenido en la Ley 594 de 2000"/>
    <s v="Revisión y ajuste de los expedientes contractuales de procesos vigentes de la Subdirección Administrativa y Financiera de acuerdo con los conceptos emitidos por la Oficina Asesora Jurídica y el Área de Gestión Documental"/>
    <s v="No aplica"/>
    <s v="Número de expedientes contractuales de la STAF verificados/ Número de expedientes contractuales de la STAF vigentes o en ejecución"/>
    <d v="2020-05-15T00:00:00"/>
    <x v="27"/>
    <x v="0"/>
    <x v="0"/>
    <x v="70"/>
    <d v="2020-12-31T00:00:00"/>
    <s v="SI"/>
    <s v="Pendiente envio de seguimiento"/>
    <n v="0"/>
    <s v="SIN AVANCE"/>
    <n v="125"/>
    <s v="CON TIEMPO"/>
    <s v="ABIERTO"/>
  </r>
  <r>
    <n v="342"/>
    <x v="57"/>
    <x v="3"/>
    <x v="10"/>
    <x v="62"/>
    <s v="Catalina Cardenas Martinez"/>
    <x v="1"/>
    <s v="PMCB-2020-011"/>
    <s v="3.1.3.2"/>
    <n v="96"/>
    <x v="0"/>
    <s v="No aplica"/>
    <x v="3"/>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Realizar capacitaciones sobre garantias a los miembros de la Oficina Asesora Jurídica.  "/>
    <s v="No aplica"/>
    <s v="Capacitciones realizadas/ Capacitaciones programadas (2)*100"/>
    <d v="2020-05-15T00:00:00"/>
    <x v="26"/>
    <x v="0"/>
    <x v="0"/>
    <x v="184"/>
    <d v="2020-12-31T00:00:00"/>
    <s v="NO"/>
    <m/>
    <n v="1"/>
    <s v="CUMPLIMIENTO TOTAL"/>
    <s v="NO APLICA ACCION CERRADA"/>
    <s v="NO APLICA ACCION CERRADA"/>
    <s v="CERRADO"/>
  </r>
  <r>
    <n v="343"/>
    <x v="57"/>
    <x v="3"/>
    <x v="10"/>
    <x v="62"/>
    <s v="Catalina Cardenas Martinez"/>
    <x v="1"/>
    <s v="PMCB-2020-012"/>
    <s v="3.1.3.2"/>
    <n v="96"/>
    <x v="0"/>
    <s v="No aplica"/>
    <x v="3"/>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Envío de medios visuales (TIPS) recordando a los profesionales de la OAJ las polizas exigibles según los contrato y la modalidad de los mismos."/>
    <s v="No aplica"/>
    <s v="Tips enviados/cuatro (4) tips programados *100"/>
    <d v="2020-05-15T00:00:00"/>
    <x v="26"/>
    <x v="0"/>
    <x v="0"/>
    <x v="185"/>
    <d v="2020-12-31T00:00:00"/>
    <s v="NO"/>
    <m/>
    <n v="1"/>
    <s v="CUMPLIMIENTO TOTAL"/>
    <s v="NO APLICA ACCION CERRADA"/>
    <s v="NO APLICA ACCION CERRADA"/>
    <s v="CERRADO"/>
  </r>
  <r>
    <n v="344"/>
    <x v="58"/>
    <x v="19"/>
    <x v="6"/>
    <x v="139"/>
    <s v="Angel Martínez"/>
    <x v="1"/>
    <s v="PMCB-2020-013"/>
    <s v="3.1.3.3"/>
    <n v="96"/>
    <x v="0"/>
    <s v="No aplica"/>
    <x v="3"/>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úmero de Procedimientos actualizados / Número de procedimientos que requieren actualización *100"/>
    <d v="2020-05-15T00:00:00"/>
    <x v="31"/>
    <x v="0"/>
    <x v="0"/>
    <x v="70"/>
    <d v="2020-12-31T00:00:00"/>
    <s v="SI"/>
    <s v="Pendiente envio de seguimiento"/>
    <n v="0"/>
    <s v="SIN AVANCE"/>
    <n v="-52"/>
    <s v="VENCIDO"/>
    <s v="ABIERTO"/>
  </r>
  <r>
    <n v="345"/>
    <x v="59"/>
    <x v="19"/>
    <x v="6"/>
    <x v="139"/>
    <s v="Angel Martínez"/>
    <x v="1"/>
    <s v="PMCB-2020-014"/>
    <s v="3.1.3.3"/>
    <n v="96"/>
    <x v="0"/>
    <s v="No aplica"/>
    <x v="3"/>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Realizar la instalación de los switches en coordinación con el área de infraestructura de acuerdo a las actividades de adecuación de las sedes"/>
    <s v="No aplica"/>
    <s v="Número de switches instalados / Total de switches a instalar  *100"/>
    <d v="2020-05-15T00:00:00"/>
    <x v="32"/>
    <x v="0"/>
    <x v="0"/>
    <x v="70"/>
    <d v="2020-12-31T00:00:00"/>
    <s v="SI"/>
    <s v="Pendiente envio de seguimiento"/>
    <n v="0"/>
    <s v="SIN AVANCE"/>
    <n v="-82"/>
    <s v="VENCIDO"/>
    <s v="ABIERTO"/>
  </r>
  <r>
    <n v="346"/>
    <x v="58"/>
    <x v="19"/>
    <x v="6"/>
    <x v="139"/>
    <s v="Angel Martínez"/>
    <x v="1"/>
    <s v="PMCB-2020-015"/>
    <s v="3.1.3.4"/>
    <n v="96"/>
    <x v="0"/>
    <s v="No aplica"/>
    <x v="3"/>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úmero de Procedimientos actualizados / Total de procedimientos que requieren actualización*100"/>
    <d v="2020-05-15T00:00:00"/>
    <x v="31"/>
    <x v="0"/>
    <x v="0"/>
    <x v="70"/>
    <d v="2020-12-31T00:00:00"/>
    <s v="SI"/>
    <s v="Pendiente envio de seguimiento"/>
    <n v="0"/>
    <s v="SIN AVANCE"/>
    <n v="-52"/>
    <s v="VENCIDO"/>
    <s v="ABIERTO"/>
  </r>
  <r>
    <n v="347"/>
    <x v="60"/>
    <x v="16"/>
    <x v="6"/>
    <x v="139"/>
    <s v="Catalina Cardenas Martinez"/>
    <x v="1"/>
    <s v="PMCB-2020-016"/>
    <s v="3.1.3.4"/>
    <n v="96"/>
    <x v="0"/>
    <s v="No aplica"/>
    <x v="3"/>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Realizar mesa de trabajo con almacén para verificar los bienes  adquiridos y los soportes documentales de acuerdo al Contrato 1675 de 2019 "/>
    <s v="No aplica"/>
    <s v="Número de elementos instalados / Número total de elementos adquiridos y registrado en almacen*100"/>
    <d v="2020-05-15T00:00:00"/>
    <x v="32"/>
    <x v="0"/>
    <x v="0"/>
    <x v="70"/>
    <d v="2020-12-31T00:00:00"/>
    <s v="SI"/>
    <s v="Pendiente envio de seguimiento"/>
    <n v="0"/>
    <s v="SIN AVANCE"/>
    <n v="-82"/>
    <s v="VENCIDO"/>
    <s v="ABIERTO"/>
  </r>
  <r>
    <n v="348"/>
    <x v="61"/>
    <x v="10"/>
    <x v="10"/>
    <x v="56"/>
    <s v="Catalina Cardenas Martinez"/>
    <x v="1"/>
    <s v="PMCB-2020-017"/>
    <s v="3.1.3.5"/>
    <n v="96"/>
    <x v="0"/>
    <s v="No aplica"/>
    <x v="3"/>
    <s v="Hallazgo Administrativo con presunta incidencia fiscal y disciplinaria por la realización del pago de facturas omitiendo los preceptos establecidos en la minuta contractual (periodo de pago certificado por el supervisor, soportes de autorización y Cláusula Sexta: Forma de pago), por valor de $5.675.778. Contrato 1672/2019 "/>
    <s v="Porque Aunque se encontró la autorización del supervisor, no se tiene comprobante de suministro y se facturó, realizando el respectivo pago._x000a_"/>
    <s v="Realizar el ajuste al instructivo M-MBI-IN-001, en el cual se incluya un formato para seguimiento de suministro de gas propano GLP, para todas las unidades exceptuando aquellas que prestan el servicio 24/7  de las demás unidades"/>
    <s v="No aplica"/>
    <s v="Documento ajustado"/>
    <d v="2020-05-15T00:00:00"/>
    <x v="26"/>
    <x v="0"/>
    <x v="0"/>
    <x v="70"/>
    <d v="2020-12-31T00:00:00"/>
    <s v="SI"/>
    <s v="Pendiente envio de seguimiento"/>
    <n v="0"/>
    <s v="SIN AVANCE"/>
    <n v="9"/>
    <s v="CON TIEMPO"/>
    <s v="ABIERTO"/>
  </r>
  <r>
    <n v="349"/>
    <x v="62"/>
    <x v="10"/>
    <x v="10"/>
    <x v="113"/>
    <s v="Catalina Cardenas Martinez"/>
    <x v="1"/>
    <s v="PMCB-2020-018"/>
    <s v="3.1.3.6"/>
    <n v="96"/>
    <x v="0"/>
    <s v="No aplica"/>
    <x v="3"/>
    <s v="Hallazgo Administrativo por incumplimiento de las obligaciones específicas del contratista numerales 1 y 2, originando inconsistencias entre los suministros vs las autorizaciones e incurriendo en la vulneración del procedimiento establecido por la entidad para el control de suministros de combustible. Contrato 1672/2019."/>
    <s v="Inobservancia al cumplimiento efectivo de obligaciones establecidas en la minuta del contrato, generando inconsistencias en los registros que soportan la debida ejecución del mismo."/>
    <s v="Establecer un formato de control para la  solicitud de suministro de gas a las diferentes dependencias, indicando porcentaje de gas con el que cuenta el tanque de estacionamiento para determinar la cantidad máxima a suminstrar "/>
    <s v="No aplica"/>
    <s v="Elaboración de formato de control "/>
    <d v="2020-05-15T00:00:00"/>
    <x v="26"/>
    <x v="0"/>
    <x v="0"/>
    <x v="186"/>
    <d v="2020-12-31T00:00:00"/>
    <s v="NO"/>
    <m/>
    <n v="0.5"/>
    <s v="AVANCE PARCIAL"/>
    <n v="9"/>
    <s v="CON TIEMPO"/>
    <s v="ABIERTO"/>
  </r>
  <r>
    <n v="350"/>
    <x v="63"/>
    <x v="20"/>
    <x v="10"/>
    <x v="140"/>
    <s v="Carolina Ardila"/>
    <x v="1"/>
    <s v="PMCB-2020-019"/>
    <s v="3.1.3.7"/>
    <n v="96"/>
    <x v="0"/>
    <s v="No aplica"/>
    <x v="3"/>
    <s v="Hallazgo Administrativo por cuanto los reportes de suministro aportados por el proveedor TERPEL como soporte de facturación y respectivo pago, refieren la compra de combustible para vehículos, situación que controvierte con el objeto de la Orden de Compra. Orden de Compra 35452/2019."/>
    <s v="Falencias en la base de datos del proveedor, quien emitió un reporte para la orden de compra que involucró el ITEM vehículo, lo cual conllevó a interpretaciones que lesionan la descripción real de los suministros"/>
    <s v="Realizar  mensualmente la verificación  por parte del apoyo a la supervisión, de la base de datos generada por el proveedor de combustible,  emitiendo las respectivas observaciones cuando aplique y anexando estos soportes al certificado de  supervisión e interventoría para el pago. "/>
    <s v="No aplica"/>
    <s v="Número de verificaciones realizadas a la base de datos  generadas  por el proveedor/Número total de reportes generados por el proveedor de combustible *100"/>
    <d v="2020-05-15T00:00:00"/>
    <x v="27"/>
    <x v="0"/>
    <x v="0"/>
    <x v="187"/>
    <d v="2020-12-31T00:00:00"/>
    <s v="NO"/>
    <m/>
    <n v="0.5"/>
    <s v="AVANCE PARCIAL"/>
    <n v="125"/>
    <s v="CON TIEMPO"/>
    <s v="ABIERTO"/>
  </r>
  <r>
    <n v="351"/>
    <x v="64"/>
    <x v="6"/>
    <x v="10"/>
    <x v="140"/>
    <m/>
    <x v="1"/>
    <s v="PMCB-2020-020"/>
    <s v="3.1.3.8"/>
    <n v="96"/>
    <x v="0"/>
    <s v="No aplica"/>
    <x v="3"/>
    <s v="Hallazgo Administrativo por deficiencia de controles para la adecuada ejecución de la Orden de Compra 35452/2019."/>
    <s v="Fragilidad de los controles  sobre el combustible adquirido  para las actividades de convenios y el uso final. "/>
    <s v="Definir un documento para  realizar el control al combustible adquirido mediante chip maestro y que es usado en convenios, el cual debe contener  los puntos de control que permitan realizar la trazabilidad al uso del combustible.  "/>
    <s v="No aplica"/>
    <s v="Un (1) Documento creado e implementado "/>
    <d v="2020-05-15T00:00:00"/>
    <x v="27"/>
    <x v="0"/>
    <x v="0"/>
    <x v="188"/>
    <d v="2020-12-31T00:00:00"/>
    <s v="NO"/>
    <m/>
    <n v="0.5"/>
    <s v="AVANCE PARCIAL"/>
    <n v="125"/>
    <s v="CON TIEMPO"/>
    <s v="ABIERTO"/>
  </r>
  <r>
    <n v="352"/>
    <x v="65"/>
    <x v="6"/>
    <x v="10"/>
    <x v="140"/>
    <m/>
    <x v="1"/>
    <s v="PMCB-2020-021"/>
    <s v="3.1.3.8"/>
    <n v="96"/>
    <x v="0"/>
    <s v="No aplica"/>
    <x v="3"/>
    <s v="Hallazgo Administrativo por deficiencia de controles para la adecuada ejecución de la Orden de Compra 35452/2019."/>
    <s v="Fragilidad de los controles  sobre el combustible adquirido  para las actividades de convenios y el uso final. "/>
    <s v="Aplicar el formato  AGLOFT-010, entrega de  Elementos  de consumo a servidores, para la administración y control  del combustible utilizado en las actividades de   convenios."/>
    <s v="No aplica"/>
    <s v="Un (1) Formato implementado "/>
    <d v="2020-05-15T00:00:00"/>
    <x v="27"/>
    <x v="0"/>
    <x v="0"/>
    <x v="188"/>
    <d v="2020-12-31T00:00:00"/>
    <s v="NO"/>
    <m/>
    <n v="0.5"/>
    <s v="AVANCE PARCIAL"/>
    <n v="125"/>
    <s v="CON TIEMPO"/>
    <s v="ABIERTO"/>
  </r>
  <r>
    <n v="353"/>
    <x v="66"/>
    <x v="16"/>
    <x v="10"/>
    <x v="113"/>
    <s v="Catalina Cardenas Martinez"/>
    <x v="1"/>
    <s v="PMCB-2020-022"/>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conciliación de los Item Pollo (pechuga, pierna, pernil muslo) y el Item Pescado (Bagre en Rodaja y Mojarra) del CTO 1272/19 mes a mes en las cantidades registradas en el aplicativo SI_CAPITAL  Vs. la plantilla  Consolidado de remisiones de Entrega de Proveedores por mes&quot;, remitido mesualmente desde la Supervisión del contrato"/>
    <s v="No aplica"/>
    <s v="Conciliación realizada"/>
    <d v="2020-05-15T00:00:00"/>
    <x v="26"/>
    <x v="0"/>
    <x v="0"/>
    <x v="70"/>
    <d v="2020-12-31T00:00:00"/>
    <s v="SI"/>
    <s v="Pendiente envio de seguimiento"/>
    <n v="0"/>
    <s v="SIN AVANCE"/>
    <n v="9"/>
    <s v="CON TIEMPO"/>
    <s v="ABIERTO"/>
  </r>
  <r>
    <n v="354"/>
    <x v="67"/>
    <x v="16"/>
    <x v="10"/>
    <x v="113"/>
    <s v="Catalina Cardenas Martinez"/>
    <x v="1"/>
    <s v="PMCB-2020-023"/>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conciliación mensual de productos perecederos entregados en sitio  a través  de la remisión de los comprobantes de egreso. La supervisión realizará el cruce (Ingresos, egresos) y remitira dentro de los 3 primeros dias del mes siguiente el resultado al Área de Almacén e Inventarios."/>
    <s v="No aplica"/>
    <s v="No. De conciliaciones realizadas / No. Total de conciliaciones programadas *100 "/>
    <d v="2020-05-15T00:00:00"/>
    <x v="26"/>
    <x v="0"/>
    <x v="0"/>
    <x v="70"/>
    <d v="2020-12-31T00:00:00"/>
    <s v="SI"/>
    <s v="Pendiente envio de seguimiento"/>
    <n v="0"/>
    <s v="SIN AVANCE"/>
    <n v="9"/>
    <s v="CON TIEMPO"/>
    <s v="ABIERTO"/>
  </r>
  <r>
    <n v="355"/>
    <x v="68"/>
    <x v="16"/>
    <x v="10"/>
    <x v="113"/>
    <s v="Catalina Cardenas Martinez"/>
    <x v="1"/>
    <s v="PMCB-2020-024"/>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revisón y ajustes a la documetación del Economato y del Area de Almacén a fin  de estableceran puntos de control"/>
    <s v="No aplica"/>
    <s v="Procedimientos e instructivos ajustados / Procedimientos e instructivo  identificados a ajustar  * 100"/>
    <d v="2020-05-15T00:00:00"/>
    <x v="26"/>
    <x v="0"/>
    <x v="0"/>
    <x v="70"/>
    <d v="2020-12-31T00:00:00"/>
    <s v="SI"/>
    <s v="Pendiente envio de seguimiento"/>
    <n v="0"/>
    <s v="SIN AVANCE"/>
    <n v="9"/>
    <s v="CON TIEMPO"/>
    <s v="ABIERTO"/>
  </r>
  <r>
    <n v="356"/>
    <x v="57"/>
    <x v="3"/>
    <x v="10"/>
    <x v="57"/>
    <s v="Catalina Cardenas Martinez"/>
    <x v="1"/>
    <s v="PMCB-2020-025"/>
    <s v="3.1.3.12"/>
    <n v="96"/>
    <x v="0"/>
    <s v="No aplica"/>
    <x v="3"/>
    <s v="Hallazgo Administrativo por la incertidumbre presentada por las dos cotizaciones presentadas por el proponente que difieren en el valor presentado en los estudios de mercado y el valor finalmente contratado dentro del Contrato No. 002 de 2019"/>
    <s v="Falta de coherencia entre el valor presentado en los estudios de mercado y valor finalmente contratado. "/>
    <s v="Realizar capacitaciones sobre estudios del mercado y analisis del sector a los encaragados de la estructuración de los diferentes procesos de contratación.  "/>
    <s v="No aplica"/>
    <s v="Capacitciones realizadas/ Capacitaciones programadas (3) *100"/>
    <d v="2020-05-15T00:00:00"/>
    <x v="27"/>
    <x v="0"/>
    <x v="0"/>
    <x v="189"/>
    <d v="2020-12-31T00:00:00"/>
    <s v="NO"/>
    <m/>
    <n v="0.5"/>
    <s v="AVANCE PARCIAL"/>
    <n v="125"/>
    <s v="CON TIEMPO"/>
    <s v="ABIERTO"/>
  </r>
  <r>
    <n v="357"/>
    <x v="57"/>
    <x v="3"/>
    <x v="10"/>
    <x v="57"/>
    <s v="Catalina Cardenas Martinez"/>
    <x v="1"/>
    <s v="PMCB-2020-026"/>
    <s v="3.1.3.12"/>
    <n v="96"/>
    <x v="0"/>
    <s v="No aplica"/>
    <x v="3"/>
    <s v="Hallazgo Administrativo por la incertidumbre presentada por las dos cotizaciones presentadas por el proponente que difieren en el valor presentado en los estudios de mercado y el valor finalmente contratado dentro del Contrato No. 002 de 2020"/>
    <s v="Falta de coherencia entre el valor presentado en los estudios de mercado y valor finalmente contratado. "/>
    <s v="Realizar alerta temprana mediante correo electronico al Gerente del proyecto del vencimiento de contrato de la sede Molinos en Octubre y Diciembre"/>
    <s v="No aplica"/>
    <s v="Envio de alertas al Gerente de proyecto 971/dos(2) alertas proyectadas*100"/>
    <d v="2020-05-15T00:00:00"/>
    <x v="33"/>
    <x v="0"/>
    <x v="0"/>
    <x v="190"/>
    <d v="2020-12-31T00:00:00"/>
    <s v="NO"/>
    <m/>
    <n v="0.7"/>
    <s v="AVANCE SIGNIFICATIVO"/>
    <n v="40"/>
    <s v="CON TIEMPO"/>
    <s v="ABIERTO"/>
  </r>
  <r>
    <n v="358"/>
    <x v="69"/>
    <x v="14"/>
    <x v="18"/>
    <x v="141"/>
    <s v="Stefanny Reina Alvarez"/>
    <x v="1"/>
    <s v="PMCB-2020-027"/>
    <s v="3.3.2.1"/>
    <n v="96"/>
    <x v="0"/>
    <s v="No aplica"/>
    <x v="3"/>
    <s v="Hallazgo Administrativo por manejo inadecuado de los recursos retenidos por concepto deducciones y/o retenciones"/>
    <s v="Falta de seguimiento y control a los procedimientos establecidos para el manejo de cajas menores"/>
    <s v="Solicitar mesa de trabajo con Secretaría Distrital de Hacienda con el fin de identificar el área responsable de realizar las retenciones originadas de los gastos  de la caja menor"/>
    <s v="No aplica"/>
    <s v="Número de mesas de trabajo realizadas / Número de mesas de trabajo solicitadas *100"/>
    <d v="2020-05-15T00:00:00"/>
    <x v="34"/>
    <x v="0"/>
    <x v="0"/>
    <x v="191"/>
    <d v="2020-12-31T00:00:00"/>
    <s v="NO"/>
    <m/>
    <n v="1"/>
    <s v="CUMPLIMIENTO TOTAL"/>
    <s v="NO APLICA ACCION CERRADA"/>
    <s v="NO APLICA ACCION CERRADA"/>
    <s v="CERRADO"/>
  </r>
  <r>
    <n v="359"/>
    <x v="69"/>
    <x v="14"/>
    <x v="18"/>
    <x v="141"/>
    <s v="Stefanny Reina Alvarez"/>
    <x v="1"/>
    <s v="PMCB-2020-028"/>
    <s v="3.3.2.1"/>
    <n v="96"/>
    <x v="0"/>
    <s v="No aplica"/>
    <x v="3"/>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úmero de procedimientos revisados y ajustados / Número de procedimientos para revisar y ajustar * 100"/>
    <d v="2020-05-15T00:00:00"/>
    <x v="29"/>
    <x v="0"/>
    <x v="0"/>
    <x v="70"/>
    <d v="2020-12-31T00:00:00"/>
    <s v="SI"/>
    <s v="Pendiente envio de seguimiento"/>
    <n v="0"/>
    <s v="SIN AVANCE"/>
    <n v="99"/>
    <s v="CON TIEMPO"/>
    <s v="ABIERTO"/>
  </r>
  <r>
    <n v="360"/>
    <x v="70"/>
    <x v="4"/>
    <x v="18"/>
    <x v="117"/>
    <s v="Stefanny Reina Alvarez"/>
    <x v="1"/>
    <s v="PMCB-2020-029"/>
    <s v="3.3.2.2"/>
    <n v="96"/>
    <x v="0"/>
    <s v="No aplica"/>
    <x v="3"/>
    <s v="Hallazgo Administrativo por giro equivocado realizado desde el área de Tesorería a la cuenta de Caja Menor No. 1 "/>
    <s v="Falta de seguimiento y control a la normatividad establecidos para el manejo de cajas menores"/>
    <s v="Revisar y verificar en las planillas de OPGET, el endoso y número de cuenta bancaria de cada una de las cajas menores contra la cuenta registrada en Sysman"/>
    <s v="No aplica"/>
    <s v="Número de seguimientos realizados / Número de reembolsos solicitados por el responsables de la caja menor 1 * 100"/>
    <d v="2020-05-15T00:00:00"/>
    <x v="26"/>
    <x v="0"/>
    <x v="0"/>
    <x v="70"/>
    <d v="2020-12-31T00:00:00"/>
    <s v="SI"/>
    <s v="Pendiente envio de seguimiento"/>
    <n v="0"/>
    <s v="SIN AVANCE"/>
    <n v="9"/>
    <s v="CON TIEMPO"/>
    <s v="ABIERTO"/>
  </r>
  <r>
    <n v="361"/>
    <x v="69"/>
    <x v="14"/>
    <x v="18"/>
    <x v="117"/>
    <s v="Stefanny Reina Alvarez"/>
    <x v="1"/>
    <s v="PMCB-2020-030"/>
    <s v="3.3.2.3"/>
    <n v="96"/>
    <x v="0"/>
    <s v="No aplica"/>
    <x v="3"/>
    <s v="Hallazgo Administrativo por inoportunidad en la solicitud de reintegros para la Caja Menor No. 1"/>
    <s v="Falta de seguimiento y control a la normatividad establecidos para el manejo de cajas menores"/>
    <s v="Solicitar mesa de trabajo con Secretaría Distrital de Hacienda con el fin de identificar las fechas para la realización de los reintegros "/>
    <s v="No aplica"/>
    <s v="Número de mesas de trabajo realizadas / Número de mesas de trabajo programadas * 100"/>
    <d v="2020-05-15T00:00:00"/>
    <x v="34"/>
    <x v="0"/>
    <x v="0"/>
    <x v="70"/>
    <d v="2020-12-31T00:00:00"/>
    <s v="SI"/>
    <s v="Pendiente envio de seguimiento"/>
    <n v="0"/>
    <s v="SIN AVANCE"/>
    <n v="-113"/>
    <s v="VENCIDO"/>
    <s v="ABIERTO"/>
  </r>
  <r>
    <n v="362"/>
    <x v="69"/>
    <x v="14"/>
    <x v="18"/>
    <x v="117"/>
    <s v="Stefanny Reina Alvarez"/>
    <x v="1"/>
    <s v="PMCB-2020-031"/>
    <s v="3.3.2.3"/>
    <n v="96"/>
    <x v="0"/>
    <s v="No aplica"/>
    <x v="3"/>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úmero de procedimientos revisados y ajustados / Número de procedimientos para revisar y ajustar * 100"/>
    <d v="2020-05-15T00:00:00"/>
    <x v="29"/>
    <x v="0"/>
    <x v="0"/>
    <x v="70"/>
    <d v="2020-12-31T00:00:00"/>
    <s v="SI"/>
    <s v="Pendiente envio de seguimiento"/>
    <n v="0"/>
    <s v="SIN AVANCE"/>
    <n v="99"/>
    <s v="CON TIEMPO"/>
    <s v="ABIERTO"/>
  </r>
  <r>
    <n v="363"/>
    <x v="69"/>
    <x v="14"/>
    <x v="18"/>
    <x v="117"/>
    <s v="Stefanny Reina Alvarez"/>
    <x v="1"/>
    <s v="PMCB-2020-032"/>
    <s v="3.3.2.4"/>
    <n v="96"/>
    <x v="0"/>
    <s v="No aplica"/>
    <x v="3"/>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úmero de procedimientos revisados y ajustados / Número de procedimientos para revisar y ajustar*100"/>
    <d v="2020-05-15T00:00:00"/>
    <x v="29"/>
    <x v="0"/>
    <x v="0"/>
    <x v="70"/>
    <d v="2020-12-31T00:00:00"/>
    <s v="SI"/>
    <s v="Pendiente envio de seguimiento"/>
    <n v="0"/>
    <s v="SIN AVANCE"/>
    <n v="99"/>
    <s v="CON TIEMPO"/>
    <s v="ABIERTO"/>
  </r>
  <r>
    <n v="364"/>
    <x v="69"/>
    <x v="14"/>
    <x v="18"/>
    <x v="117"/>
    <s v="Stefanny Reina Alvarez"/>
    <x v="1"/>
    <s v="PMCB-2020-033"/>
    <s v="3.3.2.5"/>
    <n v="96"/>
    <x v="0"/>
    <s v="No aplica"/>
    <x v="3"/>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úmero de procedimientos revisados y ajustados / Número de procedimientos para revisar y ajustar*100"/>
    <d v="2020-05-15T00:00:00"/>
    <x v="29"/>
    <x v="0"/>
    <x v="0"/>
    <x v="70"/>
    <d v="2020-12-31T00:00:00"/>
    <s v="SI"/>
    <s v="Pendiente envio de seguimiento"/>
    <n v="0"/>
    <s v="SIN AVANCE"/>
    <n v="99"/>
    <s v="CON TIEMPO"/>
    <s v="ABIERTO"/>
  </r>
  <r>
    <n v="365"/>
    <x v="71"/>
    <x v="4"/>
    <x v="18"/>
    <x v="48"/>
    <s v="Stefanny Reina Alvarez"/>
    <x v="1"/>
    <s v="PMCB-2020-034"/>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Actualizar los procedimientos de las Áreas de Tesorería, Nómina y Servicios Administrativos (Servicios Públicos), con el fin de incluir actividades relacionadas al reporte de los pagos realizados a otras entidades públicas, con ocasión de los pagos de la nómina"/>
    <s v="No aplica"/>
    <s v="Número de procedimientos actualizados / Número de procedimientos que requieren de actualización (2) * 100"/>
    <d v="2020-05-15T00:00:00"/>
    <x v="35"/>
    <x v="0"/>
    <x v="0"/>
    <x v="70"/>
    <d v="2020-12-31T00:00:00"/>
    <s v="SI"/>
    <s v="Pendiente envio de seguimiento"/>
    <n v="0"/>
    <s v="SIN AVANCE"/>
    <n v="-21"/>
    <s v="VENCIDO"/>
    <s v="ABIERTO"/>
  </r>
  <r>
    <n v="366"/>
    <x v="72"/>
    <x v="15"/>
    <x v="18"/>
    <x v="48"/>
    <s v="Stefanny Reina Alvarez"/>
    <x v="1"/>
    <s v="PMCB-2020-035"/>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Establecer lineamientos para el reporte de las operaciones recíprocas del IDIPRON, a través de una circular interna"/>
    <s v="No aplica"/>
    <s v="Circular interna"/>
    <d v="2020-05-15T00:00:00"/>
    <x v="32"/>
    <x v="0"/>
    <x v="0"/>
    <x v="70"/>
    <d v="2020-12-31T00:00:00"/>
    <s v="SI"/>
    <s v="Pendiente envio de seguimiento"/>
    <n v="0"/>
    <s v="SIN AVANCE"/>
    <n v="-82"/>
    <s v="VENCIDO"/>
    <s v="ABIERTO"/>
  </r>
  <r>
    <n v="367"/>
    <x v="73"/>
    <x v="6"/>
    <x v="18"/>
    <x v="48"/>
    <m/>
    <x v="1"/>
    <s v="PMCB-2020-036"/>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cluir dentro de los nuevos convenios suscritos por el IDIPRON, una obligación por parte de la otra entidad pública, acerca de los tiempos para la revisión de las cuentas de cobro presentadas por el Instituto y los informes de ejecuciòn"/>
    <s v="No aplica"/>
    <s v="Número de convenios suscritos con la obligación específica / Número de convenios suscritos por el IDIPRON * 100"/>
    <d v="2020-05-15T00:00:00"/>
    <x v="26"/>
    <x v="0"/>
    <x v="0"/>
    <x v="192"/>
    <d v="2020-12-31T00:00:00"/>
    <s v="NO"/>
    <m/>
    <n v="0.8"/>
    <s v="AVANCE SIGNIFICATIVO"/>
    <n v="9"/>
    <s v="CON TIEMPO"/>
    <s v="ABIERTO"/>
  </r>
  <r>
    <n v="368"/>
    <x v="74"/>
    <x v="1"/>
    <x v="18"/>
    <x v="48"/>
    <s v="Yury  Orjuela Florez"/>
    <x v="1"/>
    <s v="PMCB-2020-037"/>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Realizar mesas de trabajo trimestrales entre las áreas involucradas en las Operaciones Recíprocas, con el fin de hacer seguimiento e identificar nuevas diferencias o inconvenientes en ellas"/>
    <s v="No aplica"/>
    <s v="Número de mesas de trabajo realizadas / Número de mesas de trabajo programadas (4) *100"/>
    <d v="2020-05-15T00:00:00"/>
    <x v="27"/>
    <x v="0"/>
    <x v="0"/>
    <x v="70"/>
    <d v="2020-12-31T00:00:00"/>
    <s v="SI"/>
    <s v="Pendiente envio de seguimiento"/>
    <n v="0"/>
    <s v="SIN AVANCE"/>
    <n v="125"/>
    <s v="CON TIEMPO"/>
    <s v="ABIERTO"/>
  </r>
  <r>
    <n v="369"/>
    <x v="75"/>
    <x v="30"/>
    <x v="18"/>
    <x v="48"/>
    <s v="Carolina Ardila"/>
    <x v="1"/>
    <s v="PMCB-2020-038"/>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formar mediante correo electrónico a FONCEP una vez causada la nómina, el valor de los aportes y la comisión que se le van a cancelar en el mes."/>
    <s v="No aplica"/>
    <s v="Número de correos electrónicos enviados a FONCEP confirmando el valor por pagar en el mes/Número de correos electrónicos a enviar a FONCEP de acuerdo a los aportes del mes*100"/>
    <d v="2020-05-15T00:00:00"/>
    <x v="27"/>
    <x v="0"/>
    <x v="0"/>
    <x v="193"/>
    <d v="2020-12-31T00:00:00"/>
    <s v="NO"/>
    <m/>
    <n v="0.4"/>
    <s v="AVANCE PARCIAL"/>
    <n v="125"/>
    <s v="CON TIEMPO"/>
    <s v="ABIERTO"/>
  </r>
  <r>
    <n v="370"/>
    <x v="75"/>
    <x v="30"/>
    <x v="18"/>
    <x v="48"/>
    <s v="Carolina Ardila"/>
    <x v="1"/>
    <s v="PMCB-2020-039"/>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Previa confirmación del pago realizado por el Área de Tesorería, enviar comprobante de pago mediante correo electrónico a FONCEP."/>
    <s v="No aplica"/>
    <s v="Número de correos electrónicos enviados a FONCEP confirmando el valor girado en el mes/Número de giros realizados a FONCEP en el mes*100"/>
    <d v="2020-05-15T00:00:00"/>
    <x v="27"/>
    <x v="0"/>
    <x v="0"/>
    <x v="70"/>
    <d v="2020-12-31T00:00:00"/>
    <s v="SI"/>
    <s v="Pendiente envio de seguimiento"/>
    <n v="0"/>
    <s v="SIN AVANCE"/>
    <n v="125"/>
    <s v="CON TIEMPO"/>
    <s v="ABIERTO"/>
  </r>
  <r>
    <n v="371"/>
    <x v="76"/>
    <x v="6"/>
    <x v="18"/>
    <x v="48"/>
    <m/>
    <x v="1"/>
    <s v="PMCB-2020-040"/>
    <s v="3.3.2.6"/>
    <n v="96"/>
    <x v="0"/>
    <s v="No aplica"/>
    <x v="3"/>
    <s v="Hallazgo Administrativo por diferencias presentadas en las operaciones recíprocas por falta de conciliación y depuración de saldos, generando incertidumbre por valor de -3.129.707.169,00"/>
    <s v="Fragilidad  en los  mecanismos de control, verificación  y  validación de la información que se genera en los recursos administrados , que permitan la realización de  conciliaciones en forma oportuna. "/>
    <s v="Crear e implementar un documento para  establecer mecanismos de control y seguimiento a la ejecución de  los recursos administrados, que permitan realizar la validación de la información  que se genera de forma oportuna.  "/>
    <s v="No aplica"/>
    <s v="Un (1) Documento creado e implementado "/>
    <d v="2020-05-15T00:00:00"/>
    <x v="27"/>
    <x v="0"/>
    <x v="0"/>
    <x v="194"/>
    <d v="2020-12-31T00:00:00"/>
    <s v="NO"/>
    <m/>
    <n v="0.4"/>
    <s v="AVANCE PARCIAL"/>
    <n v="125"/>
    <s v="CON TIEMPO"/>
    <s v="ABIERTO"/>
  </r>
  <r>
    <n v="372"/>
    <x v="77"/>
    <x v="4"/>
    <x v="20"/>
    <x v="58"/>
    <s v="Stefanny Reina Alvarez"/>
    <x v="1"/>
    <s v="PMCB-2020-041"/>
    <s v="3.3.2.7"/>
    <n v="96"/>
    <x v="0"/>
    <s v="No aplica"/>
    <x v="3"/>
    <s v="Hallazgo Administrativo por inconsistencia en la información presentada a través del Sistema de Vigilancia y Control Fiscal – SIVICOF vigencia 2019"/>
    <s v="Falta de controles efectivos para la verificación, consistencia y confiabilidad de la información reportada a la Contraloría de Bogotá, en la cuenta de vigencia 2019 a través del Sistema de Vigilancia y Control Fiscal SIVICOF"/>
    <s v="Elaborar un instructivo referente al reporte de los recursos de la Tesorería en el Sistema de Vigilancia y Control Fiscal - SIVICOF, FORMATO CB - 0115"/>
    <s v="No aplica"/>
    <s v="Instructivo emitido"/>
    <d v="2020-05-15T00:00:00"/>
    <x v="28"/>
    <x v="0"/>
    <x v="0"/>
    <x v="195"/>
    <d v="2020-12-31T00:00:00"/>
    <s v="NO"/>
    <m/>
    <n v="1"/>
    <s v="CUMPLIMIENTO TOTAL"/>
    <s v="NO APLICA ACCION CERRADA"/>
    <s v="NO APLICA ACCION CERRADA"/>
    <s v="CERRADO"/>
  </r>
  <r>
    <n v="373"/>
    <x v="78"/>
    <x v="4"/>
    <x v="20"/>
    <x v="58"/>
    <s v="Stefanny Reina Alvarez"/>
    <x v="1"/>
    <s v="PMCB-2020-042"/>
    <s v="3.3.2.7"/>
    <n v="96"/>
    <x v="0"/>
    <s v="No aplica"/>
    <x v="3"/>
    <s v="Hallazgo Administrativo por inconsistencia en la información presentada a través del Sistema de Vigilancia y Control Fiscal – SIVICOF vigencia 2020"/>
    <s v="Falta de controles efectivos para la verificación, consistencia y confiabilidad de la información reportada a la Contraloría de Bogotá, en la cuenta de vigencia 2019 a través del Sistema de Vigilancia y Control Fiscal SIVICOF"/>
    <s v="Emitir lineamientos acerca de la entrega de información de consignaciones realizadas por concepto de Baños Públicos"/>
    <s v="No aplica"/>
    <s v="Documento con lineamientos emitido"/>
    <d v="2020-05-15T00:00:00"/>
    <x v="32"/>
    <x v="0"/>
    <x v="0"/>
    <x v="70"/>
    <d v="2020-12-31T00:00:00"/>
    <s v="SI"/>
    <s v="Pendiente envio de seguimiento"/>
    <n v="0"/>
    <s v="SIN AVANCE"/>
    <n v="-82"/>
    <s v="VENCIDO"/>
    <s v="ABIERTO"/>
  </r>
  <r>
    <n v="374"/>
    <x v="79"/>
    <x v="15"/>
    <x v="18"/>
    <x v="142"/>
    <s v="Stefanny Reina Alvarez"/>
    <x v="1"/>
    <s v="PMCB-2020-043"/>
    <s v="3.3.2.8"/>
    <n v="96"/>
    <x v="0"/>
    <s v="No aplica"/>
    <x v="3"/>
    <s v="Hallazgo Administrativo por falta de criterios definidos para la clasificación de cuentas por cobrar de dudoso o difícil cobro y procedimiento que contemple todas las cuentas por cobrar"/>
    <s v="Incertidumbre en las actividades y responsabilidades generadas a partir de la existencia de una cuenta por cobrar de dudoso o difícil cobro"/>
    <s v="Realizar mesa de trabajo entre las áreas involucradas en lo que respecta a las cuentas por cobrar de dudoso o difícil cobro, con el fin de determinar los ajustes a realizar al procedimiento A-GFI-PR-019 y a los documentos a que haya lugar"/>
    <s v="No aplica"/>
    <s v="Número de mesas de trabajo realizadas / Número de mesas de trabajo programadas*100"/>
    <d v="2020-05-15T00:00:00"/>
    <x v="32"/>
    <x v="0"/>
    <x v="0"/>
    <x v="70"/>
    <d v="2020-12-31T00:00:00"/>
    <s v="SI"/>
    <s v="Pendiente envio de seguimiento"/>
    <n v="0"/>
    <s v="SIN AVANCE"/>
    <n v="-82"/>
    <s v="VENCIDO"/>
    <s v="ABIERTO"/>
  </r>
  <r>
    <n v="375"/>
    <x v="79"/>
    <x v="15"/>
    <x v="18"/>
    <x v="142"/>
    <s v="Stefanny Reina Alvarez"/>
    <x v="1"/>
    <s v="PMCB-2020-044"/>
    <s v="3.3.2.8"/>
    <n v="96"/>
    <x v="0"/>
    <s v="No aplica"/>
    <x v="3"/>
    <s v="Hallazgo Administrativo por falta de criterios definidos para la clasificación de cuentas por cobrar de dudoso o difícil cobro y procedimiento que contemple todas las cuentas por cobrar"/>
    <s v="Falta de inclusión o actualización de procedimientos que indiquen una metodología específica para la debida clasificación de cartera e inclusión de todas las cuentas por cobrar diferentes a Convenios"/>
    <s v="Realizar la actualización de los procedimientos de cobro de cartera A-GFI-PR-019 y documentos a que haya lugar, en conjunto con las áreas involucradas de acuerdo a las politicas contables y normatividad vigente."/>
    <s v="No aplica"/>
    <s v="Número de Procedimientos y documentos actualizados / Total de procedimientos y documentos que requieren actualización *100"/>
    <d v="2020-05-15T00:00:00"/>
    <x v="31"/>
    <x v="0"/>
    <x v="0"/>
    <x v="196"/>
    <d v="2020-12-31T00:00:00"/>
    <s v="NO"/>
    <m/>
    <n v="1"/>
    <s v="CUMPLIMIENTO TOTAL"/>
    <s v="NO APLICA ACCION CERRADA"/>
    <s v="NO APLICA ACCION CERRADA"/>
    <s v="CERRADO"/>
  </r>
  <r>
    <n v="376"/>
    <x v="80"/>
    <x v="15"/>
    <x v="18"/>
    <x v="143"/>
    <s v="Stefanny Reina Alvarez"/>
    <x v="1"/>
    <s v="PMCB-2020-045"/>
    <s v="3.3.2.9"/>
    <n v="96"/>
    <x v="0"/>
    <s v="No aplica"/>
    <x v="3"/>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Activar en la cuenta de Edificaciones, el valor de la construcción del Conservatorio de Música &quot;Javier de Nicoló&quot;"/>
    <s v="No aplica"/>
    <s v="Inclusión del valor de construcción en los estados financieros"/>
    <d v="2020-05-15T00:00:00"/>
    <x v="27"/>
    <x v="0"/>
    <x v="0"/>
    <x v="70"/>
    <d v="2020-12-31T00:00:00"/>
    <s v="SI"/>
    <s v="Pendiente envio de seguimiento"/>
    <n v="0"/>
    <s v="SIN AVANCE"/>
    <n v="125"/>
    <s v="CON TIEMPO"/>
    <s v="ABIERTO"/>
  </r>
  <r>
    <n v="377"/>
    <x v="81"/>
    <x v="3"/>
    <x v="18"/>
    <x v="143"/>
    <s v="Catalina Cardenas Martinez"/>
    <x v="1"/>
    <s v="PMCB-2020-046"/>
    <s v="3.3.2.9"/>
    <n v="96"/>
    <x v="0"/>
    <s v="No aplica"/>
    <x v="3"/>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Emitir y socializar documento referente a las obligaciones de los supervisores de contratos, dentro de las que se encuentra el oportuno reporte de los hechos económicos al Área de Contabilidad en el marco de la ejecución de los contratos"/>
    <s v="No aplica"/>
    <s v="Documento emitido y socializado"/>
    <d v="2020-05-15T00:00:00"/>
    <x v="35"/>
    <x v="0"/>
    <x v="0"/>
    <x v="197"/>
    <d v="2020-12-31T00:00:00"/>
    <s v="NO"/>
    <m/>
    <n v="1"/>
    <s v="CUMPLIMIENTO TOTAL"/>
    <s v="NO APLICA ACCION CERRADA"/>
    <s v="NO APLICA ACCION CERRADA"/>
    <s v="CERRADO"/>
  </r>
  <r>
    <n v="378"/>
    <x v="82"/>
    <x v="15"/>
    <x v="7"/>
    <x v="31"/>
    <s v="Stefanny Reina Alvarez"/>
    <x v="1"/>
    <s v="PMCB-2020-047"/>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alizar mesa de trabajo con el equipo de trabajo del Área de Contabilidad, con el fin de identificar los formatos y procedimientos a actualizar"/>
    <s v="No aplica"/>
    <s v="Mesa de trabajo realizada"/>
    <d v="2020-05-15T00:00:00"/>
    <x v="34"/>
    <x v="0"/>
    <x v="0"/>
    <x v="70"/>
    <d v="2020-12-31T00:00:00"/>
    <s v="SI"/>
    <s v="Pendiente envio de seguimiento"/>
    <n v="0"/>
    <s v="SIN AVANCE"/>
    <n v="-113"/>
    <s v="VENCIDO"/>
    <s v="ABIERTO"/>
  </r>
  <r>
    <n v="379"/>
    <x v="83"/>
    <x v="15"/>
    <x v="7"/>
    <x v="31"/>
    <s v="Stefanny Reina Alvarez"/>
    <x v="1"/>
    <s v="PMCB-2020-048"/>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alizar y formalizar las modificaciones identificadas a los formatos y/o procedimientos del área contable"/>
    <s v="No aplica"/>
    <s v="Número de documentos actualizados / Número de documentos identificados para actualizar *100"/>
    <d v="2020-05-15T00:00:00"/>
    <x v="35"/>
    <x v="0"/>
    <x v="0"/>
    <x v="70"/>
    <d v="2020-12-31T00:00:00"/>
    <s v="SI"/>
    <s v="Pendiente envio de seguimiento"/>
    <n v="0"/>
    <s v="SIN AVANCE"/>
    <n v="-21"/>
    <s v="VENCIDO"/>
    <s v="ABIERTO"/>
  </r>
  <r>
    <n v="380"/>
    <x v="84"/>
    <x v="15"/>
    <x v="7"/>
    <x v="31"/>
    <s v="Stefanny Reina Alvarez"/>
    <x v="1"/>
    <s v="PMCB-2020-049"/>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querir al Área de Sistemas, los ajustes a los formatos que se utilizan en el aplicativo SYSMAN, con el fin de eliminar campos innecesarios y/o incluir campos necesarios"/>
    <s v="No aplica"/>
    <s v="Requerimiento realizado"/>
    <d v="2020-05-15T00:00:00"/>
    <x v="35"/>
    <x v="0"/>
    <x v="0"/>
    <x v="70"/>
    <d v="2020-12-31T00:00:00"/>
    <s v="SI"/>
    <s v="Pendiente envio de seguimiento"/>
    <n v="0"/>
    <s v="SIN AVANCE"/>
    <n v="-21"/>
    <s v="VENCIDO"/>
    <s v="ABIERTO"/>
  </r>
  <r>
    <n v="381"/>
    <x v="85"/>
    <x v="1"/>
    <x v="18"/>
    <x v="144"/>
    <s v="Yury  Orjuela Florez"/>
    <x v="1"/>
    <s v="PMCB-2020-050"/>
    <s v="3.3.2.11"/>
    <n v="96"/>
    <x v="0"/>
    <s v="No aplica"/>
    <x v="3"/>
    <s v="Hallazgo Administrativo por la inoportunidad en el registro de los hechos económicos."/>
    <s v="Los gastos por concepto de arrendamiento de la Unidad de Protección Integral de Molinos no se remitieron con oportunidad al área de contabilidad"/>
    <s v="Requerir al contratista por parte del supervisor del contrato,  la entrega oportuna de las facturas con el apoyo de la Oficina Asesora Jurídica, en cumplimiento del  manual de  Supervisión  e interventoría de la entidad. "/>
    <s v="No aplica"/>
    <s v="Requerimientos realizados/ Número de situaciones que presenten presuntos incumplimientos *100"/>
    <d v="2020-05-15T00:00:00"/>
    <x v="27"/>
    <x v="0"/>
    <x v="0"/>
    <x v="183"/>
    <d v="2020-12-31T00:00:00"/>
    <s v="NO"/>
    <m/>
    <n v="0.2"/>
    <s v="AVANCE MINIMO"/>
    <n v="125"/>
    <s v="CON TIEMPO"/>
    <s v="ABIERTO"/>
  </r>
  <r>
    <n v="382"/>
    <x v="86"/>
    <x v="3"/>
    <x v="12"/>
    <x v="24"/>
    <s v="Catalina Cardenas Martinez"/>
    <x v="1"/>
    <s v="PMCB-2020-051"/>
    <s v="3.3.3.1"/>
    <n v="96"/>
    <x v="0"/>
    <s v="No aplica"/>
    <x v="3"/>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Realizar seguimiento al plan anual de adquisiones y a la ejecución presupuestal, en el Comité de Gestión y Desempeño del Instituto, informando de las alertas a que haya lugar"/>
    <s v="No aplica"/>
    <s v="Número de seguimientos al PAA y a la Ejecución Presupuestal presentados al Comité / Número de Comités de Gestión y Desempeño programados (3) * 100"/>
    <d v="2020-05-15T00:00:00"/>
    <x v="27"/>
    <x v="0"/>
    <x v="0"/>
    <x v="198"/>
    <d v="2020-12-31T00:00:00"/>
    <s v="NO"/>
    <m/>
    <n v="0.6"/>
    <s v="AVANCE PARCIAL"/>
    <n v="125"/>
    <s v="CON TIEMPO"/>
    <s v="ABIERTO"/>
  </r>
  <r>
    <n v="383"/>
    <x v="87"/>
    <x v="5"/>
    <x v="12"/>
    <x v="24"/>
    <s v="Yuli Cristel Peña Arboleda"/>
    <x v="1"/>
    <s v="PMCB-2020-052"/>
    <s v="3.3.3.1"/>
    <n v="96"/>
    <x v="0"/>
    <s v="No aplica"/>
    <x v="3"/>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Lineamiento Trámite de Vigencias Futuras"/>
    <d v="2020-05-15T00:00:00"/>
    <x v="32"/>
    <x v="0"/>
    <x v="0"/>
    <x v="70"/>
    <d v="2020-12-31T00:00:00"/>
    <s v="SI"/>
    <s v="Pendiente envio de seguimiento"/>
    <n v="0"/>
    <s v="SIN AVANCE"/>
    <n v="-82"/>
    <s v="VENCIDO"/>
    <s v="ABIERTO"/>
  </r>
  <r>
    <n v="384"/>
    <x v="88"/>
    <x v="9"/>
    <x v="10"/>
    <x v="20"/>
    <s v="Catalina Cardenas Martinez"/>
    <x v="1"/>
    <s v="PMCB-2020-053"/>
    <s v="3.2.1"/>
    <n v="98"/>
    <x v="0"/>
    <s v="No aplica"/>
    <x v="3"/>
    <s v="Hallazgo administrativo con presunta incidencia disciplinaria por deficiencias en la supervisión de los Contratos de Prestación de Servicios y de Apoyo a la Gestión 0771 y 0835 de 2019."/>
    <s v="No existen informes periódicos, lo cual no permite conocer la ejecución de los contratos frente a las novedades que se presentan mensualmente"/>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385"/>
    <x v="89"/>
    <x v="9"/>
    <x v="10"/>
    <x v="20"/>
    <s v="Catalina Cardenas Martinez"/>
    <x v="1"/>
    <s v="PMCB-2020-054"/>
    <s v="3.2.1"/>
    <n v="98"/>
    <x v="0"/>
    <s v="No aplica"/>
    <x v="3"/>
    <s v="Hallazgo administrativo con presunta incidencia disciplinaria por deficiencias en la supervisión de los Contratos de Prestación de Servicios y de Apoyo a la Gestión 0771 y 0835 de 2019."/>
    <s v="No existen informes periódicos, lo cual no permite conocer la ejecución de los contratos frente a las novedades que se presentan mensualmente"/>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386"/>
    <x v="90"/>
    <x v="9"/>
    <x v="19"/>
    <x v="145"/>
    <s v="Catalina Cardenas Martinez"/>
    <x v="1"/>
    <s v="PMCB-2020-055"/>
    <s v="3.2.3"/>
    <n v="98"/>
    <x v="0"/>
    <s v="No aplica"/>
    <x v="3"/>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Realizar mesa de trabajo con la Oficina Asesora Jurídica y solicitar la asesoria de la Oficina de Control Interno Disciplinario para definir, si es el caso, las acciones juridicas o disciplinarias a que halla lugar."/>
    <s v="No aplica"/>
    <s v="No. de Mesas de trabajo realizadas/ No. de mesas de trabajo programadas"/>
    <d v="2020-07-15T00:00:00"/>
    <x v="26"/>
    <x v="0"/>
    <x v="0"/>
    <x v="70"/>
    <d v="2020-12-31T00:00:00"/>
    <s v="SI"/>
    <s v="Pendiente envio de seguimiento"/>
    <n v="0"/>
    <s v="SIN AVANCE"/>
    <n v="9"/>
    <s v="CON TIEMPO"/>
    <s v="ABIERTO"/>
  </r>
  <r>
    <n v="387"/>
    <x v="88"/>
    <x v="9"/>
    <x v="19"/>
    <x v="145"/>
    <s v="Catalina Cardenas Martinez"/>
    <x v="1"/>
    <s v="PMCB-2020-056"/>
    <s v="3.2.3"/>
    <n v="98"/>
    <x v="0"/>
    <s v="No aplica"/>
    <x v="3"/>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Elaborar un documento guía que establezca las  politicas de operación  y buenas prácticas que se deben tener en cuenta en la gestíon de transportes"/>
    <s v="No aplica"/>
    <s v="Documento guia políticas de operación"/>
    <d v="2020-07-15T00:00:00"/>
    <x v="36"/>
    <x v="0"/>
    <x v="0"/>
    <x v="70"/>
    <d v="2020-12-31T00:00:00"/>
    <s v="SI"/>
    <s v="Pendiente envio de seguimiento"/>
    <n v="0"/>
    <s v="SIN AVANCE"/>
    <n v="181"/>
    <s v="CON TIEMPO"/>
    <s v="ABIERTO"/>
  </r>
  <r>
    <n v="388"/>
    <x v="91"/>
    <x v="31"/>
    <x v="10"/>
    <x v="56"/>
    <m/>
    <x v="1"/>
    <s v="PMCB-2020-057"/>
    <s v="3.2.4"/>
    <n v="98"/>
    <x v="0"/>
    <s v="No aplica"/>
    <x v="3"/>
    <s v="Hallazgo administrativo con presunta incidencia fiscal y disciplinaria por el pago de servicios sin el cumplimiento de las condiciones establecidas en el Contrato de Prestación de Servicios 1727 de 2019 en cuantía de $ 370.000"/>
    <s v="No existe un punto de control que le indique al supervisor del contrato que debe realizar la verificación de los modelos de las vehículos que prestaron el servicio"/>
    <s v="Ajustar el Instructivo   PRESTACIÓN SERVICIO_x000a_TRANSPORTE EN CONVENIOS-A-SAD-IN-002, para incluir dos puntos  de control  los numerales 3.2,3.4 y 3.5, para establecer que el proveedor allegue  con los formatos de control de recorridos, las TP de los vehículos, las cuales serán verificadas por el supervisor del contrato   y que informe 8 horas antes de la prestación del servicio las placas del vehículo.  "/>
    <s v="No aplica"/>
    <s v="Un Instructivo Ajustado "/>
    <d v="2020-07-15T00:00:00"/>
    <x v="17"/>
    <x v="0"/>
    <x v="0"/>
    <x v="199"/>
    <d v="2020-12-31T00:00:00"/>
    <s v="NO"/>
    <m/>
    <n v="0"/>
    <s v="SIN AVANCE"/>
    <n v="-51"/>
    <s v="VENCIDO"/>
    <s v="ABIERTO"/>
  </r>
  <r>
    <n v="389"/>
    <x v="92"/>
    <x v="31"/>
    <x v="10"/>
    <x v="56"/>
    <m/>
    <x v="1"/>
    <s v="PMCB-2020-058"/>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las condiciones técnicas establecidas en los documentos del contrato que permitan realizar  penalidades al contratista por incumplimientos parciales en la prestación del servicio."/>
    <s v="Establecer en los  estudios previos, pliegos de condiciones y minutas que se generen en la vigencia un acuerdo de servicios, que conduzcan a una penalidad económica en caso de presentarse incumplimientos en las especificaciones técnicas o prestación del servicio."/>
    <s v="No aplica"/>
    <s v="Número de estudios previos en los que establece un  acuerdo de servicios / Número total de estudios previos formulados para contratar servicios de transporte generados en la vigencia * (100)"/>
    <d v="2020-07-15T00:00:00"/>
    <x v="26"/>
    <x v="0"/>
    <x v="0"/>
    <x v="200"/>
    <d v="2020-12-31T00:00:00"/>
    <s v="NO"/>
    <m/>
    <n v="1"/>
    <s v="CUMPLIMIENTO TOTAL"/>
    <s v="NO APLICA ACCION CERRADA"/>
    <s v="NO APLICA ACCION CERRADA"/>
    <s v="CERRADO"/>
  </r>
  <r>
    <n v="390"/>
    <x v="91"/>
    <x v="31"/>
    <x v="10"/>
    <x v="56"/>
    <m/>
    <x v="1"/>
    <s v="PMCB-2020-059"/>
    <s v="3.2.4"/>
    <n v="98"/>
    <x v="0"/>
    <s v="No aplica"/>
    <x v="3"/>
    <s v="Hallazgo administrativo con presunta incidencia fiscal y disciplinaria por el pago de servicios sin el cumplimiento de las condiciones establecidas en el Contrato de Prestación de Servicios 1727 de 2019 en cuantía de $ 370.000"/>
    <s v="En el formato A-SAD-FT-008 – SOLICITUD DE SERVICIO DE TRANSPORTE,  no existe un espacio para realizar la verificación del modelo de los vehículos.    "/>
    <s v="Crear e implementar un formato para soportar la prestación del servicio de transporte en Convenio,  para incluir las especificaciones técnicas de los vehículos, de tal manera que se pueda  realizar el registro y verificación  del modelo del vehículo. "/>
    <s v="No aplica"/>
    <s v="Un Formato creado e implementado "/>
    <d v="2020-07-15T00:00:00"/>
    <x v="17"/>
    <x v="0"/>
    <x v="0"/>
    <x v="201"/>
    <d v="2020-12-31T00:00:00"/>
    <s v="NO"/>
    <m/>
    <n v="0.9"/>
    <s v="AVANCE SIGNIFICATIVO"/>
    <n v="-51"/>
    <s v="VENCIDO"/>
    <s v="ABIERTO"/>
  </r>
  <r>
    <n v="391"/>
    <x v="93"/>
    <x v="31"/>
    <x v="10"/>
    <x v="56"/>
    <m/>
    <x v="1"/>
    <s v="PMCB-2020-060"/>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Realizar una revisión aleatoria del 20% de  los informes de supervisión de la ejecución de los contratos de transporte que reposan en los expedientes contractuales y en el SECOP II, que se evidencie a través de acta por parte del profesional que designe el gerente del proyecto. _x000a_"/>
    <s v="No aplica"/>
    <s v="Número de Revisiones aleatorias a los informes de supervisión  /Número de informes de supervisión generados en la ejecución (20%) * (100)"/>
    <d v="2020-07-15T00:00:00"/>
    <x v="26"/>
    <x v="0"/>
    <x v="0"/>
    <x v="202"/>
    <d v="2020-12-31T00:00:00"/>
    <s v="NO"/>
    <m/>
    <n v="1"/>
    <s v="CUMPLIMIENTO TOTAL"/>
    <s v="NO APLICA ACCION CERRADA"/>
    <s v="NO APLICA ACCION CERRADA"/>
    <s v="CERRADO"/>
  </r>
  <r>
    <n v="392"/>
    <x v="94"/>
    <x v="3"/>
    <x v="10"/>
    <x v="56"/>
    <s v="Catalina Cardenas Martinez"/>
    <x v="1"/>
    <s v="PMCB-2020-061"/>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Definir los lineamientos e implementar un formato para realizar la elaboración y presentación de los informes de  supervisión de conformidad con lo establecido en el Manual de Supervisión e Interventoría de la Entidad.  "/>
    <s v="No aplica"/>
    <s v="Un lineamiento definido  e implementado para la elaboración y presentación de los informes de supervisión. "/>
    <d v="2020-07-15T00:00:00"/>
    <x v="26"/>
    <x v="0"/>
    <x v="0"/>
    <x v="203"/>
    <d v="2020-12-31T00:00:00"/>
    <s v="NO"/>
    <m/>
    <n v="1"/>
    <s v="CUMPLIMIENTO TOTAL"/>
    <s v="NO APLICA ACCION CERRADA"/>
    <s v="NO APLICA ACCION CERRADA"/>
    <s v="CERRADO"/>
  </r>
  <r>
    <n v="393"/>
    <x v="95"/>
    <x v="31"/>
    <x v="10"/>
    <x v="113"/>
    <m/>
    <x v="1"/>
    <s v="PMCB-2020-062"/>
    <s v="3.2.5"/>
    <n v="98"/>
    <x v="0"/>
    <s v="No aplica"/>
    <x v="3"/>
    <s v="Hallazgo administrativo, por inconsistencias en la información de los registros de control a la prestación del servicio que soportan la certificación del supervisor. Contrato 1109 de 2019"/>
    <s v="Fragilidad en los controles que IDIPRON ha diseñado para garantizar que los pagos que realiza, se soporten en registros de manera confiable "/>
    <s v="Ajustar el  formato A-SAD-FT-010 – CONSOLIDADO DE PRESTACIÓN DE SERVICIOS DE TRANSPORTE  - CONVENIOS - para incluir una columna que permita dejar la trazabilidad del servicio  como requisito par tramitar el pago."/>
    <s v="No aplica"/>
    <s v=" Un Formato  Ajustado "/>
    <d v="2020-07-15T00:00:00"/>
    <x v="17"/>
    <x v="0"/>
    <x v="0"/>
    <x v="204"/>
    <d v="2020-12-31T00:00:00"/>
    <s v="NO"/>
    <m/>
    <n v="0.9"/>
    <s v="AVANCE SIGNIFICATIVO"/>
    <n v="-51"/>
    <s v="VENCIDO"/>
    <s v="ABIERTO"/>
  </r>
  <r>
    <n v="394"/>
    <x v="96"/>
    <x v="31"/>
    <x v="10"/>
    <x v="56"/>
    <m/>
    <x v="1"/>
    <s v="PMCB-2020-063"/>
    <s v="3.2.6"/>
    <n v="98"/>
    <x v="0"/>
    <s v="No aplica"/>
    <x v="3"/>
    <s v="Hallazgo administrativo, con presunta incidencia fiscal y disciplinaria por la cancelación de servicios de fechas que no fueron incluidas dentro de la certificación del contratista, la cual se constituye en la factura del servicio prestado. Por valor de DOS MILLONES CIENTO NOVENTA Y TRES MIL PESOS ($2.193.000). Contrato 1009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 Número total de contratos de transporte generados en la vigencia *100"/>
    <d v="2020-07-15T00:00:00"/>
    <x v="26"/>
    <x v="0"/>
    <x v="0"/>
    <x v="205"/>
    <d v="2020-12-31T00:00:00"/>
    <s v="NO"/>
    <m/>
    <n v="1"/>
    <s v="CUMPLIMIENTO TOTAL"/>
    <s v="NO APLICA ACCION CERRADA"/>
    <s v="NO APLICA ACCION CERRADA"/>
    <s v="CERRADO"/>
  </r>
  <r>
    <n v="395"/>
    <x v="96"/>
    <x v="31"/>
    <x v="10"/>
    <x v="113"/>
    <m/>
    <x v="1"/>
    <s v="PMCB-2020-064"/>
    <s v="3.2.7"/>
    <n v="98"/>
    <x v="0"/>
    <s v="No aplica"/>
    <x v="3"/>
    <s v="Hallazgo administrativo, por inconsistencias en la información de los registros de control a la prestación del servicio que soportan la certificación del supervisor.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 Número total de contratos de transporte generados en la vigencia *100"/>
    <d v="2020-07-15T00:00:00"/>
    <x v="26"/>
    <x v="0"/>
    <x v="0"/>
    <x v="205"/>
    <d v="2020-12-31T00:00:00"/>
    <s v="NO"/>
    <m/>
    <n v="1"/>
    <s v="CUMPLIMIENTO TOTAL"/>
    <s v="NO APLICA ACCION CERRADA"/>
    <s v="NO APLICA ACCION CERRADA"/>
    <s v="CERRADO"/>
  </r>
  <r>
    <n v="396"/>
    <x v="96"/>
    <x v="31"/>
    <x v="10"/>
    <x v="56"/>
    <m/>
    <x v="1"/>
    <s v="PMCB-2020-065"/>
    <s v="3.2.8"/>
    <n v="98"/>
    <x v="0"/>
    <s v="No aplica"/>
    <x v="3"/>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Número total de contratos de transporte suscritos *100"/>
    <d v="2020-07-15T00:00:00"/>
    <x v="26"/>
    <x v="0"/>
    <x v="0"/>
    <x v="205"/>
    <d v="2020-12-31T00:00:00"/>
    <s v="NO"/>
    <m/>
    <n v="1"/>
    <s v="CUMPLIMIENTO TOTAL"/>
    <s v="NO APLICA ACCION CERRADA"/>
    <s v="NO APLICA ACCION CERRADA"/>
    <s v="CERRADO"/>
  </r>
  <r>
    <n v="397"/>
    <x v="97"/>
    <x v="31"/>
    <x v="10"/>
    <x v="56"/>
    <m/>
    <x v="1"/>
    <s v="PMCB-2020-066"/>
    <s v="3.2.8"/>
    <n v="98"/>
    <x v="0"/>
    <s v="No aplica"/>
    <x v="3"/>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s v="Debilidad en el seguimiento de los controles implementados  en la ejecución de los contratos "/>
    <s v="Realizar seguimientos periódicos a través de un cuadro de control  a la correcta ejecución de   los contratos  derivados de los convenios que se suscriban en el marco del proyecto de inversión 7726 de conformidad con lo establecido al Manual de Supervisión de Interventoría de la entidad. "/>
    <s v="No aplica"/>
    <s v="Número de seguimientos realizados a la ejecución de los contratos/ Número total de contratos de transporte suscritos * (100)"/>
    <d v="2020-07-15T00:00:00"/>
    <x v="36"/>
    <x v="0"/>
    <x v="0"/>
    <x v="206"/>
    <d v="2020-12-31T00:00:00"/>
    <s v="NO"/>
    <m/>
    <n v="0.4"/>
    <s v="AVANCE PARCIAL"/>
    <n v="181"/>
    <s v="CON TIEMPO"/>
    <s v="ABIERTO"/>
  </r>
  <r>
    <n v="398"/>
    <x v="98"/>
    <x v="14"/>
    <x v="10"/>
    <x v="56"/>
    <s v="Stefanny Reina Alvarez"/>
    <x v="1"/>
    <s v="PMCB-2020-067"/>
    <s v="3.2.9"/>
    <n v="98"/>
    <x v="0"/>
    <s v="No aplica"/>
    <x v="3"/>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Una circular emitida "/>
    <d v="2020-07-15T00:00:00"/>
    <x v="17"/>
    <x v="0"/>
    <x v="0"/>
    <x v="70"/>
    <d v="2020-12-31T00:00:00"/>
    <s v="SI"/>
    <s v="Pendiente envio de seguimiento"/>
    <n v="0"/>
    <s v="SIN AVANCE"/>
    <n v="-51"/>
    <s v="VENCIDO"/>
    <s v="ABIERTO"/>
  </r>
  <r>
    <n v="399"/>
    <x v="96"/>
    <x v="31"/>
    <x v="10"/>
    <x v="56"/>
    <m/>
    <x v="1"/>
    <s v="PMCB-2020-068"/>
    <s v="3.2.9"/>
    <n v="98"/>
    <x v="0"/>
    <s v="No aplica"/>
    <x v="3"/>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úmero de contratos de transporte en los que se establece obligación / Número total de contratos de transporte generados en la vigencia *100"/>
    <d v="2020-07-15T00:00:00"/>
    <x v="26"/>
    <x v="0"/>
    <x v="0"/>
    <x v="207"/>
    <d v="2020-12-31T00:00:00"/>
    <s v="NO"/>
    <m/>
    <n v="0.9"/>
    <s v="AVANCE SIGNIFICATIVO"/>
    <n v="9"/>
    <s v="CON TIEMPO"/>
    <s v="ABIERTO"/>
  </r>
  <r>
    <n v="400"/>
    <x v="88"/>
    <x v="9"/>
    <x v="13"/>
    <x v="75"/>
    <s v="Catalina Cardenas Martinez"/>
    <x v="1"/>
    <s v="PMCB-2020-069"/>
    <s v="3.2.10"/>
    <n v="98"/>
    <x v="0"/>
    <s v="No aplica"/>
    <x v="3"/>
    <s v="Hallazgo administrativo con presunta incidencia disciplinaria por afiliación a la Administradora de Riesgos Laborales – ARL – el mismo día de la suscripción del acta de inicio, con ocasión del Contrato de prestación de servicios No. 032 de 2019"/>
    <s v="_x000a_La inoportuna en la afiliación a la ARL de los contratistas, en relación con los contratos de prestación de servicios"/>
    <s v="Modificar el formato Control de recorridos A-SAD-FT-009  incluyendo punto de control que verifique el  cubrimiento de la ARL para los conductores"/>
    <s v="No aplica"/>
    <s v="Formato modificado Control de recorridos A-SAD-FT-009  "/>
    <d v="2020-07-15T00:00:00"/>
    <x v="26"/>
    <x v="0"/>
    <x v="0"/>
    <x v="70"/>
    <d v="2020-12-31T00:00:00"/>
    <s v="SI"/>
    <s v="Pendiente envio de seguimiento"/>
    <n v="0"/>
    <s v="SIN AVANCE"/>
    <n v="9"/>
    <s v="CON TIEMPO"/>
    <s v="ABIERTO"/>
  </r>
  <r>
    <n v="401"/>
    <x v="97"/>
    <x v="31"/>
    <x v="10"/>
    <x v="20"/>
    <m/>
    <x v="1"/>
    <s v="PMCB-2020-070"/>
    <s v="3.2.11"/>
    <n v="98"/>
    <x v="0"/>
    <s v="No aplica"/>
    <x v="3"/>
    <s v="Hallazgo administrativo por falta de coherencia en el Informe del supervisor del contrato y la respuesta remitida por el sujeto de control a la solicitud de información con ocasión del Contrato de prestación de servicios No. 1477 de 2018"/>
    <s v="Errores involuntarios de digitación en las comunicaciones expedidas por el supervisor del contrato. "/>
    <s v="Realizar una  revisión  por parte de apoyo jurídico de la gerencia del Proyecto 7726, de la documentación que se remite al expediente contractual previa radicación, que se genere en la vigencia"/>
    <s v="No aplica"/>
    <s v="Número de documentos revisados por el Apoyo jurídico de  convenios/ Número de documentos generados pro el supervisor del contrato*100"/>
    <d v="2020-07-15T00:00:00"/>
    <x v="26"/>
    <x v="0"/>
    <x v="0"/>
    <x v="208"/>
    <d v="2020-12-31T00:00:00"/>
    <s v="NO"/>
    <m/>
    <n v="0.9"/>
    <s v="AVANCE SIGNIFICATIVO"/>
    <n v="9"/>
    <s v="CON TIEMPO"/>
    <s v="ABIERTO"/>
  </r>
  <r>
    <n v="402"/>
    <x v="99"/>
    <x v="31"/>
    <x v="10"/>
    <x v="20"/>
    <m/>
    <x v="1"/>
    <s v="PMCB-2020-071"/>
    <s v="3.2.12"/>
    <n v="98"/>
    <x v="0"/>
    <s v="No aplica"/>
    <x v="3"/>
    <s v="Hallazgo Administrativo con presunta incidencia disciplinaria por incumplimiento en las funciones del supervisor en el contrato 001 de 2019."/>
    <s v="El formato actual no contiene las causales de invalidación tales como tachones , enmendaduras, entre otros, "/>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03"/>
    <x v="100"/>
    <x v="31"/>
    <x v="10"/>
    <x v="20"/>
    <m/>
    <x v="1"/>
    <s v="PMCB-2020-072"/>
    <s v="3.2.12"/>
    <n v="98"/>
    <x v="0"/>
    <s v="No aplica"/>
    <x v="3"/>
    <s v="Hallazgo Administrativo con presunta incidencia disciplinaria por incumplimiento en las funciones del supervisor en el contrato 001 de 2019."/>
    <s v="Fragilidad en los controles que IDIPRON ha diseñado para garantizar que los pagos que realiza, se soporten en registros de manera confiable "/>
    <s v="Emitir una directriz por parte de Gerente del Proyecto 7726, en la cuál se solicite el debido diligenciamiento, custodia y confiabilidad de la información registrada en los formatos soporte de la prestación de los servicios  de transporte.  "/>
    <s v="No aplica"/>
    <s v="Una directriz"/>
    <d v="2020-07-15T00:00:00"/>
    <x v="17"/>
    <x v="0"/>
    <x v="0"/>
    <x v="209"/>
    <d v="2020-12-31T00:00:00"/>
    <s v="NO"/>
    <m/>
    <n v="0.8"/>
    <s v="AVANCE SIGNIFICATIVO"/>
    <n v="-51"/>
    <s v="VENCIDO"/>
    <s v="ABIERTO"/>
  </r>
  <r>
    <n v="404"/>
    <x v="88"/>
    <x v="9"/>
    <x v="10"/>
    <x v="20"/>
    <s v="Catalina Cardenas Martinez"/>
    <x v="1"/>
    <s v="PMCB-2020-073"/>
    <s v="3.2.13"/>
    <n v="98"/>
    <x v="0"/>
    <s v="No aplica"/>
    <x v="3"/>
    <s v="Hallazgo Administrativo con presunta incidencia disciplinaria por incumplimiento en las funciones del supervisor de contrato 0035 de 2019."/>
    <s v="Inconsistencias en el diligenciamiento de los informes de actividades de contratos avalados por el supervisor de contrato para expedir los pagos de cada mes."/>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05"/>
    <x v="89"/>
    <x v="9"/>
    <x v="10"/>
    <x v="20"/>
    <s v="Catalina Cardenas Martinez"/>
    <x v="1"/>
    <s v="PMCB-2020-074"/>
    <s v="3.2.13"/>
    <n v="98"/>
    <x v="0"/>
    <s v="No aplica"/>
    <x v="3"/>
    <s v="Hallazgo Administrativo con presunta incidencia disciplinaria por incumplimiento en las funciones del supervisor de contrato 0035 de 2019."/>
    <s v="Inconsistencias en el diligenciamiento de los informes de actividades de contratos avalados por el supervisor de contrato para expedir los pagos de cada mes."/>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06"/>
    <x v="88"/>
    <x v="9"/>
    <x v="10"/>
    <x v="20"/>
    <s v="Catalina Cardenas Martinez"/>
    <x v="1"/>
    <s v="PMCB-2020-075"/>
    <s v="3.2.14"/>
    <n v="98"/>
    <x v="0"/>
    <s v="No aplica"/>
    <x v="3"/>
    <s v="Hallazgo Administrativo con presunta incidencia disciplinaria por incumplimiento en las funciones del supervisor de contrato 0038 de 2019. "/>
    <s v="Inconsistencias en el diligenciamiento de los informes de actividades de contratos avalados por el supervisor de contrato para expedir los pagos de cada mes."/>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07"/>
    <x v="89"/>
    <x v="9"/>
    <x v="10"/>
    <x v="20"/>
    <s v="Catalina Cardenas Martinez"/>
    <x v="1"/>
    <s v="PMCB-2020-076"/>
    <s v="3.2.14"/>
    <n v="98"/>
    <x v="0"/>
    <s v="No aplica"/>
    <x v="3"/>
    <s v="Hallazgo Administrativo con presunta incidencia disciplinaria por incumplimiento en las funciones del supervisor de contrato 0038 de 2019. "/>
    <s v="Inconsistencias en el diligenciamiento de los informes de actividades de contratos avalados por el supervisor de contrato para expedir los pagos de cada mes."/>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08"/>
    <x v="99"/>
    <x v="31"/>
    <x v="10"/>
    <x v="20"/>
    <m/>
    <x v="1"/>
    <s v="PMCB-2020-077"/>
    <s v="3.2.15"/>
    <n v="98"/>
    <x v="0"/>
    <s v="No aplica"/>
    <x v="3"/>
    <s v="Hallazgo Administrativo con presunta incidencia disciplinaria por incumplimiento en las funciones del supervisor del contrato 0982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09"/>
    <x v="100"/>
    <x v="31"/>
    <x v="10"/>
    <x v="20"/>
    <m/>
    <x v="1"/>
    <s v="PMCB-2020-078"/>
    <s v="3.2.15"/>
    <n v="98"/>
    <x v="0"/>
    <s v="No aplica"/>
    <x v="3"/>
    <s v="Hallazgo Administrativo con presunta incidencia disciplinaria por incumplimiento en las funciones del supervisor del contrato 0982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Una directriz"/>
    <d v="2020-07-15T00:00:00"/>
    <x v="17"/>
    <x v="0"/>
    <x v="0"/>
    <x v="209"/>
    <d v="2020-12-31T00:00:00"/>
    <s v="NO"/>
    <m/>
    <n v="0.8"/>
    <s v="AVANCE SIGNIFICATIVO"/>
    <n v="-51"/>
    <s v="VENCIDO"/>
    <s v="ABIERTO"/>
  </r>
  <r>
    <n v="410"/>
    <x v="99"/>
    <x v="31"/>
    <x v="10"/>
    <x v="20"/>
    <m/>
    <x v="1"/>
    <s v="PMCB-2020-079"/>
    <s v="3.2.16"/>
    <n v="98"/>
    <x v="0"/>
    <s v="No aplica"/>
    <x v="3"/>
    <s v="Hallazgo Administrativo con presunta incidencia disciplinaria por incumplimiento en las funciones del supervisor del contrato 1781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11"/>
    <x v="101"/>
    <x v="31"/>
    <x v="10"/>
    <x v="20"/>
    <m/>
    <x v="1"/>
    <s v="PMCB-2020-080"/>
    <s v="3.2.16"/>
    <n v="98"/>
    <x v="0"/>
    <s v="No aplica"/>
    <x v="3"/>
    <s v="Hallazgo Administrativo con presunta incidencia disciplinaria por incumplimiento en las funciones del supervisor del contrato 1781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Una directriz"/>
    <d v="2020-07-15T00:00:00"/>
    <x v="17"/>
    <x v="0"/>
    <x v="0"/>
    <x v="209"/>
    <d v="2020-12-31T00:00:00"/>
    <s v="NO"/>
    <m/>
    <n v="0"/>
    <s v="SIN AVANCE"/>
    <n v="-51"/>
    <s v="VENCIDO"/>
    <s v="ABIERTO"/>
  </r>
  <r>
    <n v="412"/>
    <x v="97"/>
    <x v="31"/>
    <x v="10"/>
    <x v="113"/>
    <m/>
    <x v="1"/>
    <s v="PMCB-2020-081"/>
    <s v="3.2.17"/>
    <n v="98"/>
    <x v="0"/>
    <s v="No aplica"/>
    <x v="3"/>
    <s v="Hallazgo administrativo por el inadecuado manejo de los documentos soporte que reposan en el expediente del Contrato de Prestación de Servicios No. 1568 de 2018. "/>
    <s v="Debilidad en el seguimiento de los controles implementados  en la ejecución de los contratos "/>
    <s v="Realizar seguimientos periódicos a través de un cuadro de control  al correcto manejo y diligenciamiento de los soportes de ejecución de  los contratos  derivados de los convenios que se suscriban en el marco del proyecto de inversión 7726 de conformidad con lo establecido en el  Manual de Supervisión de Interventoría de la entidad. "/>
    <s v="No aplica"/>
    <s v="Número de seguimientos realizados al manejo y diligenciamiento de los soportes de ejecución de  los contratos/ Número total de contratos de transporte suscritos * (100)"/>
    <d v="2020-07-15T00:00:00"/>
    <x v="26"/>
    <x v="0"/>
    <x v="0"/>
    <x v="210"/>
    <d v="2020-12-31T00:00:00"/>
    <s v="NO"/>
    <m/>
    <n v="0.9"/>
    <s v="AVANCE SIGNIFICATIVO"/>
    <n v="9"/>
    <s v="CON TIEMPO"/>
    <s v="ABIERTO"/>
  </r>
  <r>
    <n v="413"/>
    <x v="102"/>
    <x v="31"/>
    <x v="10"/>
    <x v="113"/>
    <m/>
    <x v="1"/>
    <s v="PMCB-2020-082"/>
    <s v="3.2.17"/>
    <n v="98"/>
    <x v="0"/>
    <s v="No aplica"/>
    <x v="3"/>
    <s v="Hallazgo administrativo por el inadecuado manejo de los documentos soporte que reposan en el expediente del Contrato de Prestación de Servicios No. 1568 de 2018. "/>
    <s v="Debilidad en el manejo y diligenciamiento de los soportes de ejecución de los contratos "/>
    <s v="Emitir una directriz por parte de Gerente del Proyecto 7726 apoyado en los conceptos de la OAJ y administración documental , en la cual se solicite a los supervisores y apoyos a la supervisión  el debido manejo y diligenciamiento de los soportes de ejecución de  los contratos  derivados de los convenios que se suscriban en el marco del proyecto de inversión 7726 de conformidad con lo establecido en el  Manual de Supervisión de Interventoría de la entidad"/>
    <s v="No aplica"/>
    <s v="Una directriz"/>
    <d v="2020-07-15T00:00:00"/>
    <x v="17"/>
    <x v="0"/>
    <x v="0"/>
    <x v="211"/>
    <d v="2020-12-31T00:00:00"/>
    <s v="NO"/>
    <m/>
    <n v="0.9"/>
    <s v="AVANCE SIGNIFICATIVO"/>
    <n v="-51"/>
    <s v="VENCIDO"/>
    <s v="ABIERTO"/>
  </r>
  <r>
    <n v="414"/>
    <x v="103"/>
    <x v="9"/>
    <x v="10"/>
    <x v="113"/>
    <s v="Catalina Cardenas Martinez"/>
    <x v="1"/>
    <s v="PMCB-2020-083"/>
    <s v="3.2.19"/>
    <n v="98"/>
    <x v="0"/>
    <s v="No aplica"/>
    <x v="3"/>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5"/>
    <x v="103"/>
    <x v="9"/>
    <x v="10"/>
    <x v="113"/>
    <s v="Catalina Cardenas Martinez"/>
    <x v="1"/>
    <s v="PMCB-2020-084"/>
    <s v="3.2.19"/>
    <n v="98"/>
    <x v="0"/>
    <s v="No aplica"/>
    <x v="3"/>
    <s v="Hallazgo administrativo por el inadecuado manejo de los documentos soporte que reposan en el expediente del Contrato de Prestación de Servicios No. 059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16"/>
    <x v="103"/>
    <x v="9"/>
    <x v="10"/>
    <x v="113"/>
    <s v="Catalina Cardenas Martinez"/>
    <x v="1"/>
    <s v="PMCB-2020-085"/>
    <s v="3.2.20"/>
    <n v="98"/>
    <x v="0"/>
    <s v="No aplica"/>
    <x v="3"/>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7"/>
    <x v="103"/>
    <x v="9"/>
    <x v="10"/>
    <x v="113"/>
    <s v="Catalina Cardenas Martinez"/>
    <x v="1"/>
    <s v="PMCB-2020-086"/>
    <s v="3.2.20"/>
    <n v="98"/>
    <x v="0"/>
    <s v="No aplica"/>
    <x v="3"/>
    <s v="Hallazgo administrativo por el inadecuado manejo de los documentos soporte que reposan en el expediente del Contrato de Prestación de Servicios No. 076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18"/>
    <x v="103"/>
    <x v="9"/>
    <x v="10"/>
    <x v="113"/>
    <s v="Catalina Cardenas Martinez"/>
    <x v="1"/>
    <s v="PMCB-2020-087"/>
    <s v="3.2.21"/>
    <n v="98"/>
    <x v="0"/>
    <s v="No aplica"/>
    <x v="3"/>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9"/>
    <x v="103"/>
    <x v="9"/>
    <x v="10"/>
    <x v="113"/>
    <s v="Catalina Cardenas Martinez"/>
    <x v="1"/>
    <s v="PMCB-2020-088"/>
    <s v="3.2.21"/>
    <n v="98"/>
    <x v="0"/>
    <s v="No aplica"/>
    <x v="3"/>
    <s v="Hallazgo administrativo por el inadecuado manejo de los documentos soporte que reposan en el expediente del Contrato de Prestación de Servicios No. 0558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20"/>
    <x v="88"/>
    <x v="9"/>
    <x v="10"/>
    <x v="20"/>
    <s v="Catalina Cardenas Martinez"/>
    <x v="1"/>
    <s v="PMCB-2020-089"/>
    <s v="3.2.22"/>
    <n v="98"/>
    <x v="0"/>
    <s v="No aplica"/>
    <x v="3"/>
    <s v="Hallazgo administrativo con presunta incidencia disciplinaria por deficiencias en la supervisión de los Contratos de Prestación de Servicios y de Apoyo a la Gestión No 0008, 0012 y 0029 de 2019."/>
    <s v="Se identificó que en los anteriores contratos los informes presentados por los contratistas no contienen una descripción destallada de las actividades realizadas en el período"/>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21"/>
    <x v="89"/>
    <x v="9"/>
    <x v="10"/>
    <x v="20"/>
    <s v="Catalina Cardenas Martinez"/>
    <x v="1"/>
    <s v="PMCB-2020-090"/>
    <s v="3.2.22"/>
    <n v="98"/>
    <x v="0"/>
    <s v="No aplica"/>
    <x v="3"/>
    <s v="Hallazgo administrativo con presunta incidencia disciplinaria por deficiencias en la supervisión de los Contratos de Prestación de Servicios y de Apoyo a la Gestión No 0008, 0012 y 0029 de 2019."/>
    <s v="Se identificó que en los anteriores contratos los informes presentados por los contratistas no contienen una descripción destallada de las actividades realizadas en el período"/>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22"/>
    <x v="90"/>
    <x v="9"/>
    <x v="10"/>
    <x v="146"/>
    <s v="Catalina Cardenas Martinez"/>
    <x v="1"/>
    <s v="PMCB-2020-091"/>
    <s v="3.2.24"/>
    <n v="98"/>
    <x v="0"/>
    <s v="No aplica"/>
    <x v="3"/>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19"/>
    <s v="Algunos servicios solicitados por la Entidad cuyo punto de partida correspondía a Unidades de Protección Integral UPI ubicadas fuera del perímetro urbano presentó diferencias en el cobro del servicio"/>
    <s v="Realizar mesa de trabajo con la Oficina Asesora Jurídica y solicitar la asesoria de la Oficina de Control Interno Disciplinario para definir, si es el caso, las acciones juridicas o disciplinarias a que halla lugar."/>
    <s v="No aplica"/>
    <s v="No. de Mesas de trabajo realizadas/ No. de mesas de trabajo programadas*100"/>
    <d v="2020-07-15T00:00:00"/>
    <x v="26"/>
    <x v="0"/>
    <x v="0"/>
    <x v="70"/>
    <d v="2020-12-31T00:00:00"/>
    <s v="SI"/>
    <s v="Pendiente envio de seguimiento"/>
    <n v="0"/>
    <s v="SIN AVANCE"/>
    <n v="9"/>
    <s v="CON TIEMPO"/>
    <s v="ABIERTO"/>
  </r>
  <r>
    <n v="423"/>
    <x v="88"/>
    <x v="9"/>
    <x v="10"/>
    <x v="146"/>
    <s v="Catalina Cardenas Martinez"/>
    <x v="1"/>
    <s v="PMCB-2020-092"/>
    <s v="3.2.24"/>
    <n v="98"/>
    <x v="0"/>
    <s v="No aplica"/>
    <x v="3"/>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20"/>
    <s v="Algunos servicios solicitados por la Entidad cuyo punto de partida correspondía a Unidades de Protección Integral UPI ubicadas fuera del perímetro urbano presentó diferencias en el cobro del servicio"/>
    <s v="Elaborar un documento guía que establezca las  politicas de operación  y buenas prácticas que se deben tener en cuenta en la gestíon de transportes"/>
    <s v="No aplica"/>
    <s v="Documento guia políticas de operación"/>
    <d v="2020-07-15T00:00:00"/>
    <x v="36"/>
    <x v="0"/>
    <x v="0"/>
    <x v="70"/>
    <d v="2020-12-31T00:00:00"/>
    <s v="SI"/>
    <s v="Pendiente envio de seguimiento"/>
    <n v="0"/>
    <s v="SIN AVANCE"/>
    <n v="181"/>
    <s v="CON TIEMPO"/>
    <s v="ABIERTO"/>
  </r>
  <r>
    <n v="424"/>
    <x v="104"/>
    <x v="3"/>
    <x v="10"/>
    <x v="147"/>
    <s v="Catalina Cardenas Martinez"/>
    <x v="1"/>
    <s v="PMCB-2020-093"/>
    <s v="3.1.1 "/>
    <n v="99"/>
    <x v="0"/>
    <s v="No aplica"/>
    <x v="3"/>
    <s v="Hallazgo administrativo con presunta incidencia disciplinaria por incumplimiento en las fechas acordadas para la entrega de productos y obligaciones adquiridas en los contratos de Consultoría No.1605 de 2019 y Contrato de Interventoría No.1578 de 2019."/>
    <s v="Incumplimiento en las fechas acordadas para la entrega de productos y obligaciones adquiridas en los_x000a_contratos de Consultoría No.1605 de 2019 y Contrato de Interventoría No.1578 de 2019."/>
    <s v="Crear el procedimiento sancionatorio para el incumplimiento parcial o total de los contratos suscritos por la entidad y hacer su respectiva socialización"/>
    <s v="No aplica"/>
    <s v="Documento Procedimiento sancionatorio"/>
    <d v="2020-09-10T00:00:00"/>
    <x v="37"/>
    <x v="0"/>
    <x v="0"/>
    <x v="212"/>
    <d v="2020-12-31T00:00:00"/>
    <s v="NO"/>
    <m/>
    <n v="1"/>
    <s v="CUMPLIMIENTO TOTAL"/>
    <s v="NO APLICA ACCION CERRADA"/>
    <s v="NO APLICA ACCION CERRADA"/>
    <s v="CERRADO"/>
  </r>
  <r>
    <n v="425"/>
    <x v="105"/>
    <x v="15"/>
    <x v="10"/>
    <x v="113"/>
    <s v="Stefanny Reina Alvarez"/>
    <x v="1"/>
    <s v="PMCB-2020-094"/>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de procedimientos actualizados / No. Procedimientos para actualizar (2) *100"/>
    <d v="2020-09-10T00:00:00"/>
    <x v="38"/>
    <x v="0"/>
    <x v="0"/>
    <x v="70"/>
    <d v="2020-12-31T00:00:00"/>
    <s v="SI"/>
    <s v="Pendiente envio de seguimiento"/>
    <n v="0"/>
    <s v="SIN AVANCE"/>
    <n v="242"/>
    <s v="CON TIEMPO"/>
    <s v="ABIERTO"/>
  </r>
  <r>
    <n v="426"/>
    <x v="106"/>
    <x v="32"/>
    <x v="10"/>
    <x v="113"/>
    <s v="Catalina Cardenas Martinez"/>
    <x v="1"/>
    <s v="PMCB-2020-095"/>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Mesas de trabajo realizadas para revision de expedientes / Mesas de trabajo programadas para revision de expedientes (2) *100"/>
    <d v="2020-09-10T00:00:00"/>
    <x v="38"/>
    <x v="0"/>
    <x v="0"/>
    <x v="70"/>
    <d v="2020-12-31T00:00:00"/>
    <s v="SI"/>
    <s v="Pendiente envio de seguimiento"/>
    <n v="0"/>
    <s v="SIN AVANCE"/>
    <n v="242"/>
    <s v="CON TIEMPO"/>
    <s v="ABIERTO"/>
  </r>
  <r>
    <n v="427"/>
    <x v="107"/>
    <x v="3"/>
    <x v="10"/>
    <x v="113"/>
    <s v="Catalina Cardenas Martinez"/>
    <x v="1"/>
    <s v="PMCB-2020-096"/>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De capacitaciones en gestión de archivo realizadas/ No. capacitaciones en gestión de archivo programadas (2) *100"/>
    <d v="2020-09-10T00:00:00"/>
    <x v="38"/>
    <x v="0"/>
    <x v="0"/>
    <x v="213"/>
    <d v="2020-12-31T00:00:00"/>
    <s v="NO"/>
    <m/>
    <n v="0.3"/>
    <s v="AVANCE MINIMO"/>
    <n v="242"/>
    <s v="CON TIEMPO"/>
    <s v="ABIERTO"/>
  </r>
  <r>
    <n v="428"/>
    <x v="108"/>
    <x v="3"/>
    <x v="10"/>
    <x v="52"/>
    <s v="Catalina Cardenas Martinez"/>
    <x v="1"/>
    <s v="PMCB-2020-097"/>
    <s v="3.1.3"/>
    <n v="99"/>
    <x v="0"/>
    <s v="No aplica"/>
    <x v="3"/>
    <s v="Hallazgo administrativo con presunta incidencia disciplinaria por incumplimiento en los contratos No.1680 y No.1681 de 2019 del plazo establecido, en el procedimiento A-GCO-PR-004 CONCURSO DE MERITOS ABIERTO, para la legalización del contrato."/>
    <s v="El abogado asignado del grupo de adquisiciones no cumplió con los tiempos de legalización del contrato"/>
    <s v="Realizar jornadas de socialización de procedimientos vigentes según la modalidad de contratación, a los integrantes de la OAJ."/>
    <s v="No aplica"/>
    <s v="No.   de procedimientos de contratación socializados al equipo de la OAJ / No. de procedimientos de contratación vigentes sobre modalidad de contrataciòn * 100"/>
    <d v="2020-09-10T00:00:00"/>
    <x v="39"/>
    <x v="0"/>
    <x v="0"/>
    <x v="214"/>
    <d v="2020-12-31T00:00:00"/>
    <s v="NO"/>
    <m/>
    <n v="0.5"/>
    <s v="AVANCE PARCIAL"/>
    <n v="120"/>
    <s v="CON TIEMPO"/>
    <s v="ABIERTO"/>
  </r>
  <r>
    <n v="429"/>
    <x v="109"/>
    <x v="25"/>
    <x v="21"/>
    <x v="80"/>
    <s v="Stefanny Reina Alvarez"/>
    <x v="1"/>
    <s v="PMCB-2020-098"/>
    <s v="3.2.1"/>
    <n v="99"/>
    <x v="0"/>
    <s v="No aplica"/>
    <x v="3"/>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de pozos septicos con mantenimiento preventivo / No. De pozos septicos programados para mantenimiento*100"/>
    <d v="2020-09-10T00:00:00"/>
    <x v="38"/>
    <x v="0"/>
    <x v="0"/>
    <x v="70"/>
    <d v="2020-12-31T00:00:00"/>
    <s v="SI"/>
    <s v="Pendiente envio de seguimiento"/>
    <n v="0"/>
    <s v="SIN AVANCE"/>
    <n v="242"/>
    <s v="CON TIEMPO"/>
    <s v="ABIERTO"/>
  </r>
  <r>
    <n v="430"/>
    <x v="110"/>
    <x v="32"/>
    <x v="9"/>
    <x v="148"/>
    <s v="Catalina Cardenas Martinez"/>
    <x v="1"/>
    <s v="PMCB-2020-099"/>
    <s v="3.2.2"/>
    <n v="99"/>
    <x v="0"/>
    <s v="No aplica"/>
    <x v="3"/>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Un (1) programa de intervención de mejoras a las àreas de salud de las Upis "/>
    <d v="2020-09-10T00:00:00"/>
    <x v="38"/>
    <x v="0"/>
    <x v="0"/>
    <x v="70"/>
    <d v="2020-12-31T00:00:00"/>
    <s v="SI"/>
    <s v="Pendiente envio de seguimiento"/>
    <n v="0"/>
    <s v="SIN AVANCE"/>
    <n v="242"/>
    <s v="CON TIEMPO"/>
    <s v="ABIERTO"/>
  </r>
  <r>
    <n v="431"/>
    <x v="111"/>
    <x v="16"/>
    <x v="18"/>
    <x v="149"/>
    <s v="Catalina Cardenas Martinez"/>
    <x v="1"/>
    <s v="PMCB-2020-100"/>
    <s v="3.2.2.1.1"/>
    <n v="102"/>
    <x v="0"/>
    <s v="No aplica"/>
    <x v="3"/>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úmero de Talleres realizados / Total de talleres programados (5) * 100"/>
    <d v="2020-11-15T00:00:00"/>
    <x v="40"/>
    <x v="0"/>
    <x v="0"/>
    <x v="183"/>
    <d v="2020-12-31T00:00:00"/>
    <s v="NO"/>
    <m/>
    <n v="0"/>
    <s v="SIN AVANCE"/>
    <n v="283"/>
    <s v="CON TIEMPO"/>
    <s v="ABIERTO"/>
  </r>
  <r>
    <n v="432"/>
    <x v="112"/>
    <x v="19"/>
    <x v="18"/>
    <x v="149"/>
    <s v="Angel Martínez"/>
    <x v="1"/>
    <s v="PMCB-2020-101"/>
    <s v="3.2.2.1.1"/>
    <n v="102"/>
    <x v="0"/>
    <s v="No aplica"/>
    <x v="3"/>
    <s v="Hallazgo administrativo por las deficiencias presentadas en la identificación de los bienes de la cuenta contable MATERIALES Y SUMINISTROS- MATERIALES PARA EDUCACIÓN (151415) en la UPI La Florida"/>
    <s v="Deficiencias en el sistema utilizado para plaquetear los bienes por parte de IDIPRON"/>
    <s v="El Área de Sistemas realizará el proceso de adquisición de una impresora de  etiquetas y sus correspondientes suministros como lo son los rótulos autoadhesivos, con el fin de realizar el plaqueteo a los bienes del Instituto."/>
    <s v="No aplica"/>
    <s v="Adquisición de impresora y suministros para plaqueteo"/>
    <d v="2020-11-15T00:00:00"/>
    <x v="41"/>
    <x v="0"/>
    <x v="0"/>
    <x v="183"/>
    <d v="2020-12-31T00:00:00"/>
    <s v="NO"/>
    <m/>
    <n v="0"/>
    <s v="SIN AVANCE"/>
    <n v="191"/>
    <s v="CON TIEMPO"/>
    <s v="ABIERTO"/>
  </r>
  <r>
    <n v="433"/>
    <x v="113"/>
    <x v="16"/>
    <x v="6"/>
    <x v="120"/>
    <s v="Catalina Cardenas Martinez"/>
    <x v="1"/>
    <s v="PMCB-2020-102"/>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úmero de elementos organizados y clasificación / Total de bienes inservibles u obsoletos acopiados en  el deposito de inservibles * 100_x000a__x000a_"/>
    <d v="2020-11-15T00:00:00"/>
    <x v="40"/>
    <x v="0"/>
    <x v="0"/>
    <x v="183"/>
    <d v="2020-12-31T00:00:00"/>
    <s v="NO"/>
    <m/>
    <n v="0"/>
    <s v="SIN AVANCE"/>
    <n v="283"/>
    <s v="CON TIEMPO"/>
    <s v="ABIERTO"/>
  </r>
  <r>
    <n v="434"/>
    <x v="114"/>
    <x v="16"/>
    <x v="6"/>
    <x v="120"/>
    <s v="Catalina Cardenas Martinez"/>
    <x v="1"/>
    <s v="PMCB-2020-103"/>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úmero de documentos  actualizados / Número de documentos programados a actualizar (2) * 100"/>
    <d v="2020-11-15T00:00:00"/>
    <x v="40"/>
    <x v="0"/>
    <x v="0"/>
    <x v="183"/>
    <d v="2020-12-31T00:00:00"/>
    <s v="NO"/>
    <m/>
    <n v="0"/>
    <s v="SIN AVANCE"/>
    <n v="283"/>
    <s v="CON TIEMPO"/>
    <s v="ABIERTO"/>
  </r>
  <r>
    <n v="435"/>
    <x v="115"/>
    <x v="16"/>
    <x v="6"/>
    <x v="120"/>
    <s v="Catalina Cardenas Martinez"/>
    <x v="1"/>
    <s v="PMCB-2020-104"/>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Tomas Físicas aleatorias realizadas en el año / Total tomas físicas aleatorias programadas (5) *100"/>
    <d v="2020-11-15T00:00:00"/>
    <x v="40"/>
    <x v="0"/>
    <x v="0"/>
    <x v="183"/>
    <d v="2020-12-31T00:00:00"/>
    <s v="NO"/>
    <m/>
    <n v="0"/>
    <s v="SIN AVANCE"/>
    <n v="283"/>
    <s v="CON TIEMPO"/>
    <s v="ABIERTO"/>
  </r>
  <r>
    <n v="436"/>
    <x v="115"/>
    <x v="16"/>
    <x v="6"/>
    <x v="120"/>
    <s v="Catalina Cardenas Martinez"/>
    <x v="1"/>
    <s v="PMCB-2020-105"/>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Informe final de Inventarios "/>
    <d v="2020-11-15T00:00:00"/>
    <x v="40"/>
    <x v="0"/>
    <x v="0"/>
    <x v="183"/>
    <d v="2020-12-31T00:00:00"/>
    <s v="NO"/>
    <m/>
    <n v="0"/>
    <s v="SIN AVANCE"/>
    <n v="283"/>
    <s v="CON TIEMPO"/>
    <s v="ABIERTO"/>
  </r>
  <r>
    <n v="437"/>
    <x v="116"/>
    <x v="19"/>
    <x v="25"/>
    <x v="150"/>
    <s v="Angel Martínez"/>
    <x v="1"/>
    <s v="PMCB-2020-106"/>
    <s v="3.2.2.3.1"/>
    <n v="102"/>
    <x v="0"/>
    <s v="No aplica"/>
    <x v="3"/>
    <s v="Hallazgo administrativo con presunta incidencia fiscal y disciplinaria por valor de $13´956.464 por la no utilización del equipo de seguridad perimetral (firewall utm-70) identificado con placa # 636146 relacionado en la cuenta #167002"/>
    <s v="El no tener dentro del procedimiento establecido la actividad de generar el concepto técnico para dar de baja un software o un hardware inservible y adelantar con almacén la gestión administrativa necesaria para dar de baja dicho bien."/>
    <s v="Actualizar el procedimiento 004 MANTENIMIENTO PREVENTIVO DE SOFTWARE Y HARDWARE A-TIC-PR-004, incluyendo en su descripción el momento en el que se identifique que el hardware o software se encuentra inservible, obsoleto, desactualizado o sin soporte, se debe emitir el concepto técnico para que se adelanten las gestiones administrativas necesarias para dar de baja dicho elemento de hardware o softaware por el área correspondiente. "/>
    <s v="No aplica"/>
    <s v=" Procedimiento  actualizado"/>
    <d v="2020-11-15T00:00:00"/>
    <x v="42"/>
    <x v="0"/>
    <x v="0"/>
    <x v="183"/>
    <d v="2020-12-31T00:00:00"/>
    <s v="NO"/>
    <m/>
    <n v="0"/>
    <s v="SIN AVANCE"/>
    <n v="39"/>
    <s v="CON TIEMPO"/>
    <s v="ABIERTO"/>
  </r>
  <r>
    <n v="438"/>
    <x v="112"/>
    <x v="19"/>
    <x v="25"/>
    <x v="150"/>
    <s v="Angel Martínez"/>
    <x v="1"/>
    <s v="PMCB-2020-107"/>
    <s v="3.2.2.3.1"/>
    <n v="102"/>
    <x v="0"/>
    <s v="No aplica"/>
    <x v="3"/>
    <s v="Hallazgo administrativo con presunta incidencia fiscal y disciplinaria por valor de $13´956.464 por la no utilización del equipo de seguridad perimetral (firewall utm-70) identificado con placa # 636146 relacionado en la cuenta #167002"/>
    <s v="No tener dentro del procedimiento establecido la actividad de generar el concepto técnico para dar de baja un software o un hardware inservible y adelantar las acciones con el Área de Almacén e Inventarios la gestión administrativa necesaria para dar de baja dicho bien."/>
    <s v="Emitir el concepto técnico correspondiente  para que el área de almacén e inventarios realicen las actividades pertinentes para recoger el equipo firewall marca checkpoint modelo CPAP-SG4800-NGTP con placa # 636146 y darlo de baja."/>
    <s v="No aplica"/>
    <s v="Concepto técnico emitido del equipo firewall placa inventario 636146"/>
    <d v="2020-11-15T00:00:00"/>
    <x v="42"/>
    <x v="0"/>
    <x v="0"/>
    <x v="183"/>
    <d v="2020-12-31T00:00:00"/>
    <s v="NO"/>
    <m/>
    <n v="0"/>
    <s v="SIN AVANCE"/>
    <n v="39"/>
    <s v="CON TIEMPO"/>
    <s v="ABIERTO"/>
  </r>
  <r>
    <n v="439"/>
    <x v="117"/>
    <x v="9"/>
    <x v="19"/>
    <x v="151"/>
    <s v="Catalina Cardenas Martinez"/>
    <x v="1"/>
    <s v="PMCB-2020-108"/>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Mesas de trabajo realizada / Mesa de trabajo convocada y realizada (1) *100"/>
    <d v="2020-11-15T00:00:00"/>
    <x v="43"/>
    <x v="0"/>
    <x v="0"/>
    <x v="183"/>
    <d v="2020-12-31T00:00:00"/>
    <s v="NO"/>
    <m/>
    <n v="0"/>
    <s v="SIN AVANCE"/>
    <n v="303"/>
    <s v="CON TIEMPO"/>
    <s v="ABIERTO"/>
  </r>
  <r>
    <n v="440"/>
    <x v="117"/>
    <x v="9"/>
    <x v="19"/>
    <x v="151"/>
    <s v="Catalina Cardenas Martinez"/>
    <x v="1"/>
    <s v="PMCB-2020-109"/>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Microbus Hyundai Starex Panel reparado "/>
    <d v="2020-11-15T00:00:00"/>
    <x v="43"/>
    <x v="0"/>
    <x v="0"/>
    <x v="183"/>
    <d v="2020-12-31T00:00:00"/>
    <s v="NO"/>
    <m/>
    <n v="0"/>
    <s v="SIN AVANCE"/>
    <n v="303"/>
    <s v="CON TIEMPO"/>
    <s v="ABIERTO"/>
  </r>
  <r>
    <n v="441"/>
    <x v="118"/>
    <x v="9"/>
    <x v="19"/>
    <x v="151"/>
    <s v="Catalina Cardenas Martinez"/>
    <x v="1"/>
    <s v="PMCB-2020-110"/>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socializaciones con el equipo de trabajo del área de transportes, con el fin de socializar de los conceptos descritos en el manual de supervisión e interventoria A-GCO-MA-001 establecido por la Entidad"/>
    <s v="No aplica"/>
    <s v="Actas de socialización realizadas  / Reuniones de socialización programadas (2) *100"/>
    <d v="2020-11-15T00:00:00"/>
    <x v="41"/>
    <x v="0"/>
    <x v="0"/>
    <x v="183"/>
    <d v="2020-12-31T00:00:00"/>
    <s v="NO"/>
    <m/>
    <n v="0"/>
    <s v="SIN AVANCE"/>
    <n v="191"/>
    <s v="CON TIEMPO"/>
    <s v="ABIERTO"/>
  </r>
  <r>
    <n v="442"/>
    <x v="119"/>
    <x v="1"/>
    <x v="6"/>
    <x v="152"/>
    <s v="Yury  Orjuela Florez"/>
    <x v="1"/>
    <s v="PMCB-2020-111"/>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Directrices expedidas y socializadas / Total de directrices programas a formular (3) *100"/>
    <d v="2020-11-15T00:00:00"/>
    <x v="40"/>
    <x v="0"/>
    <x v="0"/>
    <x v="183"/>
    <d v="2020-12-31T00:00:00"/>
    <s v="NO"/>
    <m/>
    <n v="0"/>
    <s v="SIN AVANCE"/>
    <n v="283"/>
    <s v="CON TIEMPO"/>
    <s v="ABIERTO"/>
  </r>
  <r>
    <n v="443"/>
    <x v="111"/>
    <x v="16"/>
    <x v="6"/>
    <x v="152"/>
    <s v="Catalina Cardenas Martinez"/>
    <x v="1"/>
    <s v="PMCB-2020-112"/>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úmero de Talleres realizados / Total de talleres programados (5) * 100"/>
    <d v="2020-11-15T00:00:00"/>
    <x v="40"/>
    <x v="0"/>
    <x v="0"/>
    <x v="183"/>
    <d v="2020-12-31T00:00:00"/>
    <s v="NO"/>
    <m/>
    <n v="0"/>
    <s v="SIN AVANCE"/>
    <n v="283"/>
    <s v="CON TIEMPO"/>
    <s v="ABIERTO"/>
  </r>
  <r>
    <n v="444"/>
    <x v="114"/>
    <x v="16"/>
    <x v="6"/>
    <x v="152"/>
    <s v="Catalina Cardenas Martinez"/>
    <x v="1"/>
    <s v="PMCB-2020-113"/>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úmero de documentos  actualizados / Número de documentos programados a actualizar (2) * 100"/>
    <d v="2020-11-15T00:00:00"/>
    <x v="40"/>
    <x v="0"/>
    <x v="0"/>
    <x v="183"/>
    <d v="2020-12-31T00:00:00"/>
    <s v="NO"/>
    <m/>
    <n v="0"/>
    <s v="SIN AVANCE"/>
    <n v="283"/>
    <s v="CON TIEMPO"/>
    <s v="ABIERTO"/>
  </r>
  <r>
    <n v="445"/>
    <x v="120"/>
    <x v="16"/>
    <x v="6"/>
    <x v="153"/>
    <s v="Catalina Cardenas Martinez"/>
    <x v="1"/>
    <s v="PMCB-2020-114"/>
    <s v="3.2.2.5.2"/>
    <n v="102"/>
    <x v="0"/>
    <s v="No aplica"/>
    <x v="3"/>
    <s v="Hallazgo administrativo por el inadecuado manejo y control en los bienes de propiedad del IDIPRON con relación a su identificación, descripción, ubicación."/>
    <s v="Falta de control y seguimiento en la identificación de los bienes mediante etiquetas"/>
    <s v="El Área de Sistemas realizará el proceso de adquisición de una impresora de  etiquetas y sus correspondientes suministros como lo son los rótulos autoadhesivos, con el fin de realizar el plaqueteo a los bienes del Instituto."/>
    <s v="No aplica"/>
    <s v="Adquisición de impresora y suministros para plaqueteo"/>
    <d v="2020-11-15T00:00:00"/>
    <x v="41"/>
    <x v="0"/>
    <x v="0"/>
    <x v="183"/>
    <d v="2020-12-31T00:00:00"/>
    <s v="NO"/>
    <m/>
    <n v="0"/>
    <s v="SIN AVANCE"/>
    <n v="191"/>
    <s v="CON TIEMPO"/>
    <s v="ABIERTO"/>
  </r>
  <r>
    <n v="446"/>
    <x v="115"/>
    <x v="16"/>
    <x v="6"/>
    <x v="153"/>
    <s v="Catalina Cardenas Martinez"/>
    <x v="1"/>
    <s v="PMCB-2020-115"/>
    <s v="3.2.2.5.2"/>
    <n v="102"/>
    <x v="0"/>
    <s v="No aplica"/>
    <x v="3"/>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Tomas Físicas aleatorias realizadas en el año / Total tomas físicas aleatorias programadas (5) *100"/>
    <d v="2020-11-15T00:00:00"/>
    <x v="40"/>
    <x v="0"/>
    <x v="0"/>
    <x v="183"/>
    <d v="2020-12-31T00:00:00"/>
    <s v="NO"/>
    <m/>
    <n v="0"/>
    <s v="SIN AVANCE"/>
    <n v="283"/>
    <s v="CON TIEMPO"/>
    <s v="ABIERTO"/>
  </r>
  <r>
    <n v="447"/>
    <x v="113"/>
    <x v="16"/>
    <x v="6"/>
    <x v="123"/>
    <s v="Catalina Cardenas Martinez"/>
    <x v="1"/>
    <s v="PMCB-2020-116"/>
    <s v="3.2.2.5.3"/>
    <n v="102"/>
    <x v="0"/>
    <s v="No aplica"/>
    <x v="3"/>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úmero de compromisos adquiridos mediante acta relacionados con plaqueteo  / Total de seguimiento realizados a las placas instaladas * 100"/>
    <d v="2020-11-15T00:00:00"/>
    <x v="40"/>
    <x v="0"/>
    <x v="0"/>
    <x v="183"/>
    <d v="2020-12-31T00:00:00"/>
    <s v="NO"/>
    <m/>
    <n v="0"/>
    <s v="SIN AVANCE"/>
    <n v="283"/>
    <s v="CON TIEMPO"/>
    <s v="ABIERTO"/>
  </r>
  <r>
    <n v="448"/>
    <x v="121"/>
    <x v="19"/>
    <x v="6"/>
    <x v="154"/>
    <s v="Catalina Cardenas Martinez"/>
    <x v="1"/>
    <s v="PMCB-2020-117"/>
    <s v="3.2.2.6.1"/>
    <n v="102"/>
    <x v="0"/>
    <s v="No aplica"/>
    <x v="3"/>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Realizar una mesa de trabajo junto con la secretaría de hacienda con el fin de definir  la metodología y lineamientos a seguir para el licenciamiento que la entidad adquiera a través de servicio de suscripción (Almacén, sistemas, contabilidad, jurídica,  control interno y planeación)."/>
    <s v="No aplica"/>
    <s v="Mesa de trabajo junto con la Secretaria de Hacienda"/>
    <d v="2020-11-15T00:00:00"/>
    <x v="41"/>
    <x v="0"/>
    <x v="0"/>
    <x v="183"/>
    <d v="2020-12-31T00:00:00"/>
    <s v="NO"/>
    <m/>
    <n v="0"/>
    <s v="SIN AVANCE"/>
    <n v="191"/>
    <s v="CON TIEMPO"/>
    <s v="ABIERTO"/>
  </r>
  <r>
    <n v="449"/>
    <x v="60"/>
    <x v="19"/>
    <x v="6"/>
    <x v="154"/>
    <s v="Angel Martínez"/>
    <x v="1"/>
    <s v="PMCB-2020-118"/>
    <s v="3.2.2.6.1"/>
    <n v="102"/>
    <x v="0"/>
    <s v="No aplica"/>
    <x v="3"/>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Actividades para definir los lineamientos para el manejo del licenciamiento"/>
    <d v="2020-11-15T00:00:00"/>
    <x v="44"/>
    <x v="0"/>
    <x v="0"/>
    <x v="183"/>
    <d v="2020-12-31T00:00:00"/>
    <s v="NO"/>
    <m/>
    <n v="0"/>
    <s v="SIN AVANCE"/>
    <n v="252"/>
    <s v="CON TIEMPO"/>
    <s v="ABIERTO"/>
  </r>
  <r>
    <n v="450"/>
    <x v="0"/>
    <x v="5"/>
    <x v="2"/>
    <x v="3"/>
    <s v="Yuli Cristel Peña Arboleda"/>
    <x v="1"/>
    <s v="PMCB-2020-119"/>
    <s v="3.1.1"/>
    <n v="105"/>
    <x v="0"/>
    <s v="No aplica"/>
    <x v="3"/>
    <s v="Hallazgo administrativo, por deficiencias en el proceso de planeación al determinar la magnitud de la Meta No. 4 del Proyecto No. 971- “Calles alternativas” y en la realización de los ajustes derivados de su sobre ejecución, en el periodo 2016 - 2020."/>
    <s v="Porque el indicador fue creado bajo la lógica de un indicador de atención, no de prevención."/>
    <s v="Ajustar y armonizar el documento de criterios de asignación de metas M-MSL-DI-01  para el nuevo Plan de Desarrollo; que permita realizar el seguimiento a la ejecucion de las metas de los proyectos de inversion frente a la ejecucion presupuestal y de la poblacion atendida formulando los indicadores que requiera el proceso."/>
    <s v="No aplica"/>
    <s v="Documento ajustado y armonizado"/>
    <d v="2021-01-15T00:00:00"/>
    <x v="41"/>
    <x v="0"/>
    <x v="0"/>
    <x v="183"/>
    <d v="2020-12-31T00:00:00"/>
    <s v="NO"/>
    <m/>
    <n v="0"/>
    <s v="SIN AVANCE"/>
    <n v="191"/>
    <s v="CON TIEMPO"/>
    <s v="ABIERTO"/>
  </r>
  <r>
    <n v="451"/>
    <x v="112"/>
    <x v="19"/>
    <x v="6"/>
    <x v="155"/>
    <s v="Angel Martínez"/>
    <x v="1"/>
    <s v="PMCB-2020-120"/>
    <s v="3.2.1"/>
    <n v="105"/>
    <x v="0"/>
    <s v="No aplica"/>
    <x v="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Adquisicón de impresora de etiquetas e insumos"/>
    <d v="2021-01-15T00:00:00"/>
    <x v="45"/>
    <x v="0"/>
    <x v="0"/>
    <x v="183"/>
    <d v="2020-12-31T00:00:00"/>
    <s v="NO"/>
    <m/>
    <n v="0"/>
    <s v="SIN AVANCE"/>
    <n v="364"/>
    <s v="CON TIEMPO"/>
    <s v="ABIERTO"/>
  </r>
  <r>
    <n v="452"/>
    <x v="122"/>
    <x v="16"/>
    <x v="6"/>
    <x v="155"/>
    <s v="Catalina Cardenas Martinez"/>
    <x v="1"/>
    <s v="PMCB-2020-121"/>
    <s v="3.2.1"/>
    <n v="105"/>
    <x v="0"/>
    <s v="No aplica"/>
    <x v="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umero total de bienes plaqueteados del contrato 1758/19  / Total de bienes plaqueteados del contrato 1758 de 2019 (27) *100"/>
    <d v="2021-01-15T00:00:00"/>
    <x v="45"/>
    <x v="0"/>
    <x v="0"/>
    <x v="183"/>
    <d v="2020-12-31T00:00:00"/>
    <s v="NO"/>
    <m/>
    <n v="0"/>
    <s v="SIN AVANCE"/>
    <n v="364"/>
    <s v="CON TIEMPO"/>
    <s v="ABIERTO"/>
  </r>
  <r>
    <n v="453"/>
    <x v="123"/>
    <x v="31"/>
    <x v="10"/>
    <x v="56"/>
    <s v="Carolina Ardila"/>
    <x v="1"/>
    <s v="PMCB-2020-122"/>
    <s v="3.2.2"/>
    <n v="105"/>
    <x v="0"/>
    <s v="No aplica"/>
    <x v="3"/>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umero de planillas cargadas en el drive / Numero total planillas generadas * 100"/>
    <d v="2021-01-15T00:00:00"/>
    <x v="45"/>
    <x v="0"/>
    <x v="0"/>
    <x v="183"/>
    <d v="2020-12-31T00:00:00"/>
    <s v="NO"/>
    <m/>
    <n v="0"/>
    <s v="SIN AVANCE"/>
    <n v="364"/>
    <s v="CON TIEMPO"/>
    <s v="ABIERTO"/>
  </r>
  <r>
    <n v="454"/>
    <x v="123"/>
    <x v="31"/>
    <x v="10"/>
    <x v="56"/>
    <s v="Carolina Ardila"/>
    <x v="1"/>
    <s v="PMCB-2020-123"/>
    <s v="3.2.2"/>
    <n v="105"/>
    <x v="0"/>
    <s v="No aplica"/>
    <x v="3"/>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umero de seguimientos realizados / Numero de seguimientos a realizar (12) *100 "/>
    <d v="2021-01-15T00:00:00"/>
    <x v="45"/>
    <x v="0"/>
    <x v="0"/>
    <x v="183"/>
    <d v="2020-12-31T00:00:00"/>
    <s v="NO"/>
    <m/>
    <n v="0"/>
    <s v="SIN AVANCE"/>
    <n v="364"/>
    <s v="CON TIEMPO"/>
    <s v="ABIERTO"/>
  </r>
  <r>
    <n v="455"/>
    <x v="124"/>
    <x v="31"/>
    <x v="7"/>
    <x v="31"/>
    <s v="Carolina Ardila"/>
    <x v="1"/>
    <s v="PMCB-2020-124"/>
    <s v="3.2.3"/>
    <n v="105"/>
    <x v="0"/>
    <s v="No aplica"/>
    <x v="3"/>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comites programados (12) *100"/>
    <d v="2021-01-15T00:00:00"/>
    <x v="45"/>
    <x v="0"/>
    <x v="0"/>
    <x v="183"/>
    <d v="2020-12-31T00:00:00"/>
    <s v="NO"/>
    <m/>
    <n v="0"/>
    <s v="SIN AVANCE"/>
    <n v="364"/>
    <s v="CON TIEMPO"/>
    <s v="ABIERTO"/>
  </r>
  <r>
    <n v="456"/>
    <x v="124"/>
    <x v="31"/>
    <x v="10"/>
    <x v="113"/>
    <s v="Carolina Ardila"/>
    <x v="1"/>
    <s v="PMCB-2020-125"/>
    <s v="3.2.4"/>
    <n v="105"/>
    <x v="0"/>
    <s v="No aplica"/>
    <x v="3"/>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umero de comités internos realizados/ Numero comites programados (12) *100"/>
    <d v="2021-01-15T00:00:00"/>
    <x v="45"/>
    <x v="0"/>
    <x v="0"/>
    <x v="183"/>
    <d v="2020-12-31T00:00:00"/>
    <s v="NO"/>
    <m/>
    <n v="0"/>
    <s v="SIN AVANCE"/>
    <n v="364"/>
    <s v="CON TIEMPO"/>
    <s v="ABIERTO"/>
  </r>
  <r>
    <n v="457"/>
    <x v="125"/>
    <x v="31"/>
    <x v="10"/>
    <x v="113"/>
    <s v="Carolina Ardila"/>
    <x v="1"/>
    <s v="PMCB-2020-126"/>
    <s v="3.2.4"/>
    <n v="105"/>
    <x v="0"/>
    <s v="No aplica"/>
    <x v="3"/>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Cargue de documentación en carpeta drive"/>
    <d v="2021-01-15T00:00:00"/>
    <x v="45"/>
    <x v="0"/>
    <x v="0"/>
    <x v="183"/>
    <d v="2020-12-31T00:00:00"/>
    <s v="NO"/>
    <m/>
    <n v="0"/>
    <s v="SIN AVANCE"/>
    <n v="364"/>
    <s v="CON TIEMPO"/>
    <s v="ABIERTO"/>
  </r>
  <r>
    <n v="458"/>
    <x v="126"/>
    <x v="33"/>
    <x v="10"/>
    <x v="56"/>
    <s v="Yury  Orjuela Florez"/>
    <x v="1"/>
    <s v="PMCB-2020-127"/>
    <s v="3.2.6"/>
    <n v="105"/>
    <x v="0"/>
    <s v="No aplica"/>
    <x v="3"/>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
    <s v="Generar una mesa de trabajo cada dos meses, con la Subdirección financiera y gestión documental para establecer los lineamientos que den cuenta de  la forma en la cual se realiza el seguimiento financiero y orden del expediente de las contrataciones que se llevan a cabo  en el escenario de la BMC "/>
    <s v="No aplica"/>
    <s v="Numero de mesas de trabajo  realizadas / Numero de mesas bimestrales a realizar (3)*100"/>
    <d v="2021-01-15T00:00:00"/>
    <x v="46"/>
    <x v="0"/>
    <x v="0"/>
    <x v="183"/>
    <d v="2020-12-31T00:00:00"/>
    <s v="NO"/>
    <m/>
    <n v="0"/>
    <s v="SIN AVANCE"/>
    <n v="189"/>
    <s v="CON TIEMPO"/>
    <s v="ABIERTO"/>
  </r>
  <r>
    <n v="459"/>
    <x v="127"/>
    <x v="33"/>
    <x v="10"/>
    <x v="56"/>
    <s v="Yury  Orjuela Florez"/>
    <x v="1"/>
    <s v="PMCB-2020-128"/>
    <s v="3.2.6"/>
    <n v="105"/>
    <x v="0"/>
    <s v="No aplica"/>
    <x v="3"/>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Un (1) documento con lineamientos   "/>
    <d v="2021-01-15T00:00:00"/>
    <x v="45"/>
    <x v="0"/>
    <x v="0"/>
    <x v="183"/>
    <d v="2020-12-31T00:00:00"/>
    <s v="NO"/>
    <m/>
    <n v="0"/>
    <s v="SIN AVANCE"/>
    <n v="364"/>
    <s v="CON TIEMPO"/>
    <s v="ABIERTO"/>
  </r>
  <r>
    <n v="460"/>
    <x v="128"/>
    <x v="1"/>
    <x v="10"/>
    <x v="147"/>
    <s v="Yury  Orjuela Florez"/>
    <x v="1"/>
    <s v="PMCB-2020-129"/>
    <s v="3.2.8"/>
    <n v="105"/>
    <x v="0"/>
    <s v="No aplica"/>
    <x v="3"/>
    <s v="Hallazgo Administrativo con presunta incidencia disciplinaria por incumplimiento en las fechas acordadas para la entrega de productos y obligaciones adquiridas en el Proceso de Contratación No. 1280 de 2019."/>
    <s v="Porque hay debilidades  en la implementación de un procedimiento para el incumplimiento contractual "/>
    <s v="Socializar por medio de un taller  a los supervisores y el apoyo a la supervisión el documento -PROCEDIMIENTO PARA INCUMPLIMIENTO CONTRACTUAL y temáticas sobre acuerdos de servicios y herramientas  contractuales que le permitan al supervisor  realizar la ejecución del contrato de conformidad con la necesidad de la entidad.   "/>
    <s v="No aplica"/>
    <s v="Un taller con los  supervisores y apoyos a la supervisión"/>
    <d v="2021-01-15T00:00:00"/>
    <x v="46"/>
    <x v="0"/>
    <x v="0"/>
    <x v="183"/>
    <d v="2020-12-31T00:00:00"/>
    <s v="NO"/>
    <m/>
    <n v="0"/>
    <s v="SIN AVANCE"/>
    <n v="189"/>
    <s v="CON TIEMPO"/>
    <s v="ABIERTO"/>
  </r>
  <r>
    <n v="461"/>
    <x v="129"/>
    <x v="31"/>
    <x v="2"/>
    <x v="18"/>
    <s v="Carolina Ardila"/>
    <x v="1"/>
    <s v="PMCB-2020-130"/>
    <s v="3.2.9"/>
    <n v="105"/>
    <x v="0"/>
    <s v="No aplica"/>
    <x v="3"/>
    <s v="Hallazgo administrativo por inconsistencias y falta de sustento en los días pagados a los jóvenes inscritos en el SIMI con respecto a los días que se les pagaron según listado de Resolución No. 259 de mayo de 2020."/>
    <s v="Debilidad en la combinación de la operación de las actividades de corresponsabilidad acorde a la emergencia sanitaria"/>
    <s v="Ajustar el procedimiento de concesión de estímulos de corresponsabilidad, teniendo en cuenta la emergencia sanitaria por la propagación del COVID-19"/>
    <s v="No aplica"/>
    <s v="Procedimiento ajustado"/>
    <d v="2021-01-15T00:00:00"/>
    <x v="47"/>
    <x v="0"/>
    <x v="0"/>
    <x v="183"/>
    <d v="2020-12-31T00:00:00"/>
    <s v="NO"/>
    <m/>
    <n v="0"/>
    <s v="SIN AVANCE"/>
    <n v="162"/>
    <s v="CON TIEMPO"/>
    <s v="ABIERTO"/>
  </r>
  <r>
    <n v="462"/>
    <x v="124"/>
    <x v="31"/>
    <x v="10"/>
    <x v="56"/>
    <s v="Carolina Ardila"/>
    <x v="1"/>
    <s v="PMCB-2020-131"/>
    <s v="3.2.11"/>
    <n v="105"/>
    <x v="0"/>
    <s v="No aplica"/>
    <x v="3"/>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de comites programados (12) *100"/>
    <d v="2021-01-15T00:00:00"/>
    <x v="45"/>
    <x v="0"/>
    <x v="0"/>
    <x v="183"/>
    <d v="2020-12-31T00:00:00"/>
    <s v="NO"/>
    <m/>
    <n v="0"/>
    <s v="SIN AVANCE"/>
    <n v="364"/>
    <s v="CON TIEMPO"/>
    <s v="ABIERTO"/>
  </r>
  <r>
    <n v="463"/>
    <x v="130"/>
    <x v="31"/>
    <x v="10"/>
    <x v="20"/>
    <s v="Carolina Ardila"/>
    <x v="1"/>
    <s v="PMCB-2020-132"/>
    <s v="3.2.12"/>
    <n v="105"/>
    <x v="0"/>
    <s v="No aplica"/>
    <x v="3"/>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Actas de comité suscritas/ Numero de comités técnicos a realizar con seguimiento *100"/>
    <d v="2021-01-15T00:00:00"/>
    <x v="45"/>
    <x v="0"/>
    <x v="0"/>
    <x v="183"/>
    <d v="2020-12-31T00:00:00"/>
    <s v="NO"/>
    <m/>
    <n v="0"/>
    <s v="SIN AVANCE"/>
    <n v="364"/>
    <s v="CON TIEMPO"/>
    <s v="ABIERTO"/>
  </r>
  <r>
    <n v="464"/>
    <x v="124"/>
    <x v="31"/>
    <x v="10"/>
    <x v="20"/>
    <s v="Carolina Ardila"/>
    <x v="1"/>
    <s v="PMCB-2020-133"/>
    <s v="3.2.12"/>
    <n v="105"/>
    <x v="0"/>
    <s v="No aplica"/>
    <x v="3"/>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de comites programados (12) *100"/>
    <d v="2021-01-15T00:00:00"/>
    <x v="45"/>
    <x v="0"/>
    <x v="0"/>
    <x v="183"/>
    <d v="2020-12-31T00:00:00"/>
    <s v="NO"/>
    <m/>
    <n v="0"/>
    <s v="SIN AVANCE"/>
    <n v="364"/>
    <s v="CON TIEMPO"/>
    <s v="ABIERTO"/>
  </r>
  <r>
    <n v="465"/>
    <x v="123"/>
    <x v="31"/>
    <x v="9"/>
    <x v="97"/>
    <s v="Carolina Ardila"/>
    <x v="1"/>
    <s v="PMCB-2020-134"/>
    <s v="3.2.17"/>
    <n v="105"/>
    <x v="0"/>
    <s v="No aplica"/>
    <x v="3"/>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umero de planillas cargadas en el drive / Total planillas generadas * 100"/>
    <d v="2021-01-15T00:00:00"/>
    <x v="45"/>
    <x v="0"/>
    <x v="0"/>
    <x v="183"/>
    <d v="2020-12-31T00:00:00"/>
    <s v="NO"/>
    <m/>
    <n v="0"/>
    <s v="SIN AVANCE"/>
    <n v="364"/>
    <s v="CON TIEMPO"/>
    <s v="ABIERTO"/>
  </r>
  <r>
    <n v="466"/>
    <x v="123"/>
    <x v="31"/>
    <x v="9"/>
    <x v="97"/>
    <s v="Carolina Ardila"/>
    <x v="1"/>
    <s v="PMCB-2020-135"/>
    <s v="3.2.17"/>
    <n v="105"/>
    <x v="0"/>
    <s v="No aplica"/>
    <x v="3"/>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umero de seguimientos realizados / Numero de seguimientos a realizar (12) *100 "/>
    <d v="2021-01-15T00:00:00"/>
    <x v="45"/>
    <x v="0"/>
    <x v="0"/>
    <x v="183"/>
    <d v="2020-12-31T00:00:00"/>
    <s v="NO"/>
    <m/>
    <n v="0"/>
    <s v="SIN AVANCE"/>
    <n v="364"/>
    <s v="CON TIEMPO"/>
    <s v="ABIERTO"/>
  </r>
  <r>
    <n v="467"/>
    <x v="131"/>
    <x v="33"/>
    <x v="9"/>
    <x v="26"/>
    <s v="Yury  Orjuela Florez"/>
    <x v="1"/>
    <s v="PMCB-2020-136"/>
    <s v="3.2.19"/>
    <n v="105"/>
    <x v="0"/>
    <s v="No aplica"/>
    <x v="3"/>
    <s v=" Hallazgo administrativo con incidencia fiscal, por diferencias encontradas en cuanto a la cantidad de kilos (unidad de medida), según remisiones del proveedor con destino a las UPI Oasis 1, Oasis 2, Rioja y La 32, respecto de los Comprobantes de Egreso Nos. 814 y 817 del Lote cárnicos y sus derivados. Por valor de $24.749.634,11. Contrato No. 851 de 2020."/>
    <s v="Consideramos que no se  tuvo en cuenta la información radicada a través de oficio Número 2020IE8004 del 23/11/2020,  en la cual reposan  los soportes que  dan razón a las diferencias reportadas en el informe preliminar.   "/>
    <s v="Remitir a la Contraloría de Bogotá - Dirección Sector de Integración Social, la información que ya se había aportado mediante oficio 2020IE8004 al Equipo Auditor y que evidencia que no existe diferencias entre las remisiones de cárnicos y los comprobantes de egreso"/>
    <s v="No aplica"/>
    <s v="Un oficio remitido "/>
    <d v="2021-01-15T00:00:00"/>
    <x v="48"/>
    <x v="0"/>
    <x v="0"/>
    <x v="183"/>
    <d v="2020-12-31T00:00:00"/>
    <s v="NO"/>
    <m/>
    <n v="0"/>
    <s v="SIN AVANCE"/>
    <n v="56"/>
    <s v="CON TIEMPO"/>
    <s v="ABIERTO"/>
  </r>
  <r>
    <n v="468"/>
    <x v="4"/>
    <x v="1"/>
    <x v="3"/>
    <x v="7"/>
    <s v="Yury  Orjuela Florez"/>
    <x v="0"/>
    <s v="PMAI-2020-001"/>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69"/>
    <x v="4"/>
    <x v="1"/>
    <x v="3"/>
    <x v="7"/>
    <s v="Yury  Orjuela Florez"/>
    <x v="0"/>
    <s v="PMAI-2020-002"/>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70"/>
    <x v="4"/>
    <x v="1"/>
    <x v="3"/>
    <x v="7"/>
    <s v="Yury  Orjuela Florez"/>
    <x v="0"/>
    <s v="PMAI-2020-003"/>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71"/>
    <x v="4"/>
    <x v="1"/>
    <x v="9"/>
    <x v="156"/>
    <s v="Yury  Orjuela Florez"/>
    <x v="0"/>
    <s v="PMAI-2020-004"/>
    <s v="No aplica"/>
    <s v="Auditoria especial a la prestación del servicio en la unidad de Oasis I y II Vigencia 2019-2020"/>
    <x v="0"/>
    <s v="No aplica"/>
    <x v="3"/>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s v="Sin informacion"/>
    <s v="Sin informacion"/>
    <s v="Sin informacion"/>
    <s v="Sin informacion"/>
    <s v="Sin informacion"/>
    <x v="1"/>
    <x v="1"/>
    <x v="1"/>
    <x v="122"/>
    <m/>
    <s v="SI"/>
    <m/>
    <n v="0"/>
    <s v="SIN AVANCE"/>
    <e v="#VALUE!"/>
    <e v="#VALUE!"/>
    <s v="ABIERTO"/>
  </r>
  <r>
    <n v="472"/>
    <x v="4"/>
    <x v="1"/>
    <x v="9"/>
    <x v="157"/>
    <s v="Yury  Orjuela Florez"/>
    <x v="0"/>
    <s v="PMAI-2020-005"/>
    <s v="No aplica"/>
    <s v="Auditoria especial a la prestación del servicio en la unidad de Oasis I y II Vigencia 2019-2020"/>
    <x v="0"/>
    <s v="No aplica"/>
    <x v="3"/>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s v="Sin informacion"/>
    <s v="Sin informacion"/>
    <s v="Sin informacion"/>
    <s v="Sin informacion"/>
    <s v="Sin informacion"/>
    <x v="1"/>
    <x v="1"/>
    <x v="1"/>
    <x v="122"/>
    <m/>
    <s v="SI"/>
    <m/>
    <n v="0"/>
    <s v="SIN AVANCE"/>
    <e v="#VALUE!"/>
    <e v="#VALUE!"/>
    <s v="ABIERTO"/>
  </r>
  <r>
    <n v="473"/>
    <x v="4"/>
    <x v="1"/>
    <x v="9"/>
    <x v="15"/>
    <s v="Yury  Orjuela Florez"/>
    <x v="0"/>
    <s v="PMAI-2020-006"/>
    <s v="No aplica"/>
    <s v="Auditoria especial a la prestación del servicio en la unidad de Oasis I y II Vigencia 2019-2020"/>
    <x v="0"/>
    <s v="No aplica"/>
    <x v="3"/>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s v="Sin informacion"/>
    <s v="Sin informacion"/>
    <s v="Sin informacion"/>
    <s v="Sin informacion"/>
    <s v="Sin informacion"/>
    <x v="1"/>
    <x v="1"/>
    <x v="1"/>
    <x v="122"/>
    <m/>
    <s v="SI"/>
    <m/>
    <n v="0"/>
    <s v="SIN AVANCE"/>
    <e v="#VALUE!"/>
    <e v="#VALUE!"/>
    <s v="ABIERTO"/>
  </r>
  <r>
    <n v="474"/>
    <x v="4"/>
    <x v="1"/>
    <x v="9"/>
    <x v="17"/>
    <s v="Yury  Orjuela Florez"/>
    <x v="0"/>
    <s v="PMAI-2020-007"/>
    <s v="No aplica"/>
    <s v="Auditoria especial a la prestación del servicio en la unidad de Oasis I y II Vigencia 2019-2020"/>
    <x v="0"/>
    <s v="No aplica"/>
    <x v="3"/>
    <s v="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s v="Sin informacion"/>
    <s v="Sin informacion"/>
    <s v="Sin informacion"/>
    <s v="Sin informacion"/>
    <s v="Sin informacion"/>
    <x v="1"/>
    <x v="1"/>
    <x v="1"/>
    <x v="122"/>
    <m/>
    <s v="SI"/>
    <m/>
    <n v="0"/>
    <s v="SIN AVANCE"/>
    <e v="#VALUE!"/>
    <e v="#VALUE!"/>
    <s v="ABIERTO"/>
  </r>
  <r>
    <n v="475"/>
    <x v="4"/>
    <x v="1"/>
    <x v="9"/>
    <x v="17"/>
    <s v="Yury  Orjuela Florez"/>
    <x v="0"/>
    <s v="PMAI-2020-008"/>
    <s v="No aplica"/>
    <s v="Auditoria especial a la prestación del servicio en la unidad de Oasis I y II Vigencia 2019-2020"/>
    <x v="0"/>
    <s v="No aplica"/>
    <x v="3"/>
    <s v="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s v="Sin informacion"/>
    <s v="Sin informacion"/>
    <s v="Sin informacion"/>
    <s v="Sin informacion"/>
    <s v="Sin informacion"/>
    <x v="1"/>
    <x v="1"/>
    <x v="1"/>
    <x v="122"/>
    <m/>
    <s v="SI"/>
    <m/>
    <n v="0"/>
    <s v="SIN AVANCE"/>
    <e v="#VALUE!"/>
    <e v="#VALUE!"/>
    <s v="ABIERTO"/>
  </r>
  <r>
    <n v="476"/>
    <x v="4"/>
    <x v="1"/>
    <x v="2"/>
    <x v="18"/>
    <s v="Yury  Orjuela Florez"/>
    <x v="0"/>
    <s v="PMAI-2020-009"/>
    <s v="No aplica"/>
    <s v="Auditoria especial a la prestación del servicio en la unidad de Oasis I y II Vigencia 2019-2020"/>
    <x v="0"/>
    <s v="No aplica"/>
    <x v="3"/>
    <s v="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 v="Sin informacion"/>
    <s v="Sin informacion"/>
    <s v="Sin informacion"/>
    <s v="Sin informacion"/>
    <s v="Sin informacion"/>
    <x v="1"/>
    <x v="1"/>
    <x v="1"/>
    <x v="122"/>
    <m/>
    <s v="SI"/>
    <m/>
    <n v="0"/>
    <s v="SIN AVANCE"/>
    <e v="#VALUE!"/>
    <e v="#VALUE!"/>
    <s v="ABIERTO"/>
  </r>
  <r>
    <n v="477"/>
    <x v="4"/>
    <x v="1"/>
    <x v="2"/>
    <x v="18"/>
    <s v="Yury  Orjuela Florez"/>
    <x v="0"/>
    <s v="PMAI-2020-010"/>
    <s v="No aplica"/>
    <s v="Auditoria especial a la prestación del servicio en la unidad de Oasis I y II Vigencia 2019-2020"/>
    <x v="0"/>
    <s v="No aplica"/>
    <x v="3"/>
    <s v="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 v="Sin informacion"/>
    <s v="Sin informacion"/>
    <s v="Sin informacion"/>
    <s v="Sin informacion"/>
    <s v="Sin informacion"/>
    <x v="1"/>
    <x v="1"/>
    <x v="1"/>
    <x v="122"/>
    <m/>
    <s v="SI"/>
    <m/>
    <n v="0"/>
    <s v="SIN AVANCE"/>
    <e v="#VALUE!"/>
    <e v="#VALUE!"/>
    <s v="ABIERTO"/>
  </r>
  <r>
    <n v="478"/>
    <x v="4"/>
    <x v="1"/>
    <x v="7"/>
    <x v="12"/>
    <s v="Yury  Orjuela Florez"/>
    <x v="0"/>
    <s v="PMAI-2020-011"/>
    <s v="No aplica"/>
    <s v="Auditoria especial a la prestación del servicio en la unidad de Oasis I y II Vigencia 2019-2020"/>
    <x v="0"/>
    <s v="No aplica"/>
    <x v="3"/>
    <s v="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Sin informacion"/>
    <s v="Sin informacion"/>
    <s v="Sin informacion"/>
    <s v="Sin informacion"/>
    <s v="Sin informacion"/>
    <x v="1"/>
    <x v="1"/>
    <x v="1"/>
    <x v="122"/>
    <m/>
    <s v="SI"/>
    <m/>
    <n v="0"/>
    <s v="SIN AVANCE"/>
    <e v="#VALUE!"/>
    <e v="#VALUE!"/>
    <s v="ABIERTO"/>
  </r>
  <r>
    <n v="479"/>
    <x v="4"/>
    <x v="1"/>
    <x v="2"/>
    <x v="158"/>
    <s v="Yury  Orjuela Florez"/>
    <x v="0"/>
    <s v="PMAI-2020-012"/>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0"/>
    <x v="4"/>
    <x v="1"/>
    <x v="2"/>
    <x v="158"/>
    <s v="Yury  Orjuela Florez"/>
    <x v="0"/>
    <s v="PMAI-2020-013"/>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1"/>
    <x v="4"/>
    <x v="1"/>
    <x v="2"/>
    <x v="158"/>
    <s v="Yury  Orjuela Florez"/>
    <x v="0"/>
    <s v="PMAI-2020-014"/>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2"/>
    <x v="4"/>
    <x v="1"/>
    <x v="7"/>
    <x v="38"/>
    <s v="Yury  Orjuela Florez"/>
    <x v="0"/>
    <s v="PMAI-2020-015"/>
    <s v="No aplica"/>
    <s v="Auditoria especial a la prestación del servicio en la unidad de Oasis I y II Vigencia 2019-2020"/>
    <x v="0"/>
    <s v="No aplica"/>
    <x v="3"/>
    <s v="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s v="Sin informacion"/>
    <s v="Sin informacion"/>
    <s v="Sin informacion"/>
    <s v="Sin informacion"/>
    <s v="Sin informacion"/>
    <x v="1"/>
    <x v="1"/>
    <x v="1"/>
    <x v="122"/>
    <m/>
    <s v="SI"/>
    <m/>
    <n v="0"/>
    <s v="SIN AVANCE"/>
    <e v="#VALUE!"/>
    <e v="#VALUE!"/>
    <s v="ABIERTO"/>
  </r>
  <r>
    <m/>
    <x v="5"/>
    <x v="23"/>
    <x v="7"/>
    <x v="31"/>
    <s v="Stefanny Reina Alvarez"/>
    <x v="0"/>
    <s v="PMAI-2020-016"/>
    <s v="No aplica"/>
    <s v="Auditoría de Seguimiento al proceso Atención al ciudadano vigencia 1 de Enero 2020 al 30 de 30 de Junio 2020"/>
    <x v="0"/>
    <s v="No aplica"/>
    <x v="3"/>
    <s v="Observación N° 1 Con lo identificado en las visitas a las unidades respecto a la apertura de buzón de sugerencias, el trámite de los requerimientos y el seguimiento a las respuestas, se evidencian vacíos en el procedimiento y su socialización, que pueden estar impactando en los criterios de oportunidad, claridad y coherencia en cuanto al proceso de PQRS. Por lo anterior no se está dando cumplimiento a cabalidad al procedimiento de Atención a Requerimientos Ciudadanos y Denuncias por Actos de Corrupción a través del aplicativo Bogotá Te Escucha–SDQS – ACI-PR-001."/>
    <s v="Sin informacion"/>
    <s v="Sin informacion"/>
    <s v="No aplica"/>
    <s v="no aplica"/>
    <s v="Sin informacion"/>
    <x v="1"/>
    <x v="1"/>
    <x v="1"/>
    <x v="167"/>
    <m/>
    <s v="SI"/>
    <m/>
    <n v="0"/>
    <s v="SIN AVANCE"/>
    <e v="#VALUE!"/>
    <e v="#VALUE!"/>
    <s v="ABIERTO"/>
  </r>
  <r>
    <m/>
    <x v="5"/>
    <x v="23"/>
    <x v="3"/>
    <x v="133"/>
    <s v="Stefanny Reina Alvarez"/>
    <x v="0"/>
    <s v="PMAI-2020-017"/>
    <s v="No aplica"/>
    <s v="Atención a la ciudadania Auditoria interna I semestre 2020."/>
    <x v="0"/>
    <s v="No aplica"/>
    <x v="3"/>
    <s v="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Sin informacion"/>
    <s v="Sin informacion"/>
    <s v="No aplica"/>
    <s v="no aplica"/>
    <s v="Sin informacion"/>
    <x v="1"/>
    <x v="1"/>
    <x v="1"/>
    <x v="167"/>
    <m/>
    <s v="SI"/>
    <m/>
    <n v="0"/>
    <s v="SIN AVANCE"/>
    <e v="#VALUE!"/>
    <e v="#VALUE!"/>
    <s v="ABIERTO"/>
  </r>
  <r>
    <m/>
    <x v="5"/>
    <x v="23"/>
    <x v="21"/>
    <x v="91"/>
    <s v="Stefanny Reina Alvarez"/>
    <x v="0"/>
    <s v="PMAI-2020-018"/>
    <s v="No aplica"/>
    <s v="Atención a la ciudadania Auditoria interna I semestre 2020."/>
    <x v="0"/>
    <s v="No aplica"/>
    <x v="3"/>
    <s v="No conformidad No 1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in informacion"/>
    <s v="Sin informacion"/>
    <s v="No aplica"/>
    <s v="no aplica"/>
    <s v="Sin informacion"/>
    <x v="1"/>
    <x v="1"/>
    <x v="1"/>
    <x v="167"/>
    <m/>
    <s v="SI"/>
    <m/>
    <n v="0"/>
    <s v="SIN AVANCE"/>
    <e v="#VALUE!"/>
    <e v="#VALUE!"/>
    <s v="ABIERTO"/>
  </r>
  <r>
    <m/>
    <x v="5"/>
    <x v="32"/>
    <x v="7"/>
    <x v="31"/>
    <s v="Catalina Cardenas Martinez"/>
    <x v="0"/>
    <s v="PMAI-2020-019"/>
    <s v="No aplica"/>
    <s v="Mantenimiento de bienes"/>
    <x v="0"/>
    <s v="No aplica"/>
    <x v="3"/>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Sin informacion"/>
    <x v="1"/>
    <x v="1"/>
    <x v="1"/>
    <x v="215"/>
    <m/>
    <s v="SI"/>
    <m/>
    <n v="0"/>
    <s v="SIN AVANCE"/>
    <e v="#VALUE!"/>
    <e v="#VALUE!"/>
    <s v="ABIERTO"/>
  </r>
  <r>
    <m/>
    <x v="5"/>
    <x v="32"/>
    <x v="7"/>
    <x v="72"/>
    <s v="Catalina Cardenas Martinez"/>
    <x v="0"/>
    <s v="PMAI-2020-020"/>
    <s v="No aplica"/>
    <s v="Mantenimiento de bienes"/>
    <x v="0"/>
    <s v="No aplica"/>
    <x v="3"/>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Sin informacion"/>
    <x v="1"/>
    <x v="1"/>
    <x v="1"/>
    <x v="215"/>
    <m/>
    <s v="SI"/>
    <m/>
    <n v="0"/>
    <s v="SIN AVANCE"/>
    <e v="#VALUE!"/>
    <e v="#VALUE!"/>
    <s v="ABIERTO"/>
  </r>
  <r>
    <m/>
    <x v="5"/>
    <x v="32"/>
    <x v="26"/>
    <x v="159"/>
    <s v="Catalina Cardenas Martinez"/>
    <x v="0"/>
    <s v="PMAI-2020-021"/>
    <s v="No aplica"/>
    <s v="Mantenimiento de bienes"/>
    <x v="0"/>
    <s v="No aplica"/>
    <x v="3"/>
    <s v="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_x000a_ _x000a_"/>
    <s v="Sin informacion"/>
    <s v="Sin informacion"/>
    <s v="No aplica"/>
    <s v="no aplica"/>
    <s v="Sin informacion"/>
    <x v="1"/>
    <x v="1"/>
    <x v="1"/>
    <x v="215"/>
    <m/>
    <s v="SI"/>
    <m/>
    <n v="0"/>
    <s v="SIN AVANCE"/>
    <e v="#VALUE!"/>
    <e v="#VALUE!"/>
    <s v="ABIERTO"/>
  </r>
  <r>
    <m/>
    <x v="5"/>
    <x v="32"/>
    <x v="7"/>
    <x v="31"/>
    <s v="Catalina Cardenas Martinez"/>
    <x v="0"/>
    <s v="PMAI-2020-022"/>
    <s v="No aplica"/>
    <s v="Mantenimiento de bienes"/>
    <x v="0"/>
    <s v="No aplica"/>
    <x v="3"/>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Sin informacion"/>
    <x v="1"/>
    <x v="1"/>
    <x v="1"/>
    <x v="215"/>
    <m/>
    <s v="SI"/>
    <m/>
    <n v="0"/>
    <s v="SIN AVANCE"/>
    <e v="#VALUE!"/>
    <e v="#VALUE!"/>
    <s v="ABIERTO"/>
  </r>
  <r>
    <m/>
    <x v="5"/>
    <x v="32"/>
    <x v="7"/>
    <x v="31"/>
    <s v="Catalina Cardenas Martinez"/>
    <x v="0"/>
    <s v="PMAI-2020-023"/>
    <s v="No aplica"/>
    <s v="Mantenimiento de bienes"/>
    <x v="0"/>
    <s v="No aplica"/>
    <x v="3"/>
    <s v="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
    <s v="Sin informacion"/>
    <s v="Sin informacion"/>
    <s v="No aplica"/>
    <s v="no aplica"/>
    <s v="Sin informacion"/>
    <x v="1"/>
    <x v="1"/>
    <x v="1"/>
    <x v="215"/>
    <m/>
    <s v="SI"/>
    <m/>
    <n v="0"/>
    <s v="SIN AVANCE"/>
    <e v="#VALUE!"/>
    <e v="#VALUE!"/>
    <s v="ABIERTO"/>
  </r>
  <r>
    <m/>
    <x v="5"/>
    <x v="32"/>
    <x v="2"/>
    <x v="3"/>
    <s v="Catalina Cardenas Martinez"/>
    <x v="0"/>
    <s v="PMAI-2020-024"/>
    <s v="No aplica"/>
    <s v="Mantenimiento de bienes"/>
    <x v="0"/>
    <s v="No aplica"/>
    <x v="3"/>
    <s v="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
    <s v="Sin informacion"/>
    <s v="Sin informacion"/>
    <s v="No aplica"/>
    <s v="no aplica"/>
    <s v="Sin informacion"/>
    <x v="1"/>
    <x v="1"/>
    <x v="1"/>
    <x v="215"/>
    <m/>
    <s v="SI"/>
    <m/>
    <n v="0"/>
    <s v="SIN AVANCE"/>
    <e v="#VALUE!"/>
    <e v="#VALUE!"/>
    <s v="ABIERTO"/>
  </r>
  <r>
    <m/>
    <x v="5"/>
    <x v="32"/>
    <x v="10"/>
    <x v="70"/>
    <s v="Catalina Cardenas Martinez"/>
    <x v="0"/>
    <s v="PMAI-2020-025"/>
    <s v="No aplica"/>
    <s v="Mantenimiento de bienes"/>
    <x v="0"/>
    <s v="No aplica"/>
    <x v="3"/>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Sin informacion"/>
    <x v="1"/>
    <x v="1"/>
    <x v="1"/>
    <x v="215"/>
    <m/>
    <s v="SI"/>
    <m/>
    <n v="0"/>
    <s v="SIN AVANCE"/>
    <e v="#VALUE!"/>
    <e v="#VALUE!"/>
    <s v="ABIERTO"/>
  </r>
  <r>
    <m/>
    <x v="5"/>
    <x v="32"/>
    <x v="10"/>
    <x v="71"/>
    <s v="Catalina Cardenas Martinez"/>
    <x v="0"/>
    <s v="PMAI-2020-026"/>
    <s v="No aplica"/>
    <s v="Mantenimiento de bienes"/>
    <x v="0"/>
    <s v="No aplica"/>
    <x v="3"/>
    <s v="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
    <s v="Sin informacion"/>
    <s v="Sin informacion"/>
    <s v="No aplica"/>
    <s v="no aplica"/>
    <s v="Sin informacion"/>
    <x v="1"/>
    <x v="1"/>
    <x v="1"/>
    <x v="215"/>
    <m/>
    <s v="SI"/>
    <m/>
    <n v="0"/>
    <s v="SIN AVANCE"/>
    <e v="#VALUE!"/>
    <e v="#VALUE!"/>
    <s v="ABIERTO"/>
  </r>
  <r>
    <m/>
    <x v="5"/>
    <x v="32"/>
    <x v="2"/>
    <x v="3"/>
    <s v="Catalina Cardenas Martinez"/>
    <x v="0"/>
    <s v="PMAI-2020-027"/>
    <s v="No aplica"/>
    <s v="Mantenimiento de bienes"/>
    <x v="0"/>
    <s v="No aplica"/>
    <x v="3"/>
    <s v="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
    <s v="Sin informacion"/>
    <s v="Sin informacion"/>
    <s v="No aplica"/>
    <s v="no aplica"/>
    <s v="Sin informacion"/>
    <x v="1"/>
    <x v="1"/>
    <x v="1"/>
    <x v="215"/>
    <m/>
    <s v="SI"/>
    <m/>
    <n v="0"/>
    <s v="SIN AVANCE"/>
    <e v="#VALUE!"/>
    <e v="#VALUE!"/>
    <s v="ABIERTO"/>
  </r>
  <r>
    <m/>
    <x v="5"/>
    <x v="26"/>
    <x v="19"/>
    <x v="160"/>
    <s v="Stefanny Reina Alvarez"/>
    <x v="0"/>
    <s v="PMAI-2020-028"/>
    <s v="No aplica"/>
    <s v="Primer Seguimiento Vigencia 2020 a Caja Menor No 1"/>
    <x v="0"/>
    <s v="No aplica"/>
    <x v="3"/>
    <s v="• Se observan en el reintegro del mes de octubre, recibos de pago de PEAJE LOS PATIOS, de las camionetas con placa OCK355, OCK310, OCK307 Y OCK310, si bien estos viajes fueron realizados en misionalidad del instituto y dirigidos a la UPI La calera y  no se tiene por parte del área de transportes un contrato de concesión con el peaje de la calera, es impórtate recordar que el pago de peajes por parte de la caja menor no están permitidos, toda vez que el instituto cuenta con contratos de transportes. "/>
    <s v="Sin informacion"/>
    <s v="Sin informacion"/>
    <s v="No aplica"/>
    <s v="no aplica"/>
    <s v="Sin informacion"/>
    <x v="1"/>
    <x v="1"/>
    <x v="1"/>
    <x v="215"/>
    <m/>
    <s v="SI"/>
    <m/>
    <n v="0"/>
    <s v="SIN AVANCE"/>
    <e v="#VALUE!"/>
    <e v="#VALUE!"/>
    <s v="ABIERTO"/>
  </r>
  <r>
    <m/>
    <x v="5"/>
    <x v="26"/>
    <x v="17"/>
    <x v="138"/>
    <s v="Stefanny Reina Alvarez"/>
    <x v="0"/>
    <s v="PMAI-2020-029"/>
    <s v="No aplica"/>
    <s v="Primer Seguimiento Vigencia 2020 a Caja Menor No 1"/>
    <x v="0"/>
    <s v="No aplica"/>
    <x v="3"/>
    <s v="• Se evidencia el no cumplimiento del plan de mejoramiento realizado en el año 2019, para el cual tenía como fecha de vigencia hasta septiembre del año 2020; si bien en los seguimientos realizados a la caja número 1, se evidencio la oportuna legalización mensual de los gastos realizados y este hallazgo fue cerrado en primer seguimiento realizado en año 2020 el hallazgo “retenciones de impuestos no consignados a tesorería” continúa abierto, toda vez que la caja menor no genero ninguna acción de mejora para el mismo."/>
    <s v="Sin informacion"/>
    <s v="Sin informacion"/>
    <s v="No aplica"/>
    <s v="no aplica"/>
    <s v="Sin informacion"/>
    <x v="1"/>
    <x v="1"/>
    <x v="1"/>
    <x v="215"/>
    <m/>
    <s v="SI"/>
    <m/>
    <n v="0"/>
    <s v="SIN AVANCE"/>
    <e v="#VALUE!"/>
    <e v="#VALUE!"/>
    <s v="ABIERTO"/>
  </r>
  <r>
    <m/>
    <x v="5"/>
    <x v="26"/>
    <x v="18"/>
    <x v="117"/>
    <s v="Stefanny Reina Alvarez"/>
    <x v="0"/>
    <s v="PMAI-2020-030"/>
    <s v="No aplica"/>
    <s v="Primer Seguimiento Vigencia 2020 a Caja Menor No 1"/>
    <x v="0"/>
    <s v="No aplica"/>
    <x v="3"/>
    <s v="• Se evidencia que la caja menor continúa realizando consignaciones de devolución a Tesorería a título de retenciones por compras realizadas; se hizo compra por concepto de &quot;Mantenimiento Impresora Datacard”, el neto cancelado por la caja menor fue de $ 396.472, sin embargo, el rembolso que solicita la caja menor a Tesorería es por valor de $ 399.717, así mismo la caja menor realiza una devolución a Tesorería mediante consignación por la diferencia $ 3.245, a concepto de devolución de impuestos, generando un reproceso y movimiento de dinero innecesario. "/>
    <s v="Sin informacion"/>
    <s v="Sin informacion"/>
    <s v="No aplica"/>
    <s v="no aplica"/>
    <s v="Sin informacion"/>
    <x v="1"/>
    <x v="1"/>
    <x v="1"/>
    <x v="216"/>
    <m/>
    <s v="SI"/>
    <m/>
    <n v="0"/>
    <s v="SIN AVANCE"/>
    <e v="#VALUE!"/>
    <e v="#VALUE!"/>
    <s v="ABIERTO"/>
  </r>
  <r>
    <m/>
    <x v="5"/>
    <x v="4"/>
    <x v="7"/>
    <x v="12"/>
    <s v="Stefanny Reina Alvarez"/>
    <x v="0"/>
    <s v="PMAI-2020-031"/>
    <s v="No aplica"/>
    <s v="Proceso gestión financiera – subproceso tesorería"/>
    <x v="0"/>
    <s v="No aplica"/>
    <x v="3"/>
    <s v="No se evidencia un procedimiento para la disposición de elementos tales como tokens bancarios o tarjetas prepagadas que ya no tengan utilidad o viabilidad. Estos elementos de seguridad bancaria y elementos que en algunos casos constituyen títulos valor sin utilidad, quedan en custodia de Tesorería de manera indefinida sin que haya claridad sobre la destinación final que deben tener y las condiciones de tiempo y modo en que estas se inhabilitarán o eliminarán. "/>
    <s v="Sin informacion"/>
    <s v="Sin informacion"/>
    <s v="No aplica"/>
    <s v="no aplica"/>
    <s v="Sin informacion"/>
    <x v="1"/>
    <x v="1"/>
    <x v="1"/>
    <x v="216"/>
    <m/>
    <s v="SI"/>
    <m/>
    <n v="0"/>
    <s v="SIN AVANCE"/>
    <e v="#VALUE!"/>
    <e v="#VALUE!"/>
    <s v="ABIERTO"/>
  </r>
  <r>
    <m/>
    <x v="5"/>
    <x v="4"/>
    <x v="9"/>
    <x v="97"/>
    <s v="Stefanny Reina Alvarez"/>
    <x v="0"/>
    <s v="PMAI-2020-032"/>
    <s v="No aplica"/>
    <s v="Proceso gestión financiera – subproceso tesorería"/>
    <x v="0"/>
    <s v="No aplica"/>
    <x v="3"/>
    <s v="Se evidencia que las personas autorizadas para recibir las tarjetas correspondientes al convenio 1104 de Estímulos de Corresponsabilidad, son la profesional Johanna del Pilar Sáenz Torres desde el 30 de marzo del 2020 y la profesional Luz Aida Ramírez Gómez desde el 5 de octubre del 2020; sin embargo, estas tarjetas son recibidas y custodiadas por un funcionario diferente, para el cual el área de Tesorería no aportó soportes de autorización, lo que transgrede los protocolos que buscan garantizar la seguridad en la custodia de las tarjetas. "/>
    <s v="Sin informacion"/>
    <s v="Sin informacion"/>
    <s v="No aplica"/>
    <s v="no aplica"/>
    <s v="Sin informacion"/>
    <x v="1"/>
    <x v="1"/>
    <x v="1"/>
    <x v="216"/>
    <m/>
    <s v="SI"/>
    <m/>
    <n v="0"/>
    <s v="SIN AVANCE"/>
    <e v="#VALUE!"/>
    <e v="#VALUE!"/>
    <s v="ABIERTO"/>
  </r>
  <r>
    <m/>
    <x v="5"/>
    <x v="4"/>
    <x v="18"/>
    <x v="48"/>
    <s v="Stefanny Reina Alvarez"/>
    <x v="0"/>
    <s v="PMAI-2020-033"/>
    <s v="No aplica"/>
    <s v="Proceso gestión financiera – subproceso tesorería"/>
    <x v="0"/>
    <s v="No aplica"/>
    <x v="3"/>
    <s v="Se observan debilidades en el formato de conciliaciones, con errores en la señalización de las partidas que quedaron en conciliación; las partidas reales son “CHEQUES SIN COBRAR”, sin embargo, en las conciliaciones oficiales quedaron con el nombre de “ABONOS PENDIENTES POR REGISTRAR EN LIBROS”, información equívoca ya que estas partidas ya estaban contabilizadas en libros oficiales al momento de la conciliación. La información errada en las partidas conciliatorias puede llevar a errores al momento de efectuar los ajustes correspondientes."/>
    <s v="Sin informacion"/>
    <s v="Sin informacion"/>
    <s v="No aplica"/>
    <s v="no aplica"/>
    <s v="Sin informacion"/>
    <x v="1"/>
    <x v="1"/>
    <x v="1"/>
    <x v="216"/>
    <m/>
    <s v="SI"/>
    <m/>
    <n v="0"/>
    <s v="SIN AVANCE"/>
    <e v="#VALUE!"/>
    <e v="#VALUE!"/>
    <s v="ABIERTO"/>
  </r>
  <r>
    <m/>
    <x v="5"/>
    <x v="4"/>
    <x v="18"/>
    <x v="143"/>
    <s v="Stefanny Reina Alvarez"/>
    <x v="0"/>
    <s v="PMAI-2020-034"/>
    <s v="No aplica"/>
    <s v="Proceso gestión financiera – subproceso tesorería"/>
    <x v="0"/>
    <s v="No aplica"/>
    <x v="3"/>
    <s v="En lo relacionado con reportes se evidenciaron debilidades en reporte Interno, teniendo en cuenta que, dentro de la información solicitada por el subproceso de Contabilidad, donde se pide proveer la información requerida en los formatos diseñados por la Secretaría de Hacienda Distrital, que hace parte de las revelaciones a los Estados Financieros con corte a diciembre de 2019, no se evidenció reporte de Tesorería con el detalle de los ingresos, para el cierre del período 2019. Esta omisión representa un riesgo relacionado con la calidad de la información financiera a revelar para el cumplimiento del objetivo del proceso de Gestión Financiera. De igual manera, en 2020, se evidenció en los saldos de cuentas bancarias reportados a entes externos, una diferencia de $1.693.250 del mes de marzo, reportada en abril de 2020, debido a errores corregidos posterior al reporte, lo cual expone al Instituto a hallazgos por parte de entes de control externos."/>
    <s v="Sin informacion"/>
    <s v="Sin informacion"/>
    <s v="No aplica"/>
    <s v="no aplica"/>
    <s v="Sin informacion"/>
    <x v="1"/>
    <x v="1"/>
    <x v="1"/>
    <x v="216"/>
    <m/>
    <s v="SI"/>
    <m/>
    <n v="0"/>
    <s v="SIN AVANCE"/>
    <e v="#VALUE!"/>
    <e v="#VALUE!"/>
    <s v="ABIERTO"/>
  </r>
  <r>
    <m/>
    <x v="5"/>
    <x v="4"/>
    <x v="18"/>
    <x v="161"/>
    <s v="Stefanny Reina Alvarez"/>
    <x v="0"/>
    <s v="PMAI-2020-035"/>
    <s v="No aplica"/>
    <s v="Proceso gestión financiera – subproceso tesorería"/>
    <x v="0"/>
    <s v="No aplica"/>
    <x v="3"/>
    <s v="Los valores tomados como referencia para establecer el cumplimiento de los límites de concentración de riesgos en los excedentes del Instituto, por emisor, no corresponden con los saldos de las cuentas bancarias según los extractos, contraviniendo lo establecido en las Resoluciones, en relación con los reportes a la Oficina de Análisis de Riesgo de la Secretaría de Hacienda Distrital. El hecho de no tomar como fuente de información los saldos según extractos bancarios, constituye un riesgo en cuanto a superación de los límites establecidos en las Resoluciones SHD- 0073 de 2019 y SHD – 0315 de 2020."/>
    <s v="Sin informacion"/>
    <s v="Sin informacion"/>
    <s v="No aplica"/>
    <s v="no aplica"/>
    <s v="Sin informacion"/>
    <x v="1"/>
    <x v="1"/>
    <x v="1"/>
    <x v="216"/>
    <m/>
    <s v="SI"/>
    <m/>
    <n v="0"/>
    <s v="SIN AVANCE"/>
    <e v="#VALUE!"/>
    <e v="#VALUE!"/>
    <s v="ABIERTO"/>
  </r>
  <r>
    <m/>
    <x v="5"/>
    <x v="4"/>
    <x v="7"/>
    <x v="31"/>
    <s v="Stefanny Reina Alvarez"/>
    <x v="0"/>
    <s v="PMAI-2020-036"/>
    <s v="No aplica"/>
    <s v="Proceso gestión financiera – subproceso tesorería"/>
    <x v="0"/>
    <s v="No aplica"/>
    <x v="3"/>
    <s v="Se observa falencias en requisitos de validación y en archivo de soportes de algunos formatos  comprobantes de egreso, encontrándose que no se imprimen y archivan las órdenes de pago, vulnerando procedimientos “EJECUCIÓN DE PAGOS A-GFI-PR-013” que indica “Validar PAC y validar PREDIS; generando la Orden de Pago e imprimiendo únicamente si la Orden de Pago es de proveedores o servicios públicos.” (Subrayado fuera de texto)."/>
    <s v="Sin informacion"/>
    <s v="Sin informacion"/>
    <s v="No aplica"/>
    <s v="no aplica"/>
    <s v="Sin informacion"/>
    <x v="1"/>
    <x v="1"/>
    <x v="1"/>
    <x v="216"/>
    <m/>
    <s v="SI"/>
    <m/>
    <n v="0"/>
    <s v="SIN AVANCE"/>
    <e v="#VALUE!"/>
    <e v="#VALUE!"/>
    <s v="ABIERTO"/>
  </r>
  <r>
    <m/>
    <x v="5"/>
    <x v="4"/>
    <x v="27"/>
    <x v="162"/>
    <s v="Stefanny Reina Alvarez"/>
    <x v="0"/>
    <s v="PMAI-2020-037"/>
    <s v="No aplica"/>
    <s v="Proceso gestión financiera – subproceso tesorería"/>
    <x v="0"/>
    <s v="No aplica"/>
    <x v="3"/>
    <s v="No se evidenció designación oficial del jefe o responsable del área de Tesorería, lo que afecta negativamente el ambiente de control, como componente del Control Interno, de acuerdo con el Modelo Integrado de Planeación y Gestión, considerando que la estructura, facultades y responsabilidades constituyen un requisito para garantizar el ambiente de control, con el fin de asignar la responsabilidad y autor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Adicional a la vulneración a lo indicado en el MIPG, contraviene la Ley 87 de 1993 en su artículo 3, inciso c. La falta de responsable dificulta el control dentro del mismo y la articulación del proceso con los demás procesos de la Entidad."/>
    <s v="Sin informacion"/>
    <s v="Sin informacion"/>
    <s v="No aplica"/>
    <s v="no aplica"/>
    <s v="Sin informacion"/>
    <x v="1"/>
    <x v="1"/>
    <x v="1"/>
    <x v="216"/>
    <m/>
    <s v="SI"/>
    <m/>
    <n v="0"/>
    <s v="SIN AVANCE"/>
    <e v="#VALUE!"/>
    <e v="#VALUE!"/>
    <s v="ABIERTO"/>
  </r>
  <r>
    <m/>
    <x v="5"/>
    <x v="4"/>
    <x v="9"/>
    <x v="97"/>
    <s v="Stefanny Reina Alvarez"/>
    <x v="0"/>
    <s v="PMAI-2020-038"/>
    <s v="No aplica"/>
    <s v="Proceso gestión financiera – subproceso tesorería"/>
    <x v="0"/>
    <s v="No aplica"/>
    <x v="3"/>
    <s v="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El incumplimiento se genera, de manera adicional en el caso de las tarjetas, en el procedimiento “Concesión de Estímulos de corresponsabilidad”, código M-MEM-PR-001. El riesgo de no radicar esta documentación surge frente a la falta de validez y la falta trazabilidad del flujo de información e incluso de títulos valor."/>
    <s v="Sin informacion"/>
    <s v="Sin informacion"/>
    <s v="No aplica"/>
    <s v="no aplica"/>
    <s v="Sin informacion"/>
    <x v="1"/>
    <x v="1"/>
    <x v="1"/>
    <x v="216"/>
    <m/>
    <s v="SI"/>
    <m/>
    <n v="0"/>
    <s v="SIN AVANCE"/>
    <e v="#VALUE!"/>
    <e v="#VALUE!"/>
    <s v="ABIERTO"/>
  </r>
  <r>
    <m/>
    <x v="5"/>
    <x v="4"/>
    <x v="7"/>
    <x v="31"/>
    <s v="Stefanny Reina Alvarez"/>
    <x v="0"/>
    <s v="PMAI-2020-039"/>
    <s v="No aplica"/>
    <s v="Proceso gestión financiera – subproceso tesorería"/>
    <x v="0"/>
    <s v="No aplica"/>
    <x v="3"/>
    <s v="Se evidencia debilidades en el procedimiento “PROGRAMACIÓN, APERTURA Y LEGALIZACIÓN DE CAJAS MENORES A-GFI-PR-005”, considerando que, pese a que la descripción de la función Nº 9 establece “Recibir los documentos, revisar y realizar la transferencia electrónica de los recursos y comunicar vía correo electrónico a los responsables de cajas menores sobre la correspondiente transferencia, lo cual indica que los recursos están disponibles.” no se identifica esta actividad como punto de control, lo que impide reconocerla y asumir la responsabilidad en su aplicación como tal. La falta de demarcado como un punto de control va en contra de lo indicado en el “Manual de Elaboración y Control de Documentos - E-MEJ-MA-002, numeral 10.1."/>
    <s v="Sin informacion"/>
    <s v="Sin informacion"/>
    <s v="No aplica"/>
    <s v="no aplica"/>
    <s v="Sin informacion"/>
    <x v="1"/>
    <x v="1"/>
    <x v="1"/>
    <x v="216"/>
    <m/>
    <s v="SI"/>
    <m/>
    <n v="0"/>
    <s v="SIN AVANCE"/>
    <e v="#VALUE!"/>
    <e v="#VALUE!"/>
    <s v="ABIERTO"/>
  </r>
  <r>
    <m/>
    <x v="5"/>
    <x v="4"/>
    <x v="7"/>
    <x v="31"/>
    <s v="Stefanny Reina Alvarez"/>
    <x v="0"/>
    <s v="PMAI-2020-040"/>
    <s v="No aplica"/>
    <s v="Proceso gestión financiera – subproceso tesorería"/>
    <x v="0"/>
    <s v="No aplica"/>
    <x v="3"/>
    <s v="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
    <s v="Sin informacion"/>
    <s v="Sin informacion"/>
    <s v="No aplica"/>
    <s v="no aplica"/>
    <s v="Sin informacion"/>
    <x v="1"/>
    <x v="1"/>
    <x v="1"/>
    <x v="216"/>
    <m/>
    <s v="SI"/>
    <m/>
    <n v="0"/>
    <s v="SIN AVANCE"/>
    <e v="#VALUE!"/>
    <e v="#VALUE!"/>
    <s v="ABIERTO"/>
  </r>
  <r>
    <m/>
    <x v="5"/>
    <x v="4"/>
    <x v="7"/>
    <x v="31"/>
    <s v="Stefanny Reina Alvarez"/>
    <x v="0"/>
    <s v="PMAI-2020-041"/>
    <s v="No aplica"/>
    <s v="Proceso gestión financiera – subproceso tesorería"/>
    <x v="0"/>
    <s v="No aplica"/>
    <x v="3"/>
    <s v="Se evidencian en el mes de febrero y marzo del añ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PROGRAMACION ANUAL DE CAJA PAC A-GFI-PR-015”, actividad Nº 19, en la cual se establece “Recibir el formato de “reprogramación PAC” del bimestre visar las firmas respectivas”. Su contravención deja sin validez legal dichos documentos."/>
    <s v="Sin informacion"/>
    <s v="Sin informacion"/>
    <s v="No aplica"/>
    <s v="no aplica"/>
    <s v="Sin informacion"/>
    <x v="1"/>
    <x v="1"/>
    <x v="1"/>
    <x v="216"/>
    <m/>
    <s v="SI"/>
    <m/>
    <n v="0"/>
    <s v="SIN AVANCE"/>
    <e v="#VALUE!"/>
    <e v="#VALUE!"/>
    <s v="ABIERTO"/>
  </r>
  <r>
    <m/>
    <x v="5"/>
    <x v="25"/>
    <x v="5"/>
    <x v="130"/>
    <s v="Stefanny Reina Alvarez"/>
    <x v="0"/>
    <s v="PMAI-2020-042"/>
    <s v="No aplica"/>
    <s v="Auditoría de gestión al proceso de apoyo_x000a_Gestión ambiental vigencia 2019"/>
    <x v="0"/>
    <s v="No aplica"/>
    <x v="3"/>
    <s v="10.1 Plan Institucional de Gestión Ambiental PIGA Se evidencio un bajo nivel de cumplimiento de los objetivos del Plan Institucional de Gestión del Idipron, toda vez que durante la auditoría se identificaron incumplimiento de metas durante la vigencia evaluada y falencias en las etapas de planeación, ejecución y seguimiento con el fin de asegurar el cumplimiento de los Programas de Gestión Ambiental en el Instituto. Se identifica también desactualización de la información y debilidades en el diseño de herramientas de medición que permitan monitorear su operación en las sedes y Unidades de protección Integral y así poder evaluar los avances en cada uno de sus programas. Por lo anterior, se incumple con lo establecido en los literales b, e, del artículo 2 de la Ley 87 de 1993, la Resolución interna 067 de 2012 y la Resolución 242 de 2014, “Por la cual se adoptan los lineamientos para la formulación, concertación, implementación, evaluación, control y seguimiento del Plan Institucional de Gestión Ambiental –PIGA” "/>
    <s v="Sin informacion"/>
    <s v="Sin informacion"/>
    <s v="No aplica"/>
    <s v="no aplica"/>
    <s v="Sin informacion"/>
    <x v="1"/>
    <x v="1"/>
    <x v="1"/>
    <x v="217"/>
    <m/>
    <s v="SI"/>
    <m/>
    <n v="0"/>
    <s v="SIN AVANCE"/>
    <e v="#VALUE!"/>
    <e v="#VALUE!"/>
    <s v="ABIERTO"/>
  </r>
  <r>
    <m/>
    <x v="5"/>
    <x v="25"/>
    <x v="5"/>
    <x v="163"/>
    <s v="Stefanny Reina Alvarez"/>
    <x v="0"/>
    <s v="PMAI-2020-043"/>
    <s v="No aplica"/>
    <s v="Auditoría de gestión al proceso de apoyo_x000a_Gestión ambiental vigencia 2020"/>
    <x v="0"/>
    <s v="No aplica"/>
    <x v="3"/>
    <s v="10.2 Política Ambiental La entidad no cuenta con una Política de Gestión Ambiental que brinde los lineamientos para el desarrollo del PIGA en el Instituto, su seguimiento y el responsable de su implementación, que describa además los compromisos hacia la prevención de la contaminación, la mitigación o compensación de los impactos ambientales significativos en las sedes de la Entidad, el cumplimiento de la normativa aplicable y la mejora continua para su socialización y cumplimiento. De la misma manera sucede con la Política de compras verdes, no está constituida como política interna, si no como un documento interno del proceso, lo que va en contravía con lo dispuesto en el procedimiento de Administración del Sistema Integrado de Gestión con código E-MEJ-PR-005 que menciona en el numeral 3.2, Responsabilidades Establecidas, establecer y actualizar las políticas de la Entidad por parte de la Alta Dirección, situación que no se cumple y que a su vez tampoco presenta evidencia de aprobación bajo ningún comité, se incumple también con lo establecido en la Resolución 242 de 2014, “Por la cual se adoptan los lineamientos para la formulación, concertación, implementación, evaluación, control y seguimiento del Plan Institucional de Gestión Ambiental –PIGA” y lo mencionado en el literal b, del artículo 4 de la Ley 87 de 1993. "/>
    <s v="Sin informacion"/>
    <s v="Sin informacion"/>
    <s v="No aplica"/>
    <s v="no aplica"/>
    <s v="Sin informacion"/>
    <x v="1"/>
    <x v="1"/>
    <x v="1"/>
    <x v="217"/>
    <m/>
    <s v="SI"/>
    <m/>
    <n v="0"/>
    <s v="SIN AVANCE"/>
    <e v="#VALUE!"/>
    <e v="#VALUE!"/>
    <s v="ABIERTO"/>
  </r>
  <r>
    <m/>
    <x v="5"/>
    <x v="25"/>
    <x v="7"/>
    <x v="38"/>
    <s v="Stefanny Reina Alvarez"/>
    <x v="0"/>
    <s v="PMAI-2020-044"/>
    <s v="No aplica"/>
    <s v="Auditoría de gestión al proceso de apoyo_x000a_Gestión ambiental vigencia 2021"/>
    <x v="0"/>
    <s v="No aplica"/>
    <x v="3"/>
    <s v="10.3 Funciones del área Se evidenció falta de gestión e incumplimiento de las funciones por parte del área de Gestión Ambiental designadas mediante la Resolución interna 067 de 2012 “Por la cual se modifica el Artículo quinto de la Resolución No. 159 del 12 de septiembre de 2005 del Instituto Distrital para la Protección de la Niñez y la Juventud IDIPRON”, debido a que, una vez verificados los soportes de las actividades realizadas en la vigencia auditada, no responden de manera efectiva a sus funciones. "/>
    <s v="Sin informacion"/>
    <s v="Sin informacion"/>
    <s v="No aplica"/>
    <s v="no aplica"/>
    <s v="Sin informacion"/>
    <x v="1"/>
    <x v="1"/>
    <x v="1"/>
    <x v="217"/>
    <m/>
    <s v="SI"/>
    <m/>
    <n v="0"/>
    <s v="SIN AVANCE"/>
    <e v="#VALUE!"/>
    <e v="#VALUE!"/>
    <s v="ABIERTO"/>
  </r>
  <r>
    <m/>
    <x v="5"/>
    <x v="25"/>
    <x v="17"/>
    <x v="44"/>
    <s v="Stefanny Reina Alvarez"/>
    <x v="0"/>
    <s v="PMAI-2020-045"/>
    <s v="No aplica"/>
    <s v="Auditoría de gestión al proceso de apoyo_x000a_Gestión ambiental vigencia 2022"/>
    <x v="0"/>
    <s v="No aplica"/>
    <x v="3"/>
    <s v="10.4 Plan de Mejoramiento Se incumple con el procedimiento de seguimiento y control de la mejora código S-SEG-PR-003 y con lo mencionado en la dimensión de Evaluación de Resultados del Modelo Integrado de Planeación y Gestión MIPG, al no cumplir y reportar de manera oportuna las acciones de mejora diseñadas para eliminar las causas que originaron las no conformidades en las auditorías internas y externas con el propósito de prevenir que estas situaciones originadas se presentaran nuevamente, situación que afecta la eficacia, eficiencia y efectividad del proceso, lo que evidencia también una falta de gestión por parte del proceso que dificulta la planeación y el desempeño en su operación para generar avances."/>
    <s v="Sin informacion"/>
    <s v="Sin informacion"/>
    <s v="No aplica"/>
    <s v="no aplica"/>
    <s v="Sin informacion"/>
    <x v="1"/>
    <x v="1"/>
    <x v="1"/>
    <x v="217"/>
    <m/>
    <s v="SI"/>
    <m/>
    <n v="0"/>
    <s v="SIN AVANCE"/>
    <e v="#VALUE!"/>
    <e v="#VALUE!"/>
    <s v="ABIERTO"/>
  </r>
  <r>
    <m/>
    <x v="5"/>
    <x v="25"/>
    <x v="2"/>
    <x v="3"/>
    <s v="Stefanny Reina Alvarez"/>
    <x v="0"/>
    <s v="PMAI-2020-046"/>
    <s v="No aplica"/>
    <s v="Auditoría de gestión al proceso de apoyo_x000a_Gestión ambiental vigencia 2023"/>
    <x v="0"/>
    <s v="No aplica"/>
    <x v="3"/>
    <s v="10.5 Administración del Riesgo Se evidenciaron debilidades en la identificación de los riesgos atribuibles al proceso de Gestión Ambiental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
    <s v="Sin informacion"/>
    <s v="Sin informacion"/>
    <s v="No aplica"/>
    <s v="no aplica"/>
    <s v="Sin informacion"/>
    <x v="1"/>
    <x v="1"/>
    <x v="1"/>
    <x v="217"/>
    <m/>
    <s v="SI"/>
    <m/>
    <n v="0"/>
    <s v="SIN AVANCE"/>
    <e v="#VALUE!"/>
    <e v="#VALUE!"/>
    <s v="ABIERTO"/>
  </r>
  <r>
    <m/>
    <x v="5"/>
    <x v="25"/>
    <x v="2"/>
    <x v="3"/>
    <s v="Stefanny Reina Alvarez"/>
    <x v="0"/>
    <s v="PMAI-2020-047"/>
    <s v="No aplica"/>
    <s v="Auditoría de gestión al proceso de apoyo_x000a_Gestión ambiental vigencia 2024"/>
    <x v="0"/>
    <s v="No aplica"/>
    <x v="3"/>
    <s v="10.6 Indicadores de Gestión Luego de verificar la caracterización del proceso y el informe de gestión presentado para la vigencia evaluada mediante el cual se da cuenta de los resultados de su gestión, se identifica falencias en la implementación de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
    <s v="Sin informacion"/>
    <s v="Sin informacion"/>
    <s v="No aplica"/>
    <s v="no aplica"/>
    <s v="Sin informacion"/>
    <x v="1"/>
    <x v="1"/>
    <x v="1"/>
    <x v="217"/>
    <m/>
    <s v="SI"/>
    <m/>
    <n v="0"/>
    <s v="SIN AVANCE"/>
    <e v="#VALUE!"/>
    <e v="#VALUE!"/>
    <s v="ABIERTO"/>
  </r>
  <r>
    <m/>
    <x v="5"/>
    <x v="25"/>
    <x v="7"/>
    <x v="31"/>
    <s v="Stefanny Reina Alvarez"/>
    <x v="0"/>
    <s v="PMAI-2020-048"/>
    <s v="No aplica"/>
    <s v="Auditoría de gestión al proceso de apoyo_x000a_Gestión ambiental vigencia 2025"/>
    <x v="0"/>
    <s v="No aplica"/>
    <x v="3"/>
    <s v="10.7 Puntos de control en procedimientos Los procedimientos de Identificación de Aspectos y Valoración de Impactos Ambientales, Actualización Normatividad Ambiental, Seguimiento Ambiental, Préstamo de Bicicletas y Biciusuarios Movilidad Urbana Sostenible,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
    <s v="Sin informacion"/>
    <s v="Sin informacion"/>
    <s v="No aplica"/>
    <s v="no aplica"/>
    <s v="Sin informacion"/>
    <x v="1"/>
    <x v="1"/>
    <x v="1"/>
    <x v="217"/>
    <m/>
    <s v="SI"/>
    <m/>
    <n v="0"/>
    <s v="SIN AVANCE"/>
    <e v="#VALUE!"/>
    <e v="#VALUE!"/>
    <s v="ABIERTO"/>
  </r>
  <r>
    <m/>
    <x v="5"/>
    <x v="25"/>
    <x v="2"/>
    <x v="3"/>
    <s v="Stefanny Reina Alvarez"/>
    <x v="0"/>
    <s v="PMAI-2020-049"/>
    <s v="No aplica"/>
    <s v="Auditoría de gestión al proceso de apoyo_x000a_Gestión ambiental vigencia 2026"/>
    <x v="0"/>
    <s v="No aplica"/>
    <x v="3"/>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l PIGA, lo que no permite visibilizar acciones tendientes al mejoramiento del mismo proceso y su aporte a la misionalidad del Idipron. "/>
    <s v="Sin informacion"/>
    <s v="Sin informacion"/>
    <s v="No aplica"/>
    <s v="no aplica"/>
    <s v="Sin informacion"/>
    <x v="1"/>
    <x v="1"/>
    <x v="1"/>
    <x v="217"/>
    <m/>
    <s v="SI"/>
    <m/>
    <n v="0"/>
    <s v="SIN AVANCE"/>
    <e v="#VALUE!"/>
    <e v="#VALUE!"/>
    <s v="ABIERTO"/>
  </r>
  <r>
    <m/>
    <x v="5"/>
    <x v="25"/>
    <x v="7"/>
    <x v="12"/>
    <s v="Stefanny Reina Alvarez"/>
    <x v="0"/>
    <s v="PMAI-2020-050"/>
    <s v="No aplica"/>
    <s v="Auditoría de gestión al proceso de apoyo_x000a_Gestión ambiental vigencia 2027"/>
    <x v="0"/>
    <s v="No aplica"/>
    <x v="3"/>
    <s v="Se observa que el proceso de Gestión Ambiental no cuenta con un procedimiento o documento interno que de lineamientos frente a la formulación, seguimiento y actualización del Plan Institucional de Gestión Ambiental PIGA, en cumplimiento de la Resolución 242 de 2014 y con el propósito de dar cumplimiento a los programas de Gestión Ambiental, situación que puede generar sanciones por parte de los entes reguladores por posibles incumplimientos."/>
    <s v="Sin informacion"/>
    <s v="Sin informacion"/>
    <s v="No aplica"/>
    <s v="no aplica"/>
    <s v="Sin informacion"/>
    <x v="1"/>
    <x v="1"/>
    <x v="1"/>
    <x v="217"/>
    <m/>
    <s v="SI"/>
    <m/>
    <n v="0"/>
    <s v="SIN AVANCE"/>
    <e v="#VALUE!"/>
    <e v="#VALUE!"/>
    <s v="ABIERTO"/>
  </r>
  <r>
    <n v="483"/>
    <x v="35"/>
    <x v="19"/>
    <x v="25"/>
    <x v="164"/>
    <s v="Angel Martínez"/>
    <x v="5"/>
    <s v="PAS-2020-001"/>
    <s v="No aplica"/>
    <s v="No aplica"/>
    <x v="1"/>
    <s v="No aplica"/>
    <x v="3"/>
    <s v="Autodiagnostico_x000a_Encuesta FURAG_x000a_Recomendaciones FURAG_x000a_"/>
    <s v="No aplica"/>
    <s v="Realizar el Plan Estratégico de Tecnologías de Información (PETI), de acuerdo con lo realizado durante la vigencia 2016-2020"/>
    <s v="Indicadores de Proceso_x000a_Logro: Estrategia de TI"/>
    <s v="No aplica"/>
    <d v="2020-03-01T00:00:00"/>
    <x v="49"/>
    <x v="0"/>
    <x v="0"/>
    <x v="218"/>
    <d v="2020-09-30T00:00:00"/>
    <s v="NO"/>
    <s v="Actividad al 100%_x000a_No aplica"/>
    <n v="1"/>
    <s v="CUMPLIMIENTO TOTAL"/>
    <s v="NO APLICA ACCION CERRADA"/>
    <s v="NO APLICA ACCION CERRADA"/>
    <s v="CERRADO"/>
  </r>
  <r>
    <n v="484"/>
    <x v="35"/>
    <x v="19"/>
    <x v="25"/>
    <x v="164"/>
    <s v="Angel Martínez"/>
    <x v="5"/>
    <s v="PAS-2020-002"/>
    <s v="No aplica"/>
    <s v="No aplica"/>
    <x v="1"/>
    <s v="No aplica"/>
    <x v="3"/>
    <s v="Autodiagnostico_x000a_Encuesta FURAG_x000a_Recomendaciones FURAG_x000a_"/>
    <s v="No aplica"/>
    <s v="Realizar la actualización del Plan Estratégico de Tecnologías de Información (PETI),de acuerdo con la guía establecida por MinTIC. 2020 - 2024 agregando temas de dominio marco de referencia y diagnósticos._x000a_"/>
    <s v="Indicadores de Proceso_x000a_Logro: Estrategia de TI"/>
    <s v="No aplica"/>
    <d v="2020-12-01T00:00:00"/>
    <x v="50"/>
    <x v="0"/>
    <x v="0"/>
    <x v="219"/>
    <d v="2020-09-30T00:00:00"/>
    <s v="SI"/>
    <s v="Se definieron los objetivos, se actualizo el marco normativo, se definieron las rupturas estrategicas,  se definio la matriz DOFA del Área de TI, se incluyo el desarrollo de Arquitectura Empresarial: Se definio el esquema de Gobierno de TI, se actualizaron el catalogo de servicios tecnólogicos, se documento la situación actual de la qrueitectura de TI, se actualizo rl catalogo de Sistemas de información, se contruyo el tablero de indicadorres de TI, se definieron los proyectos de TI y el plan de comunicación de TI."/>
    <n v="0.8"/>
    <s v="AVANCE SIGNIFICATIVO"/>
    <n v="10"/>
    <s v="CON TIEMPO"/>
    <s v="ABIERTO"/>
  </r>
  <r>
    <n v="485"/>
    <x v="35"/>
    <x v="19"/>
    <x v="25"/>
    <x v="164"/>
    <s v="Angel Martínez"/>
    <x v="5"/>
    <s v="PAS-2020-003"/>
    <s v="No aplica"/>
    <s v="No aplica"/>
    <x v="1"/>
    <s v="No aplica"/>
    <x v="3"/>
    <s v="Autodiagnostico_x000a_Encuesta FURAG_x000a_Recomendaciones FURAG_x000a_"/>
    <s v="No aplica"/>
    <s v="Iniciar el 75% del ejercicio de Arquitectura Empresarial desarrollando los lineamientos de los seis (6) dominios. "/>
    <s v="Indicadores de Proceso_x000a_Logro: Estrategia de TI"/>
    <s v="No aplica"/>
    <d v="2020-12-01T00:00:00"/>
    <x v="50"/>
    <x v="0"/>
    <x v="0"/>
    <x v="219"/>
    <d v="2020-09-30T00:00:00"/>
    <s v="NO"/>
    <s v="Actividad al 100%_x000a_No aplica"/>
    <n v="1"/>
    <s v="CUMPLIMIENTO TOTAL"/>
    <s v="NO APLICA ACCION CERRADA"/>
    <s v="NO APLICA ACCION CERRADA"/>
    <s v="CERRADO"/>
  </r>
  <r>
    <n v="486"/>
    <x v="35"/>
    <x v="19"/>
    <x v="25"/>
    <x v="164"/>
    <s v="Angel Martínez"/>
    <x v="5"/>
    <s v="PAS-2020-004"/>
    <s v="No aplica"/>
    <s v="No aplica"/>
    <x v="1"/>
    <s v="No aplica"/>
    <x v="3"/>
    <s v="Autodiagnostico_x000a_Encuesta FURAG_x000a_Recomendaciones FURAG_x000a_"/>
    <s v="No aplica"/>
    <s v="Definir y realizar el esquema de gobierno de TI, para la gestión de programas y proyectos para aprobación."/>
    <s v="Indicadores de Proceso Logro: Gobierno de TI"/>
    <s v="No aplica"/>
    <d v="2020-12-01T00:00:00"/>
    <x v="50"/>
    <x v="0"/>
    <x v="0"/>
    <x v="219"/>
    <d v="2020-09-30T00:00:00"/>
    <s v="SI"/>
    <s v="Estructura y Procesos de Gobierno TI, Estructura organizacional y Estructuras de decisiones de TI."/>
    <n v="0.7"/>
    <s v="AVANCE SIGNIFICATIVO"/>
    <n v="10"/>
    <s v="CON TIEMPO"/>
    <s v="ABIERTO"/>
  </r>
  <r>
    <n v="487"/>
    <x v="35"/>
    <x v="19"/>
    <x v="25"/>
    <x v="164"/>
    <s v="Angel Martínez"/>
    <x v="5"/>
    <s v="PAS-2020-005"/>
    <s v="No aplica"/>
    <s v="No aplica"/>
    <x v="1"/>
    <s v="No aplica"/>
    <x v="3"/>
    <s v="Autodiagnostico_x000a_Encuesta FURAG_x000a_Recomendaciones FURAG_x000a_"/>
    <s v="No aplica"/>
    <s v="Creación de un instrumento y para aplicar metodologías casos de negocio y criterios documentado para soluciones TI. (compras)"/>
    <s v="Indicadores de Proceso Logro: Gobierno de TI"/>
    <s v="No aplica"/>
    <d v="2020-03-01T00:00:00"/>
    <x v="49"/>
    <x v="0"/>
    <x v="0"/>
    <x v="220"/>
    <d v="2020-09-30T00:00:00"/>
    <s v="NO"/>
    <s v="Actividad al 100%_x000a_No aplica"/>
    <n v="1"/>
    <s v="CUMPLIMIENTO TOTAL"/>
    <s v="NO APLICA ACCION CERRADA"/>
    <s v="NO APLICA ACCION CERRADA"/>
    <s v="CERRADO"/>
  </r>
  <r>
    <n v="488"/>
    <x v="35"/>
    <x v="19"/>
    <x v="25"/>
    <x v="164"/>
    <s v="Angel Martínez"/>
    <x v="5"/>
    <s v="PAS-2020-006"/>
    <s v="No aplica"/>
    <s v="No aplica"/>
    <x v="1"/>
    <s v="No aplica"/>
    <x v="3"/>
    <s v="Autodiagnostico_x000a_Encuesta FURAG_x000a_Recomendaciones FURAG_x000a_"/>
    <s v="No aplica"/>
    <s v="Creación de un instrumento para la gestión integral de proyectos de la información"/>
    <s v="Indicadores de Proceso Logro: Gobierno de TI"/>
    <s v="No aplica"/>
    <d v="2020-04-01T00:00:00"/>
    <x v="51"/>
    <x v="0"/>
    <x v="0"/>
    <x v="221"/>
    <d v="2020-09-30T00:00:00"/>
    <s v="NO"/>
    <s v="Actividad al 100%_x000a_No aplica"/>
    <n v="1"/>
    <s v="CUMPLIMIENTO TOTAL"/>
    <s v="NO APLICA ACCION CERRADA"/>
    <s v="NO APLICA ACCION CERRADA"/>
    <s v="CERRADO"/>
  </r>
  <r>
    <n v="489"/>
    <x v="35"/>
    <x v="19"/>
    <x v="25"/>
    <x v="164"/>
    <s v="Angel Martínez"/>
    <x v="5"/>
    <s v="PAS-2020-007"/>
    <s v="No aplica"/>
    <s v="No aplica"/>
    <x v="1"/>
    <s v="No aplica"/>
    <x v="3"/>
    <s v="Autodiagnostico_x000a_Encuesta FURAG_x000a_Recomendaciones FURAG_x000a_"/>
    <s v="No aplica"/>
    <s v="Desarrollar el dominio de información del ejercicio de arquitectura empresarial con la finalidad de  definir e implementar documento de catálogo de componentes de la información, el esquema de gobierno, roles y responsabilidades de los componentes de información."/>
    <s v="Indicadores de Proceso Logro:  Información"/>
    <s v="No aplica"/>
    <d v="2020-12-01T00:00:00"/>
    <x v="50"/>
    <x v="0"/>
    <x v="0"/>
    <x v="219"/>
    <d v="2020-09-30T00:00:00"/>
    <s v="SI"/>
    <s v="Se construyóe le catalogo con los activos de Información que se encuentran aprobados y publicados en el link de transparencia."/>
    <n v="0.7"/>
    <s v="AVANCE SIGNIFICATIVO"/>
    <n v="10"/>
    <s v="CON TIEMPO"/>
    <s v="ABIERTO"/>
  </r>
  <r>
    <n v="490"/>
    <x v="35"/>
    <x v="19"/>
    <x v="25"/>
    <x v="164"/>
    <s v="Angel Martínez"/>
    <x v="5"/>
    <s v="PAS-2020-008"/>
    <s v="No aplica"/>
    <s v="No aplica"/>
    <x v="1"/>
    <s v="No aplica"/>
    <x v="3"/>
    <s v="Autodiagnostico_x000a_Encuesta FURAG_x000a_Recomendaciones FURAG_x000a_"/>
    <s v="No aplica"/>
    <s v="Modificar el Procedimiento de Desarrollo de Software incluyendo la guía de estilo y las especificaciones técnicas de usabilidad definidas por la Alcadía Mayor de Bogotá, Alta consejería y MinTIC."/>
    <s v="Indicadores de Proceso Logro:  Sistemas de Información"/>
    <s v="No aplica"/>
    <d v="2020-09-01T00:00:00"/>
    <x v="50"/>
    <x v="0"/>
    <x v="0"/>
    <x v="222"/>
    <d v="2020-09-30T00:00:00"/>
    <s v="SI"/>
    <s v="El Área de Sistemas actualizó el procedimiento A-TIC-PR-002 y formato A-TIC-FT-010 y creo los formatos  A-TIC-FT-019 y 020, a traves de los casos No.811, 812, 813 y 814 con la finalidad de dar cumplimiento a los lineamientos expedidos por MINTIC en cuanto al desarrollo del Dominio de Sistemas de Información. Actualmente el procedimiento no esta aprobado/Oficializado Caso No. 811 del 27 de agosto de 2020, por la Oficina Asesora dde planeación para que las áreas productoras de esta información puedan aplicar estas mejores prácticas."/>
    <n v="0.8"/>
    <s v="AVANCE SIGNIFICATIVO"/>
    <n v="10"/>
    <s v="CON TIEMPO"/>
    <s v="ABIERTO"/>
  </r>
  <r>
    <n v="491"/>
    <x v="35"/>
    <x v="19"/>
    <x v="25"/>
    <x v="164"/>
    <s v="Angel Martínez"/>
    <x v="5"/>
    <s v="PAS-2020-009"/>
    <s v="No aplica"/>
    <s v="No aplica"/>
    <x v="1"/>
    <s v="No aplica"/>
    <x v="3"/>
    <s v="Autodiagnostico_x000a_Encuesta FURAG_x000a_Recomendaciones FURAG_x000a_"/>
    <s v="No aplica"/>
    <s v="Realizar el catálogo de los sistemas de información de la Entidad, entregar el inventario detallado y documentado con las fichas técnicas de acuerdo a la Guía del dominio de Sistemas de Información del Marco de Referencia de Arquitectura Empresarial para la Gestión de TI, Catálogo, diagramas de interacción y arquitecturas."/>
    <s v="Indicadores de Proceso Logro:  Sistemas de Información"/>
    <s v="No aplica"/>
    <d v="2020-07-01T00:00:00"/>
    <x v="50"/>
    <x v="0"/>
    <x v="0"/>
    <x v="223"/>
    <d v="2020-09-30T00:00:00"/>
    <s v="SI"/>
    <s v="Se construyó y aprobó el catálogo de Sistemas de Información del IDIPRON, que corresponde al 60% del compromiso para esta actividad."/>
    <n v="0.6"/>
    <s v="AVANCE PARCIAL"/>
    <n v="10"/>
    <s v="CON TIEMPO"/>
    <s v="ABIERTO"/>
  </r>
  <r>
    <n v="492"/>
    <x v="35"/>
    <x v="19"/>
    <x v="25"/>
    <x v="164"/>
    <s v="Angel Martínez"/>
    <x v="5"/>
    <s v="PAS-2020-010"/>
    <s v="No aplica"/>
    <s v="No aplica"/>
    <x v="1"/>
    <s v="No aplica"/>
    <x v="3"/>
    <s v="Autodiagnostico_x000a_Encuesta FURAG_x000a_Recomendaciones FURAG_x000a_"/>
    <s v="No aplica"/>
    <s v="Realizar e implementar un instrumento para llevar los registros de acciones como creación, actualización, modificación o borrado de información. Incluyendo, registro de mensajes de errores, excepciones y eventos de seguridad."/>
    <s v="Indicadores de Proceso Logro:  Sistemas de Información"/>
    <s v="No aplica"/>
    <d v="2020-09-01T00:00:00"/>
    <x v="32"/>
    <x v="0"/>
    <x v="0"/>
    <x v="224"/>
    <d v="2020-09-30T00:00:00"/>
    <s v="NO"/>
    <s v="Actividad al 100%_x000a_No aplica"/>
    <n v="1"/>
    <s v="CUMPLIMIENTO TOTAL"/>
    <s v="NO APLICA ACCION CERRADA"/>
    <s v="NO APLICA ACCION CERRADA"/>
    <s v="CERRADO"/>
  </r>
  <r>
    <n v="493"/>
    <x v="35"/>
    <x v="19"/>
    <x v="25"/>
    <x v="165"/>
    <s v="Angel Martínez"/>
    <x v="5"/>
    <s v="PAS-2020-011"/>
    <s v="No aplica"/>
    <s v="No aplica"/>
    <x v="1"/>
    <s v="No aplica"/>
    <x v="3"/>
    <s v="Autodiagnostico_x000a_Encuesta FURAG_x000a_Recomendaciones FURAG_x000a_"/>
    <s v="No aplica"/>
    <s v="Realizar la construcción del documento (Instrumento) para el mantenimiento preventivo de los sistemas de información."/>
    <s v="Indicadores de Proceso Logro:  Sistemas de Información"/>
    <s v="No aplica"/>
    <d v="2020-05-01T00:00:00"/>
    <x v="52"/>
    <x v="0"/>
    <x v="0"/>
    <x v="225"/>
    <d v="2020-09-30T00:00:00"/>
    <s v="NO"/>
    <s v="Actividad al 100%_x000a_No aplica"/>
    <n v="1"/>
    <s v="CUMPLIMIENTO TOTAL"/>
    <s v="NO APLICA ACCION CERRADA"/>
    <s v="NO APLICA ACCION CERRADA"/>
    <s v="CERRADO"/>
  </r>
  <r>
    <n v="494"/>
    <x v="35"/>
    <x v="19"/>
    <x v="25"/>
    <x v="164"/>
    <s v="Angel Martínez"/>
    <x v="5"/>
    <s v="PAS-2020-012"/>
    <s v="No aplica"/>
    <s v="No aplica"/>
    <x v="1"/>
    <s v="No aplica"/>
    <x v="3"/>
    <s v="Autodiagnostico_x000a_Encuesta FURAG_x000a_Recomendaciones FURAG_x000a_"/>
    <s v="No aplica"/>
    <s v="Realizar la documentación del directorio de servicios tecnológicos, y elementos para el intercambio de información así mismo realizar la gestión para su aprobación."/>
    <s v="Indicadores de Proceso Logro:   Servicios Tecnológicos"/>
    <s v="No aplica"/>
    <d v="2020-08-01T00:00:00"/>
    <x v="53"/>
    <x v="0"/>
    <x v="0"/>
    <x v="226"/>
    <d v="2020-09-30T00:00:00"/>
    <s v="NO"/>
    <s v="Actividad al 100%_x000a_No aplica"/>
    <n v="1"/>
    <s v="CUMPLIMIENTO TOTAL"/>
    <s v="NO APLICA ACCION CERRADA"/>
    <s v="NO APLICA ACCION CERRADA"/>
    <s v="CERRADO"/>
  </r>
  <r>
    <n v="495"/>
    <x v="35"/>
    <x v="19"/>
    <x v="25"/>
    <x v="164"/>
    <s v="Angel Martínez"/>
    <x v="5"/>
    <s v="PAS-2020-013"/>
    <s v="No aplica"/>
    <s v="No aplica"/>
    <x v="1"/>
    <s v="No aplica"/>
    <x v="3"/>
    <s v="Autodiagnostico_x000a_Encuesta FURAG_x000a_Recomendaciones FURAG_x000a_"/>
    <s v="No aplica"/>
    <s v="Revisar y actualizar los acuerdos de servicios y parametrización de la mesa de ayuda como única herramienta tecnológica y realizar la evaluación correspondiente"/>
    <s v="Indicadores de Proceso Logro:   Servicios Tecnológicos"/>
    <s v="No aplica"/>
    <d v="2020-05-01T00:00:00"/>
    <x v="52"/>
    <x v="0"/>
    <x v="0"/>
    <x v="227"/>
    <d v="2020-09-30T00:00:00"/>
    <s v="NO"/>
    <s v="Actividad al 100%_x000a_No aplica"/>
    <n v="1"/>
    <s v="CUMPLIMIENTO TOTAL"/>
    <s v="NO APLICA ACCION CERRADA"/>
    <s v="NO APLICA ACCION CERRADA"/>
    <s v="CERRADO"/>
  </r>
  <r>
    <n v="496"/>
    <x v="35"/>
    <x v="19"/>
    <x v="2"/>
    <x v="3"/>
    <s v="Angel Martínez"/>
    <x v="5"/>
    <s v="PAS-2020-014"/>
    <s v="No aplica"/>
    <s v="No aplica"/>
    <x v="1"/>
    <s v="No aplica"/>
    <x v="3"/>
    <s v="Autodiagnostico_x000a_Encuesta FURAG_x000a_Recomendaciones FURAG_x000a_"/>
    <s v="No aplica"/>
    <s v="Revisar, definir y oficializar indicadores para el seguimiento de la efectividad de los controles de calidad de los servicios tecnológicos"/>
    <s v="Indicadores de Proceso Logro:   Servicios Tecnológicos"/>
    <s v="No aplica"/>
    <d v="2020-07-01T00:00:00"/>
    <x v="17"/>
    <x v="0"/>
    <x v="0"/>
    <x v="228"/>
    <d v="2020-09-30T00:00:00"/>
    <s v="NO"/>
    <s v="Actividad al 100%_x000a_No aplica"/>
    <n v="1"/>
    <s v="CUMPLIMIENTO TOTAL"/>
    <s v="NO APLICA ACCION CERRADA"/>
    <s v="NO APLICA ACCION CERRADA"/>
    <s v="CERRADO"/>
  </r>
  <r>
    <n v="497"/>
    <x v="35"/>
    <x v="19"/>
    <x v="25"/>
    <x v="164"/>
    <s v="Angel Martínez"/>
    <x v="5"/>
    <s v="PAS-2020-015"/>
    <s v="No aplica"/>
    <s v="No aplica"/>
    <x v="1"/>
    <s v="No aplica"/>
    <x v="3"/>
    <s v="Autodiagnostico_x000a_Encuesta FURAG_x000a_Recomendaciones FURAG_x000a_"/>
    <s v="No aplica"/>
    <s v="Revisar el ejercicio de caracterización de grupo de interés del Área de Sistemas"/>
    <s v="Indicador de Proceso_x000a_Logro: Uso y Apropiación"/>
    <s v="No aplica"/>
    <d v="2020-08-01T00:00:00"/>
    <x v="53"/>
    <x v="0"/>
    <x v="0"/>
    <x v="229"/>
    <d v="2020-09-30T00:00:00"/>
    <s v="NO"/>
    <s v="Actividad al 100%_x000a_No aplica"/>
    <n v="1"/>
    <s v="CUMPLIMIENTO TOTAL"/>
    <s v="NO APLICA ACCION CERRADA"/>
    <s v="NO APLICA ACCION CERRADA"/>
    <s v="CERRADO"/>
  </r>
  <r>
    <n v="498"/>
    <x v="35"/>
    <x v="19"/>
    <x v="25"/>
    <x v="164"/>
    <s v="Angel Martínez"/>
    <x v="5"/>
    <s v="PAS-2020-016"/>
    <s v="No aplica"/>
    <s v="No aplica"/>
    <x v="1"/>
    <s v="No aplica"/>
    <x v="3"/>
    <s v="Autodiagnostico_x000a_Encuesta FURAG_x000a_Recomendaciones FURAG_x000a_"/>
    <s v="No aplica"/>
    <s v="Realizar y ejecutar la estrategia de uso y apropiación para los proyectos TI,"/>
    <s v="Indicador de Proceso_x000a_Logro: Uso y Apropiación"/>
    <s v="No aplica"/>
    <d v="2020-12-01T00:00:00"/>
    <x v="50"/>
    <x v="0"/>
    <x v="0"/>
    <x v="219"/>
    <d v="2020-09-30T00:00:00"/>
    <s v="SI"/>
    <s v="Se desarrollo la Estrategia de Uso y Apropiación incluyendo el tema de los proyectos con componentes de TI y seguridad de la Información."/>
    <n v="0.8"/>
    <s v="AVANCE SIGNIFICATIVO"/>
    <n v="10"/>
    <s v="CON TIEMPO"/>
    <s v="ABIERTO"/>
  </r>
  <r>
    <n v="499"/>
    <x v="35"/>
    <x v="19"/>
    <x v="25"/>
    <x v="165"/>
    <s v="Angel Martínez"/>
    <x v="5"/>
    <s v="PAS-2020-017"/>
    <s v="No aplica"/>
    <s v="No aplica"/>
    <x v="1"/>
    <s v="No aplica"/>
    <x v="3"/>
    <s v="Autodiagnostico_x000a_Encuesta FURAG_x000a_Recomendaciones FURAG_x000a_"/>
    <s v="No aplica"/>
    <s v="Realizar la planeación y seguimiento del cumplimiento del programa de mantenimiento preventivo de los servicios tecnológicos de la entidad."/>
    <s v="Indicadores de resultado TIC para la Gestión "/>
    <s v="No aplica"/>
    <d v="2020-12-01T00:00:00"/>
    <x v="50"/>
    <x v="0"/>
    <x v="0"/>
    <x v="219"/>
    <d v="2020-09-30T00:00:00"/>
    <s v="SI"/>
    <s v="Se ha realizado mantenimiento en 27 sedes de 30 programadas. El mantenimiento incluye las sedes de comedores; De acuerdo a los memorandos Nrs. 2020IE993 Y 2020IE5632, el Área de Sistemas ejecuto dicha programación. A este corte se esta terminando el mantenimiento en las sedes;  calle 61, calle 63 y arcadia."/>
    <n v="0.9"/>
    <s v="AVANCE SIGNIFICATIVO"/>
    <n v="10"/>
    <s v="CON TIEMPO"/>
    <s v="ABIERTO"/>
  </r>
  <r>
    <n v="500"/>
    <x v="35"/>
    <x v="19"/>
    <x v="25"/>
    <x v="164"/>
    <s v="Angel Martínez"/>
    <x v="5"/>
    <s v="PAS-2020-018"/>
    <s v="No aplica"/>
    <s v="No aplica"/>
    <x v="1"/>
    <s v="No aplica"/>
    <x v="3"/>
    <s v="Autodiagnostico_x000a_Encuesta FURAG_x000a_Recomendaciones FURAG_x000a_"/>
    <s v="No aplica"/>
    <s v="Desarrollar el cumplimiento de todas las fases de la adopción IPV6"/>
    <s v="Indicadores de Proceso_x000a_Logro: Definición del marco de seguridad y privacidad de la información y de los sistemas de información"/>
    <s v="No aplica"/>
    <d v="2020-12-01T00:00:00"/>
    <x v="50"/>
    <x v="0"/>
    <x v="0"/>
    <x v="219"/>
    <d v="2020-09-30T00:00:00"/>
    <s v="SI"/>
    <m/>
    <n v="0"/>
    <s v="SIN AVANCE"/>
    <n v="10"/>
    <s v="CON TIEMPO"/>
    <s v="ABIERTO"/>
  </r>
  <r>
    <n v="501"/>
    <x v="35"/>
    <x v="19"/>
    <x v="25"/>
    <x v="164"/>
    <s v="Angel Martínez"/>
    <x v="5"/>
    <s v="PAS-2020-019"/>
    <s v="No aplica"/>
    <s v="No aplica"/>
    <x v="1"/>
    <s v="No aplica"/>
    <x v="3"/>
    <s v="Autodiagnostico_x000a_Encuesta FURAG_x000a_Recomendaciones FURAG_x000a_"/>
    <s v="No aplica"/>
    <s v="Formular Modelo de Seguridad y Privacidad de la Información y elaborar el Plan Operacional de seguridad y Privacidad de la Información."/>
    <s v="Indicadores de Proceso_x000a_Logro: Definición del marco de seguridad y privacidad de la información y de los sistemas de información"/>
    <s v="No aplica"/>
    <d v="2020-12-01T00:00:00"/>
    <x v="50"/>
    <x v="0"/>
    <x v="0"/>
    <x v="219"/>
    <d v="2020-09-30T00:00:00"/>
    <s v="SI"/>
    <s v="falta definir el formato y subir a la mesa de ayuda_x000a__x000a_Se alineo el documento a las Guias de Seguridad y Privacidad de la información de MINTIC,  incluye roles, responsabilidades y plan oepracional del MSPI."/>
    <n v="0.9"/>
    <s v="AVANCE SIGNIFICATIVO"/>
    <n v="10"/>
    <s v="CON TIEMPO"/>
    <s v="ABIERTO"/>
  </r>
  <r>
    <n v="502"/>
    <x v="35"/>
    <x v="19"/>
    <x v="14"/>
    <x v="166"/>
    <s v="Angel Martínez"/>
    <x v="5"/>
    <s v="PAS-2020-020"/>
    <s v="No aplica"/>
    <s v="No aplica"/>
    <x v="1"/>
    <s v="No aplica"/>
    <x v="3"/>
    <s v="Autodiagnostico_x000a_Encuesta FURAG_x000a_Recomendaciones FURAG_x000a_"/>
    <s v="No aplica"/>
    <s v="Realizar campañas de sensibilización y comunicación a través del Plan de Capacitación de la Entidad en el tema de buenas prácticas que mitiguen los riesgos de seguridad de la información."/>
    <s v="Indicadores de Proceso_x000a_Logro: Definición del marco de seguridad y privacidad de la información y de los sistemas de información"/>
    <s v="No aplica"/>
    <d v="2020-04-01T00:00:00"/>
    <x v="50"/>
    <x v="0"/>
    <x v="0"/>
    <x v="230"/>
    <d v="2020-09-30T00:00:00"/>
    <s v="SI"/>
    <s v="Se realizarón veintidos (22) campañas entre los meses mayo a septiembre  que equivale al (55%). (estas evidencias se entregaron en el seguimiento con corte a 30 de septiembre)._x000a_Se realizarón nueve (9) campañas entre los meses de  octubre y noviembre. (22,5%)"/>
    <n v="0.78"/>
    <s v="AVANCE SIGNIFICATIVO"/>
    <n v="10"/>
    <s v="CON TIEMPO"/>
    <s v="ABIERTO"/>
  </r>
  <r>
    <n v="503"/>
    <x v="132"/>
    <x v="19"/>
    <x v="25"/>
    <x v="167"/>
    <s v="Angel Martínez"/>
    <x v="5"/>
    <s v="PAS-2020-021"/>
    <s v="No aplica"/>
    <s v="No aplica"/>
    <x v="1"/>
    <s v="No aplica"/>
    <x v="3"/>
    <s v="Autodiagnostico_x000a_Encuesta FURAG_x000a_Recomendaciones FURAG_x000a_"/>
    <s v="No aplica"/>
    <s v="Realizar el Diagnóstico de capacidades de las UPI y Sedes del Instituto evaluando su capacidad de atención, entorno y capacidad tecnológica"/>
    <s v="Diagnóstico de capacidades"/>
    <s v="No aplica"/>
    <d v="2020-12-01T00:00:00"/>
    <x v="50"/>
    <x v="0"/>
    <x v="0"/>
    <x v="231"/>
    <d v="2020-09-30T00:00:00"/>
    <s v="NO"/>
    <s v="Actividad al 100%_x000a_No aplica"/>
    <n v="1"/>
    <s v="CUMPLIMIENTO TOTAL"/>
    <s v="NO APLICA ACCION CERRADA"/>
    <s v="NO APLICA ACCION CERRADA"/>
    <s v="CERRADO"/>
  </r>
  <r>
    <n v="504"/>
    <x v="35"/>
    <x v="19"/>
    <x v="25"/>
    <x v="164"/>
    <s v="Angel Martínez"/>
    <x v="5"/>
    <s v="PAS-2020-022"/>
    <s v="No aplica"/>
    <s v="No aplica"/>
    <x v="2"/>
    <s v="No aplica"/>
    <x v="3"/>
    <s v="Autodiagnostico_x000a_Encuesta FURAG_x000a_Recomendaciones FURAG_x000a_"/>
    <s v="No aplica"/>
    <s v="Realizar el diágnostico del estado actual de las OPAS y determinar el componente tecnológico de cada una de ellas."/>
    <s v="Logro: Atención a la ciudadanía"/>
    <s v="No aplica"/>
    <d v="2020-12-01T00:00:00"/>
    <x v="50"/>
    <x v="0"/>
    <x v="0"/>
    <x v="219"/>
    <d v="2020-09-30T00:00:00"/>
    <s v="SI"/>
    <m/>
    <n v="0"/>
    <s v="SIN AVANCE"/>
    <n v="10"/>
    <s v="CON TIEMPO"/>
    <s v="ABIERTO"/>
  </r>
  <r>
    <n v="505"/>
    <x v="133"/>
    <x v="29"/>
    <x v="27"/>
    <x v="168"/>
    <s v="Yuli Cristel Peña Arboleda"/>
    <x v="5"/>
    <s v="PAS-2020-023"/>
    <s v="No aplica"/>
    <s v="No aplica"/>
    <x v="3"/>
    <s v="No aplica"/>
    <x v="3"/>
    <s v="Autodiagnostico_x000a_Encuesta FURAG_x000a_Recomendaciones FURAG_x000a_"/>
    <s v="No aplica"/>
    <s v="Realizar las presentaciones del esquema de las líneas de defensa y la documentación requerida y socialización de manera conjunta entre Control Interno y Planeación"/>
    <s v="Esquema de líneas de defensa"/>
    <s v="No aplica"/>
    <d v="2020-08-01T00:00:00"/>
    <x v="53"/>
    <x v="0"/>
    <x v="0"/>
    <x v="232"/>
    <d v="2020-09-30T00:00:00"/>
    <s v="NO"/>
    <s v="Actividad al 100%_x000a_No aplica"/>
    <n v="1"/>
    <s v="CUMPLIMIENTO TOTAL"/>
    <s v="NO APLICA ACCION CERRADA"/>
    <s v="NO APLICA ACCION CERRADA"/>
    <s v="CERRADO"/>
  </r>
  <r>
    <n v="506"/>
    <x v="134"/>
    <x v="29"/>
    <x v="27"/>
    <x v="169"/>
    <s v="Yuli Cristel Peña Arboleda"/>
    <x v="5"/>
    <s v="PAS-2020-024"/>
    <s v="No aplica"/>
    <s v="No aplica"/>
    <x v="3"/>
    <s v="No aplica"/>
    <x v="3"/>
    <s v="Autodiagnostico_x000a_Encuesta FURAG_x000a_Recomendaciones FURAG_x000a_"/>
    <s v="No aplica"/>
    <s v="Realizar la evaluación través de la encuesta de sostenibilidad de control interno la apropiación de los valores en los servidores y fortalecer las acciones con Talento Humano"/>
    <s v="Encuesta de sostenibilidad"/>
    <s v="No aplica"/>
    <d v="2020-07-01T00:00:00"/>
    <x v="54"/>
    <x v="0"/>
    <x v="0"/>
    <x v="233"/>
    <d v="2020-09-30T00:00:00"/>
    <s v="NO"/>
    <s v="Actividad al 100%_x000a_No aplica"/>
    <n v="1"/>
    <s v="CUMPLIMIENTO TOTAL"/>
    <s v="NO APLICA ACCION CERRADA"/>
    <s v="NO APLICA ACCION CERRADA"/>
    <s v="CERRADO"/>
  </r>
  <r>
    <n v="507"/>
    <x v="134"/>
    <x v="29"/>
    <x v="28"/>
    <x v="170"/>
    <s v="Yuli Cristel Peña Arboleda"/>
    <x v="5"/>
    <s v="PAS-2020-025"/>
    <s v="No aplica"/>
    <s v="No aplica"/>
    <x v="3"/>
    <s v="No aplica"/>
    <x v="3"/>
    <s v="Autodiagnostico_x000a_Encuesta FURAG_x000a_Recomendaciones FURAG_x000a_"/>
    <s v="No aplica"/>
    <s v="Incluir en los informes a CICCI la medición de la efectividad de los controles y utilidad de los mismos"/>
    <s v="Informes de seguimiento de Control Interno"/>
    <s v="No aplica"/>
    <d v="2020-06-01T00:00:00"/>
    <x v="28"/>
    <x v="0"/>
    <x v="0"/>
    <x v="234"/>
    <d v="2020-09-30T00:00:00"/>
    <s v="NO"/>
    <s v="Actividad al 100%_x000a_No aplica"/>
    <n v="1"/>
    <s v="CUMPLIMIENTO TOTAL"/>
    <s v="NO APLICA ACCION CERRADA"/>
    <s v="NO APLICA ACCION CERRADA"/>
    <s v="CERRADO"/>
  </r>
  <r>
    <n v="508"/>
    <x v="134"/>
    <x v="29"/>
    <x v="14"/>
    <x v="171"/>
    <s v="Yuli Cristel Peña Arboleda"/>
    <x v="5"/>
    <s v="PAS-2020-026"/>
    <s v="No aplica"/>
    <s v="No aplica"/>
    <x v="3"/>
    <s v="No aplica"/>
    <x v="3"/>
    <s v="Autodiagnostico_x000a_Encuesta FURAG_x000a_Recomendaciones FURAG_x000a_"/>
    <s v="No aplica"/>
    <s v="Gestionar la capacitación en temas de iso 27001 y seguridad de la información a los auditores del Instituto"/>
    <s v="Capacitaciones"/>
    <s v="No aplica"/>
    <d v="2020-09-01T00:00:00"/>
    <x v="32"/>
    <x v="0"/>
    <x v="0"/>
    <x v="235"/>
    <d v="2020-09-30T00:00:00"/>
    <s v="NO"/>
    <s v="Actividad al 100%_x000a_No aplica"/>
    <n v="1"/>
    <s v="CUMPLIMIENTO TOTAL"/>
    <s v="NO APLICA ACCION CERRADA"/>
    <s v="NO APLICA ACCION CERRADA"/>
    <s v="CERRADO"/>
  </r>
  <r>
    <n v="509"/>
    <x v="134"/>
    <x v="29"/>
    <x v="28"/>
    <x v="172"/>
    <s v="Yuli Cristel Peña Arboleda"/>
    <x v="5"/>
    <s v="PAS-2020-027"/>
    <s v="No aplica"/>
    <s v="No aplica"/>
    <x v="3"/>
    <s v="No aplica"/>
    <x v="3"/>
    <s v="Autodiagnostico_x000a_Encuesta FURAG_x000a_Recomendaciones FURAG_x000a_"/>
    <s v="No aplica"/>
    <s v="Realizar la verificación de los puntos de control en los procedimientos de los procesos que sean auditados durante la vigencia"/>
    <s v="Auditorías internas"/>
    <s v="No aplica"/>
    <d v="2020-03-01T00:00:00"/>
    <x v="50"/>
    <x v="0"/>
    <x v="0"/>
    <x v="236"/>
    <d v="2020-09-30T00:00:00"/>
    <s v="SI"/>
    <s v="Se adjuntan tres informes de auditorias realizadas en los meses de Julio, Agosto y Septiembre 2020 de Educación, Participación e Investigaciones."/>
    <n v="0.7"/>
    <s v="AVANCE SIGNIFICATIVO"/>
    <n v="10"/>
    <s v="CON TIEMPO"/>
    <s v="ABIERTO"/>
  </r>
  <r>
    <n v="510"/>
    <x v="134"/>
    <x v="29"/>
    <x v="14"/>
    <x v="166"/>
    <s v="Yuli Cristel Peña Arboleda"/>
    <x v="5"/>
    <s v="PAS-2020-028"/>
    <s v="No aplica"/>
    <s v="No aplica"/>
    <x v="3"/>
    <s v="No aplica"/>
    <x v="3"/>
    <s v="Autodiagnostico_x000a_Encuesta FURAG_x000a_Recomendaciones FURAG_x000a_"/>
    <s v="No aplica"/>
    <s v="Fomentar espacios para la capacitación a líderes de procesos y equipos de trabajo sobre gestión del riesgo"/>
    <s v="Capacitaciones"/>
    <s v="No aplica"/>
    <d v="2020-10-01T00:00:00"/>
    <x v="35"/>
    <x v="0"/>
    <x v="0"/>
    <x v="219"/>
    <d v="2020-09-30T00:00:00"/>
    <s v="SI"/>
    <m/>
    <n v="0"/>
    <s v="SIN AVANCE"/>
    <n v="-21"/>
    <s v="VENCIDO"/>
    <s v="ABIERTO"/>
  </r>
  <r>
    <n v="511"/>
    <x v="135"/>
    <x v="10"/>
    <x v="21"/>
    <x v="91"/>
    <s v="Catalina Cardenas Martinez"/>
    <x v="5"/>
    <s v="PAS-2020-029"/>
    <s v="No aplica"/>
    <s v="No aplica"/>
    <x v="4"/>
    <s v="No aplica"/>
    <x v="3"/>
    <s v="Autodiagnostico_x000a_Encuesta FURAG_x000a_Recomendaciones FURAG_x000a_"/>
    <s v="No aplica"/>
    <s v="Realizar el diagnóstico de todas las UPI y Sedes del Instituto conforme a lo establecido en la NTC 6047 frente a los ajustes razonables para garantizar la accesibilidad a los espacios físicos."/>
    <s v="Diagnóstico de accesibilidad"/>
    <s v="No aplica"/>
    <d v="2020-07-01T00:00:00"/>
    <x v="17"/>
    <x v="0"/>
    <x v="0"/>
    <x v="237"/>
    <d v="2020-09-30T00:00:00"/>
    <s v="SI"/>
    <s v="El equipo de Infraestructura a construido el instrumento denominado &quot;INVENTARIO ACCESIBILIDAD FÍSICA EN UNIDADES DE PROTECCIÓN INTEGRAL&quot; mediante el cual se busca recopilar el cumplimiento de la NTC 6047 y generar el diagnóstico de cada UPI"/>
    <n v="0.5"/>
    <s v="AVANCE PARCIAL"/>
    <n v="-51"/>
    <s v="VENCIDO"/>
    <s v="ABIERTO"/>
  </r>
  <r>
    <n v="512"/>
    <x v="135"/>
    <x v="10"/>
    <x v="21"/>
    <x v="80"/>
    <s v="Catalina Cardenas Martinez"/>
    <x v="5"/>
    <s v="PAS-2020-030"/>
    <s v="No aplica"/>
    <s v="No aplica"/>
    <x v="5"/>
    <s v="No aplica"/>
    <x v="3"/>
    <s v="Autodiagnostico_x000a_Encuesta FURAG_x000a_Recomendaciones FURAG_x000a_"/>
    <s v="No aplica"/>
    <s v="Mejorar la accesibilidad al medio fisico - Distrito joven (Obras de reparaciones locativas) "/>
    <s v="Difunción clara y a tiempo, de la información en la UPIS"/>
    <s v="No aplica"/>
    <d v="2020-09-01T00:00:00"/>
    <x v="17"/>
    <x v="0"/>
    <x v="0"/>
    <x v="238"/>
    <d v="2020-09-30T00:00:00"/>
    <s v="SI"/>
    <s v="Se presenta informe del avance de las obras realizadas en la Sede Distrito Joven"/>
    <n v="0.95"/>
    <s v="AVANCE SIGNIFICATIVO"/>
    <n v="-51"/>
    <s v="VENCIDO"/>
    <s v="ABIERTO"/>
  </r>
  <r>
    <n v="513"/>
    <x v="135"/>
    <x v="10"/>
    <x v="24"/>
    <x v="173"/>
    <s v="Catalina Cardenas Martinez"/>
    <x v="5"/>
    <s v="PAS-2020-031"/>
    <s v="No aplica"/>
    <s v="No aplica"/>
    <x v="6"/>
    <s v="No aplica"/>
    <x v="3"/>
    <s v="Autodiagnostico_x000a_Encuesta FURAG_x000a_Recomendaciones FURAG_x000a_"/>
    <s v="No aplica"/>
    <s v="Inlcuir en el manual el mantenimiento a los equipos que posee la entidad"/>
    <s v="Manual Cuidado y Mantenimiento de la Insfraestructura y equipos "/>
    <s v="No aplica"/>
    <d v="2020-08-01T00:00:00"/>
    <x v="17"/>
    <x v="0"/>
    <x v="0"/>
    <x v="239"/>
    <d v="2020-09-30T00:00:00"/>
    <s v="SI"/>
    <s v="El equipo de Infraestructura a construido el Manual &quot;CUIDADO Y MANTENIMIENTO DE LA INFRAESTRUCTURA&quot; en el cual se especifican los mantenimientos que deben realizarse a los equipos del Instituto en el Capitulo 6 &quot;Descripción de mantenimientos&quot;"/>
    <n v="0.95"/>
    <s v="AVANCE SIGNIFICATIVO"/>
    <n v="-51"/>
    <s v="VENCIDO"/>
    <s v="ABIERTO"/>
  </r>
  <r>
    <n v="514"/>
    <x v="135"/>
    <x v="10"/>
    <x v="21"/>
    <x v="80"/>
    <s v="Catalina Cardenas Martinez"/>
    <x v="5"/>
    <s v="PAS-2020-032"/>
    <s v="No aplica"/>
    <s v="No aplica"/>
    <x v="6"/>
    <s v="No aplica"/>
    <x v="3"/>
    <s v="Autodiagnostico_x000a_Encuesta FURAG_x000a_Recomendaciones FURAG_x000a_"/>
    <s v="No aplica"/>
    <s v="Definir la periocidad del mantenimiento"/>
    <s v="Manual Cuidado y Mantenimiento de la Insfraestructura y equipos "/>
    <s v="No aplica"/>
    <d v="2020-08-01T00:00:00"/>
    <x v="17"/>
    <x v="0"/>
    <x v="0"/>
    <x v="219"/>
    <d v="2020-09-30T00:00:00"/>
    <s v="SI"/>
    <s v="El equipo de Infraestructura a construido el Manual &quot;CUIDADO Y MANTENIMIENTO DE LA INFRAESTRUCTURA&quot; en el cual se especifica la periodicidad de los mantenimientos que deben realizarse a los equipos del Instituto en el Capitulo 6.13 &quot;Periodicidad del mantenimiento de los equipos&quot;"/>
    <n v="0.95"/>
    <s v="AVANCE SIGNIFICATIVO"/>
    <n v="-51"/>
    <s v="VENCIDO"/>
    <s v="ABIERTO"/>
  </r>
  <r>
    <n v="515"/>
    <x v="136"/>
    <x v="10"/>
    <x v="13"/>
    <x v="75"/>
    <s v="Catalina Cardenas Martinez"/>
    <x v="5"/>
    <s v="PAS-2020-033"/>
    <s v="No aplica"/>
    <s v="No aplica"/>
    <x v="6"/>
    <s v="No aplica"/>
    <x v="3"/>
    <s v="Autodiagnostico_x000a_Encuesta FURAG_x000a_Recomendaciones FURAG_x000a_"/>
    <s v="No aplica"/>
    <s v="Tener en cuenta la prevención de riesgos laborales asociados al uso de mantenimiento de bienes y espacios fisicos dentro de la polítcia de seguridad"/>
    <s v="Manual Cuidado y Mantenimiento de la Insfraestructura y equipos "/>
    <s v="No aplica"/>
    <d v="2020-08-01T00:00:00"/>
    <x v="17"/>
    <x v="0"/>
    <x v="0"/>
    <x v="219"/>
    <d v="2020-09-30T00:00:00"/>
    <s v="SI"/>
    <s v="El equipo de Infraestructura a construido el Manual &quot;CUIDADO Y MANTENIMIENTO DE LA INFRAESTRUCTURA&quot; en el cual se especifica la prevención de riesgos laborales en el Capitulo 7 &quot;REQUERIMIENTO GENERALES EN SEGURIDAD, SALUD OCUPACIONAL Y  AMBIENTE EN EL  TRABAJO&quot;"/>
    <n v="0.95"/>
    <s v="AVANCE SIGNIFICATIVO"/>
    <n v="-51"/>
    <s v="VENCIDO"/>
    <s v="ABIERTO"/>
  </r>
  <r>
    <n v="516"/>
    <x v="135"/>
    <x v="10"/>
    <x v="21"/>
    <x v="80"/>
    <s v="Catalina Cardenas Martinez"/>
    <x v="5"/>
    <s v="PAS-2020-034"/>
    <s v="No aplica"/>
    <s v="No aplica"/>
    <x v="6"/>
    <s v="No aplica"/>
    <x v="3"/>
    <s v="Autodiagnostico_x000a_Encuesta FURAG_x000a_Recomendaciones FURAG_x000a_"/>
    <s v="No aplica"/>
    <s v="Seguimiento al uso eficiente de bienes con periodos de obsolescencia y renovación"/>
    <s v="Proceso Mantenimiento de bienes "/>
    <s v="No aplica"/>
    <d v="2020-08-01T00:00:00"/>
    <x v="35"/>
    <x v="0"/>
    <x v="0"/>
    <x v="240"/>
    <d v="2020-09-30T00:00:00"/>
    <s v="SI"/>
    <s v="Teniendo en cuenta que para esta vigencia se esta unificando el componente de infraestructura con el componente de equipos, se complementaran los procesos.por lo que se encuentra en elaboración las fichas de hojas de vida de cada uno de los 1500 equipos"/>
    <n v="0"/>
    <s v="SIN AVANCE"/>
    <n v="-21"/>
    <s v="VENCIDO"/>
    <s v="ABIERTO"/>
  </r>
  <r>
    <n v="517"/>
    <x v="137"/>
    <x v="9"/>
    <x v="19"/>
    <x v="174"/>
    <s v="Catalina Cardenas Martinez"/>
    <x v="5"/>
    <s v="PAS-2020-035"/>
    <s v="No aplica"/>
    <s v="No aplica"/>
    <x v="6"/>
    <s v="No aplica"/>
    <x v="3"/>
    <s v="Autodiagnostico_x000a_Encuesta FURAG_x000a_Recomendaciones FURAG_x000a_"/>
    <s v="No aplica"/>
    <s v="Adopar acciones o planes para optimizar el uso de vehiculos institucionales"/>
    <s v="Proceso Mantenimiento de bienes "/>
    <s v="No aplica"/>
    <d v="2020-10-01T00:00:00"/>
    <x v="35"/>
    <x v="0"/>
    <x v="0"/>
    <x v="241"/>
    <d v="2020-09-30T00:00:00"/>
    <s v="NO"/>
    <s v="Actividad al 100%_x000a_No aplica"/>
    <n v="1"/>
    <s v="CUMPLIMIENTO TOTAL"/>
    <s v="NO APLICA ACCION CERRADA"/>
    <s v="NO APLICA ACCION CERRADA"/>
    <s v="CERRADO"/>
  </r>
  <r>
    <n v="518"/>
    <x v="138"/>
    <x v="23"/>
    <x v="7"/>
    <x v="31"/>
    <s v="Stefanny Reina Alvarez"/>
    <x v="5"/>
    <s v="PAS-2020-036"/>
    <s v="No aplica"/>
    <s v="No aplica"/>
    <x v="4"/>
    <s v="No aplica"/>
    <x v="3"/>
    <s v="Autodiagnostico_x000a_Encuesta FURAG_x000a_Recomendaciones FURAG_x000a_"/>
    <s v="No aplica"/>
    <s v="Realizar revisión y ajuste de la caracterización de los ciudadanos, usuarios y grupos de interés del proceso Atención a la Ciudadanía"/>
    <s v="Caracterización de grupos de valor e interés"/>
    <s v="No aplica"/>
    <d v="2020-04-01T00:00:00"/>
    <x v="51"/>
    <x v="0"/>
    <x v="0"/>
    <x v="242"/>
    <d v="2020-09-30T00:00:00"/>
    <s v="NO"/>
    <s v="Actividad al 100%_x000a_No aplica"/>
    <n v="1"/>
    <s v="CUMPLIMIENTO TOTAL"/>
    <s v="NO APLICA ACCION CERRADA"/>
    <s v="NO APLICA ACCION CERRADA"/>
    <s v="CERRADO"/>
  </r>
  <r>
    <n v="519"/>
    <x v="138"/>
    <x v="23"/>
    <x v="3"/>
    <x v="175"/>
    <s v="Stefanny Reina Alvarez"/>
    <x v="5"/>
    <s v="PAS-2020-037"/>
    <s v="No aplica"/>
    <s v="No aplica"/>
    <x v="4"/>
    <s v="No aplica"/>
    <x v="3"/>
    <s v="Autodiagnostico_x000a_Encuesta FURAG_x000a_Recomendaciones FURAG_x000a_"/>
    <s v="No aplica"/>
    <s v="Realizar la revisión y definición de la metodología para la medición de la satisfacción del usuario"/>
    <s v="Medición de la satisfacción de usuarios"/>
    <s v="No aplica"/>
    <d v="2020-05-01T00:00:00"/>
    <x v="52"/>
    <x v="0"/>
    <x v="0"/>
    <x v="243"/>
    <d v="2020-09-30T00:00:00"/>
    <s v="NO"/>
    <s v="Actividad al 100%_x000a_No aplica"/>
    <n v="1"/>
    <s v="CUMPLIMIENTO TOTAL"/>
    <s v="NO APLICA ACCION CERRADA"/>
    <s v="NO APLICA ACCION CERRADA"/>
    <s v="CERRADO"/>
  </r>
  <r>
    <n v="520"/>
    <x v="138"/>
    <x v="23"/>
    <x v="3"/>
    <x v="132"/>
    <s v="Stefanny Reina Alvarez"/>
    <x v="5"/>
    <s v="PAS-2020-038"/>
    <s v="No aplica"/>
    <s v="No aplica"/>
    <x v="4"/>
    <s v="No aplica"/>
    <x v="3"/>
    <s v="Autodiagnostico_x000a_Encuesta FURAG_x000a_Recomendaciones FURAG_x000a_"/>
    <s v="No aplica"/>
    <s v="Realizar la revisión de la estructura funcional del instituto para formalizar la creación del área de atención al ciudadano como responsable de recibir, tratar y resolver las PQRS"/>
    <s v="Organigrama"/>
    <s v="No aplica"/>
    <d v="2020-06-01T00:00:00"/>
    <x v="28"/>
    <x v="0"/>
    <x v="0"/>
    <x v="244"/>
    <d v="2020-09-30T00:00:00"/>
    <s v="SI"/>
    <s v="Se realiza la Actualización  de Plataforma estratégica, en donde se encuentra la necesidad de la revisión del mapa de procesos. Esto nace de las necesidades planteadas en la matriz DOFA"/>
    <n v="0.5"/>
    <s v="AVANCE PARCIAL"/>
    <n v="-174"/>
    <s v="VENCIDO"/>
    <s v="ABIERTO"/>
  </r>
  <r>
    <n v="521"/>
    <x v="138"/>
    <x v="23"/>
    <x v="2"/>
    <x v="3"/>
    <s v="Stefanny Reina Alvarez"/>
    <x v="5"/>
    <s v="PAS-2020-039"/>
    <s v="No aplica"/>
    <s v="No aplica"/>
    <x v="4"/>
    <s v="No aplica"/>
    <x v="3"/>
    <s v="Autodiagnostico_x000a_Encuesta FURAG_x000a_Recomendaciones FURAG_x000a_"/>
    <s v="No aplica"/>
    <s v="Realizar la revisión y ajustes de la caracterización del proceso de Atención a la Ciudadanía ajustando los indicadores de medición y seguimiento de desempeño de Atención al Ciudadano "/>
    <s v="Caracterización del proceso de atención a la ciudadanía"/>
    <s v="No aplica"/>
    <d v="2020-04-01T00:00:00"/>
    <x v="51"/>
    <x v="0"/>
    <x v="0"/>
    <x v="245"/>
    <d v="2020-09-30T00:00:00"/>
    <s v="NO"/>
    <s v="Actividad al 100%_x000a_No aplica"/>
    <n v="1"/>
    <s v="CUMPLIMIENTO TOTAL"/>
    <s v="NO APLICA ACCION CERRADA"/>
    <s v="NO APLICA ACCION CERRADA"/>
    <s v="CERRADO"/>
  </r>
  <r>
    <n v="522"/>
    <x v="138"/>
    <x v="23"/>
    <x v="7"/>
    <x v="31"/>
    <s v="Stefanny Reina Alvarez"/>
    <x v="5"/>
    <s v="PAS-2020-040"/>
    <s v="No aplica"/>
    <s v="No aplica"/>
    <x v="4"/>
    <s v="No aplica"/>
    <x v="3"/>
    <s v="Autodiagnostico_x000a_Encuesta FURAG_x000a_Recomendaciones FURAG_x000a_"/>
    <s v="No aplica"/>
    <s v="Realizar la revisión de los procedimientos y documentos del proceso de Atención a la Ciudadanía verificando el cumplimiento de la política de atención a la ciudadanía, actualizando el procedimiento de requerimientos ciudadanos, incorporando las estrategias para resolver PQRSD según su nivel de complejidad, incorporando en el procedimiento de Atenciones Ciudadanas lo descrito en el Decreto 1166 de 2016"/>
    <s v="Manual de procesos y procediminetos - proceso atención a la ciudadanía"/>
    <s v="No aplica"/>
    <d v="2020-04-01T00:00:00"/>
    <x v="51"/>
    <x v="0"/>
    <x v="0"/>
    <x v="246"/>
    <d v="2020-09-30T00:00:00"/>
    <s v="NO"/>
    <s v="Actividad al 100%_x000a_No aplica"/>
    <n v="1"/>
    <s v="CUMPLIMIENTO TOTAL"/>
    <s v="NO APLICA ACCION CERRADA"/>
    <s v="NO APLICA ACCION CERRADA"/>
    <s v="CERRADO"/>
  </r>
  <r>
    <n v="523"/>
    <x v="138"/>
    <x v="23"/>
    <x v="14"/>
    <x v="176"/>
    <s v="Stefanny Reina Alvarez"/>
    <x v="5"/>
    <s v="PAS-2020-041"/>
    <s v="No aplica"/>
    <s v="No aplica"/>
    <x v="4"/>
    <s v="No aplica"/>
    <x v="3"/>
    <s v="Autodiagnostico_x000a_Encuesta FURAG_x000a_Recomendaciones FURAG_x000a_"/>
    <s v="No aplica"/>
    <s v="Realizar capacitación para cualificar a los servidores públicos del proceso de atención a la ciudadanía para atender efectiva y oportunamente a la población con discapacidad"/>
    <s v="Capacitaciones"/>
    <s v="No aplica"/>
    <d v="2020-02-01T00:00:00"/>
    <x v="50"/>
    <x v="0"/>
    <x v="0"/>
    <x v="247"/>
    <d v="2020-09-30T00:00:00"/>
    <s v="NO"/>
    <s v="Actividad al 100%_x000a_No aplica"/>
    <n v="1"/>
    <s v="CUMPLIMIENTO TOTAL"/>
    <s v="NO APLICA ACCION CERRADA"/>
    <s v="NO APLICA ACCION CERRADA"/>
    <s v="CERRADO"/>
  </r>
  <r>
    <n v="524"/>
    <x v="138"/>
    <x v="23"/>
    <x v="7"/>
    <x v="31"/>
    <s v="Stefanny Reina Alvarez"/>
    <x v="5"/>
    <s v="PAS-2020-042"/>
    <s v="No aplica"/>
    <s v="No aplica"/>
    <x v="4"/>
    <s v="No aplica"/>
    <x v="3"/>
    <s v="Autodiagnostico_x000a_Encuesta FURAG_x000a_Recomendaciones FURAG_x000a_"/>
    <s v="No aplica"/>
    <s v="Revisar y ajustar la carta de trato digno a la ciudadanía y actualizar la información de puntos de atención, horario y mecanismos para presentar las pqrs y enviar al proceso de Comunicaciones para que realice la divulgación"/>
    <s v="Carta de trato digno"/>
    <s v="No aplica"/>
    <d v="2020-05-01T00:00:00"/>
    <x v="52"/>
    <x v="0"/>
    <x v="0"/>
    <x v="248"/>
    <d v="2020-09-30T00:00:00"/>
    <s v="NO"/>
    <s v="Actividad al 100%_x000a_No aplica"/>
    <n v="1"/>
    <s v="CUMPLIMIENTO TOTAL"/>
    <s v="NO APLICA ACCION CERRADA"/>
    <s v="NO APLICA ACCION CERRADA"/>
    <s v="CERRADO"/>
  </r>
  <r>
    <n v="525"/>
    <x v="138"/>
    <x v="23"/>
    <x v="21"/>
    <x v="91"/>
    <s v="Stefanny Reina Alvarez"/>
    <x v="5"/>
    <s v="PAS-2020-043"/>
    <s v="No aplica"/>
    <s v="No aplica"/>
    <x v="4"/>
    <s v="No aplica"/>
    <x v="3"/>
    <s v="Autodiagnostico_x000a_Encuesta FURAG_x000a_Recomendaciones FURAG_x000a_"/>
    <s v="No aplica"/>
    <s v="Adecuar puntos de atención al ciudadano en la sede de la calle 61 informar al proceso de comunicaciones para socializar su puesta en funcionamiento"/>
    <s v="Puntos de atención"/>
    <s v="No aplica"/>
    <d v="2020-03-01T00:00:00"/>
    <x v="49"/>
    <x v="0"/>
    <x v="0"/>
    <x v="246"/>
    <d v="2020-09-30T00:00:00"/>
    <s v="NO"/>
    <s v="Actividad al 100%_x000a_No aplica"/>
    <n v="1"/>
    <s v="CUMPLIMIENTO TOTAL"/>
    <s v="NO APLICA ACCION CERRADA"/>
    <s v="NO APLICA ACCION CERRADA"/>
    <s v="CERRADO"/>
  </r>
  <r>
    <n v="526"/>
    <x v="138"/>
    <x v="23"/>
    <x v="14"/>
    <x v="176"/>
    <s v="Stefanny Reina Alvarez"/>
    <x v="5"/>
    <s v="PAS-2020-044"/>
    <s v="No aplica"/>
    <s v="No aplica"/>
    <x v="4"/>
    <s v="No aplica"/>
    <x v="3"/>
    <s v="Autodiagnostico_x000a_Encuesta FURAG_x000a_Recomendaciones FURAG_x000a_"/>
    <s v="No aplica"/>
    <s v="Gestionar capacitaciones para cualificar al equipo de Atención a la ciudadanía en temas de servicio al ciudadano"/>
    <s v="Capacitaciones"/>
    <s v="No aplica"/>
    <d v="2020-06-01T00:00:00"/>
    <x v="28"/>
    <x v="0"/>
    <x v="0"/>
    <x v="249"/>
    <d v="2020-09-30T00:00:00"/>
    <s v="NO"/>
    <s v="Actividad al 100%_x000a_No aplica"/>
    <n v="1"/>
    <s v="CUMPLIMIENTO TOTAL"/>
    <s v="NO APLICA ACCION CERRADA"/>
    <s v="NO APLICA ACCION CERRADA"/>
    <s v="CERRADO"/>
  </r>
  <r>
    <n v="527"/>
    <x v="138"/>
    <x v="23"/>
    <x v="3"/>
    <x v="177"/>
    <s v="Stefanny Reina Alvarez"/>
    <x v="5"/>
    <s v="PAS-2020-045"/>
    <s v="No aplica"/>
    <s v="No aplica"/>
    <x v="4"/>
    <s v="No aplica"/>
    <x v="3"/>
    <s v="Autodiagnostico_x000a_Encuesta FURAG_x000a_Recomendaciones FURAG_x000a_"/>
    <s v="No aplica"/>
    <s v="Participar en al menos 9 ferias de servicio convocadas por la Alcaldía Mayor"/>
    <s v="Ferias de servicio"/>
    <s v="No aplica"/>
    <d v="2020-12-01T00:00:00"/>
    <x v="50"/>
    <x v="0"/>
    <x v="0"/>
    <x v="250"/>
    <d v="2020-09-30T00:00:00"/>
    <s v="SI"/>
    <s v="Se acompaña a la entidad en las  ferias que se realizaron a partir del mes de octubre  en el barrio cinco huecos,  feria BoxVida y la toma a la upz 80.  "/>
    <n v="0.51"/>
    <s v="AVANCE PARCIAL"/>
    <n v="10"/>
    <s v="CON TIEMPO"/>
    <s v="ABIERTO"/>
  </r>
  <r>
    <n v="528"/>
    <x v="138"/>
    <x v="23"/>
    <x v="14"/>
    <x v="176"/>
    <s v="Stefanny Reina Alvarez"/>
    <x v="5"/>
    <s v="PAS-2020-046"/>
    <s v="No aplica"/>
    <s v="No aplica"/>
    <x v="4"/>
    <s v="No aplica"/>
    <x v="3"/>
    <s v="Autodiagnostico_x000a_Encuesta FURAG_x000a_Recomendaciones FURAG_x000a_"/>
    <s v="No aplica"/>
    <s v="Solicitar taller de lenguaje claro a la Veeduría Distrital para las personas del equipo de Atención a la Ciudadanía y personal administrativo de la Entidad"/>
    <s v="Capacitaciones"/>
    <s v="No aplica"/>
    <d v="2020-06-01T00:00:00"/>
    <x v="28"/>
    <x v="0"/>
    <x v="0"/>
    <x v="251"/>
    <d v="2020-09-30T00:00:00"/>
    <s v="NO"/>
    <s v="Actividad al 100%_x000a_No aplica"/>
    <n v="1"/>
    <s v="CUMPLIMIENTO TOTAL"/>
    <s v="NO APLICA ACCION CERRADA"/>
    <s v="NO APLICA ACCION CERRADA"/>
    <s v="CERRADO"/>
  </r>
  <r>
    <n v="529"/>
    <x v="138"/>
    <x v="23"/>
    <x v="3"/>
    <x v="133"/>
    <s v="Stefanny Reina Alvarez"/>
    <x v="5"/>
    <s v="PAS-2020-047"/>
    <s v="No aplica"/>
    <s v="No aplica"/>
    <x v="4"/>
    <s v="No aplica"/>
    <x v="3"/>
    <s v="Autodiagnostico_x000a_Encuesta FURAG_x000a_Recomendaciones FURAG_x000a_"/>
    <s v="No aplica"/>
    <s v="Ajustar el formato para la presentación del informe mensual incorporando las recomendaciones dirigidas a mejorar el servicio, agregando un ítem para el reporte de solicitudes anónimas"/>
    <s v="Informe menual de atención a la ciudadanía"/>
    <s v="No aplica"/>
    <d v="2020-03-01T00:00:00"/>
    <x v="49"/>
    <x v="0"/>
    <x v="0"/>
    <x v="246"/>
    <d v="2020-09-30T00:00:00"/>
    <s v="NO"/>
    <s v="Actividad al 100%_x000a_No aplica"/>
    <n v="1"/>
    <s v="CUMPLIMIENTO TOTAL"/>
    <s v="NO APLICA ACCION CERRADA"/>
    <s v="NO APLICA ACCION CERRADA"/>
    <s v="CERRADO"/>
  </r>
  <r>
    <n v="530"/>
    <x v="138"/>
    <x v="23"/>
    <x v="3"/>
    <x v="134"/>
    <s v="Stefanny Reina Alvarez"/>
    <x v="5"/>
    <s v="PAS-2020-048"/>
    <s v="No aplica"/>
    <s v="No aplica"/>
    <x v="5"/>
    <s v="No aplica"/>
    <x v="3"/>
    <s v="Autodiagnostico_x000a_Encuesta FURAG_x000a_Recomendaciones FURAG_x000a_"/>
    <s v="No aplica"/>
    <s v="Realizar la revisión y fortalecimeinto de la Política de atención a la ciudadania, y fortalecer el proceso de autorización tratamiento de datos personales"/>
    <s v="Políticia de Atención de la ciudadania"/>
    <s v="No aplica"/>
    <d v="2020-11-01T00:00:00"/>
    <x v="35"/>
    <x v="0"/>
    <x v="0"/>
    <x v="219"/>
    <d v="2020-09-30T00:00:00"/>
    <s v="SI"/>
    <s v="se crea la Política de Atención a la Ciudadanía de la entidad la cual esta para aprobación del lider SIGID de la OAP"/>
    <n v="0.9"/>
    <s v="AVANCE SIGNIFICATIVO"/>
    <n v="-21"/>
    <s v="VENCIDO"/>
    <s v="ABIERTO"/>
  </r>
  <r>
    <n v="531"/>
    <x v="138"/>
    <x v="23"/>
    <x v="3"/>
    <x v="178"/>
    <s v="Stefanny Reina Alvarez"/>
    <x v="5"/>
    <s v="PAS-2020-049"/>
    <s v="No aplica"/>
    <s v="No aplica"/>
    <x v="5"/>
    <s v="No aplica"/>
    <x v="3"/>
    <s v="Autodiagnostico_x000a_Encuesta FURAG_x000a_Recomendaciones FURAG_x000a_"/>
    <s v="No aplica"/>
    <s v="Definir y construir los lineamientos de Protección y Custodia de Datos de los Reportantes  y los canales dispuesta para este fin. (Revisar el manejo de la Línea exclusiva de denuncia de posibles hechos de corrupción.)"/>
    <s v="Protección y Custodia de Datos de los Reportantes"/>
    <s v="No aplica"/>
    <d v="2020-10-01T00:00:00"/>
    <x v="17"/>
    <x v="0"/>
    <x v="0"/>
    <x v="219"/>
    <d v="2020-09-30T00:00:00"/>
    <s v="SI"/>
    <s v="Se realiza la actualización de la Politica Protección y Custodia de Datos de los Reportantes, y se envia a juridica para sus aportes."/>
    <n v="0.8"/>
    <s v="AVANCE SIGNIFICATIVO"/>
    <n v="-51"/>
    <s v="VENCIDO"/>
    <s v="ABIERTO"/>
  </r>
  <r>
    <n v="532"/>
    <x v="138"/>
    <x v="23"/>
    <x v="3"/>
    <x v="134"/>
    <s v="Stefanny Reina Alvarez"/>
    <x v="5"/>
    <s v="PAS-2020-050"/>
    <s v="No aplica"/>
    <s v="No aplica"/>
    <x v="4"/>
    <s v="No aplica"/>
    <x v="3"/>
    <s v="Autodiagnostico_x000a_Encuesta FURAG_x000a_Recomendaciones FURAG_x000a_"/>
    <s v="No aplica"/>
    <s v="Diseñar una estrategia de seguimiento y medición para Política de servicio al ciudadano"/>
    <s v="Estrategias de seguimiento y medición Política de servicio al ciudadano."/>
    <s v="No aplica"/>
    <d v="2020-11-01T00:00:00"/>
    <x v="35"/>
    <x v="0"/>
    <x v="0"/>
    <x v="219"/>
    <d v="2020-09-30T00:00:00"/>
    <s v="SI"/>
    <s v="La estrategia se encuentra en la politica de servicio al ciudadano"/>
    <n v="0.9"/>
    <s v="AVANCE SIGNIFICATIVO"/>
    <n v="-21"/>
    <s v="VENCIDO"/>
    <s v="ABIERTO"/>
  </r>
  <r>
    <n v="533"/>
    <x v="138"/>
    <x v="23"/>
    <x v="3"/>
    <x v="134"/>
    <s v="Stefanny Reina Alvarez"/>
    <x v="5"/>
    <s v="PAS-2020-051"/>
    <s v="No aplica"/>
    <s v="No aplica"/>
    <x v="4"/>
    <s v="No aplica"/>
    <x v="3"/>
    <s v="Autodiagnostico_x000a_Encuesta FURAG_x000a_Recomendaciones FURAG_x000a_"/>
    <s v="No aplica"/>
    <s v="Alinear la Política de servicio al ciudadano con el plan sectorial y PDT. Definir mecanismos de seguimiento y evaluación"/>
    <s v="Política de servicio al ciudadano"/>
    <s v="No aplica"/>
    <d v="2020-11-01T00:00:00"/>
    <x v="35"/>
    <x v="0"/>
    <x v="0"/>
    <x v="252"/>
    <d v="2020-09-30T00:00:00"/>
    <s v="NO"/>
    <s v="Actividad al 100%_x000a_No aplica"/>
    <n v="1"/>
    <s v="CUMPLIMIENTO TOTAL"/>
    <s v="NO APLICA ACCION CERRADA"/>
    <s v="NO APLICA ACCION CERRADA"/>
    <s v="CERRADO"/>
  </r>
  <r>
    <n v="534"/>
    <x v="138"/>
    <x v="23"/>
    <x v="14"/>
    <x v="176"/>
    <s v="Stefanny Reina Alvarez"/>
    <x v="5"/>
    <s v="PAS-2020-052"/>
    <s v="No aplica"/>
    <s v="No aplica"/>
    <x v="4"/>
    <s v="No aplica"/>
    <x v="3"/>
    <s v="Autodiagnostico_x000a_Encuesta FURAG_x000a_Recomendaciones FURAG_x000a_"/>
    <s v="No aplica"/>
    <s v="Implementar un plan de formación relacionada específicamente  con el serv. al ciudadano"/>
    <s v="Plan de formulacion relacionado con Servivio al ciudadano"/>
    <s v="No aplica"/>
    <d v="2020-11-01T00:00:00"/>
    <x v="35"/>
    <x v="0"/>
    <x v="0"/>
    <x v="253"/>
    <d v="2020-09-30T00:00:00"/>
    <s v="NO"/>
    <s v="Actividad al 100%_x000a_No aplica"/>
    <n v="1"/>
    <s v="CUMPLIMIENTO TOTAL"/>
    <s v="NO APLICA ACCION CERRADA"/>
    <s v="NO APLICA ACCION CERRADA"/>
    <s v="CERRADO"/>
  </r>
  <r>
    <n v="535"/>
    <x v="138"/>
    <x v="23"/>
    <x v="9"/>
    <x v="179"/>
    <s v="Stefanny Reina Alvarez"/>
    <x v="5"/>
    <s v="PAS-2020-053"/>
    <s v="No aplica"/>
    <s v="No aplica"/>
    <x v="4"/>
    <s v="No aplica"/>
    <x v="3"/>
    <s v="Autodiagnostico_x000a_Encuesta FURAG_x000a_Recomendaciones FURAG_x000a_"/>
    <s v="No aplica"/>
    <s v="Generar políticas, lineamientos, planes, programas y/o proyectos que garanticen el ejercicio total y efectivo de los derechos y acceso a la oferta publica dirigida a personas con discapacidad, adultos mayores, mujeres embarazadas, personas que hablen lenguajes o dialectos en Colombia (Indígena, afro y ROM)"/>
    <s v="Garantizar el ejercicio total y efectivo de los derechos y acceso a la oferta publica dirigida a personas con discapacidad, adultos mayores, mujeres embarazadas"/>
    <s v="No aplica"/>
    <d v="2020-11-01T00:00:00"/>
    <x v="35"/>
    <x v="0"/>
    <x v="0"/>
    <x v="219"/>
    <d v="2020-09-30T00:00:00"/>
    <s v="SI"/>
    <s v="se crea la Política de Atención a la Ciudadanía de la entidad la cual esta para aprobación del lider SIGID de la OAP"/>
    <n v="0.9"/>
    <s v="AVANCE SIGNIFICATIVO"/>
    <n v="-21"/>
    <s v="VENCIDO"/>
    <s v="ABIERTO"/>
  </r>
  <r>
    <n v="536"/>
    <x v="138"/>
    <x v="23"/>
    <x v="3"/>
    <x v="180"/>
    <s v="Stefanny Reina Alvarez"/>
    <x v="5"/>
    <s v="PAS-2020-054"/>
    <s v="No aplica"/>
    <s v="No aplica"/>
    <x v="4"/>
    <s v="No aplica"/>
    <x v="3"/>
    <s v="Autodiagnostico_x000a_Encuesta FURAG_x000a_Recomendaciones FURAG_x000a_"/>
    <s v="No aplica"/>
    <s v="Menú interactivo con opciones para la atención de personas con discapacidad"/>
    <s v="Menú interactivo para la atencion a personas con discapacidad"/>
    <s v="No aplica"/>
    <d v="2020-11-01T00:00:00"/>
    <x v="35"/>
    <x v="0"/>
    <x v="0"/>
    <x v="254"/>
    <d v="2020-09-30T00:00:00"/>
    <s v="NO"/>
    <s v="Actividad al 100%_x000a_No aplica"/>
    <n v="1"/>
    <s v="CUMPLIMIENTO TOTAL"/>
    <s v="NO APLICA ACCION CERRADA"/>
    <s v="NO APLICA ACCION CERRADA"/>
    <s v="CERRADO"/>
  </r>
  <r>
    <n v="537"/>
    <x v="12"/>
    <x v="3"/>
    <x v="22"/>
    <x v="181"/>
    <s v="Catalina Cardenas Martinez"/>
    <x v="5"/>
    <s v="PAS-2020-055"/>
    <s v="No aplica"/>
    <s v="No aplica"/>
    <x v="7"/>
    <s v="No aplica"/>
    <x v="3"/>
    <s v="Autodiagnostico_x000a_Encuesta FURAG_x000a_Recomendaciones FURAG_x000a_"/>
    <s v="No aplica"/>
    <s v="Elaborar por parte del Comité de Conciliación, los perfiles de abogados externos teniendo en cuenta los criterios de litigiosidad, complejidad de los casos y el impacto de los procesos"/>
    <s v="Perfiles de abogados"/>
    <s v="No aplica"/>
    <d v="2020-12-01T00:00:00"/>
    <x v="50"/>
    <x v="0"/>
    <x v="0"/>
    <x v="255"/>
    <d v="2020-09-30T00:00:00"/>
    <s v="SI"/>
    <s v="No apilca teniendo en cuenta la baja litigosidad en la entidad se  tienen claros los perfiles del área de Defensa Judicial"/>
    <n v="0"/>
    <s v="SIN AVANCE"/>
    <n v="10"/>
    <s v="CON TIEMPO"/>
    <s v="ABIERTO"/>
  </r>
  <r>
    <n v="538"/>
    <x v="12"/>
    <x v="3"/>
    <x v="22"/>
    <x v="182"/>
    <s v="Catalina Cardenas Martinez"/>
    <x v="5"/>
    <s v="PAS-2020-056"/>
    <s v="No aplica"/>
    <s v="No aplica"/>
    <x v="7"/>
    <s v="No aplica"/>
    <x v="3"/>
    <s v="Autodiagnostico_x000a_Encuesta FURAG_x000a_Recomendaciones FURAG_x000a_"/>
    <s v="No aplica"/>
    <s v="Elaborar un documento que consolide todos los instrumentos de política que se hayan producido por el comité de conciliación y defensa judicial para las diferentes etapas del ciclo de la defensa jurídica tales como la política de prevención del daño antijurídico, y estrategias y directrices de defensa judicial o conciliación"/>
    <s v="Perfiles de abogados"/>
    <s v="No aplica"/>
    <d v="2020-04-01T00:00:00"/>
    <x v="51"/>
    <x v="0"/>
    <x v="0"/>
    <x v="256"/>
    <d v="2020-09-30T00:00:00"/>
    <s v="NO"/>
    <s v="Actividad al 100%_x000a_No aplica"/>
    <n v="1"/>
    <s v="CUMPLIMIENTO TOTAL"/>
    <s v="NO APLICA ACCION CERRADA"/>
    <s v="NO APLICA ACCION CERRADA"/>
    <s v="CERRADO"/>
  </r>
  <r>
    <n v="539"/>
    <x v="12"/>
    <x v="3"/>
    <x v="22"/>
    <x v="183"/>
    <s v="Catalina Cardenas Martinez"/>
    <x v="5"/>
    <s v="PAS-2020-057"/>
    <s v="No aplica"/>
    <s v="No aplica"/>
    <x v="7"/>
    <s v="No aplica"/>
    <x v="3"/>
    <s v="Autodiagnostico_x000a_Encuesta FURAG_x000a_Recomendaciones FURAG_x000a_"/>
    <s v="No aplica"/>
    <s v="Realizar revisión constante a las capacitaciones y charlas impartidas por la Secretaria Jurídica Distrital con el fin de coordinar la asistencia del equipo de trabajo del a Oficina Asesora Jurídica"/>
    <s v="Perfiles de abogados"/>
    <s v="No aplica"/>
    <d v="2020-03-01T00:00:00"/>
    <x v="50"/>
    <x v="0"/>
    <x v="0"/>
    <x v="257"/>
    <d v="2020-09-30T00:00:00"/>
    <s v="NO"/>
    <s v="Actividad al 100%_x000a_No aplica"/>
    <n v="1"/>
    <s v="CUMPLIMIENTO TOTAL"/>
    <s v="NO APLICA ACCION CERRADA"/>
    <s v="NO APLICA ACCION CERRADA"/>
    <s v="CERRADO"/>
  </r>
  <r>
    <n v="540"/>
    <x v="12"/>
    <x v="3"/>
    <x v="22"/>
    <x v="184"/>
    <s v="Catalina Cardenas Martinez"/>
    <x v="5"/>
    <s v="PAS-2020-058"/>
    <s v="No aplica"/>
    <s v="No aplica"/>
    <x v="7"/>
    <s v="No aplica"/>
    <x v="3"/>
    <s v="Autodiagnostico_x000a_Encuesta FURAG_x000a_Recomendaciones FURAG_x000a_"/>
    <s v="No aplica"/>
    <s v="Realizar la revisión de las actas del comité a fin de garantizar que en las reuniones se realice el estudio y/o análisis de las deficiencias de las actuaciones procesales por parte de los apoderados de la entidad, si las hubiere y documentar la actividad"/>
    <s v="Actas de comité y análisis de deficiencias"/>
    <s v="No aplica"/>
    <d v="2020-03-01T00:00:00"/>
    <x v="32"/>
    <x v="0"/>
    <x v="0"/>
    <x v="258"/>
    <d v="2020-09-30T00:00:00"/>
    <s v="NO"/>
    <s v="Actividad al 100%_x000a_No aplica"/>
    <n v="1"/>
    <s v="CUMPLIMIENTO TOTAL"/>
    <s v="NO APLICA ACCION CERRADA"/>
    <s v="NO APLICA ACCION CERRADA"/>
    <s v="CERRADO"/>
  </r>
  <r>
    <n v="541"/>
    <x v="12"/>
    <x v="3"/>
    <x v="10"/>
    <x v="20"/>
    <s v="Catalina Cardenas Martinez"/>
    <x v="5"/>
    <s v="PAS-2020-059"/>
    <s v="No aplica"/>
    <s v="No aplica"/>
    <x v="7"/>
    <s v="No aplica"/>
    <x v="3"/>
    <s v="Autodiagnostico_x000a_Encuesta FURAG_x000a_Recomendaciones FURAG_x000a_"/>
    <s v="No aplica"/>
    <s v="Realizar acciones conducentes a fortalecer la publicación de los informes finales de supervisión por parte de los supervisores de contratos"/>
    <s v="Publicación de ifnormes de supervisión"/>
    <s v="No aplica"/>
    <d v="2020-03-01T00:00:00"/>
    <x v="50"/>
    <x v="0"/>
    <x v="0"/>
    <x v="259"/>
    <d v="2020-09-30T00:00:00"/>
    <s v="NO"/>
    <s v="Actividad al 100%_x000a_No aplica"/>
    <n v="1"/>
    <s v="CUMPLIMIENTO TOTAL"/>
    <s v="NO APLICA ACCION CERRADA"/>
    <s v="NO APLICA ACCION CERRADA"/>
    <s v="CERRADO"/>
  </r>
  <r>
    <n v="542"/>
    <x v="12"/>
    <x v="3"/>
    <x v="22"/>
    <x v="182"/>
    <s v="Catalina Cardenas Martinez"/>
    <x v="5"/>
    <s v="PAS-2020-060"/>
    <s v="No aplica"/>
    <s v="No aplica"/>
    <x v="7"/>
    <s v="No aplica"/>
    <x v="3"/>
    <s v="Autodiagnostico_x000a_Encuesta FURAG_x000a_Recomendaciones FURAG_x000a_"/>
    <s v="No aplica"/>
    <s v="Actualizar la Política de daño antijurídico"/>
    <s v="Política daño antijurídico"/>
    <s v="No aplica"/>
    <d v="2020-10-01T00:00:00"/>
    <x v="17"/>
    <x v="0"/>
    <x v="0"/>
    <x v="260"/>
    <d v="2020-09-30T00:00:00"/>
    <s v="NO"/>
    <s v="Actividad al 100%_x000a_No aplica"/>
    <n v="1"/>
    <s v="CUMPLIMIENTO TOTAL"/>
    <s v="NO APLICA ACCION CERRADA"/>
    <s v="NO APLICA ACCION CERRADA"/>
    <s v="CERRADO"/>
  </r>
  <r>
    <n v="543"/>
    <x v="12"/>
    <x v="3"/>
    <x v="10"/>
    <x v="185"/>
    <s v="Catalina Cardenas Martinez"/>
    <x v="5"/>
    <s v="PAS-2020-061"/>
    <s v="No aplica"/>
    <s v="No aplica"/>
    <x v="8"/>
    <s v="No aplica"/>
    <x v="3"/>
    <s v="Autodiagnostico_x000a_Encuesta FURAG_x000a_Recomendaciones FURAG_x000a_"/>
    <s v="No aplica"/>
    <s v="Revisar el Manual de contratación y verificar las pruebas que se aplican para que garanticen la idoneidad de los candidatos."/>
    <s v="Manual de contratación"/>
    <s v="No aplica"/>
    <d v="2020-10-01T00:00:00"/>
    <x v="17"/>
    <x v="0"/>
    <x v="0"/>
    <x v="261"/>
    <d v="2020-09-30T00:00:00"/>
    <s v="NO"/>
    <s v="Actividad al 100%_x000a_No aplica"/>
    <n v="1"/>
    <s v="CUMPLIMIENTO TOTAL"/>
    <s v="NO APLICA ACCION CERRADA"/>
    <s v="NO APLICA ACCION CERRADA"/>
    <s v="CERRADO"/>
  </r>
  <r>
    <n v="544"/>
    <x v="139"/>
    <x v="24"/>
    <x v="3"/>
    <x v="7"/>
    <s v="Marisol Monsalve Usme"/>
    <x v="5"/>
    <s v="PAS-2020-062"/>
    <s v="No aplica"/>
    <s v="No aplica"/>
    <x v="4"/>
    <s v="No aplica"/>
    <x v="3"/>
    <s v="Autodiagnostico_x000a_Encuesta FURAG_x000a_Recomendaciones FURAG_x000a_"/>
    <s v="No aplica"/>
    <s v="Adelantar las gestiones necesarias para la divulgación de sus trámites y servicios en la radio distrital DC RADIO"/>
    <s v="Publicación"/>
    <s v="No aplica"/>
    <d v="2020-06-01T00:00:00"/>
    <x v="28"/>
    <x v="0"/>
    <x v="0"/>
    <x v="262"/>
    <d v="2020-09-30T00:00:00"/>
    <s v="NO"/>
    <s v="Actividad al 100%_x000a_No aplica"/>
    <n v="1"/>
    <s v="CUMPLIMIENTO TOTAL"/>
    <s v="NO APLICA ACCION CERRADA"/>
    <s v="NO APLICA ACCION CERRADA"/>
    <s v="CERRADO"/>
  </r>
  <r>
    <n v="545"/>
    <x v="139"/>
    <x v="24"/>
    <x v="3"/>
    <x v="133"/>
    <s v="Marisol Monsalve Usme"/>
    <x v="5"/>
    <s v="PAS-2020-063"/>
    <s v="No aplica"/>
    <s v="No aplica"/>
    <x v="4"/>
    <s v="No aplica"/>
    <x v="3"/>
    <s v="Autodiagnostico_x000a_Encuesta FURAG_x000a_Recomendaciones FURAG_x000a_"/>
    <s v="No aplica"/>
    <s v="Publicar  en lugares visibles (diferentes al medio electrónico) y de fácil acceso al ciudadano  la información referente a Carta de trato digno, listado de trámites y servicios y Responsable (dependencia o nombre o cargo) de la atención de peticiones, quejas, reclamos y/o denuncias una vez ésta información sea entregada por el proceso de Atención a la Ciudadanía"/>
    <s v="Publicación"/>
    <s v="No aplica"/>
    <d v="2020-07-01T00:00:00"/>
    <x v="54"/>
    <x v="0"/>
    <x v="0"/>
    <x v="263"/>
    <d v="2020-09-30T00:00:00"/>
    <s v="NO"/>
    <s v="Actividad al 100%_x000a_No aplica"/>
    <n v="1"/>
    <s v="CUMPLIMIENTO TOTAL"/>
    <s v="NO APLICA ACCION CERRADA"/>
    <s v="NO APLICA ACCION CERRADA"/>
    <s v="CERRADO"/>
  </r>
  <r>
    <n v="546"/>
    <x v="139"/>
    <x v="24"/>
    <x v="25"/>
    <x v="186"/>
    <s v="Marisol Monsalve Usme"/>
    <x v="5"/>
    <s v="PAS-2020-064"/>
    <s v="No aplica"/>
    <s v="No aplica"/>
    <x v="1"/>
    <s v="No aplica"/>
    <x v="3"/>
    <s v="Autodiagnostico_x000a_Encuesta FURAG_x000a_Recomendaciones FURAG_x000a_"/>
    <s v="No aplica"/>
    <s v="Realizar el seguimiento al uso de los conjuntos de datos publicados por el Instituto"/>
    <s v="Publicación"/>
    <s v="No aplica"/>
    <d v="2020-04-01T00:00:00"/>
    <x v="51"/>
    <x v="0"/>
    <x v="0"/>
    <x v="264"/>
    <d v="2020-09-30T00:00:00"/>
    <s v="NO"/>
    <s v="El área de comunicaciones realiza el seguimiento al conjunto de datos abiertos publicado por la entidad en al plataforma Datos Abiertos Bogotá, señalando la cantidad de visitas y descargas que ha tenido cada conjunto de datos a corte de septiembre 2020 "/>
    <n v="1"/>
    <s v="CUMPLIMIENTO TOTAL"/>
    <s v="NO APLICA ACCION CERRADA"/>
    <s v="NO APLICA ACCION CERRADA"/>
    <s v="CERRADO"/>
  </r>
  <r>
    <n v="547"/>
    <x v="140"/>
    <x v="0"/>
    <x v="7"/>
    <x v="31"/>
    <s v="Yuli Cristel Peña Arboleda"/>
    <x v="5"/>
    <s v="PAS-2020-065"/>
    <s v="No aplica"/>
    <s v="No aplica"/>
    <x v="9"/>
    <s v="No aplica"/>
    <x v="3"/>
    <s v="Autodiagnostico_x000a_Encuesta FURAG_x000a_Recomendaciones FURAG_x000a_"/>
    <s v="No aplica"/>
    <s v="Actualizar la caracterización agregando las necesidades o problemas de los grupos étnicos"/>
    <s v="Caracterización grupos de valor e interés"/>
    <s v="No aplica"/>
    <d v="2020-04-01T00:00:00"/>
    <x v="51"/>
    <x v="0"/>
    <x v="0"/>
    <x v="35"/>
    <d v="2020-09-30T00:00:00"/>
    <s v="SI"/>
    <s v="se realizán las modificaciones al documento oficial Caracterización de usuarios, ciudadanos y grupos de interés, pendiente por actualizar en la página, solicitud enviada por Aranda."/>
    <n v="0.9"/>
    <s v="AVANCE SIGNIFICATIVO"/>
    <n v="-235"/>
    <s v="VENCIDO"/>
    <s v="ABIERTO"/>
  </r>
  <r>
    <n v="548"/>
    <x v="141"/>
    <x v="0"/>
    <x v="7"/>
    <x v="31"/>
    <s v="Yuli Cristel Peña Arboleda"/>
    <x v="5"/>
    <s v="PAS-2020-066"/>
    <s v="No aplica"/>
    <s v="No aplica"/>
    <x v="9"/>
    <s v="No aplica"/>
    <x v="3"/>
    <s v="Autodiagnostico_x000a_Encuesta FURAG_x000a_Recomendaciones FURAG_x000a_"/>
    <s v="No aplica"/>
    <s v="Identificar problemas y necesidades en procesos participativos, proyectar problemas y necesidades en el tiempo y Estimar tiempo para resolver problemas y necesidades"/>
    <s v="Caracterización grupos de valor e interés"/>
    <s v="No aplica"/>
    <d v="2020-04-01T00:00:00"/>
    <x v="51"/>
    <x v="0"/>
    <x v="0"/>
    <x v="220"/>
    <d v="2020-09-30T00:00:00"/>
    <s v="NO"/>
    <s v="Esta Información  se entregó en el primer seguimiento que se realizó en el mes de abril 2020._x000a__x000a_Se aplica los procedimientos establecidos por la oficina jurídica para la adquisición de servicios e infraestructura de TI, para lo cual se consulta la tienda virtual del estado colombiano donde se encuentran los Acuerdos Marco que son herramientas de agregación de demanda que permiten a las Entidades adquirir de manera ágil los Bienes y Servicios de Características Técnicas Uniformes._x000a__x000a_Los formatos utilizados para tal fin se encuentran en el proceso de gestión jurídica entre los que se encuentran: (requerimientos técnicos, fichas técnicas, anexos técnicos, entre otros"/>
    <n v="1"/>
    <s v="CUMPLIMIENTO TOTAL"/>
    <s v="NO APLICA ACCION CERRADA"/>
    <s v="NO APLICA ACCION CERRADA"/>
    <s v="CERRADO"/>
  </r>
  <r>
    <n v="549"/>
    <x v="142"/>
    <x v="10"/>
    <x v="25"/>
    <x v="167"/>
    <s v="Catalina Cardenas Martinez"/>
    <x v="5"/>
    <s v="PAS-2020-067"/>
    <s v="No aplica"/>
    <s v="No aplica"/>
    <x v="9"/>
    <s v="No aplica"/>
    <x v="3"/>
    <s v="Autodiagnostico_x000a_Encuesta FURAG_x000a_Recomendaciones FURAG_x000a_"/>
    <s v="No aplica"/>
    <s v="Realizar el Diagnóstico de capacidades de las UPI y Sedes del Instituto evaluando su capacidad de atención, entorno y capacidad tecnológica"/>
    <s v="Diagnóstico de capacidades"/>
    <s v="No aplica"/>
    <d v="2020-07-01T00:00:00"/>
    <x v="54"/>
    <x v="0"/>
    <x v="0"/>
    <x v="265"/>
    <d v="2020-09-30T00:00:00"/>
    <s v="NO"/>
    <s v="Reuniones y analisis de identificación  de necesidades y capacidades en temas de TI."/>
    <n v="1"/>
    <s v="CUMPLIMIENTO TOTAL"/>
    <s v="NO APLICA ACCION CERRADA"/>
    <s v="NO APLICA ACCION CERRADA"/>
    <s v="CERRADO"/>
  </r>
  <r>
    <n v="550"/>
    <x v="0"/>
    <x v="28"/>
    <x v="2"/>
    <x v="3"/>
    <s v="Yuli Cristel Peña Arboleda"/>
    <x v="5"/>
    <s v="PAS-2020-068"/>
    <s v="No aplica"/>
    <s v="No aplica"/>
    <x v="9"/>
    <s v="No aplica"/>
    <x v="3"/>
    <s v="Autodiagnostico_x000a_Encuesta FURAG_x000a_Recomendaciones FURAG_x000a_"/>
    <s v="No aplica"/>
    <s v="Realizar el cuadro de mando integrado actualizando los indicadores"/>
    <s v="Cuadro de mando integrado (Balance Scorecard)"/>
    <s v="No aplica"/>
    <d v="2020-06-01T00:00:00"/>
    <x v="28"/>
    <x v="0"/>
    <x v="0"/>
    <x v="266"/>
    <d v="2020-09-30T00:00:00"/>
    <m/>
    <s v="Se realizó la propuesta del nuevo plan estrategico en donde a las iniciativas estratgeicas  se le formularon indicadores de impacto"/>
    <n v="0.2"/>
    <s v="AVANCE MINIMO"/>
    <n v="-174"/>
    <s v="VENCIDO"/>
    <s v="ABIERTO"/>
  </r>
  <r>
    <n v="551"/>
    <x v="0"/>
    <x v="28"/>
    <x v="2"/>
    <x v="3"/>
    <s v="Yuli Cristel Peña Arboleda"/>
    <x v="5"/>
    <s v="PAS-2020-069"/>
    <s v="No aplica"/>
    <s v="No aplica"/>
    <x v="9"/>
    <s v="No aplica"/>
    <x v="3"/>
    <s v="Autodiagnostico_x000a_Encuesta FURAG_x000a_Recomendaciones FURAG_x000a_"/>
    <s v="No aplica"/>
    <s v="Realizar el análisis del contexto interno y externo a los mapas de riesgos de la entidad, incluyéndolos en el PAAC"/>
    <s v="PAAC"/>
    <s v="No aplica"/>
    <d v="2020-05-01T00:00:00"/>
    <x v="52"/>
    <x v="0"/>
    <x v="0"/>
    <x v="267"/>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52"/>
    <x v="0"/>
    <x v="28"/>
    <x v="7"/>
    <x v="31"/>
    <s v="Yuli Cristel Peña Arboleda"/>
    <x v="5"/>
    <s v="PAS-2020-070"/>
    <s v="No aplica"/>
    <s v="No aplica"/>
    <x v="9"/>
    <s v="No aplica"/>
    <x v="3"/>
    <s v="Autodiagnostico_x000a_Encuesta FURAG_x000a_Recomendaciones FURAG_x000a_"/>
    <s v="No aplica"/>
    <s v="Realizar una revisión general a todos los procedimientos e instructivos del manual de procesos y procedimientos identificando y detallando los puntos de control"/>
    <s v="Manual de procesos y procedimientos"/>
    <s v="No aplica"/>
    <d v="2020-05-01T00:00:00"/>
    <x v="52"/>
    <x v="0"/>
    <x v="0"/>
    <x v="268"/>
    <d v="2020-09-30T00:00:00"/>
    <s v="NO"/>
    <s v="La Oficina Asesora de Planeación terminó la revisión general de los documentos que forman parte del Sistema Integrado de Gestión del IDIRPON – SIGID con el fin de determinar los tipos documentales que debían ser intervenidos e identificar en ellos las actividades que se convierten en puntos de control. La OAP identificó 114 documentos en los que se deben identificar puntos de control que son aquellas decisiones importantes que deben ser tomadas y donde la calidad del producto o servicio puede verse afectada adversamente._x000a__x000a_Con los documentos ya identificados, El equipo MIPG inicio la revisión de los documentos y sus actividades con los procesos responsables, al 16 de diciembre se han revisado 75 procedimientos e instructivos."/>
    <n v="1"/>
    <s v="CUMPLIMIENTO TOTAL"/>
    <s v="NO APLICA ACCION CERRADA"/>
    <s v="NO APLICA ACCION CERRADA"/>
    <s v="CERRADO"/>
  </r>
  <r>
    <n v="553"/>
    <x v="0"/>
    <x v="28"/>
    <x v="2"/>
    <x v="3"/>
    <s v="Yuli Cristel Peña Arboleda"/>
    <x v="5"/>
    <s v="PAS-2020-071"/>
    <s v="No aplica"/>
    <s v="No aplica"/>
    <x v="9"/>
    <s v="No aplica"/>
    <x v="3"/>
    <s v="Autodiagnostico_x000a_Encuesta FURAG_x000a_Recomendaciones FURAG_x000a_"/>
    <s v="No aplica"/>
    <s v="Agregar a la nueva plataforma estratégica las metas en temas de transparencia y anticorrupción con indicadores, seguimientos, seguimiento a participación ciudadana y rendición de cuentas, fortalecimiento institucional, objetivos y estrategias para el control fiscal, metas establecidas en acceso a la información respaldadas con indicadores verificables"/>
    <s v="Plataforma estratégica"/>
    <s v="No aplica"/>
    <d v="2020-08-01T00:00:00"/>
    <x v="53"/>
    <x v="0"/>
    <x v="0"/>
    <x v="269"/>
    <d v="2020-09-30T00:00:00"/>
    <s v="NO"/>
    <s v="Se aprueba la nueva plataforma estrategica mediante resolucion Resolución 577 de 2020, dentro del cual esta el objetivo estrategico &quot;Fortalecer el reconocimiento ciudadano del desempeño institucional del IDIPRON&quot; el cual tiene las estrategias:_x000a_1. Institucionalización de la Política de Transparencia, Acceso a la Información  y Anticorrupción_x000a_2.Institucionalización de la Política de Participación Ciudadana (Rendición de Cuentas)_x000a_3.Diseño e implementación del Modelo de Servicio (Atención a la Ciudadanía"/>
    <n v="1"/>
    <s v="CUMPLIMIENTO TOTAL"/>
    <s v="NO APLICA ACCION CERRADA"/>
    <s v="NO APLICA ACCION CERRADA"/>
    <s v="CERRADO"/>
  </r>
  <r>
    <n v="554"/>
    <x v="141"/>
    <x v="0"/>
    <x v="1"/>
    <x v="6"/>
    <s v="Yuli Cristel Peña Arboleda"/>
    <x v="5"/>
    <s v="PAS-2020-072"/>
    <s v="No aplica"/>
    <s v="No aplica"/>
    <x v="10"/>
    <s v="No aplica"/>
    <x v="3"/>
    <s v="Autodiagnostico_x000a_Encuesta FURAG_x000a_Recomendaciones FURAG_x000a_"/>
    <s v="No aplica"/>
    <s v="Realizar la modificación al Plan Institucional de Participación ciudadana agregando los ítems mencionados en el autodiagnóstico y resultados FURAG II"/>
    <s v=" Plan Institucional de Participación ciudadana"/>
    <s v="No aplica"/>
    <d v="2020-04-01T00:00:00"/>
    <x v="51"/>
    <x v="0"/>
    <x v="0"/>
    <x v="35"/>
    <d v="2020-09-30T00:00:00"/>
    <s v="NO"/>
    <s v="Se realizá una revisión al documento &quot; Plan Institutcional de Participación&quot; que fue actualizado el día 26 de febrero del año 2020 teniendo en cuenta las observaciones del FURAG identificando que dicha actualización cumple con todos los lineamientos establecidos; se adjunta docuemtno y link."/>
    <n v="1"/>
    <s v="CUMPLIMIENTO TOTAL"/>
    <s v="NO APLICA ACCION CERRADA"/>
    <s v="NO APLICA ACCION CERRADA"/>
    <s v="CERRADO"/>
  </r>
  <r>
    <n v="555"/>
    <x v="141"/>
    <x v="0"/>
    <x v="1"/>
    <x v="187"/>
    <s v="Yuli Cristel Peña Arboleda"/>
    <x v="5"/>
    <s v="PAS-2020-073"/>
    <s v="No aplica"/>
    <s v="No aplica"/>
    <x v="10"/>
    <s v="No aplica"/>
    <x v="3"/>
    <s v="Autodiagnostico_x000a_Encuesta FURAG_x000a_Recomendaciones FURAG_x000a_"/>
    <s v="No aplica"/>
    <s v="Crear un micrositio en la página Web donde repose toda la información del Participación ciudadana y Rendición de cuentas (organizar la información, ajustar la documentación de las actividades, solicitar el micrositio al Web master, gestionar las publicaciones)"/>
    <s v="Página Web"/>
    <s v="No aplica"/>
    <d v="2020-05-01T00:00:00"/>
    <x v="52"/>
    <x v="0"/>
    <x v="0"/>
    <x v="270"/>
    <d v="2020-09-30T00:00:00"/>
    <s v="NO"/>
    <s v="Dentro del link de Transparencia y acceso a la nformación pública en los numerales 6.1.4 &quot;Plan de rendición de cuentas&quot; y el numeral 7.1.4 &quot;Rendición de cuentas publicas a los ciudadanos&quot; se podra encontrar toda la información relacionada sobre Participación ciudadana y rendición de cuentas de la entidad"/>
    <n v="1"/>
    <s v="CUMPLIMIENTO TOTAL"/>
    <s v="NO APLICA ACCION CERRADA"/>
    <s v="NO APLICA ACCION CERRADA"/>
    <s v="CERRADO"/>
  </r>
  <r>
    <n v="556"/>
    <x v="141"/>
    <x v="0"/>
    <x v="14"/>
    <x v="188"/>
    <s v="Yuli Cristel Peña Arboleda"/>
    <x v="5"/>
    <s v="PAS-2020-074"/>
    <s v="No aplica"/>
    <s v="No aplica"/>
    <x v="10"/>
    <s v="No aplica"/>
    <x v="3"/>
    <s v="Autodiagnostico_x000a_Encuesta FURAG_x000a_Recomendaciones FURAG_x000a_"/>
    <s v="No aplica"/>
    <s v="Diseñar y realizar capacitaciones a los grupos de valor en temas de participación ciudadana e informarlos al área de capacitaciones"/>
    <s v="Capacitaciones"/>
    <s v="No aplica"/>
    <d v="2020-06-01T00:00:00"/>
    <x v="28"/>
    <x v="0"/>
    <x v="0"/>
    <x v="271"/>
    <d v="2020-09-30T00:00:00"/>
    <s v="NO"/>
    <s v="Se ralizó contacto con el equipo de capacitaciones, llevando a cabo dos capacitaciones en temas de rendición de cuentas y participación, adémas se realizarón a grupos de valor (NNAJ) y áreas como control interno, juridica y directivos; se adjunta actas de reuniones de articulación con capacitaciones y evidencias de las capacitaciones realizadas."/>
    <n v="1"/>
    <s v="CUMPLIMIENTO TOTAL"/>
    <s v="NO APLICA ACCION CERRADA"/>
    <s v="NO APLICA ACCION CERRADA"/>
    <s v="CERRADO"/>
  </r>
  <r>
    <n v="557"/>
    <x v="143"/>
    <x v="34"/>
    <x v="29"/>
    <x v="189"/>
    <s v="Yuli Cristel Peña Arboleda"/>
    <x v="5"/>
    <s v="PAS-2020-075"/>
    <s v="No aplica"/>
    <s v="No aplica"/>
    <x v="11"/>
    <s v="No aplica"/>
    <x v="3"/>
    <s v="Autodiagnostico_x000a_Encuesta FURAG_x000a_Recomendaciones FURAG_x000a_"/>
    <s v="No aplica"/>
    <s v="Realizar la revisión y oficialización del documento “Centro de documentación” teniendo en cuenta los parámetros de la política de gestión documental"/>
    <s v="documento “Centro de documentación”"/>
    <s v="No aplica"/>
    <d v="2020-08-01T00:00:00"/>
    <x v="53"/>
    <x v="0"/>
    <x v="0"/>
    <x v="272"/>
    <d v="2020-09-30T00:00:00"/>
    <s v="SI"/>
    <s v="Se entregó al profesional de la OAP, se ajustó de acuerdo con las indicaciones recibidas. Se envió por ARANDA y se recibieron comentarios del Líder de MIPG con dos ajustes que están pendientes por elaborar. _x000a_El soporte es el documento revisado y con los comentarios del líder de MIPG."/>
    <n v="0.95000000000000007"/>
    <s v="AVANCE SIGNIFICATIVO"/>
    <n v="-112"/>
    <s v="VENCIDO"/>
    <s v="ABIERTO"/>
  </r>
  <r>
    <n v="558"/>
    <x v="143"/>
    <x v="34"/>
    <x v="29"/>
    <x v="190"/>
    <s v="Yuli Cristel Peña Arboleda"/>
    <x v="5"/>
    <s v="PAS-2020-076"/>
    <s v="No aplica"/>
    <s v="No aplica"/>
    <x v="11"/>
    <s v="No aplica"/>
    <x v="3"/>
    <s v="Autodiagnostico_x000a_Encuesta FURAG_x000a_Recomendaciones FURAG_x000a_"/>
    <s v="No aplica"/>
    <s v="Realizar el cargue del inventario a la página web del instituto en el espacio de SISAS y articular con el protocolo de préstamo de documentos de acuerdo a los lineamientos de gestión documental"/>
    <s v=" cargue del inventario a la página web del instituto"/>
    <s v="No aplica"/>
    <d v="2020-08-01T00:00:00"/>
    <x v="53"/>
    <x v="0"/>
    <x v="0"/>
    <x v="273"/>
    <d v="2020-09-30T00:00:00"/>
    <s v="SI"/>
    <s v="Se realizó inventario del Centro de Documentación del IDIPRON._x000a_Se realizó el cargue del inventario en la página web del Instituto. _x000a_Se puede consultar en el siguiente link: http://www.idipron.gov.co/sites/default/files/docs/investigacion/centro-documentacion/biblioteca-centro-documentacion.pdf_x000a__x000a_Se elaboró el documento del protocolo, se hicieron ajustes según revisión del profesional de la OAP. _x000a_Se realizó reunión con Administración Documental para la socialización del documento y para solicitar su concepto y aprobación de acuerdo con los lineamientos de gestión documental. _x000a_El documento ya fue aprobado por Administración documental y se envió a la oficina de Comunicaciones para su diseño. _x000a__x000a_Soporte Correo con aprobación por parte de documental y solicitud a comunicaciones. "/>
    <n v="0.95"/>
    <s v="AVANCE SIGNIFICATIVO"/>
    <n v="-112"/>
    <s v="VENCIDO"/>
    <s v="ABIERTO"/>
  </r>
  <r>
    <n v="559"/>
    <x v="0"/>
    <x v="28"/>
    <x v="29"/>
    <x v="191"/>
    <s v="Yuli Cristel Peña Arboleda"/>
    <x v="5"/>
    <s v="PAS-2020-077"/>
    <s v="No aplica"/>
    <s v="No aplica"/>
    <x v="11"/>
    <s v="No aplica"/>
    <x v="3"/>
    <s v="Autodiagnostico_x000a_Encuesta FURAG_x000a_Recomendaciones FURAG_x000a_"/>
    <s v="No aplica"/>
    <s v="Crear un grupo que evalúe, implemente, haga seguimiento y lleve a cabo acciones de mejora al Plan de Acción de Gestión del Conocimiento y la Innovación, en el marco del MIPG (Equipo Interdisciplinario Gestión del conocimiento y la innovación)"/>
    <s v="creacion de grupo"/>
    <s v="No aplica"/>
    <d v="2020-03-01T00:00:00"/>
    <x v="49"/>
    <x v="0"/>
    <x v="0"/>
    <x v="274"/>
    <d v="2020-09-30T00:00:00"/>
    <s v="NO"/>
    <s v="Se realizo una mesa de trabajo con sistemas, investigaciones, desarrollo humano y planeación, Actualmente se ha adelantado una mesa de trabajo, donde se establecieron algunos compromisos y próximamente se realizará la otra para el seguimiento de los mismos"/>
    <n v="1"/>
    <s v="CUMPLIMIENTO TOTAL"/>
    <s v="NO APLICA ACCION CERRADA"/>
    <s v="NO APLICA ACCION CERRADA"/>
    <s v="CERRADO"/>
  </r>
  <r>
    <n v="560"/>
    <x v="0"/>
    <x v="34"/>
    <x v="29"/>
    <x v="189"/>
    <s v="Yuli Cristel Peña Arboleda"/>
    <x v="5"/>
    <s v="PAS-2020-078"/>
    <s v="No aplica"/>
    <s v="No aplica"/>
    <x v="11"/>
    <s v="No aplica"/>
    <x v="3"/>
    <s v="Autodiagnostico_x000a_Encuesta FURAG_x000a_Recomendaciones FURAG_x000a_"/>
    <s v="No aplica"/>
    <s v="Elaboración de una pieza comunicacional o similar para socialización del Centro de Documentación _x000a_"/>
    <s v="Pieza comunicacional o similar para socialización del Centro de Documentación "/>
    <s v="No aplica"/>
    <d v="2020-11-01T00:00:00"/>
    <x v="35"/>
    <x v="0"/>
    <x v="0"/>
    <x v="35"/>
    <d v="2020-09-30T00:00:00"/>
    <s v="SI"/>
    <s v="Se realizó solicitud a la oficina de comunicaciones de la pieza comunicacional."/>
    <n v="0.5"/>
    <s v="AVANCE PARCIAL"/>
    <n v="-21"/>
    <s v="VENCIDO"/>
    <s v="ABIERTO"/>
  </r>
  <r>
    <n v="561"/>
    <x v="0"/>
    <x v="5"/>
    <x v="2"/>
    <x v="192"/>
    <s v="Yuli Cristel Peña Arboleda"/>
    <x v="5"/>
    <s v="PAS-2020-079"/>
    <s v="No aplica"/>
    <s v="No aplica"/>
    <x v="9"/>
    <s v="No aplica"/>
    <x v="3"/>
    <s v="Autodiagnostico_x000a_Encuesta FURAG_x000a_Recomendaciones FURAG_x000a_"/>
    <s v="No aplica"/>
    <s v="Presentación de informes periódicos para la toma de decisiones y realizar recomendaciones al equipo directivos."/>
    <s v="Informes de seguimiento _x000a_Presentacion de informes ante el comité directivo"/>
    <s v="No aplica"/>
    <d v="2020-09-01T00:00:00"/>
    <x v="35"/>
    <x v="0"/>
    <x v="0"/>
    <x v="275"/>
    <d v="2020-09-30T00:00:00"/>
    <s v="NO"/>
    <s v="La Oficina Asesora de Planeación en cumplimiento con sus funciones, ha realizado el seguimiento a los diferentes planes, programas y proyectos de la entidad, producto de lo cual ha venido realizando informes y generando alertas que son presentadas al equipo directivo para la toma de decisiones._x000a_Se realizó informe de seguimiento al cumplimiento del Plan Anticorrupción y Atención al Ciudadano con corte al mes de agosto, en el cual se definieron alertas frente a los componentes y acciones que presentaban un avance incipiente. Con base en el informe, el equipo directivo definió lineamientos para que los procesos avancen de manera efectiva en el cumplimiento de las actividades planteadas._x000a_Se realizo análisis a los resultados obtenidos por el Instituto en el Índice de Desempeño Institucional resultado del diligenciamiento del FURAG para la vigencia 2019 y las recomendaciones realizadas por el DAFP al Instituto para avanzar en la implementación de las diferentes políticas de gestión, producto del informe se ajustó el Plan de Adecuación y Sostenibilidad SIG MIPG que fue presentado y aprobado por el Comité Institucional de Gestión y Desempeño._x000a_La Oficina Asesora de Planeación, elaboró un tablero de control cuyo objetivo es el de consolidar las brechas identificadas en el instituto. Gracias al tablero de control, se ha podido generar alertas a las áreas  con base a las actividades vencidas o que están próximas a vencerse en los planes de mejoramiento de la contraloría, del Plan de Adecuación y Sostenibilidad SIG-MIPG. Producto de dichas alertas, el equipo directivo ha llamado la atención a los proceso para el cumplimiento de las acciones planeadas."/>
    <n v="1"/>
    <s v="CUMPLIMIENTO TOTAL"/>
    <s v="NO APLICA ACCION CERRADA"/>
    <s v="NO APLICA ACCION CERRADA"/>
    <s v="CERRADO"/>
  </r>
  <r>
    <n v="562"/>
    <x v="141"/>
    <x v="0"/>
    <x v="2"/>
    <x v="3"/>
    <s v="Yuli Cristel Peña Arboleda"/>
    <x v="5"/>
    <s v="PAS-2020-080"/>
    <s v="No aplica"/>
    <s v="No aplica"/>
    <x v="9"/>
    <s v="No aplica"/>
    <x v="3"/>
    <s v="Autodiagnostico_x000a_Encuesta FURAG_x000a_Recomendaciones FURAG_x000a_"/>
    <s v="No aplica"/>
    <s v="Formular indicadores que midan la participación de la ciudadanía en los procesos de elaboración de la normatividad, políticas, programas y proyectos"/>
    <s v="Indicadores de participacion ciudadana"/>
    <s v="No aplica"/>
    <d v="2020-11-01T00:00:00"/>
    <x v="35"/>
    <x v="0"/>
    <x v="0"/>
    <x v="35"/>
    <d v="2020-09-30T00:00:00"/>
    <s v="NO"/>
    <s v="Se realizá plan de trabajo con la formulación de indicadores; se adjunta acta de trabajo de equipo."/>
    <n v="1"/>
    <s v="CUMPLIMIENTO TOTAL"/>
    <s v="NO APLICA ACCION CERRADA"/>
    <s v="NO APLICA ACCION CERRADA"/>
    <s v="CERRADO"/>
  </r>
  <r>
    <n v="563"/>
    <x v="144"/>
    <x v="28"/>
    <x v="2"/>
    <x v="3"/>
    <s v="Yuli Cristel Peña Arboleda"/>
    <x v="5"/>
    <s v="PAS-2020-081"/>
    <s v="No aplica"/>
    <s v="No aplica"/>
    <x v="9"/>
    <s v="No aplica"/>
    <x v="3"/>
    <s v="Autodiagnostico_x000a_Encuesta FURAG_x000a_Recomendaciones FURAG_x000a_"/>
    <s v="No aplica"/>
    <s v="Actualizar la Politica de aministración del riesgo de la entidad"/>
    <s v="Politica de administracion del riesgo"/>
    <s v="No aplica"/>
    <d v="2020-08-01T00:00:00"/>
    <x v="53"/>
    <x v="0"/>
    <x v="0"/>
    <x v="276"/>
    <d v="2020-09-30T00:00:00"/>
    <s v="NO"/>
    <s v="La Oficina Asesora de Planeación elaboró el Manual para la Administración del Riesgo del Instituto, documento que contiene los lineamientos para la adecuada gestión de los riesgos en el instituto, el documento fue elaborado tomando como base la Guía para la administración del riesgo y el diseño de controles en entidades públicas elaborado por el DAFP. El documento en su versión final fue enviado para validación de la Oficina de Control Interno y posteriormente para aprobación por parte del Comité Institucional de Gestión y Desempeño"/>
    <n v="1"/>
    <s v="CUMPLIMIENTO TOTAL"/>
    <s v="NO APLICA ACCION CERRADA"/>
    <s v="NO APLICA ACCION CERRADA"/>
    <s v="CERRADO"/>
  </r>
  <r>
    <n v="564"/>
    <x v="141"/>
    <x v="0"/>
    <x v="14"/>
    <x v="188"/>
    <s v="Yuli Cristel Peña Arboleda"/>
    <x v="5"/>
    <s v="PAS-2020-082"/>
    <s v="No aplica"/>
    <s v="No aplica"/>
    <x v="9"/>
    <s v="No aplica"/>
    <x v="3"/>
    <s v="Autodiagnostico_x000a_Encuesta FURAG_x000a_Recomendaciones FURAG_x000a_"/>
    <s v="No aplica"/>
    <s v="Implementar acciones dirigidas a capacitar a grupos de valor y control social"/>
    <s v="Capacitaciones"/>
    <s v="No aplica"/>
    <d v="2020-12-01T00:00:00"/>
    <x v="50"/>
    <x v="0"/>
    <x v="0"/>
    <x v="35"/>
    <d v="2020-09-30T00:00:00"/>
    <s v="NO"/>
    <s v="Se realiza capacitaciones a grupos de valor en temas de rendición de cuentas y participación ciudadana, adémas del trabajo realizado de participación de los NNAJ en la actualización de la plataforma estratégica., se adjunta informe resultados plataforma estrategica, listados de asistencia capacitaciones."/>
    <n v="1"/>
    <s v="CUMPLIMIENTO TOTAL"/>
    <s v="NO APLICA ACCION CERRADA"/>
    <s v="NO APLICA ACCION CERRADA"/>
    <s v="CERRADO"/>
  </r>
  <r>
    <n v="565"/>
    <x v="0"/>
    <x v="28"/>
    <x v="2"/>
    <x v="3"/>
    <s v="Yuli Cristel Peña Arboleda"/>
    <x v="5"/>
    <s v="PAS-2020-083"/>
    <s v="No aplica"/>
    <s v="No aplica"/>
    <x v="9"/>
    <s v="No aplica"/>
    <x v="3"/>
    <s v="Autodiagnostico_x000a_Encuesta FURAG_x000a_Recomendaciones FURAG_x000a_"/>
    <s v="No aplica"/>
    <s v="Definir la metodología de los indicadores de gestión"/>
    <s v="Metodologia"/>
    <s v="No aplica"/>
    <d v="2020-09-01T00:00:00"/>
    <x v="32"/>
    <x v="0"/>
    <x v="0"/>
    <x v="35"/>
    <d v="2020-09-30T00:00:00"/>
    <s v="SI"/>
    <m/>
    <n v="0"/>
    <s v="SIN AVANCE"/>
    <n v="-82"/>
    <s v="VENCIDO"/>
    <s v="ABIERTO"/>
  </r>
  <r>
    <n v="566"/>
    <x v="145"/>
    <x v="15"/>
    <x v="2"/>
    <x v="3"/>
    <s v="Yuli Cristel Peña Arboleda"/>
    <x v="5"/>
    <s v="PAS-2020-084"/>
    <s v="No aplica"/>
    <s v="No aplica"/>
    <x v="3"/>
    <s v="No aplica"/>
    <x v="3"/>
    <s v="Autodiagnostico_x000a_Encuesta FURAG_x000a_Recomendaciones FURAG_x000a_"/>
    <s v="No aplica"/>
    <s v="Establecer controles para evitar la materialización de riesgos contables"/>
    <s v="Matriz de riesgos"/>
    <s v="No aplica"/>
    <d v="2020-09-01T00:00:00"/>
    <x v="32"/>
    <x v="0"/>
    <x v="0"/>
    <x v="35"/>
    <d v="2020-09-30T00:00:00"/>
    <s v="SI"/>
    <s v="Willy Revisa"/>
    <n v="0"/>
    <s v="SIN AVANCE"/>
    <n v="-82"/>
    <s v="VENCIDO"/>
    <s v="ABIERTO"/>
  </r>
  <r>
    <n v="567"/>
    <x v="146"/>
    <x v="28"/>
    <x v="2"/>
    <x v="3"/>
    <s v="Yuli Cristel Peña Arboleda"/>
    <x v="5"/>
    <s v="PAS-2020-085"/>
    <s v="No aplica"/>
    <s v="No aplica"/>
    <x v="3"/>
    <s v="No aplica"/>
    <x v="3"/>
    <s v="Autodiagnostico_x000a_Encuesta FURAG_x000a_Recomendaciones FURAG_x000a_"/>
    <s v="No aplica"/>
    <s v="Actualizacion de matrices de riesgo a partir de la aprobacion del plan estrategico"/>
    <s v="Identificar factores políticos, sociales, contable y financieros, ambientales, asociados a los procesos, asociados al flujo y disponibilidad de la comunicación interna o externa, asociados a posibles actos de corrupción en la entidad, de carácter fiscal; que puedan afectar negativamente el cumplimiento de los objetivos institucionales"/>
    <s v="No aplica"/>
    <d v="2020-12-01T00:00:00"/>
    <x v="50"/>
    <x v="0"/>
    <x v="0"/>
    <x v="35"/>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68"/>
    <x v="147"/>
    <x v="28"/>
    <x v="2"/>
    <x v="3"/>
    <s v="Yuli Cristel Peña Arboleda"/>
    <x v="5"/>
    <s v="PAS-2020-086"/>
    <s v="No aplica"/>
    <s v="No aplica"/>
    <x v="3"/>
    <s v="No aplica"/>
    <x v="3"/>
    <s v="Autodiagnostico_x000a_Encuesta FURAG_x000a_Recomendaciones FURAG_x000a_"/>
    <s v="No aplica"/>
    <s v="Definir lo lineamientos en materia de  corrupción  (fraude y corrupción)."/>
    <s v="Lineamientos en materia de  corrupción  (fraude y corrupción)"/>
    <s v="No aplica"/>
    <d v="2020-12-01T00:00:00"/>
    <x v="50"/>
    <x v="0"/>
    <x v="0"/>
    <x v="35"/>
    <d v="2020-09-30T00:00:00"/>
    <s v="NO"/>
    <s v="La Oficina Asesora de Planeación elaboró el Manual para la Administración del Riesgo en el IDIPRON el cual tiene los lineamientos para establecer los lineamientos metodológicos que permitan realizar adecuadamente la administración de los riesgos en el Instituto dentro de los cuales se encuentran los riesgos de corrupción. Por otra parte, la entidad formuló la politica para el tratamiento de datos en la entidad, dentro de la cual se incluyeron los lineamientos para el manejo de los datos de las personas que presentan denuncias por corrupción. Asi mismo, el proceso Atención a la Ciudadanía ajusto sus procedimientos estableciendo los lineamientos necesarios para el manejo de los temas relacionados con denuncias por actos de corrupción."/>
    <n v="1"/>
    <s v="CUMPLIMIENTO TOTAL"/>
    <s v="NO APLICA ACCION CERRADA"/>
    <s v="NO APLICA ACCION CERRADA"/>
    <s v="CERRADO"/>
  </r>
  <r>
    <n v="569"/>
    <x v="0"/>
    <x v="28"/>
    <x v="2"/>
    <x v="3"/>
    <s v="Yuli Cristel Peña Arboleda"/>
    <x v="5"/>
    <s v="PAS-2020-087"/>
    <s v="No aplica"/>
    <s v="No aplica"/>
    <x v="5"/>
    <s v="No aplica"/>
    <x v="3"/>
    <s v="Autodiagnostico_x000a_Encuesta FURAG_x000a_Recomendaciones FURAG_x000a_"/>
    <s v="No aplica"/>
    <s v="Realizar el fortalecimento de Promoción el PAAC. (Se debe fortalecer el conocimiento de los temas para los NNAJ)"/>
    <s v="PAAC"/>
    <s v="No aplica"/>
    <d v="2020-09-01T00:00:00"/>
    <x v="32"/>
    <x v="0"/>
    <x v="0"/>
    <x v="277"/>
    <d v="2020-09-30T00:00:00"/>
    <s v="NO"/>
    <s v="Se elaboró el guion para el video de socialización del PAAC. Con la Oficina de Comunicaciones se tiene establecida la fecha para realizar la grabación del video la cual se ha atrazdo por la falta de agenda de la Contratista Interprete de Señas de la Entidad."/>
    <n v="1"/>
    <s v="CUMPLIMIENTO TOTAL"/>
    <s v="NO APLICA ACCION CERRADA"/>
    <s v="NO APLICA ACCION CERRADA"/>
    <s v="CERRADO"/>
  </r>
  <r>
    <n v="570"/>
    <x v="0"/>
    <x v="28"/>
    <x v="2"/>
    <x v="3"/>
    <s v="Yuli Cristel Peña Arboleda"/>
    <x v="5"/>
    <s v="PAS-2020-088"/>
    <s v="No aplica"/>
    <s v="No aplica"/>
    <x v="12"/>
    <s v="No aplica"/>
    <x v="3"/>
    <s v="Autodiagnostico_x000a_Encuesta FURAG_x000a_Recomendaciones FURAG_x000a_"/>
    <s v="No aplica"/>
    <s v="Revisión de las OPAS en el SUIT en el marco de la nueva plataforma estratégica"/>
    <s v="OPAS"/>
    <s v="No aplica"/>
    <d v="2020-09-01T00:00:00"/>
    <x v="32"/>
    <x v="0"/>
    <x v="0"/>
    <x v="278"/>
    <d v="2020-09-30T00:00:00"/>
    <s v="SI"/>
    <s v="LA Oficina Assesora de Planeación realizo el analisis de las OPAS que actualmente se encuentran publicadas en el SUIT frente a la Plataforma Estratégica aprobada con la Resolución 577 de 2020 y se estableció la necesidad de estructurar todos los servicios que presta la Entidad al rededor de las áreas de derecho existentes"/>
    <n v="0.9"/>
    <s v="AVANCE SIGNIFICATIVO"/>
    <n v="-82"/>
    <s v="VENCIDO"/>
    <s v="ABIERTO"/>
  </r>
  <r>
    <n v="571"/>
    <x v="0"/>
    <x v="28"/>
    <x v="2"/>
    <x v="3"/>
    <s v="Yuli Cristel Peña Arboleda"/>
    <x v="5"/>
    <s v="PAS-2020-089"/>
    <s v="No aplica"/>
    <s v="No aplica"/>
    <x v="5"/>
    <s v="No aplica"/>
    <x v="3"/>
    <s v="Autodiagnostico_x000a_Encuesta FURAG_x000a_Recomendaciones FURAG_x000a_"/>
    <s v="No aplica"/>
    <s v="Creación y oficialización de la Política de Antifraude y Antipirateria"/>
    <s v="Política de Antifraude y Antipirateria"/>
    <s v="No aplica"/>
    <d v="2020-12-01T00:00:00"/>
    <x v="50"/>
    <x v="0"/>
    <x v="0"/>
    <x v="35"/>
    <d v="2020-09-30T00:00:00"/>
    <s v="SI"/>
    <m/>
    <n v="0"/>
    <s v="SIN AVANCE"/>
    <n v="10"/>
    <s v="CON TIEMPO"/>
    <s v="ABIERTO"/>
  </r>
  <r>
    <n v="572"/>
    <x v="0"/>
    <x v="28"/>
    <x v="2"/>
    <x v="3"/>
    <s v="Yuli Cristel Peña Arboleda"/>
    <x v="5"/>
    <s v="PAS-2020-090"/>
    <s v="No aplica"/>
    <s v="No aplica"/>
    <x v="5"/>
    <s v="No aplica"/>
    <x v="3"/>
    <s v="Autodiagnostico_x000a_Encuesta FURAG_x000a_Recomendaciones FURAG_x000a_"/>
    <s v="No aplica"/>
    <s v="Construir el documento de Análisis del contexto interno - externo de la Entidad"/>
    <s v="Análisis del contexto interno - externo de la Entidad"/>
    <s v="No aplica"/>
    <d v="2020-11-01T00:00:00"/>
    <x v="35"/>
    <x v="0"/>
    <x v="0"/>
    <x v="35"/>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73"/>
    <x v="141"/>
    <x v="0"/>
    <x v="1"/>
    <x v="6"/>
    <s v="Yuli Cristel Peña Arboleda"/>
    <x v="5"/>
    <s v="PAS-2020-091"/>
    <s v="No aplica"/>
    <s v="No aplica"/>
    <x v="10"/>
    <s v="No aplica"/>
    <x v="3"/>
    <s v="Autodiagnostico_x000a_Encuesta FURAG_x000a_Recomendaciones FURAG_x000a_"/>
    <s v="No aplica"/>
    <s v="Realizar un diagnostico a las necesidades de los grupos de valor de la entidad"/>
    <s v="diagnostico de necesidades"/>
    <s v="No aplica"/>
    <d v="2020-10-01T00:00:00"/>
    <x v="17"/>
    <x v="0"/>
    <x v="0"/>
    <x v="279"/>
    <d v="2020-09-30T00:00:00"/>
    <s v="NO"/>
    <s v="En el marco de la actualización de la  plataforma estratégoca 2020 - 2024, se realizó una revisión de necesidades de información de los grupos de valor y NNAJ; lo cual se ve reflejado en los proyectos de inversión."/>
    <n v="1"/>
    <s v="CUMPLIMIENTO TOTAL"/>
    <s v="NO APLICA ACCION CERRADA"/>
    <s v="NO APLICA ACCION CERRADA"/>
    <s v="CERRADO"/>
  </r>
  <r>
    <n v="574"/>
    <x v="141"/>
    <x v="0"/>
    <x v="2"/>
    <x v="3"/>
    <s v="Yuli Cristel Peña Arboleda"/>
    <x v="5"/>
    <s v="PAS-2020-092"/>
    <s v="No aplica"/>
    <s v="No aplica"/>
    <x v="10"/>
    <s v="No aplica"/>
    <x v="3"/>
    <s v="Autodiagnostico_x000a_Encuesta FURAG_x000a_Recomendaciones FURAG_x000a_"/>
    <s v="No aplica"/>
    <s v="Indicadores que permitan ver los resultados de la incidencia ciudadana y la participación de grupos de valor en la elaboración de la normatividad, formulación de políticas, programas y proyectos."/>
    <s v="Indicadores "/>
    <s v="No aplica"/>
    <d v="2020-09-01T00:00:00"/>
    <x v="32"/>
    <x v="0"/>
    <x v="0"/>
    <x v="35"/>
    <d v="2020-09-30T00:00:00"/>
    <s v="SI"/>
    <s v="Si bien no se realizarón indicadores propios de la incidencia de la ciudadanía y grupos de valor, si se tienen los resultados del trabajo realizado de recolección de información para la actualización de la plataforma estrategica, se adjuntan resultados."/>
    <n v="0.5"/>
    <s v="AVANCE PARCIAL"/>
    <n v="-82"/>
    <s v="VENCIDO"/>
    <s v="ABIERTO"/>
  </r>
  <r>
    <n v="575"/>
    <x v="141"/>
    <x v="0"/>
    <x v="1"/>
    <x v="6"/>
    <s v="Yuli Cristel Peña Arboleda"/>
    <x v="5"/>
    <s v="PAS-2020-093"/>
    <s v="No aplica"/>
    <s v="No aplica"/>
    <x v="10"/>
    <s v="No aplica"/>
    <x v="3"/>
    <s v="Autodiagnostico_x000a_Encuesta FURAG_x000a_Recomendaciones FURAG_x000a_"/>
    <s v="No aplica"/>
    <s v="Formular a través de medios digitales estrategias para la participación ciudadana en el proceso de elaboración de la normatividad, programas, proyectos y servicios."/>
    <s v="estrategias para la participación ciudadana en el proceso de elaboración de la normatividad, programas, proyectos y servicios."/>
    <s v="No aplica"/>
    <d v="2020-12-01T00:00:00"/>
    <x v="50"/>
    <x v="0"/>
    <x v="0"/>
    <x v="35"/>
    <d v="2020-09-30T00:00:00"/>
    <s v="NO"/>
    <s v="Se ralizá trabajo con la ciudadanía en la actualización de la plataforma estratégica, se realizán 3 foros virtuales con participación de ciudadania, se adjunta resultados plataforma estratégica  e informe foros virtuales."/>
    <n v="1"/>
    <s v="CUMPLIMIENTO TOTAL"/>
    <s v="NO APLICA ACCION CERRADA"/>
    <s v="NO APLICA ACCION CERRADA"/>
    <s v="CERRADO"/>
  </r>
  <r>
    <n v="576"/>
    <x v="141"/>
    <x v="0"/>
    <x v="1"/>
    <x v="114"/>
    <s v="Yuli Cristel Peña Arboleda"/>
    <x v="5"/>
    <s v="PAS-2020-094"/>
    <s v="No aplica"/>
    <s v="No aplica"/>
    <x v="10"/>
    <s v="No aplica"/>
    <x v="3"/>
    <s v="Autodiagnostico_x000a_Encuesta FURAG_x000a_Recomendaciones FURAG_x000a_"/>
    <s v="No aplica"/>
    <s v="Etapas de planeación vía digital las cuales exija la participación ciudadana"/>
    <s v=" planeación vía digital"/>
    <s v="No aplica"/>
    <d v="2020-12-01T00:00:00"/>
    <x v="50"/>
    <x v="0"/>
    <x v="0"/>
    <x v="35"/>
    <d v="2020-09-30T00:00:00"/>
    <s v="NO"/>
    <s v="En la etapa de planeación de la actualización de la plataforma estratégica se cuenta con la participación de la ciudadanía y grupos de valor, se adjunta informe."/>
    <n v="1"/>
    <s v="CUMPLIMIENTO TOTAL"/>
    <s v="NO APLICA ACCION CERRADA"/>
    <s v="NO APLICA ACCION CERRADA"/>
    <s v="CERRADO"/>
  </r>
  <r>
    <n v="577"/>
    <x v="141"/>
    <x v="0"/>
    <x v="1"/>
    <x v="33"/>
    <s v="Yuli Cristel Peña Arboleda"/>
    <x v="5"/>
    <s v="PAS-2020-095"/>
    <s v="No aplica"/>
    <s v="No aplica"/>
    <x v="10"/>
    <s v="No aplica"/>
    <x v="3"/>
    <s v="Autodiagnostico_x000a_Encuesta FURAG_x000a_Recomendaciones FURAG_x000a_"/>
    <s v="No aplica"/>
    <s v="Oferta  de información en canales electrónicos, presenciales y conjuntos de datos abiertos disponibles, para la divulgación de esta información en el proceso de rendición de cuentas"/>
    <s v="Oferta  de información en el proceso de rendición de cuentas"/>
    <s v="No aplica"/>
    <d v="2020-12-01T00:00:00"/>
    <x v="50"/>
    <x v="0"/>
    <x v="0"/>
    <x v="35"/>
    <d v="2020-09-30T00:00:00"/>
    <s v="NO"/>
    <s v="Se realizó publicación de información para la ciudadanía en el mes de marzo en el sitio web del instituto, previo a audiencia rendición de cuentas, adémas se encuentra publicación ejercicios rendición de cuentas vigencia 2019."/>
    <n v="1"/>
    <s v="CUMPLIMIENTO TOTAL"/>
    <s v="NO APLICA ACCION CERRADA"/>
    <s v="NO APLICA ACCION CERRADA"/>
    <s v="CERRADO"/>
  </r>
  <r>
    <n v="578"/>
    <x v="0"/>
    <x v="28"/>
    <x v="2"/>
    <x v="193"/>
    <s v="Yuli Cristel Peña Arboleda"/>
    <x v="5"/>
    <s v="PAS-2020-096"/>
    <s v="No aplica"/>
    <s v="No aplica"/>
    <x v="13"/>
    <s v="No aplica"/>
    <x v="3"/>
    <s v="Autodiagnostico_x000a_Encuesta FURAG_x000a_Recomendaciones FURAG_x000a_"/>
    <s v="No aplica"/>
    <s v="Formular las estrategias de evaluación a la gestión"/>
    <s v="estrategias de evaluación a la gestión"/>
    <s v="No aplica"/>
    <d v="2020-12-01T00:00:00"/>
    <x v="50"/>
    <x v="0"/>
    <x v="0"/>
    <x v="35"/>
    <d v="2020-09-30T00:00:00"/>
    <s v="SI"/>
    <m/>
    <n v="0"/>
    <s v="SIN AVANCE"/>
    <n v="10"/>
    <s v="CON TIEMPO"/>
    <s v="ABIERTO"/>
  </r>
  <r>
    <n v="579"/>
    <x v="0"/>
    <x v="34"/>
    <x v="29"/>
    <x v="194"/>
    <s v="Yuli Cristel Peña Arboleda"/>
    <x v="5"/>
    <s v="PAS-2020-097"/>
    <s v="No aplica"/>
    <s v="No aplica"/>
    <x v="11"/>
    <s v="No aplica"/>
    <x v="3"/>
    <s v="Autodiagnostico_x000a_Encuesta FURAG_x000a_Recomendaciones FURAG_x000a_"/>
    <s v="No aplica"/>
    <s v="Implementar herramientas de gestión del conocimiento para implementar la política de gestión del conocimiento (Modulo de servicios del Área de Investigación oficializado mediante SIGID y Modulo de formación calle)"/>
    <s v="Implementar herramientas de gestión del conocimiento "/>
    <s v="No aplica"/>
    <d v="2020-12-01T00:00:00"/>
    <x v="50"/>
    <x v="0"/>
    <x v="0"/>
    <x v="35"/>
    <d v="2020-09-30T00:00:00"/>
    <s v="NO"/>
    <s v="Se elaboró documento del Módulo de acuerdo con las necesidades identificadas con los Equipos Territoriales del IDIPRON, se realizó articulación con el Equipo de Políticas Públicas Poblacionales de la OAP para la construcción conjunta del Seminario de Políticas. _x000a_Se iniciaron las sesiones del Módulo con el Equipo Territorio Prevención y se han certificado dos Seminarios. _x000a_Se realizó articulación con el Área de Capacitación del Instituto para realizar la apertura del Módulo por E Learning._x000a_Pendiente por oficialización._x000a_Soporte documento Módulo"/>
    <n v="1"/>
    <s v="CUMPLIMIENTO TOTAL"/>
    <s v="NO APLICA ACCION CERRADA"/>
    <s v="NO APLICA ACCION CERRADA"/>
    <s v="CERRADO"/>
  </r>
  <r>
    <n v="580"/>
    <x v="0"/>
    <x v="34"/>
    <x v="29"/>
    <x v="195"/>
    <s v="Yuli Cristel Peña Arboleda"/>
    <x v="5"/>
    <s v="PAS-2020-098"/>
    <s v="No aplica"/>
    <s v="No aplica"/>
    <x v="11"/>
    <s v="No aplica"/>
    <x v="3"/>
    <s v="Autodiagnostico_x000a_Encuesta FURAG_x000a_Recomendaciones FURAG_x000a_"/>
    <s v="No aplica"/>
    <s v="Herramientas para identificar las necesidades de sus procesos de gestión del conocimiento y la innovación (Elaborar una matriz  donde se consolide todas las necesidades de investigación a partir de los hallazgos idenficados en los diferentes estudios de investigación )"/>
    <s v=" matriz  donde se consolide todas las necesidades de investigación"/>
    <s v="No aplica"/>
    <d v="2020-10-01T00:00:00"/>
    <x v="17"/>
    <x v="0"/>
    <x v="0"/>
    <x v="35"/>
    <d v="2020-09-30T00:00:00"/>
    <s v="NO"/>
    <s v="Se elaboró matriz con los hallazgos de los diferentes estudios para identificar las necesidades de gestión del conocimiento y la innovación en cada proceso. _x000a_Soporte: matriz "/>
    <n v="1"/>
    <s v="CUMPLIMIENTO TOTAL"/>
    <s v="NO APLICA ACCION CERRADA"/>
    <s v="NO APLICA ACCION CERRADA"/>
    <s v="CERRADO"/>
  </r>
  <r>
    <n v="581"/>
    <x v="0"/>
    <x v="34"/>
    <x v="29"/>
    <x v="196"/>
    <s v="Yuli Cristel Peña Arboleda"/>
    <x v="5"/>
    <s v="PAS-2020-099"/>
    <s v="No aplica"/>
    <s v="No aplica"/>
    <x v="11"/>
    <s v="No aplica"/>
    <x v="3"/>
    <s v="Autodiagnostico_x000a_Encuesta FURAG_x000a_Recomendaciones FURAG_x000a_"/>
    <s v="No aplica"/>
    <s v="Evaluar las herramientas de uso y aprobación del conocimiento para la gestión del conocimiento Informe generado a partir de la información recopilada por el Sistema de información territorial IDIPRON-SITI)"/>
    <s v="Evaluar las herramientas de uso y aprobación del conocimiento para la gestión del conocimiento"/>
    <s v="No aplica"/>
    <d v="2020-11-01T00:00:00"/>
    <x v="35"/>
    <x v="0"/>
    <x v="0"/>
    <x v="35"/>
    <d v="2020-09-30T00:00:00"/>
    <s v="NO"/>
    <s v="Se llevaron a cabo las fases de ideación, diseño, implementación y evaluación de la herramienta SITI para el uso y apropiación del conocimiento. _x000a_Se realizó monitoreo de los reportes (Anexo reportes de registros)_x000a_Se elaboró informe con los resultados y la evaluación de la herramienta._x000a_Soportes: Presentación en PPT, documento del SITI, Instrumento y anexos de los reportes e informes. "/>
    <n v="1"/>
    <s v="CUMPLIMIENTO TOTAL"/>
    <s v="NO APLICA ACCION CERRADA"/>
    <s v="NO APLICA ACCION CERRADA"/>
    <s v="CERRADO"/>
  </r>
  <r>
    <n v="582"/>
    <x v="148"/>
    <x v="23"/>
    <x v="8"/>
    <x v="127"/>
    <s v="Stefanny Reina Alvarez"/>
    <x v="5"/>
    <s v="PAS-2020-100"/>
    <s v="No aplica"/>
    <s v="No aplica"/>
    <x v="14"/>
    <s v="No aplica"/>
    <x v="3"/>
    <s v="Autodiagnostico_x000a_Encuesta FURAG_x000a_Recomendaciones FURAG_x000a_"/>
    <s v="No aplica"/>
    <s v="Realizar la convalidación de las TRD 2016-2019"/>
    <s v="Tablas de retención documental"/>
    <s v="No aplica"/>
    <d v="2020-05-01T00:00:00"/>
    <x v="35"/>
    <x v="0"/>
    <x v="0"/>
    <x v="280"/>
    <d v="2020-09-30T00:00:00"/>
    <s v="NO"/>
    <s v="De acuerdo a lo anterior, se termino el proceso de adopción por Entidad y se realizó proceso de registro unico de series documentales - RUSD, logrando la certificación por parte del Archivo General de la Nacón el 3 de diciembre de 2020."/>
    <n v="1"/>
    <s v="CUMPLIMIENTO TOTAL"/>
    <s v="NO APLICA ACCION CERRADA"/>
    <s v="NO APLICA ACCION CERRADA"/>
    <s v="CERRADO"/>
  </r>
  <r>
    <n v="583"/>
    <x v="148"/>
    <x v="12"/>
    <x v="21"/>
    <x v="108"/>
    <s v="Angel Martínez"/>
    <x v="5"/>
    <s v="PAS-2020-101"/>
    <s v="No aplica"/>
    <s v="No aplica"/>
    <x v="14"/>
    <s v="No aplica"/>
    <x v="3"/>
    <s v="Autodiagnostico_x000a_Encuesta FURAG_x000a_Recomendaciones FURAG_x000a_"/>
    <s v="No aplica"/>
    <s v="Realizar la adecuación de las instalaciones del archivo de gestión que reposa en la UPI La Florida para la realización de las transferencias primarias 2014-2016"/>
    <s v="Instalaciones"/>
    <s v="No aplica"/>
    <d v="2020-08-01T00:00:00"/>
    <x v="35"/>
    <x v="0"/>
    <x v="0"/>
    <x v="281"/>
    <d v="2020-09-30T00:00:00"/>
    <s v="SI"/>
    <s v="Se dio continuidad a la adecuación de la Pre-Florida para la instalación de la Estanteria industrial, requerida para el almacenamiento de documentos, con fecha de terminación y entrega en el mes de diciembre."/>
    <n v="0.9"/>
    <s v="AVANCE SIGNIFICATIVO"/>
    <n v="-21"/>
    <s v="VENCIDO"/>
    <s v="ABIERTO"/>
  </r>
  <r>
    <n v="584"/>
    <x v="148"/>
    <x v="12"/>
    <x v="8"/>
    <x v="127"/>
    <s v="Angel Martínez"/>
    <x v="5"/>
    <s v="PAS-2020-102"/>
    <s v="No aplica"/>
    <s v="No aplica"/>
    <x v="14"/>
    <s v="No aplica"/>
    <x v="3"/>
    <s v="Autodiagnostico_x000a_Encuesta FURAG_x000a_Recomendaciones FURAG_x000a_"/>
    <s v="No aplica"/>
    <s v="Realizar el alistamiento de la documentación de los 3 primeros periodos según la TVD"/>
    <s v="Tablas de valoración documental"/>
    <s v="No aplica"/>
    <d v="2020-08-01T00:00:00"/>
    <x v="53"/>
    <x v="0"/>
    <x v="0"/>
    <x v="282"/>
    <d v="2020-09-30T00:00:00"/>
    <m/>
    <s v="Se realizó cotejo de información física versus inventario documental de la bodega 3 en un 100% y se inicio la verificación de la bodega 1 y 2, en un 20%._x000a_Se aclara que el cumplimiento de esta actividad, se ve afectada en su ejecución, debido al tema de salud publica, cercos epidemiológicos y cuarentenas que han afectado a la Unidad la Florida; y el 80% restante se continuara en la vigencia 2021 debido a que no se presentan contingencias en la actualidad. Continúa para plan de mejoramiento."/>
    <n v="0.2"/>
    <s v="AVANCE MINIMO"/>
    <n v="-112"/>
    <s v="VENCIDO"/>
    <s v="ABIERTO"/>
  </r>
  <r>
    <n v="585"/>
    <x v="148"/>
    <x v="12"/>
    <x v="8"/>
    <x v="100"/>
    <s v="Angel Martínez"/>
    <x v="5"/>
    <s v="PAS-2020-103"/>
    <s v="No aplica"/>
    <s v="No aplica"/>
    <x v="14"/>
    <s v="No aplica"/>
    <x v="3"/>
    <s v="Autodiagnostico_x000a_Encuesta FURAG_x000a_Recomendaciones FURAG_x000a_"/>
    <s v="No aplica"/>
    <s v="Realizar el acompañamiento a los archivos para la finalización del FUID de acuerdo al cuadro de clasificación"/>
    <s v="FUID"/>
    <s v="No aplica"/>
    <d v="2020-11-01T00:00:00"/>
    <x v="35"/>
    <x v="0"/>
    <x v="0"/>
    <x v="35"/>
    <d v="2020-09-30T00:00:00"/>
    <s v="SI"/>
    <s v="Se realizan el cronograma de vistas con el fin de determinar la pertinencia en la metodologia de manejo al archivo de gestión y se consolodian los inventarios documentales de las unidades de protección integral. Y se da continuidad a la ejecución en la vigencia 2021. Se tiene previsto avance del 40% para el mes de diciembre."/>
    <n v="0"/>
    <s v="SIN AVANCE"/>
    <n v="-21"/>
    <s v="VENCIDO"/>
    <s v="ABIERTO"/>
  </r>
  <r>
    <n v="586"/>
    <x v="148"/>
    <x v="12"/>
    <x v="8"/>
    <x v="100"/>
    <s v="Angel Martínez"/>
    <x v="5"/>
    <s v="PAS-2020-104"/>
    <s v="No aplica"/>
    <s v="No aplica"/>
    <x v="14"/>
    <s v="No aplica"/>
    <x v="3"/>
    <s v="Autodiagnostico_x000a_Encuesta FURAG_x000a_Recomendaciones FURAG_x000a_"/>
    <s v="No aplica"/>
    <s v="Realizar el ajuste al inventairo de la documentación del archivo central para el FUID"/>
    <s v="FUID"/>
    <s v="No aplica"/>
    <d v="2020-08-01T00:00:00"/>
    <x v="53"/>
    <x v="0"/>
    <x v="0"/>
    <x v="283"/>
    <d v="2020-09-30T00:00:00"/>
    <s v="SI"/>
    <s v="Se continuo con el ajuste de inventario documental del V periodo del FDA corespondiente a los años (2001-2014) con un total de 6964 registros. El desarrollo de la actividad levantamiento de inventario documental, se ha visto afectado en su ejecución, debido al tema de salud publica, cercos epidemiológicos y cuarentes que, han afectado a la Unidad la Florida._x000a__x000a_Se lleva un porcentaje de avance del 82% con el compromiso de dar continuidad en la vigencia 2021 y dar por finalizado el proceso de inventarios."/>
    <n v="0.82000000000000006"/>
    <s v="AVANCE SIGNIFICATIVO"/>
    <n v="-112"/>
    <s v="VENCIDO"/>
    <s v="ABIERTO"/>
  </r>
  <r>
    <n v="587"/>
    <x v="148"/>
    <x v="12"/>
    <x v="8"/>
    <x v="197"/>
    <s v="Angel Martínez"/>
    <x v="5"/>
    <s v="PAS-2020-105"/>
    <s v="No aplica"/>
    <s v="No aplica"/>
    <x v="14"/>
    <s v="No aplica"/>
    <x v="3"/>
    <s v="Autodiagnostico_x000a_Encuesta FURAG_x000a_Recomendaciones FURAG_x000a_"/>
    <s v="No aplica"/>
    <s v="Aplicar el lineamiento de derechos humanos a la historia social de cada NNAJ"/>
    <s v="Historias sociales"/>
    <s v="No aplica"/>
    <d v="2020-11-01T00:00:00"/>
    <x v="35"/>
    <x v="0"/>
    <x v="0"/>
    <x v="35"/>
    <d v="2020-09-30T00:00:00"/>
    <s v="NO"/>
    <s v="Se tienen identificadas en un 100% las historias sociales de los asistidos que poseen valores patrimoniales por sus aspectos sociales en cuanto a los lineamientos de derechos humanos."/>
    <n v="1"/>
    <s v="CUMPLIMIENTO TOTAL"/>
    <s v="NO APLICA ACCION CERRADA"/>
    <s v="NO APLICA ACCION CERRADA"/>
    <s v="CERRADO"/>
  </r>
  <r>
    <n v="588"/>
    <x v="148"/>
    <x v="12"/>
    <x v="8"/>
    <x v="136"/>
    <s v="Angel Martínez"/>
    <x v="5"/>
    <s v="PAS-2020-106"/>
    <s v="No aplica"/>
    <s v="No aplica"/>
    <x v="14"/>
    <s v="No aplica"/>
    <x v="3"/>
    <s v="Autodiagnostico_x000a_Encuesta FURAG_x000a_Recomendaciones FURAG_x000a_"/>
    <s v="No aplica"/>
    <s v="Realizar la aplicación del plan de preservación digital en lo que respecta a actividades de corto plazo"/>
    <s v="Plan de preservación digital"/>
    <s v="No aplica"/>
    <d v="2020-11-01T00:00:00"/>
    <x v="35"/>
    <x v="0"/>
    <x v="0"/>
    <x v="35"/>
    <d v="2020-09-30T00:00:00"/>
    <s v="NO"/>
    <s v="Se realizó aplicación del plan de preservación digital a largo plazo (las actividades realizadas van enfocadas a corto plazo y se debe continuar con las actividades y estrategias programadas en el plan en mención."/>
    <n v="1"/>
    <s v="CUMPLIMIENTO TOTAL"/>
    <s v="NO APLICA ACCION CERRADA"/>
    <s v="NO APLICA ACCION CERRADA"/>
    <s v="CERRADO"/>
  </r>
  <r>
    <n v="589"/>
    <x v="148"/>
    <x v="12"/>
    <x v="8"/>
    <x v="198"/>
    <s v="Angel Martínez"/>
    <x v="5"/>
    <s v="PAS-2020-107"/>
    <s v="No aplica"/>
    <s v="No aplica"/>
    <x v="14"/>
    <s v="No aplica"/>
    <x v="3"/>
    <s v="Autodiagnostico_x000a_Encuesta FURAG_x000a_Recomendaciones FURAG_x000a_"/>
    <s v="No aplica"/>
    <s v="Actualizar el PGD y contemplar la adopción de SGDEA"/>
    <s v="Programa de Gestión Documental"/>
    <s v="No aplica"/>
    <d v="2020-08-01T00:00:00"/>
    <x v="53"/>
    <x v="0"/>
    <x v="0"/>
    <x v="35"/>
    <d v="2020-09-30T00:00:00"/>
    <s v="SI"/>
    <s v="Se contempló y evaluó el proyecto de SGDEA. Se elaboró la actualización del PGD y se encuentra pendiente por aprobación del comité institucional de gestión y desempeño y su posterior publicación. Queda pendiente aprobación de PGD la cual está contemplada para mes de diciembre para completar el 100%"/>
    <n v="0.5"/>
    <s v="AVANCE PARCIAL"/>
    <n v="-112"/>
    <s v="VENCIDO"/>
    <s v="ABIERTO"/>
  </r>
  <r>
    <n v="590"/>
    <x v="148"/>
    <x v="12"/>
    <x v="8"/>
    <x v="100"/>
    <s v="Angel Martínez"/>
    <x v="5"/>
    <s v="PAS-2020-108"/>
    <s v="No aplica"/>
    <s v="No aplica"/>
    <x v="14"/>
    <s v="No aplica"/>
    <x v="3"/>
    <s v="Autodiagnostico_x000a_Encuesta FURAG_x000a_Recomendaciones FURAG_x000a_"/>
    <s v="No aplica"/>
    <s v="Realizar la consolidación de los inventarios de eliminación de archivos de gestión para solicitar el aval de Comité Institucional de Gestión y Desempeño y publicación en la página web"/>
    <m/>
    <s v="No aplica"/>
    <d v="2020-08-01T00:00:00"/>
    <x v="53"/>
    <x v="0"/>
    <x v="0"/>
    <x v="35"/>
    <d v="2020-09-30T00:00:00"/>
    <s v="NO"/>
    <s v="Se da cumplimiento a la consolidación de inventarios de eliminación de archivos de gestión. Los cuales fueron avalados por el comité institucional de gestión y desempeño; publicados en el link de transparencia. (http://www.idipron.gov.co/transparencia-y-acceso-a-informacion-publica / 10.11.4)"/>
    <n v="1"/>
    <s v="CUMPLIMIENTO TOTAL"/>
    <s v="NO APLICA ACCION CERRADA"/>
    <s v="NO APLICA ACCION CERRADA"/>
    <s v="CERRADO"/>
  </r>
  <r>
    <n v="591"/>
    <x v="148"/>
    <x v="12"/>
    <x v="8"/>
    <x v="136"/>
    <s v="Angel Martínez"/>
    <x v="5"/>
    <s v="PAS-2020-109"/>
    <s v="No aplica"/>
    <s v="No aplica"/>
    <x v="14"/>
    <s v="No aplica"/>
    <x v="3"/>
    <s v="Autodiagnostico_x000a_Encuesta FURAG_x000a_Recomendaciones FURAG_x000a_"/>
    <s v="No aplica"/>
    <s v="Implementar y publicar el Sistema Integrado de conservación – SIC  "/>
    <s v="Sistema Integrado de Conservación"/>
    <s v="No aplica"/>
    <d v="2020-12-01T00:00:00"/>
    <x v="50"/>
    <x v="0"/>
    <x v="0"/>
    <x v="35"/>
    <d v="2020-09-30T00:00:00"/>
    <s v="NO"/>
    <s v="Se da cumplimiento a la publicación en el año 2019 y su posteriormente su implementación a corto plazo en el año 2020. Cabe aclarar que la implementación del SIC es continua y tiene acciones planeadas hasta 2024, sin embargo se pone al 100% ya que las acciones del año 2020 quedaron ejecutadas en su totalidad"/>
    <n v="1"/>
    <s v="CUMPLIMIENTO TOTAL"/>
    <s v="NO APLICA ACCION CERRADA"/>
    <s v="NO APLICA ACCION CERRADA"/>
    <s v="CERRADO"/>
  </r>
  <r>
    <n v="592"/>
    <x v="148"/>
    <x v="12"/>
    <x v="8"/>
    <x v="100"/>
    <s v="Angel Martínez"/>
    <x v="5"/>
    <s v="PAS-2020-110"/>
    <s v="No aplica"/>
    <s v="No aplica"/>
    <x v="14"/>
    <s v="No aplica"/>
    <x v="3"/>
    <s v="Autodiagnostico_x000a_Encuesta FURAG_x000a_Recomendaciones FURAG_x000a_"/>
    <s v="No aplica"/>
    <s v="Inventario documental de los archivos de derechos humanos, derecho internacional humanitarios, memoria histórica y conflicto armado a cargo de la entidad"/>
    <s v="Inventario documenal"/>
    <s v="No aplica"/>
    <d v="2020-12-01T00:00:00"/>
    <x v="50"/>
    <x v="0"/>
    <x v="0"/>
    <x v="35"/>
    <d v="2020-09-30T00:00:00"/>
    <s v="NO"/>
    <s v="Se tienen identificadas en un 100% las historias sociales de los asistidos que poseen valores patrimoniales por sus aspectos sociales en cuanto a los lineamientos de derechos humanos. Esta actividad está planeada al 100% a diciembre"/>
    <n v="1"/>
    <s v="CUMPLIMIENTO TOTAL"/>
    <s v="NO APLICA ACCION CERRADA"/>
    <s v="NO APLICA ACCION CERRADA"/>
    <s v="CERRADO"/>
  </r>
  <r>
    <n v="593"/>
    <x v="148"/>
    <x v="12"/>
    <x v="5"/>
    <x v="130"/>
    <s v="Angel Martínez"/>
    <x v="5"/>
    <s v="PAS-2020-111"/>
    <s v="No aplica"/>
    <s v="No aplica"/>
    <x v="14"/>
    <s v="No aplica"/>
    <x v="3"/>
    <s v="Autodiagnostico_x000a_Encuesta FURAG_x000a_Recomendaciones FURAG_x000a_"/>
    <s v="No aplica"/>
    <s v="Gestionar residuos eléctricos y digitales de acuerdo a la política de gestión ambiental "/>
    <s v="Residuos electricos y digitales"/>
    <s v="No aplica"/>
    <d v="2020-12-01T00:00:00"/>
    <x v="50"/>
    <x v="0"/>
    <x v="0"/>
    <x v="35"/>
    <d v="2020-09-30T00:00:00"/>
    <s v="NO"/>
    <s v="Se realizó mesa de trabajo con el Proceso de Gestión Ambiental en la cual, se definio la gestión para los recursos elctricos y digitales el cual sera integrado al plan integral de residuos peligrosos."/>
    <n v="1"/>
    <s v="CUMPLIMIENTO TOTAL"/>
    <s v="NO APLICA ACCION CERRADA"/>
    <s v="NO APLICA ACCION CERRADA"/>
    <s v="CERRADO"/>
  </r>
  <r>
    <n v="594"/>
    <x v="148"/>
    <x v="12"/>
    <x v="8"/>
    <x v="13"/>
    <s v="Angel Martínez"/>
    <x v="5"/>
    <s v="PAS-2020-112"/>
    <s v="No aplica"/>
    <s v="No aplica"/>
    <x v="14"/>
    <s v="No aplica"/>
    <x v="3"/>
    <s v="Autodiagnostico_x000a_Encuesta FURAG_x000a_Recomendaciones FURAG_x000a_"/>
    <s v="No aplica"/>
    <s v="Recolección de información necesaria y relevante para toma de decisiones en la gestión de la información"/>
    <s v="Recolección de información"/>
    <s v="No aplica"/>
    <d v="2020-12-01T00:00:00"/>
    <x v="50"/>
    <x v="0"/>
    <x v="0"/>
    <x v="35"/>
    <d v="2020-09-30T00:00:00"/>
    <s v="NO"/>
    <s v="Se realizó la recolección de información, verificando los datos del proceso de Gestión Documental, los cuales se encuentran en el manual de procesos y procedimientos de la Entidad. (http://intranet.idipron.gov.co/index.php#97-gestion-documental)"/>
    <n v="1"/>
    <s v="CUMPLIMIENTO TOTAL"/>
    <s v="NO APLICA ACCION CERRADA"/>
    <s v="NO APLICA ACCION CERRADA"/>
    <s v="CERRADO"/>
  </r>
  <r>
    <n v="595"/>
    <x v="148"/>
    <x v="12"/>
    <x v="8"/>
    <x v="110"/>
    <s v="Angel Martínez"/>
    <x v="5"/>
    <s v="PAS-2020-113"/>
    <s v="No aplica"/>
    <s v="No aplica"/>
    <x v="14"/>
    <s v="No aplica"/>
    <x v="3"/>
    <s v="Autodiagnostico_x000a_Encuesta FURAG_x000a_Recomendaciones FURAG_x000a_"/>
    <s v="No aplica"/>
    <s v="Implementar una organización documental y disponer de instrumentos archivísticos que permitan el manejo de los fondos documentales recibidos"/>
    <s v="Organización documental"/>
    <s v="No aplica"/>
    <d v="2020-10-01T00:00:00"/>
    <x v="50"/>
    <x v="0"/>
    <x v="0"/>
    <x v="35"/>
    <d v="2020-09-30T00:00:00"/>
    <s v="NO"/>
    <s v="Se realizó la actualización de instumentos archivisticos con base en la TRD 2014-2016 los cuales se encuentran publicados en el link de transparcnia y manual de procesos y procedimentos del proceso de Gestión Documental; y teniendo en cuenta la adopción de TRD 2016-2019 se deberá continuar con la actualización de los instrumentos archivisticos que lo requieran para la vigencia 2021."/>
    <n v="1"/>
    <s v="CUMPLIMIENTO TOTAL"/>
    <s v="NO APLICA ACCION CERRADA"/>
    <s v="NO APLICA ACCION CERRADA"/>
    <s v="CERRADO"/>
  </r>
  <r>
    <n v="596"/>
    <x v="149"/>
    <x v="17"/>
    <x v="3"/>
    <x v="7"/>
    <s v="Yury  Orjuela Florez"/>
    <x v="5"/>
    <s v="PAS-2020-114"/>
    <s v="No aplica"/>
    <s v="No aplica"/>
    <x v="2"/>
    <s v="No aplica"/>
    <x v="3"/>
    <s v="Autodiagnostico_x000a_Encuesta FURAG_x000a_Recomendaciones FURAG_x000a_"/>
    <s v="No aplica"/>
    <s v="Realizar campañas de difusión sobre los beneficios que obtienen los usuarios con las mejoras realizadas al(os) trámite(s)"/>
    <s v="campaña o estrategia de difusión "/>
    <s v="No aplica"/>
    <d v="2020-06-01T00:00:00"/>
    <x v="28"/>
    <x v="0"/>
    <x v="0"/>
    <x v="35"/>
    <d v="2020-09-30T00:00:00"/>
    <s v="SI"/>
    <m/>
    <n v="0"/>
    <s v="SIN AVANCE"/>
    <n v="-174"/>
    <s v="VENCIDO"/>
    <s v="ABIERTO"/>
  </r>
  <r>
    <n v="597"/>
    <x v="150"/>
    <x v="17"/>
    <x v="3"/>
    <x v="7"/>
    <s v="Yury  Orjuela Florez"/>
    <x v="5"/>
    <s v="PAS-2020-115"/>
    <s v="No aplica"/>
    <s v="No aplica"/>
    <x v="2"/>
    <s v="No aplica"/>
    <x v="3"/>
    <s v="Autodiagnostico_x000a_Encuesta FURAG_x000a_Recomendaciones FURAG_x000a_"/>
    <s v="No aplica"/>
    <s v="Realizar campañas de difusión y apropiación de las mejoras de los trámites para los usuarios "/>
    <s v="campaña o estrategia de difusión "/>
    <s v="No aplica"/>
    <d v="2020-06-01T00:00:00"/>
    <x v="28"/>
    <x v="0"/>
    <x v="0"/>
    <x v="35"/>
    <d v="2020-09-30T00:00:00"/>
    <s v="NO"/>
    <s v="El día 1 de Junio de 2020 se compartió la pieza comunicativa a través de correo electronico todos@idipron.gov.co, desde el  área sociolegal, a través de la cual se inofrma los pasos para obtener el certificado."/>
    <n v="1"/>
    <s v="CUMPLIMIENTO TOTAL"/>
    <s v="NO APLICA ACCION CERRADA"/>
    <s v="NO APLICA ACCION CERRADA"/>
    <s v="CERRADO"/>
  </r>
  <r>
    <n v="598"/>
    <x v="149"/>
    <x v="17"/>
    <x v="2"/>
    <x v="3"/>
    <s v="Yury  Orjuela Florez"/>
    <x v="5"/>
    <s v="PAS-2020-116"/>
    <s v="No aplica"/>
    <s v="No aplica"/>
    <x v="2"/>
    <s v="No aplica"/>
    <x v="3"/>
    <s v="Autodiagnostico_x000a_Encuesta FURAG_x000a_Recomendaciones FURAG_x000a_"/>
    <s v="No aplica"/>
    <s v="Hacer seguimiento a los indicadores de la OPA de del &quot;certificado de asistencia  y/o vinculación&quot; "/>
    <s v="Hoja de vida de indicadores"/>
    <s v="No aplica"/>
    <d v="2020-06-01T00:00:00"/>
    <x v="28"/>
    <x v="0"/>
    <x v="0"/>
    <x v="35"/>
    <d v="2020-09-30T00:00:00"/>
    <s v="SI"/>
    <s v="El área Sociolegal,  realizó el seguimiento al indicador  - Tiempo promedio de expedición de certificados de vinculación de NNAJ en el peridodo Enero -Septiembre de 2020"/>
    <n v="0.75"/>
    <s v="AVANCE SIGNIFICATIVO"/>
    <n v="-174"/>
    <s v="VENCIDO"/>
    <s v="ABIERTO"/>
  </r>
  <r>
    <n v="599"/>
    <x v="10"/>
    <x v="7"/>
    <x v="2"/>
    <x v="3"/>
    <s v="Carolina Ardila"/>
    <x v="5"/>
    <s v="PAS-2020-117"/>
    <s v="No aplica"/>
    <s v="No aplica"/>
    <x v="8"/>
    <s v="No aplica"/>
    <x v="3"/>
    <s v="Autodiagnostico_x000a_Encuesta FURAG_x000a_Recomendaciones FURAG_x000a_"/>
    <s v="No aplica"/>
    <s v="Integrar al plan estratégico de talento humano la encuesta  (EDI - DANE)"/>
    <s v="Matriz GETH actualizada "/>
    <s v="No aplica"/>
    <d v="2020-10-01T00:00:00"/>
    <x v="17"/>
    <x v="0"/>
    <x v="0"/>
    <x v="284"/>
    <d v="2020-09-30T00:00:00"/>
    <s v="NO"/>
    <s v="Primer seguimiento 2020: Por parte de la STDH se trabajó en la propuesta para integrar la encuesta EDI-DANE al Plan Estrategico de Talento Humano, la cual fue remitida a la Profesional de Apoyo de la Oficina Asesora de Planeación y a la Asesora de la STDH Esperanza Arenas, el día 06/02/2020 mediante correo electronico. _x000a_A la fecha se encuentra pendiente la retroalimentación la OAP y de la Asesora para continuar el trámite de oficialización. _x000a_Evidencia: Correo electronico de remisión y documento de la propuesta adjunta al mismo._x000a__x000a_Segundo Seguimiento 2020:_x000a_Se remite a la Asesora Tipo A la Integración al Plan Estratégico de Talento Humano con la encuesta  (EDI - DANE). Sin embargo validando la información con la Profesional de Apoyo de la Oficina Asesora de Planeación este insumo no aplica a nivel Distrital sino a Nivel Nacional por lo cual no queda supeditada la actualización de la Matriz GETH con base en él."/>
    <n v="1"/>
    <s v="CUMPLIMIENTO TOTAL"/>
    <s v="NO APLICA ACCION CERRADA"/>
    <s v="NO APLICA ACCION CERRADA"/>
    <s v="CERRADO"/>
  </r>
  <r>
    <n v="600"/>
    <x v="151"/>
    <x v="35"/>
    <x v="2"/>
    <x v="3"/>
    <s v="Carolina Ardila"/>
    <x v="5"/>
    <s v="PAS-2020-118"/>
    <s v="No aplica"/>
    <s v="No aplica"/>
    <x v="8"/>
    <s v="No aplica"/>
    <x v="3"/>
    <s v="Autodiagnostico_x000a_Encuesta FURAG_x000a_Recomendaciones FURAG_x000a_"/>
    <s v="No aplica"/>
    <s v="Realizar la formulación y seguimiento de los indicadores de análisis de datos"/>
    <s v="Indicadores "/>
    <s v="No aplica"/>
    <d v="2020-06-01T00:00:00"/>
    <x v="50"/>
    <x v="0"/>
    <x v="0"/>
    <x v="285"/>
    <d v="2020-09-30T00:00:00"/>
    <s v="NO"/>
    <s v="Segundo Seguimiento 2020:_x000a_El Área de Carrera Administrativa formuló los Indicadores de: _x000a_*Rotación_x000a_*Retiros voluntarios_x000a_*Comisiones_x000a_*Comisiones de Estudio_x000a_*Reubicaciones_x000a_*Prepensionados_x000a_*LGBTI_x000a_*Afro_x000a__x000a_Tercer seguimiento 2020: _x000a_Por parte de la Oficina Asesora de Planeación se oficializan los siguientes indicadores respecto a los cuales se entrega el primer seguimiento a corte 06/12/2020._x000a_*GDH-2020-26 Retiros voluntarios _x000a_*GDH-2020-27 Encargos _x000a_*GDH-2020-28 Comisiones _x000a_* GDH-2020-29 Comisiones de Estudio _x000a_*GDH-2020-30Reubicaciones _x000a_* GDH-2020-31 Prepensionados_x000a_*GDH-2020-32 LGBTI_x000a_*GDH-2020-33 Afro"/>
    <n v="1"/>
    <s v="CUMPLIMIENTO TOTAL"/>
    <s v="NO APLICA ACCION CERRADA"/>
    <s v="NO APLICA ACCION CERRADA"/>
    <s v="CERRADO"/>
  </r>
  <r>
    <n v="601"/>
    <x v="152"/>
    <x v="35"/>
    <x v="15"/>
    <x v="199"/>
    <s v="Carolina Ardila"/>
    <x v="5"/>
    <s v="PAS-2020-119"/>
    <s v="No aplica"/>
    <s v="No aplica"/>
    <x v="8"/>
    <s v="No aplica"/>
    <x v="3"/>
    <s v="Autodiagnostico_x000a_Encuesta FURAG_x000a_Recomendaciones FURAG_x000a_"/>
    <s v="No aplica"/>
    <s v="Evaluación de la eficacia en temas de relevancia internacional "/>
    <s v="Informe área de capacitación "/>
    <s v="No aplica"/>
    <d v="2020-12-01T00:00:00"/>
    <x v="50"/>
    <x v="0"/>
    <x v="0"/>
    <x v="35"/>
    <d v="2020-09-30T00:00:00"/>
    <s v="SI"/>
    <s v="Actividad programada para desarrollarse en el mes de diciembre, se incluye en el informe de gestión E-PLA-FT-018"/>
    <n v="0"/>
    <s v="SIN AVANCE"/>
    <n v="10"/>
    <s v="CON TIEMPO"/>
    <s v="ABIERTO"/>
  </r>
  <r>
    <n v="602"/>
    <x v="151"/>
    <x v="35"/>
    <x v="15"/>
    <x v="200"/>
    <s v="Carolina Ardila"/>
    <x v="5"/>
    <s v="PAS-2020-120"/>
    <s v="No aplica"/>
    <s v="No aplica"/>
    <x v="8"/>
    <s v="No aplica"/>
    <x v="3"/>
    <s v="Autodiagnostico_x000a_Encuesta FURAG_x000a_Recomendaciones FURAG_x000a_"/>
    <s v="No aplica"/>
    <s v="Inscribir la sala amiga de la familia lactante del entorno laboral de la entidad ante la secretaria de salud o entidad que haga sus veces."/>
    <s v="Inscripción ante la entidad competente "/>
    <s v="No aplica"/>
    <d v="2020-11-01T00:00:00"/>
    <x v="35"/>
    <x v="0"/>
    <x v="0"/>
    <x v="286"/>
    <d v="2020-09-30T00:00:00"/>
    <m/>
    <s v="Segundo seguimiento 2020: _x000a_El Área de Bienestar Social e Incentivos realizó en los meses de agosto y Septiembre un diagnóstico del avance sobre la estrategia &quot;salas de lactancia&quot; en el Idipron, mediante reunión el día 01 de Septiembre con la Profesional Milena Rivera de la Secretaría de Integración Social se crearon compromisos para el cumplimiento de los pasos (6 en total) de implementacion de la estrategia. _x000a_Una de las conclusiones es que de los 6 pasos requeridos, se han implementado parcialmente 2 pasos._x000a_Se requiere conformar un equipo de trabajo para capacitarse e implementar la estrategia. _x000a_Se requiere una adecuación de los espacios físicos para las salas maternas o de lactancia, este requerimiento se realizó al Área de Infraestructura mediante correo electrónico._x000a_El día 26 de agosto se recibió respuesta por parte del Área de Infraestructura informando que se realizaría una valoración y diagnóstico Técnico de la Infraestructura de 11 Unidades y sedes, con el fin de definir el alcance de las adecuaciones de espacio e instalaciones eléctricas e hidrosanitarias a realizar, necesarias para la habilitación de las salas de lactancia._x000a_Esta adecuación de la infraestructura para la habilitación de los espacios para este uso se encuentra programada para la vigencia 2021._x000a_Desde la Subdirección de Desarrollo Humano se asignará el orden de priorización de intervención con el objetivo de generar desde Infraestructura la correspondiente programación, esta información será entregada en el mes de Noviembre._x000a_Por lo anterior se solicita que esta actividad sea reprogramada para la vigencia 2021. _x000a__x000a_Tercer seguimiento 2020: _x000a__x000a_Se realiza la priorización para las intervenciones desde el Área de Infraestructura, se adjunta la matriz sobre la programación de las adaptaciones de las salas amigas._x000a__x000a_Gestión realizada: _x000a_Se realizo presentación a la Asesora de la STDH Omaira Rodríguez Mahecha del estado de las salas de lactancia. _x000a_Se realizo solicitud al área de infraestructura de la priorización de las sedes a intervenir. _x000a_Infraestructura remite base de intervención para el año 2021_x000a_Se realiza envió de las especificaciones técnicas de la infraestructura establecidas en la resolución 2423 de 2018. _x000a_Nos encontramos atentos a la definición de la continuidad de la planta temporal para la proyección de los lineamientos de la convocatoria para seleccionar el personal a capacitarse. "/>
    <n v="0.26"/>
    <s v="AVANCE MINIMO"/>
    <n v="-21"/>
    <s v="VENCIDO"/>
    <s v="ABIERTO"/>
  </r>
  <r>
    <n v="603"/>
    <x v="151"/>
    <x v="35"/>
    <x v="7"/>
    <x v="12"/>
    <s v="Carolina Ardila"/>
    <x v="5"/>
    <s v="PAS-2020-121"/>
    <s v="No aplica"/>
    <s v="No aplica"/>
    <x v="8"/>
    <s v="No aplica"/>
    <x v="3"/>
    <s v="Autodiagnostico_x000a_Encuesta FURAG_x000a_Recomendaciones FURAG_x000a_"/>
    <s v="No aplica"/>
    <s v="Diseñar el procedimiento de transferencia de  gestión del conocimiento"/>
    <s v="Procedimiento"/>
    <s v="No aplica"/>
    <d v="2020-12-01T00:00:00"/>
    <x v="50"/>
    <x v="0"/>
    <x v="0"/>
    <x v="287"/>
    <d v="2020-09-30T00:00:00"/>
    <s v="NO"/>
    <s v="El Procedimiento de Gestión del Conocimiento del Área de Capacitación de la Subdireccion Tecnica de Desarollo Humano,  se elaboró  teniendo en cuenta los criterios establecidos en: _x000a_a. El  Modelo Integrado de Planeación  y Gestión MIPG, dimensión 6 gestión del conocimiento e innovación,  _x000a_b. DAFP- Plan Nacional de Capacitación 2020 - 2030,  _x000a_c. Departamento Administrativo del Servicio Civil Distrital DASCD - PIC en línea _x000a_d. Procedimientos propios  del  Área de Capacitación del Instituto. _x000a__x000a_El procedimiento fue revisado y aprobado por la Asesora tipo A de la Subdirección Técnica de Desarrollo Humano y fue remitido  el día 10 de junio de 2020 para  revisión  y aprobación por la Oficina Asesora de Planeación  mediante el aplicativo Aranda caso No. 709."/>
    <n v="1"/>
    <s v="CUMPLIMIENTO TOTAL"/>
    <s v="NO APLICA ACCION CERRADA"/>
    <s v="NO APLICA ACCION CERRADA"/>
    <s v="CERRADO"/>
  </r>
  <r>
    <n v="604"/>
    <x v="10"/>
    <x v="7"/>
    <x v="15"/>
    <x v="201"/>
    <s v="Carolina Ardila"/>
    <x v="5"/>
    <s v="PAS-2020-122"/>
    <s v="No aplica"/>
    <s v="No aplica"/>
    <x v="8"/>
    <s v="No aplica"/>
    <x v="3"/>
    <s v="Autodiagnostico_x000a_Encuesta FURAG_x000a_Recomendaciones FURAG_x000a_"/>
    <s v="No aplica"/>
    <s v="Realizar seguimiento a la planeación estratégica de talento humano "/>
    <s v="Seguimiento matriz GETH "/>
    <s v="No aplica"/>
    <d v="2020-12-01T00:00:00"/>
    <x v="50"/>
    <x v="0"/>
    <x v="0"/>
    <x v="288"/>
    <d v="2020-09-30T00:00:00"/>
    <s v="NO"/>
    <s v="Segundo Seguimiento 2020:_x000a_Se elabora seguimiento a la planeación estratégica de talento humano con corte a 02 de Octubre de 2020._x000a__x000a_Tercer Seguimiento 2020:_x000a_Se elabora seguimiento a la planeación estratégica de talento humano con corte a 07 de diciembre de 2020 con respecto a:_x000a__x000a_1. Planes de trabajo Decreto 612/2018_x000a_2.  Relaciones de valor_x000a_3. Tejiendo saberes en equipo._x000a_4. Formulación e implementación del Plan de gestión de la Ruta de Promoción de Integridad y transparencia._x000a_5. Capacitación orientada a los supervisores_x000a_6. Liderazgo con sentido._x000a_7. Implementación de metodologías participativas y lúdicas en la Inducción y reinducción de los servidores públicos._x000a_8.  Reforzar el SE3 - Mi rol en el servicio que presto al NNAJ y su importancia a nivel institucional._x000a_9. Ejecución del Plan Institucional de Capacitación, que contemple el fortalecimiento de actividades administrativas y operativas._x000a_10. IDIPRON visible"/>
    <n v="1"/>
    <s v="CUMPLIMIENTO TOTAL"/>
    <s v="NO APLICA ACCION CERRADA"/>
    <s v="NO APLICA ACCION CERRADA"/>
    <s v="CERRADO"/>
  </r>
  <r>
    <n v="605"/>
    <x v="10"/>
    <x v="7"/>
    <x v="15"/>
    <x v="202"/>
    <s v="Marisol Monsalve Usme"/>
    <x v="5"/>
    <s v="PAS-2020-123"/>
    <s v="No aplica"/>
    <s v="No aplica"/>
    <x v="15"/>
    <s v="No aplica"/>
    <x v="3"/>
    <s v="Autodiagnostico_x000a_Encuesta FURAG_x000a_Recomendaciones FURAG_x000a_"/>
    <s v="No aplica"/>
    <s v="Realizar seguimiento al plan de acción de integridad"/>
    <s v="Seguimiento plan de acción de integridad "/>
    <s v="No aplica"/>
    <d v="2020-12-01T00:00:00"/>
    <x v="50"/>
    <x v="0"/>
    <x v="0"/>
    <x v="35"/>
    <d v="2020-09-30T00:00:00"/>
    <s v="NO"/>
    <s v="El 10 de Diciembre se realiza seguimiento al Plan de acción de integridad y se publica en el link de transparencia http://www.idipron.gov.co/desarrollo-humano."/>
    <n v="1"/>
    <s v="CUMPLIMIENTO TOTAL"/>
    <s v="NO APLICA ACCION CERRADA"/>
    <s v="NO APLICA ACCION CERRADA"/>
    <s v="CERRADO"/>
  </r>
  <r>
    <n v="606"/>
    <x v="10"/>
    <x v="7"/>
    <x v="15"/>
    <x v="202"/>
    <s v="Marisol Monsalve Usme"/>
    <x v="5"/>
    <s v="PAS-2020-124"/>
    <s v="No aplica"/>
    <s v="No aplica"/>
    <x v="3"/>
    <s v="No aplica"/>
    <x v="3"/>
    <s v="Autodiagnostico_x000a_Encuesta FURAG_x000a_Recomendaciones FURAG_x000a_"/>
    <s v="No aplica"/>
    <s v="Monitorear el cumplimiento de los estándares de conducta y la práctica de los principios y valores del servicio público "/>
    <s v="Monitoreo de estandares y principios"/>
    <s v="No aplica"/>
    <d v="2020-12-01T00:00:00"/>
    <x v="50"/>
    <x v="0"/>
    <x v="0"/>
    <x v="35"/>
    <d v="2020-09-30T00:00:00"/>
    <s v="SI"/>
    <s v="El 15 de diciembre de 2020 se aplicará del Test de Percepción, que corresponde al avance de esta actividad, el 31/12/2020 se entregará el informe de monitoreo de estandares y principios."/>
    <n v="0.5"/>
    <s v="AVANCE PARCIAL"/>
    <n v="10"/>
    <s v="CON TIEMPO"/>
    <s v="ABIERTO"/>
  </r>
  <r>
    <n v="607"/>
    <x v="10"/>
    <x v="7"/>
    <x v="15"/>
    <x v="203"/>
    <s v="Carolina Ardila"/>
    <x v="5"/>
    <s v="PAS-2020-125"/>
    <s v="No aplica"/>
    <s v="No aplica"/>
    <x v="8"/>
    <s v="No aplica"/>
    <x v="3"/>
    <s v="Autodiagnostico_x000a_Encuesta FURAG_x000a_Recomendaciones FURAG_x000a_"/>
    <s v="No aplica"/>
    <s v="Realizar informe consolidado de razones de retiro"/>
    <s v="informe consolidado de razones de retiro"/>
    <s v="No aplica"/>
    <d v="2020-12-01T00:00:00"/>
    <x v="50"/>
    <x v="0"/>
    <x v="0"/>
    <x v="289"/>
    <d v="2020-09-30T00:00:00"/>
    <s v="SI"/>
    <s v="Segundo seguimiento 2020: _x000a_Por parte del Psicólogo del Área de Seguridad y Salud en el Trabajo se ha realizado seguimiento telefónico para la aplicación del  formato &quot;SEGUIMIENTO A LA ROTACIÓN DEL PERSONAL POR RETIRO A-GDH-FT-003&quot;. Se ha dificultado el cubrimiento del total de retirados debido a que algunas personas después de desvincularse del Instituto no atienden las llamadas telefónicas, otras manifiestan que no tienen tiempo para responderla, y otras a pesar de responder la encuesta no pasan a firmar el documento. La evidencia reposa en el área de Seguridad y Salud en el trabajo._x000a_El informe se realizará conforme a lo planeado en el mes de Diciembre. _x000a__x000a_Tercer Seguimiento 2020:_x000a_Se presenta en el mes de Octubre por parte del Área de SST el informe de seguimiento a la rotación de personal._x000a_Se presenta a corte 10 de diciembre por parte del Área de SST el informe de seguimiento a la rotación de personal de los retiros correspondientes a los meses de Octubre, Noviembre y parte de Diciembre._x000a_Debido a que los retiros de la vigencia 2020 se pueden presentar hasta el último día de diciembre y adicionalmente está la terminación de la Planta Temportal, el Área de SST entregará en el mes de enero de 2021 el informe  de los retiros que se generen  en los días restantes del mes de diciembre._x000a_  "/>
    <n v="0.9"/>
    <s v="AVANCE SIGNIFICATIVO"/>
    <n v="10"/>
    <s v="CON TIEMPO"/>
    <s v="ABIERTO"/>
  </r>
  <r>
    <n v="608"/>
    <x v="153"/>
    <x v="25"/>
    <x v="5"/>
    <x v="10"/>
    <s v="Stefanny Reina Alvarez"/>
    <x v="5"/>
    <s v="PAS-2020-126"/>
    <s v="No aplica"/>
    <s v="No aplica"/>
    <x v="6"/>
    <s v="No aplica"/>
    <x v="3"/>
    <s v="Autodiagnostico_x000a_Encuesta FURAG_x000a_Recomendaciones FURAG_x000a_"/>
    <s v="No aplica"/>
    <s v="Adoptar acciones para optimizar el consumo de bienes y servicios, la gestión de residuos, reciclaje y ahorro de agua y energía"/>
    <s v="politica ambiental"/>
    <s v="No aplica"/>
    <d v="2020-08-01T00:00:00"/>
    <x v="50"/>
    <x v="0"/>
    <x v="0"/>
    <x v="290"/>
    <d v="2020-09-30T00:00:00"/>
    <s v="SI"/>
    <s v="Se han realizado campañas de uso de baños, asi como charlas de manejo del agua y optimización del recurso hidrico"/>
    <n v="0.4"/>
    <s v="AVANCE PARCIAL"/>
    <n v="10"/>
    <s v="CON TIEMPO"/>
    <s v="ABIERTO"/>
  </r>
  <r>
    <n v="609"/>
    <x v="153"/>
    <x v="25"/>
    <x v="5"/>
    <x v="10"/>
    <s v="Stefanny Reina Alvarez"/>
    <x v="5"/>
    <s v="PAS-2020-127"/>
    <s v="No aplica"/>
    <s v="No aplica"/>
    <x v="6"/>
    <s v="No aplica"/>
    <x v="3"/>
    <s v="Autodiagnostico_x000a_Encuesta FURAG_x000a_Recomendaciones FURAG_x000a_"/>
    <s v="No aplica"/>
    <s v="Establecer la política para el uso de bienes con material reciclado"/>
    <s v="Política ambiental"/>
    <s v="No aplica"/>
    <d v="2020-08-01T00:00:00"/>
    <x v="35"/>
    <x v="0"/>
    <x v="0"/>
    <x v="291"/>
    <d v="2020-09-30T00:00:00"/>
    <s v="SI"/>
    <s v="No se ha realizado la actualización de la politica ambiental , sin embargo para el mes de octubre se proyecta realizar articulación con la nueva politica"/>
    <n v="0"/>
    <s v="SIN AVANCE"/>
    <n v="-21"/>
    <s v="VENCIDO"/>
    <s v="ABIERTO"/>
  </r>
  <r>
    <n v="610"/>
    <x v="153"/>
    <x v="25"/>
    <x v="8"/>
    <x v="204"/>
    <s v="Stefanny Reina Alvarez"/>
    <x v="5"/>
    <s v="PAS-2020-128"/>
    <s v="No aplica"/>
    <s v="No aplica"/>
    <x v="14"/>
    <s v="No aplica"/>
    <x v="3"/>
    <s v="Autodiagnostico_x000a_Encuesta FURAG_x000a_Recomendaciones FURAG_x000a_"/>
    <s v="No aplica"/>
    <s v="Adquisición de equipos de apoyo a los procesos de gestión documental, que sean amigables con el medio ambiente."/>
    <s v="Equipos de apoyo al proceso de gestión documental"/>
    <s v="No aplica"/>
    <d v="2020-08-01T00:00:00"/>
    <x v="35"/>
    <x v="0"/>
    <x v="0"/>
    <x v="292"/>
    <d v="2020-09-30T00:00:00"/>
    <m/>
    <s v="Se han realizado adquisicione de equipos de impresión para mejorar el flujo de impresión y fotocopoiado con usuario creado a cada funcionario y pñoder controlar las impresiones para disminuir ek cosnumo de papel"/>
    <n v="0.2"/>
    <s v="AVANCE MINIMO"/>
    <n v="-21"/>
    <s v="VENCIDO"/>
    <s v="ABIERTO"/>
  </r>
  <r>
    <n v="611"/>
    <x v="154"/>
    <x v="28"/>
    <x v="2"/>
    <x v="3"/>
    <s v="Yuli Cristel Peña Arboleda"/>
    <x v="6"/>
    <s v="PAAC-2020-001"/>
    <s v="No aplica"/>
    <s v="No aplica"/>
    <x v="0"/>
    <s v="Gestión del Riesgo de Corrupción - Mapa de Riesgos de Corrupción"/>
    <x v="3"/>
    <s v="No aplica"/>
    <s v="No aplica"/>
    <s v="Construir y socializar el documento &quot;Contexto Interno y Externo&quot; de la Entidad a partir del análisis individual de cada área."/>
    <s v="1 documento &quot;Contexto Interno y Externo de la Entidad&quot;"/>
    <n v="1"/>
    <d v="2020-01-01T00:00:00"/>
    <x v="28"/>
    <x v="0"/>
    <x v="0"/>
    <x v="293"/>
    <d v="2020-08-31T00:00:00"/>
    <s v="NO"/>
    <s v="Se tiene propuesta inicial del diagnóstico de capacidades y entornos para la cual se utilizaron las herramientas de matriz DOFA y PESTEL, el cual se tuvo en cuenta los siguientes insumos:_x000a__x000a_1.       Aspectos internos: Procesos y procedimientos, estructura organizacional, cadena de servicio, recursos disponibles, cultura organizacional, uso de las Tecnologías de la Información y las Comunicaciones -TIC_x000a__x000a_2.       Aspectos externos: Político, ambiental, cultural, económico y fiscal, la percepción, propuestas y recomendaciones de los grupos de valor y ciudadanía en general, frente a bienes y servicios ofrecidos, uso de las Tecnologías de la Información y las Comunicaciones -TIC_x000a__x000a_3.       Identificaron espacios de articulación y cooperación con otras entidades del sector, órganos de control, u organismos_x000a__x000a__x000a_Queda pendiente realizar mesas de trabajo con talento humano, equipo SIMI, sistemas, gestión documental, participación ciudadana y atención al usuario para revisar aspectos del  diagnóstico de capacidades y entornos, para su posterior envió a los Directivos para revisión y retroalimentación a la Oficina Asesora de Planeación._x000a__x000a_TERCER SEGUIMIENTO: En el manual para la elaboración del riesgo se incluyo el capitulo de &quot;contexto estratégico&quot; el cual fue elaborado con base en la matriz DOFA creada como insumo para la formulación de la plataforma estratégica de la entidad, la cual fue aprobada por el comité de institucional de gestión de desempeño en cesión virtual del 27 de noviembre del 2020 y adopatada por la resolución 577 de 2020. _x000a_EVIDENCIAS: Manual para la administración del riesgo, DOFA, acta de reunión aprobación plataforma estratégica, Resolución 577 de 2020"/>
    <n v="1"/>
    <s v="CUMPLIMIENTO TOTAL"/>
    <s v="NO APLICA ACCION CERRADA"/>
    <s v="NO APLICA ACCION CERRADA"/>
    <s v="CERRADO"/>
  </r>
  <r>
    <n v="612"/>
    <x v="155"/>
    <x v="28"/>
    <x v="2"/>
    <x v="3"/>
    <s v="Yuli Cristel Peña Arboleda"/>
    <x v="6"/>
    <s v="PAAC-2020-002"/>
    <s v="No aplica"/>
    <s v="No aplica"/>
    <x v="0"/>
    <s v="Gestión del Riesgo de Corrupción - Mapa de Riesgos de Corrupción"/>
    <x v="3"/>
    <s v="No aplica"/>
    <s v="No aplica"/>
    <s v="Presentar en el Comité Institucional de Control Interno la actualización de  Política de Administración del Riesgo para su oficialización."/>
    <s v="Versión actualizada presentada en el Comité."/>
    <s v="Política Publicada en el Manual de Procesos y Procedimientos."/>
    <d v="2020-01-01T00:00:00"/>
    <x v="28"/>
    <x v="0"/>
    <x v="0"/>
    <x v="294"/>
    <d v="2020-08-31T00:00:00"/>
    <s v="NO"/>
    <s v="El documento  &quot;Política de Administración del Riesgo&quot; se encuentra en proceso de envio para revisión por parte de Control Interno, Jurídica y Gestión Ambiental_x000a__x000a_TERCER SEGUIMIENTO: La política de administración del riesgo se presenta y se aprueba en el comité institucional de control interno el día xxx_x000a_EVIDENCIA: Acta de aprobación por el comite, Política de administración del riesgo"/>
    <n v="1"/>
    <s v="CUMPLIMIENTO TOTAL"/>
    <s v="NO APLICA ACCION CERRADA"/>
    <s v="NO APLICA ACCION CERRADA"/>
    <s v="CERRADO"/>
  </r>
  <r>
    <n v="613"/>
    <x v="154"/>
    <x v="28"/>
    <x v="2"/>
    <x v="3"/>
    <s v="Yuli Cristel Peña Arboleda"/>
    <x v="6"/>
    <s v="PAAC-2020-003"/>
    <s v="No aplica"/>
    <s v="No aplica"/>
    <x v="0"/>
    <s v="Gestión del Riesgo de Corrupción - Mapa de Riesgos de Corrupción"/>
    <x v="3"/>
    <s v="No aplica"/>
    <s v="No aplica"/>
    <s v="Socializar la Política de Administración de Riesgos actualizada a actores internos y externos en escenarios de participación y jornadas de inducción y reinducción."/>
    <s v="Política de Administración de Riesgos socializada a todos los procesos del Instituto y actores externos."/>
    <s v="# socializaciones realizadas/ # socializaciones programadas_x000a__x000a_"/>
    <d v="2020-01-01T00:00:00"/>
    <x v="35"/>
    <x v="0"/>
    <x v="0"/>
    <x v="295"/>
    <d v="2020-08-31T00:00:00"/>
    <s v="NO"/>
    <s v="TERCER SEGUIMIENTO: Se realizó un video incluyente donde se socializa los aspectos más importantes de la política de administración del riesgo_x000a_Evidencias: Link pagina web"/>
    <n v="1"/>
    <s v="CUMPLIMIENTO TOTAL"/>
    <s v="NO APLICA ACCION CERRADA"/>
    <s v="NO APLICA ACCION CERRADA"/>
    <s v="CERRADO"/>
  </r>
  <r>
    <n v="614"/>
    <x v="154"/>
    <x v="28"/>
    <x v="2"/>
    <x v="3"/>
    <s v="Yuli Cristel Peña Arboleda"/>
    <x v="6"/>
    <s v="PAAC-2020-004"/>
    <s v="No aplica"/>
    <s v="No aplica"/>
    <x v="0"/>
    <s v="Gestión del Riesgo de Corrupción - Mapa de Riesgos de Corrupción"/>
    <x v="3"/>
    <s v="No aplica"/>
    <s v="No aplica"/>
    <s v="Actualizar los Mapas de Riesgos de Corrupción y Gestión con el fin de ajustar la metodología a  la &quot;Guía para la administración del riesgo y el diseño de controles en_x000a_entidades públicas&quot; del DAFP."/>
    <s v="Mapas de Riesgos actualizado"/>
    <s v="2 mapas de riesgos a actualizar / # de mapas de riesgos actualizados"/>
    <d v="2020-01-01T00:00:00"/>
    <x v="55"/>
    <x v="0"/>
    <x v="0"/>
    <x v="296"/>
    <d v="2020-08-31T00:00:00"/>
    <s v="NO"/>
    <s v="Se realiza la actualización de los Mapas de riesgos de corrupción y Gestión incluyendo los elementos faltantes de  la &quot;Guía para la administración del riesgo y el diseño de controles en_x000a_entidades públicas&quot; del DAFP y sugerencias de Control Interno._x000a_"/>
    <n v="1"/>
    <s v="CUMPLIMIENTO TOTAL"/>
    <s v="NO APLICA ACCION CERRADA"/>
    <s v="NO APLICA ACCION CERRADA"/>
    <s v="CERRADO"/>
  </r>
  <r>
    <n v="615"/>
    <x v="154"/>
    <x v="28"/>
    <x v="2"/>
    <x v="3"/>
    <s v="Yuli Cristel Peña Arboleda"/>
    <x v="6"/>
    <s v="PAAC-2020-005"/>
    <s v="No aplica"/>
    <s v="No aplica"/>
    <x v="0"/>
    <s v="Gestión del Riesgo de Corrupción - Mapa de Riesgos de Corrupción"/>
    <x v="3"/>
    <s v="No aplica"/>
    <s v="No aplica"/>
    <s v="Capacitar al equipo SIGID, en la metodología para la construcción del mapa de riesgos de Corrupción y Gestión actualizada."/>
    <s v="100% de representantes SIGID de las área capacitadas"/>
    <s v="# de personas de equipo SIGID capacitadas / # total de personas que hacen parte del equipo SIGID"/>
    <d v="2020-01-01T00:00:00"/>
    <x v="49"/>
    <x v="0"/>
    <x v="0"/>
    <x v="297"/>
    <d v="2020-08-31T00:00:00"/>
    <s v="NO"/>
    <s v="Se realizan 3 jornadas de capacitación en a metodología ajustada de Mapa de Riesgos de Gestión y Corrupción _x000a_"/>
    <n v="1"/>
    <s v="CUMPLIMIENTO TOTAL"/>
    <s v="NO APLICA ACCION CERRADA"/>
    <s v="NO APLICA ACCION CERRADA"/>
    <s v="CERRADO"/>
  </r>
  <r>
    <n v="616"/>
    <x v="154"/>
    <x v="28"/>
    <x v="2"/>
    <x v="3"/>
    <s v="Yuli Cristel Peña Arboleda"/>
    <x v="6"/>
    <s v="PAAC-2020-006"/>
    <s v="No aplica"/>
    <s v="No aplica"/>
    <x v="0"/>
    <s v="Gestión del Riesgo de Corrupción - Mapa de Riesgos de Corrupción"/>
    <x v="3"/>
    <s v="No aplica"/>
    <s v="No aplica"/>
    <s v="Realizar acompañamiento a las áreas con respecto a la metodología para la identificación y construcción de los Mapas de Riesgos de Corrupción como segunda línea de defensa."/>
    <s v="Dudas e inquietudes relacionadas con Mapas de Riesgos de Corrupción solucionadas el 100%"/>
    <s v="acompañamiento al 100% de las áreas"/>
    <d v="2020-01-01T00:00:00"/>
    <x v="17"/>
    <x v="0"/>
    <x v="0"/>
    <x v="298"/>
    <d v="2020-08-31T00:00:00"/>
    <s v="NO"/>
    <s v="Se realiza acompañamientos a todas las áreas para el cambio de formatos y concreción de las actividades a realizar en el mitigación del riesgo en 2020_x000a_"/>
    <n v="1"/>
    <s v="CUMPLIMIENTO TOTAL"/>
    <s v="NO APLICA ACCION CERRADA"/>
    <s v="NO APLICA ACCION CERRADA"/>
    <s v="CERRADO"/>
  </r>
  <r>
    <n v="617"/>
    <x v="156"/>
    <x v="28"/>
    <x v="2"/>
    <x v="3"/>
    <s v="Yuli Cristel Peña Arboleda"/>
    <x v="6"/>
    <s v="PAAC-2020-007"/>
    <s v="No aplica"/>
    <s v="No aplica"/>
    <x v="0"/>
    <s v="Gestión del Riesgo de Corrupción - Mapa de Riesgos de Corrupción"/>
    <x v="3"/>
    <s v="No aplica"/>
    <s v="No aplica"/>
    <s v="Crear estrategias de divulgación que incluyan acciones en medios físicos y tecnológicos dirigidos a funcionarios, contratistas, ciudadanos y grupos de interés que abarque temas de Mapas de Riesgos de Corrupción y Política Integral de Administración de Riesgos de IDIPRON."/>
    <s v="Divulgación de la Política de Administración de Riesgos a actores institucionales y no institucionales"/>
    <s v="# de acciones creadas e implementadas"/>
    <d v="2020-01-01T00:00:00"/>
    <x v="50"/>
    <x v="0"/>
    <x v="0"/>
    <x v="295"/>
    <d v="2020-08-31T00:00:00"/>
    <s v="NO"/>
    <s v="TERCER SEGUIMIENTO: Se realizó un video incluyende en donde se habla sobre la política de administración del riesgo y los riesgos de gestión y corrupción de la entidad._x000a_Evidencias: Link del video en pagina web"/>
    <n v="1"/>
    <s v="CUMPLIMIENTO TOTAL"/>
    <s v="NO APLICA ACCION CERRADA"/>
    <s v="NO APLICA ACCION CERRADA"/>
    <s v="CERRADO"/>
  </r>
  <r>
    <n v="618"/>
    <x v="157"/>
    <x v="28"/>
    <x v="2"/>
    <x v="3"/>
    <s v="Yuli Cristel Peña Arboleda"/>
    <x v="6"/>
    <s v="PAAC-2020-008"/>
    <s v="No aplica"/>
    <s v="No aplica"/>
    <x v="0"/>
    <s v="Gestión del Riesgo de Corrupción - Mapa de Riesgos de Corrupción"/>
    <x v="3"/>
    <s v="No aplica"/>
    <s v="No aplica"/>
    <s v="Revisar los mapas de riesgos de corrupción formulados para identificar la pertinencia de los controles planteados y de ser necesario recomendar ajustes evidenciándolos a través de memorando."/>
    <s v="3 revisiones de monitoreo"/>
    <s v="3 Revisiones programadas / # revisiones realizadas"/>
    <d v="2020-01-01T00:00:00"/>
    <x v="50"/>
    <x v="0"/>
    <x v="0"/>
    <x v="299"/>
    <d v="2020-08-31T00:00:00"/>
    <s v="NO"/>
    <s v="TERCER SEGUIMIENTO: El informe está en construcción dado que se acabó de realizar el III seguimiento de los mapas corrupción y los mapas de gestión están en proceso de verificación para consolidar la información en un solo informe.  "/>
    <n v="1"/>
    <s v="CUMPLIMIENTO TOTAL"/>
    <s v="NO APLICA ACCION CERRADA"/>
    <s v="NO APLICA ACCION CERRADA"/>
    <s v="CERRADO"/>
  </r>
  <r>
    <n v="619"/>
    <x v="158"/>
    <x v="28"/>
    <x v="2"/>
    <x v="3"/>
    <s v="Yuli Cristel Peña Arboleda"/>
    <x v="6"/>
    <s v="PAAC-2020-009"/>
    <s v="No aplica"/>
    <s v="No aplica"/>
    <x v="0"/>
    <s v="Gestión del Riesgo de Corrupción - Mapa de Riesgos de Corrupción"/>
    <x v="3"/>
    <s v="No aplica"/>
    <s v="No aplica"/>
    <s v="Realizar 3 reuniones a lo largo del año con el fin de monitorear y evaluar al avance la Política Integral de Administración del Riesgo"/>
    <s v="3 reuniones de monitoreo"/>
    <s v="# de reuniones realizadas / 3 reuniones programadas"/>
    <d v="2020-02-01T00:00:00"/>
    <x v="50"/>
    <x v="0"/>
    <x v="0"/>
    <x v="300"/>
    <d v="2020-08-31T00:00:00"/>
    <s v="NO"/>
    <s v="TERCER SEGUIMIENTO: Se realizarón mesas de trabajo con las áreas de la entidad con el fin de realizar un monitoreo a los mapas de riesgos de gestión y corrupción._x000a_Evidencias: actas de reunión "/>
    <n v="1"/>
    <s v="CUMPLIMIENTO TOTAL"/>
    <s v="NO APLICA ACCION CERRADA"/>
    <s v="NO APLICA ACCION CERRADA"/>
    <s v="CERRADO"/>
  </r>
  <r>
    <n v="620"/>
    <x v="159"/>
    <x v="28"/>
    <x v="2"/>
    <x v="3"/>
    <s v="Yuli Cristel Peña Arboleda"/>
    <x v="6"/>
    <s v="PAAC-2020-010"/>
    <s v="No aplica"/>
    <s v="No aplica"/>
    <x v="0"/>
    <s v="Gestión del Riesgo de Corrupción - Mapa de Riesgos de Corrupción"/>
    <x v="3"/>
    <s v="No aplica"/>
    <s v="No aplica"/>
    <s v="Consolidar Informe final de Gestión de Riesgos de la vigencia"/>
    <s v="Informe final de Gestión de Riesgos"/>
    <n v="1"/>
    <d v="2021-01-01T00:00:00"/>
    <x v="56"/>
    <x v="0"/>
    <x v="0"/>
    <x v="301"/>
    <d v="2020-08-31T00:00:00"/>
    <s v="NO"/>
    <s v="TERCER SEGUIMIENTO: Se presenta el informe final de Gestión de riesgos de la vigencia 2019_x000a_Evidencias: informe final de Gestión de riesgos"/>
    <n v="1"/>
    <s v="CUMPLIMIENTO TOTAL"/>
    <s v="NO APLICA ACCION CERRADA"/>
    <s v="NO APLICA ACCION CERRADA"/>
    <s v="CERRADO"/>
  </r>
  <r>
    <n v="621"/>
    <x v="160"/>
    <x v="1"/>
    <x v="3"/>
    <x v="7"/>
    <s v="Yury  Orjuela Florez"/>
    <x v="6"/>
    <s v="PAAC-2020-011"/>
    <s v="No aplica"/>
    <s v="No aplica"/>
    <x v="0"/>
    <s v="Racionalización de OPAS"/>
    <x v="3"/>
    <s v="Actualmente para poder efectuar la solicitud del certificado de curso de educación informal en los talleres de formación técnica del IDIPRON, los adolescentes y jóvenes, deben solicitarlo directamente en la oficina de formación técnica, ubicada en la Avenida Carrera Caracas # 15-42 Bogotá, posteriormente los profesionales a cargo consultan e identifican en una base de datos si el certificado del adolescente o joven se encuentra expedido, en caso de ser así es entregado inmediatamente, de lo contrario se procede a su elaboración donde una vez se obtiene el mismo, se comunica vía telefónica y/o correo electrónico al solicitante para que se acerque a la dirección en mención a retirarlo.   "/>
    <s v="No aplica"/>
    <s v="&quot;El IDIPRON a través del Componente Formación Técnica, simplificará la solicitud del &quot;&quot; Certificado de curso de educación informal&quot;&quot; diseñando un formulario en Google, el cual estará disponible en la página web del Instituto, por medio del cual los adolescentes y jóvenes podrán realizar la solicitud del certificado._x000a_Posteriormente se remitirá escaneado el documento al correo relacionado por él o la solicitante en PDF.&quot;"/>
    <s v="No aplica"/>
    <s v="No aplica"/>
    <d v="2020-02-03T00:00:00"/>
    <x v="35"/>
    <x v="0"/>
    <x v="0"/>
    <x v="302"/>
    <d v="2020-08-31T00:00:00"/>
    <s v="NO"/>
    <s v="Continuar con la ejecucion de actividades"/>
    <n v="0.55000000000000004"/>
    <s v="AVANCE PARCIAL"/>
    <n v="-21"/>
    <s v="VENCIDO"/>
    <s v="ABIERTO"/>
  </r>
  <r>
    <n v="622"/>
    <x v="161"/>
    <x v="0"/>
    <x v="1"/>
    <x v="33"/>
    <s v="Yuli Cristel Peña Arboleda"/>
    <x v="6"/>
    <s v="PAAC-2020-012"/>
    <s v="No aplica"/>
    <s v="No aplica"/>
    <x v="0"/>
    <s v="Rendición de Cuentas"/>
    <x v="3"/>
    <s v="No aplica"/>
    <s v="No aplica"/>
    <s v="Publicación informe de Estrategia Integral de Rendición de Cuentas 2019"/>
    <s v="Informe Estrategia Integral de Rendición de Cuentas 2019"/>
    <s v="Documento Informe Estrategia Integral de Rendición de cuentas 2019 "/>
    <d v="2020-01-01T00:00:00"/>
    <x v="57"/>
    <x v="0"/>
    <x v="0"/>
    <x v="303"/>
    <d v="2020-08-31T00:00:00"/>
    <s v="NO"/>
    <s v="I SEGUIMIENTO: Seguimiento y verificación de documentación en la página web del Instituto_x000a_II SEGUIMIENTO: No se realiza seguimiento puesto que en el primero quedo en 100%_x000a_III SEGUIMIENTO: No se realiza seguimiento puesto que en el primer seguimiento quedo en 100%"/>
    <n v="1"/>
    <s v="CUMPLIMIENTO TOTAL"/>
    <s v="NO APLICA ACCION CERRADA"/>
    <s v="NO APLICA ACCION CERRADA"/>
    <s v="CERRADO"/>
  </r>
  <r>
    <n v="623"/>
    <x v="162"/>
    <x v="5"/>
    <x v="18"/>
    <x v="45"/>
    <s v="Yuli Cristel Peña Arboleda"/>
    <x v="6"/>
    <s v="PAAC-2020-013"/>
    <s v="No aplica"/>
    <s v="No aplica"/>
    <x v="0"/>
    <s v="Rendición de Cuentas"/>
    <x v="3"/>
    <s v="No aplica"/>
    <s v="No aplica"/>
    <s v="Publicación de estados financieros"/>
    <s v="Balance General y estados de actividad financiera, económica, social y ambiental (trimestral)."/>
    <s v="Número de balance general y estados de actividad financiera, económica, social  / 4 (Número de balance general y estados de actividad financiera, económica, social trimestral)"/>
    <d v="2020-01-01T00:00:00"/>
    <x v="50"/>
    <x v="0"/>
    <x v="0"/>
    <x v="304"/>
    <d v="2020-08-31T00:00:00"/>
    <s v="NO"/>
    <s v="Mensualmente la subdireccion administrativa y financiera realiza la publicacion de los estados financieros, se encuentra pendiente la publicacion del mes de noviembre. Se enceuntran publicados en la siguiente direccion https://www.idipron.gov.co/estados-financieros"/>
    <n v="1"/>
    <s v="CUMPLIMIENTO TOTAL"/>
    <s v="NO APLICA ACCION CERRADA"/>
    <s v="NO APLICA ACCION CERRADA"/>
    <s v="CERRADO"/>
  </r>
  <r>
    <n v="624"/>
    <x v="162"/>
    <x v="5"/>
    <x v="2"/>
    <x v="3"/>
    <s v="Yuli Cristel Peña Arboleda"/>
    <x v="6"/>
    <s v="PAAC-2020-014"/>
    <s v="No aplica"/>
    <s v="No aplica"/>
    <x v="0"/>
    <s v="Rendición de Cuentas"/>
    <x v="3"/>
    <s v="No aplica"/>
    <s v="No aplica"/>
    <s v="Publicar informes de Gestión y documentos orientados al balance de la gestión institucional "/>
    <s v="Informes de gestión y documentos publicados"/>
    <s v="Número de informes publicados / Número de informes programados"/>
    <d v="2020-01-01T00:00:00"/>
    <x v="50"/>
    <x v="0"/>
    <x v="0"/>
    <x v="305"/>
    <d v="2020-08-31T00:00:00"/>
    <s v="NO"/>
    <s v="Se realiza l informe de gestion de la vigencia 2019,  se encuentra publicado en el siguiente link https://www.idipron.gov.co/balance-social-e-informes-gestion"/>
    <n v="1"/>
    <s v="CUMPLIMIENTO TOTAL"/>
    <s v="NO APLICA ACCION CERRADA"/>
    <s v="NO APLICA ACCION CERRADA"/>
    <s v="CERRADO"/>
  </r>
  <r>
    <n v="625"/>
    <x v="162"/>
    <x v="5"/>
    <x v="2"/>
    <x v="3"/>
    <s v="Yuli Cristel Peña Arboleda"/>
    <x v="6"/>
    <s v="PAAC-2020-015"/>
    <s v="No aplica"/>
    <s v="No aplica"/>
    <x v="0"/>
    <s v="Rendición de Cuentas"/>
    <x v="3"/>
    <s v="No aplica"/>
    <s v="No aplica"/>
    <s v="Publicación de Programas y Proyectos en ejecución (Metas, objetivos e indicadores de gestión y/o desempeño)"/>
    <s v="Planes de Acción por procesos y/o dependencias"/>
    <s v="Número de Planes de Acción por procesos y/o dependencias publicados / Número de Planes de Acción por procesos y/o dependencias programados"/>
    <d v="2020-01-01T00:00:00"/>
    <x v="50"/>
    <x v="0"/>
    <x v="0"/>
    <x v="306"/>
    <d v="2020-08-31T00:00:00"/>
    <s v="NO"/>
    <s v="Se realiza seguimiento y consolidacion trimestral de los planes de accion por dependencia, se encuentra publicados en el link http://intranet.idipron.gov.co/index.php?option=com_phocadownload&amp;view=category&amp;id=173:planes-de-accion-de-procesos-y-o-dependencias&amp;Itemid=647"/>
    <n v="1"/>
    <s v="CUMPLIMIENTO TOTAL"/>
    <s v="NO APLICA ACCION CERRADA"/>
    <s v="NO APLICA ACCION CERRADA"/>
    <s v="CERRADO"/>
  </r>
  <r>
    <n v="626"/>
    <x v="161"/>
    <x v="0"/>
    <x v="1"/>
    <x v="33"/>
    <s v="Yuli Cristel Peña Arboleda"/>
    <x v="6"/>
    <s v="PAAC-2020-016"/>
    <s v="No aplica"/>
    <s v="No aplica"/>
    <x v="0"/>
    <s v="Rendición de Cuentas"/>
    <x v="3"/>
    <s v="No aplica"/>
    <s v="No aplica"/>
    <s v="Elaboración y publicación de la Estrategia Integral de Rendición de Cuentas para la vigencia 2020"/>
    <s v="Estrategia Integral de Rendición de Cuentas 2020"/>
    <s v="Documento de Estrategia Integral de Rendición de cuentas 2020"/>
    <d v="2020-03-01T00:00:00"/>
    <x v="49"/>
    <x v="0"/>
    <x v="0"/>
    <x v="303"/>
    <d v="2020-08-31T00:00:00"/>
    <s v="NO"/>
    <s v="I SEGUIMIENTO: Seguimiento y verificación de documentación en la página web del Instituto_x000a_II SEGUIMIENTO: No se realiza seguimiento puesto que en el primero quedo en 100%_x000a_III SEGUIMIENTO: No se realiza seguimiento puesto que en el primer seguimiento quedo en 100%"/>
    <n v="1"/>
    <s v="CUMPLIMIENTO TOTAL"/>
    <s v="NO APLICA ACCION CERRADA"/>
    <s v="NO APLICA ACCION CERRADA"/>
    <s v="CERRADO"/>
  </r>
  <r>
    <n v="627"/>
    <x v="162"/>
    <x v="28"/>
    <x v="2"/>
    <x v="3"/>
    <s v="Yuli Cristel Peña Arboleda"/>
    <x v="6"/>
    <s v="PAAC-2020-017"/>
    <s v="No aplica"/>
    <s v="No aplica"/>
    <x v="0"/>
    <s v="Rendición de Cuentas"/>
    <x v="3"/>
    <s v="No aplica"/>
    <s v="No aplica"/>
    <s v="Publicación de Mapas de Riesgo de Corrupción / Mapas de Riesgo de Gestión "/>
    <s v="Mapas de Riesgo de Corrupción / Mapas de Riesgo de Gestión (trimestral)"/>
    <s v="No de Mapas de Riesgo de Corrupción y Mapas de Riesgo de Gestión publicados / No Mapas de Riesgo de Corrupción y Mapas de Riesgo de Gestión programados"/>
    <d v="2020-01-01T00:00:00"/>
    <x v="50"/>
    <x v="0"/>
    <x v="0"/>
    <x v="307"/>
    <d v="2020-08-31T00:00:00"/>
    <s v="NO"/>
    <s v="Se encuentran publicado la formulación de los planes y segundo seguimiento (SEPTIEMBRE)_x000a_"/>
    <n v="1"/>
    <s v="CUMPLIMIENTO TOTAL"/>
    <s v="NO APLICA ACCION CERRADA"/>
    <s v="NO APLICA ACCION CERRADA"/>
    <s v="CERRADO"/>
  </r>
  <r>
    <n v="628"/>
    <x v="163"/>
    <x v="29"/>
    <x v="17"/>
    <x v="205"/>
    <s v="Yuli Cristel Peña Arboleda"/>
    <x v="6"/>
    <s v="PAAC-2020-018"/>
    <s v="No aplica"/>
    <s v="No aplica"/>
    <x v="0"/>
    <s v="Rendición de Cuentas"/>
    <x v="3"/>
    <s v="No aplica"/>
    <s v="No aplica"/>
    <s v="Publicación de Planes de Mejoramiento (Control Interno)"/>
    <s v="Planes de Mejoramiento (Control Interno) - trimestral"/>
    <s v="No. Planes de Mejoramiento (Control Interno) publicados / No . Planes de Mejoramiento programados"/>
    <d v="2020-01-01T00:00:00"/>
    <x v="50"/>
    <x v="0"/>
    <x v="0"/>
    <x v="308"/>
    <d v="2020-08-31T00:00:00"/>
    <s v="NO"/>
    <s v="Los planes de mejoramiento se encuentran publicados en el punto 7.3.2 del Link de transparencia"/>
    <n v="1"/>
    <s v="CUMPLIMIENTO TOTAL"/>
    <s v="NO APLICA ACCION CERRADA"/>
    <s v="NO APLICA ACCION CERRADA"/>
    <s v="CERRADO"/>
  </r>
  <r>
    <n v="629"/>
    <x v="164"/>
    <x v="0"/>
    <x v="14"/>
    <x v="188"/>
    <s v="Yuli Cristel Peña Arboleda"/>
    <x v="6"/>
    <s v="PAAC-2020-019"/>
    <s v="No aplica"/>
    <s v="No aplica"/>
    <x v="0"/>
    <s v="Rendición de Cuentas"/>
    <x v="3"/>
    <s v="No aplica"/>
    <s v="No aplica"/>
    <s v="Realizar talleres de sensibilización para fomentar la participación y fortalecer los escenarios de convivencia ciudadana y resolución pacífica de conflictos a la población objeto del IDIPRON."/>
    <s v="Realizar 1 talleres de sensibilización para fomentar la participación y fortalecer los escenarios de convivencia ciudadana y resolución pacífica de conflictos."/>
    <s v="1 Taller de sensibilización en temas de participación"/>
    <d v="2020-02-01T00:00:00"/>
    <x v="50"/>
    <x v="0"/>
    <x v="0"/>
    <x v="309"/>
    <d v="2020-08-31T00:00:00"/>
    <s v="NO"/>
    <s v="I SEGUIMIENTO: Se realiza creación de la propuesta de talleres &quot;liderando&quot; para aplicación con NNAJ en temas de participación ciudadana._x000a_II SEGUIMIENTO: se comienza con la aplicación del taller en la UPI de bosa, tres sesiones realizadas y verificadas. _x000a_III SEGUIMIENTO: se finaliza el taller LIDERANDO con ocho sesiones y cierre de finalización."/>
    <n v="1"/>
    <s v="CUMPLIMIENTO TOTAL"/>
    <s v="NO APLICA ACCION CERRADA"/>
    <s v="NO APLICA ACCION CERRADA"/>
    <s v="CERRADO"/>
  </r>
  <r>
    <n v="630"/>
    <x v="162"/>
    <x v="0"/>
    <x v="1"/>
    <x v="206"/>
    <s v="Yuli Cristel Peña Arboleda"/>
    <x v="6"/>
    <s v="PAAC-2020-020"/>
    <s v="No aplica"/>
    <s v="No aplica"/>
    <x v="0"/>
    <s v="Rendición de Cuentas"/>
    <x v="3"/>
    <s v="No aplica"/>
    <s v="No aplica"/>
    <s v="Desarrollar Foros virtuales de diálogo y participación"/>
    <s v="Foro Virtual de participación "/>
    <s v="No. de Foros Virtuales realizados / No de Foros Virtuales programados"/>
    <d v="2020-01-01T00:00:00"/>
    <x v="50"/>
    <x v="0"/>
    <x v="0"/>
    <x v="310"/>
    <d v="2020-08-31T00:00:00"/>
    <s v="NO"/>
    <s v="I SEGUIMIENTO: Se realiza recolección de información como insumo para determinar los temas de los foros virtuales._x000a_II SEGUIMIENTO: Se realizan reuniones para definir fechas, temas y organización primer foro virtual con el tema de atención IDIPRON en tiempos de COVID-19._x000a_III SEGUIMIENTO: Se realizán los tres foros virtuales programados con los temas desarrollados: atención en tiempos de covid (15 de septiembre), atenciones estrategia territorial (14 de octubre)  y participación ciudadana (11 de noviembre)."/>
    <n v="1"/>
    <s v="CUMPLIMIENTO TOTAL"/>
    <s v="NO APLICA ACCION CERRADA"/>
    <s v="NO APLICA ACCION CERRADA"/>
    <s v="CERRADO"/>
  </r>
  <r>
    <n v="631"/>
    <x v="161"/>
    <x v="0"/>
    <x v="1"/>
    <x v="33"/>
    <s v="Yuli Cristel Peña Arboleda"/>
    <x v="6"/>
    <s v="PAAC-2020-021"/>
    <s v="No aplica"/>
    <s v="No aplica"/>
    <x v="0"/>
    <s v="Rendición de Cuentas"/>
    <x v="3"/>
    <s v="No aplica"/>
    <s v="No aplica"/>
    <s v="Realización de Audiencias Públicas Participativas de Rendición de Cuentas ."/>
    <s v="Audiencias Públicas Participativas de Rendición de Cuentas.  "/>
    <s v="No. Audiencias Públicas Participativas de Rendición de Cuentas programadas / No. Audiencias Públicas Participativas de Rendición de Cuentas realizadas"/>
    <d v="2020-02-01T00:00:00"/>
    <x v="50"/>
    <x v="0"/>
    <x v="0"/>
    <x v="311"/>
    <d v="2020-08-31T00:00:00"/>
    <s v="NO"/>
    <s v="I SEGUIMIENTO: Se realiza el aplazamiento de la primera audiencia de rendición de cuentas para el mes de mayo._x000a_II SEGUIMIENTO: Se realiza la primera audiencia pública vigencia 2019 el 26 de junio. De manera virtual a traves de facebook live. _x000a_III SEGUIMIENTO: Se programa participación como instituto en la rendición de cuentas del sector social que se llevará a cabo el 11 de noviembre. "/>
    <n v="1"/>
    <s v="CUMPLIMIENTO TOTAL"/>
    <s v="NO APLICA ACCION CERRADA"/>
    <s v="NO APLICA ACCION CERRADA"/>
    <s v="CERRADO"/>
  </r>
  <r>
    <n v="632"/>
    <x v="164"/>
    <x v="0"/>
    <x v="1"/>
    <x v="33"/>
    <s v="Yuli Cristel Peña Arboleda"/>
    <x v="6"/>
    <s v="PAAC-2020-022"/>
    <s v="No aplica"/>
    <s v="No aplica"/>
    <x v="0"/>
    <s v="Rendición de Cuentas"/>
    <x v="3"/>
    <s v="No aplica"/>
    <s v="No aplica"/>
    <s v="Implementar capacitaciones en el tema de Rendición de Cuentas a directivos, lideres de área y responsables de UPI,  con el fin de mejorar la corresponsabilidad en el proceso. "/>
    <s v="Realizar 2 capacitaciones en el tema de Rendición de Cuentas. "/>
    <s v="No. De capacitaciones realizadas  / No. De capacitaciones programadas *100"/>
    <d v="2020-02-01T00:00:00"/>
    <x v="50"/>
    <x v="0"/>
    <x v="0"/>
    <x v="312"/>
    <d v="2020-08-31T00:00:00"/>
    <s v="NO"/>
    <s v="I SEGUIMIENTO: Se realiza alianza con el área de capacitaciones para incluir en las jornadas de inducción y re - inducción el tema de Rendición de Cuentas y asi poder llegar  al 80% de la población, tanto a NNAJ como a servidores._x000a_II SEGUIMIENTO: Se realizá capacitación en temas de rendición de cuentas el día 2 de julio a través de la estrategia café virtual venga le cuento ¿què es una rendición de cuentas? _x000a_III SEGUIMIENTO: Se realizá capacitaciones en temas de rendición de cuentas a directivos (25 septiembre) y funcionarios del área de juridica y control interno (9 de noviembre)"/>
    <n v="1"/>
    <s v="CUMPLIMIENTO TOTAL"/>
    <s v="NO APLICA ACCION CERRADA"/>
    <s v="NO APLICA ACCION CERRADA"/>
    <s v="CERRADO"/>
  </r>
  <r>
    <n v="633"/>
    <x v="161"/>
    <x v="0"/>
    <x v="1"/>
    <x v="33"/>
    <s v="Yuli Cristel Peña Arboleda"/>
    <x v="6"/>
    <s v="PAAC-2020-023"/>
    <s v="No aplica"/>
    <s v="No aplica"/>
    <x v="0"/>
    <s v="Rendición de Cuentas"/>
    <x v="3"/>
    <s v="No aplica"/>
    <s v="No aplica"/>
    <s v="Realizar acciones de retroalimentación y evaluación, por parte de los asistentes, a las Audiencias Públicas Participativas de Rendición de Cuentas "/>
    <s v="Documento de recopilación de información suministrada de los formatos de &quot;Encuesta de Evaluación de la Audiencia Pública de Rendición de Cuentas&quot;, &quot;Formato de preguntas&quot; y &quot;Sistematización de información&quot;"/>
    <s v="# documentos publicados de respuesta a preguntas, inquietudes y sugerencias de los asistentes a las Audiencias Públicas de Rendición de Cuentas / # documentos recopilados a preguntas, inquietudes y sugerencias de los asistentes a las Audiencias Públicas de Rendición de Cuentas"/>
    <d v="2020-02-01T00:00:00"/>
    <x v="50"/>
    <x v="0"/>
    <x v="0"/>
    <x v="313"/>
    <d v="2020-08-31T00:00:00"/>
    <s v="NO"/>
    <s v="I SEGUIMIENTO: La primera audiencia esta programada para el mes de mayo._x000a_II SEGUIMIENTO: La audiencia se desarrollo de manera virtual a través de facebook live, la ciudadanía y grupos de valor participantes no realizarón preguntas, inquietudes o sugerencias en el ejercicio._x000a_III SEGUIMIENTO: Se realizará avance luego de la audicencia del sector programada para el 11 de diciembre."/>
    <n v="1"/>
    <s v="CUMPLIMIENTO TOTAL"/>
    <s v="NO APLICA ACCION CERRADA"/>
    <s v="NO APLICA ACCION CERRADA"/>
    <s v="CERRADO"/>
  </r>
  <r>
    <n v="634"/>
    <x v="154"/>
    <x v="0"/>
    <x v="1"/>
    <x v="33"/>
    <s v="Yuli Cristel Peña Arboleda"/>
    <x v="6"/>
    <s v="PAAC-2020-024"/>
    <s v="No aplica"/>
    <s v="No aplica"/>
    <x v="0"/>
    <s v="Rendición de Cuentas"/>
    <x v="3"/>
    <s v="No aplica"/>
    <s v="No aplica"/>
    <s v="Presentar informes a la Dirección General sobre los ejercicios de Rendición de Cuentas que se desarrollen en el año."/>
    <s v="Un informe por cada Audiencia Pública de Rendición de Cuentas."/>
    <s v="# de  informes presentados a la Dirección General / # de Audiencias Públicas rendiciones de cuentas "/>
    <d v="2020-02-01T00:00:00"/>
    <x v="50"/>
    <x v="0"/>
    <x v="0"/>
    <x v="314"/>
    <d v="2020-08-31T00:00:00"/>
    <s v="NO"/>
    <s v="I SEGUIMIENTO: La primera audiencia esta programada para el mes de mayo._x000a_II SEGUIMIENTO: Se realiza informe de Rendición de cuentas vigencia 2019 y se envía a dirección a travès de correo electrónico._x000a_III SEGUIMIENTO: se dará cumplimiento al 100% con el complemento de la audiencia del sector que se dearrollará el 11 de diciembre."/>
    <n v="1"/>
    <s v="CUMPLIMIENTO TOTAL"/>
    <s v="NO APLICA ACCION CERRADA"/>
    <s v="NO APLICA ACCION CERRADA"/>
    <s v="CERRADO"/>
  </r>
  <r>
    <n v="635"/>
    <x v="154"/>
    <x v="0"/>
    <x v="1"/>
    <x v="33"/>
    <s v="Yuli Cristel Peña Arboleda"/>
    <x v="6"/>
    <s v="PAAC-2020-025"/>
    <s v="No aplica"/>
    <s v="No aplica"/>
    <x v="0"/>
    <s v="Rendición de Cuentas"/>
    <x v="3"/>
    <s v="No aplica"/>
    <s v="No aplica"/>
    <s v="Realizar sistematización y análisis de la información recopilada en el desarrollo de las actividades y/o acciones de la Estrategia Integral de Rendición de Cuentas."/>
    <s v="Archivo de sistematización de información"/>
    <s v="# archivos generados de sistematización / # formatos recopilados de actividades y/o acciones en el marco de la Estrategia Integral de Rendición de Cuentas"/>
    <d v="2020-02-01T00:00:00"/>
    <x v="50"/>
    <x v="0"/>
    <x v="0"/>
    <x v="315"/>
    <d v="2020-08-31T00:00:00"/>
    <s v="NO"/>
    <s v="I SEGUIMIENTO: Se realizan adelantos en las actividades planteadas de dialogos ciudadanos (taller &quot;liderando&quot;)_x000a_II SEGUIMIENTO: Se realizán encuentros con  los jovenes de la UPI Rioja como ejercicio previo a la Rendición de cuentas (taller con jovenes)._x000a_Se realizàn tres sesiones del taller liderando en la UPI Bosa. _x000a_III SEGUIMIENTO: se realizán ocho sesiones del taller Liderando e informe final._x000a_Se realizán dialogos con los  jovenes UPI Bosa."/>
    <n v="1"/>
    <s v="CUMPLIMIENTO TOTAL"/>
    <s v="NO APLICA ACCION CERRADA"/>
    <s v="NO APLICA ACCION CERRADA"/>
    <s v="CERRADO"/>
  </r>
  <r>
    <n v="636"/>
    <x v="154"/>
    <x v="0"/>
    <x v="1"/>
    <x v="33"/>
    <s v="Yuli Cristel Peña Arboleda"/>
    <x v="6"/>
    <s v="PAAC-2020-026"/>
    <s v="No aplica"/>
    <s v="No aplica"/>
    <x v="0"/>
    <s v="Rendición de Cuentas"/>
    <x v="3"/>
    <s v="No aplica"/>
    <s v="No aplica"/>
    <s v="Realizar seguimiento a compromisos adquiridos en el marco de las actividades y/o acciones de la Estrategia Integral de Rendición de Cuentas"/>
    <s v="Documento de respuesta a preguntas, sugerencias, comentarios e inquietudes recopiladas en las Audiencias Públicas participativas de Rendición de Cuentas"/>
    <s v="# documentos de respuesta a preguntas, sugerencias, comentarios e inquietudes recopiladas en las Audiencias Públicas participativas de Rendición de Cuentas / # documentos de preguntas, sugerencias, comentarios e inquietudes recopiladas en las Audiencias Públicas participativas de Rendición de Cuentas"/>
    <d v="2020-02-01T00:00:00"/>
    <x v="50"/>
    <x v="0"/>
    <x v="0"/>
    <x v="316"/>
    <d v="2020-08-31T00:00:00"/>
    <s v="NO"/>
    <s v="I SEGUIMIENTO: La primera audiencia esta programada para el mes de mayo._x000a_II SEGUIMIENTO: si bien no hubo un documento a respuestas a preguntas, sugerencias o comentarios porque en la audiencia de rendición de cuentas virtual no se dierón por parte de la ciudadanía, si se compartio la ifnromación previa por pàg. web de la información dialogada en la audencia lo que permitia responder inquietudes. _x000a_III SEGUIMIENTO: se dará cumplimiento al 100% con el complemento de la audiencia del sector que se dearrollará el 11 de diciembre."/>
    <n v="1"/>
    <s v="CUMPLIMIENTO TOTAL"/>
    <s v="NO APLICA ACCION CERRADA"/>
    <s v="NO APLICA ACCION CERRADA"/>
    <s v="CERRADO"/>
  </r>
  <r>
    <n v="637"/>
    <x v="154"/>
    <x v="0"/>
    <x v="1"/>
    <x v="33"/>
    <s v="Yuli Cristel Peña Arboleda"/>
    <x v="6"/>
    <s v="PAAC-2020-027"/>
    <s v="No aplica"/>
    <s v="No aplica"/>
    <x v="0"/>
    <s v="Rendición de Cuentas"/>
    <x v="3"/>
    <s v="No aplica"/>
    <s v="No aplica"/>
    <s v="Realizar la evaluación y publicación de la implementación de la Estrategia Integral de Rendición de Cuentas 2019  "/>
    <s v="Informe de la Estrategia Integral de Rendición de Cuentas 2019"/>
    <s v="Documento de Informe del proceso de la Estrategia Integral de Rendición de Cuentas"/>
    <d v="2020-12-01T00:00:00"/>
    <x v="50"/>
    <x v="0"/>
    <x v="0"/>
    <x v="317"/>
    <d v="2020-08-31T00:00:00"/>
    <s v="NO"/>
    <s v="I SEGUIMIENTO: Seguimiento y verificación de documentación en la página web del Instituto Informe estrategia RdC 2019._x000a_II SEGUIMIENTO: No se realiza seguimiento puesto que en el primero quedo en 100%"/>
    <n v="1"/>
    <s v="CUMPLIMIENTO TOTAL"/>
    <s v="NO APLICA ACCION CERRADA"/>
    <s v="NO APLICA ACCION CERRADA"/>
    <s v="CERRADO"/>
  </r>
  <r>
    <n v="638"/>
    <x v="165"/>
    <x v="23"/>
    <x v="3"/>
    <x v="135"/>
    <s v="Stefanny Reina Alvarez"/>
    <x v="6"/>
    <s v="PAAC-2020-028"/>
    <s v="No aplica"/>
    <s v="No aplica"/>
    <x v="0"/>
    <s v="Mecanismos para mejorar la Atención al Ciudadano"/>
    <x v="3"/>
    <s v="No aplica"/>
    <s v="No aplica"/>
    <s v="Elaborar informe trimestral de los requerimientos presentados por la ciudadanía (PQRSD), al IDIPRON para facilitar la toma de decisiones y el desarrollo de iniciativas de mejora"/>
    <s v="Cuatro (4) informes anuales (Cada uno trimestral)"/>
    <s v="Número de informes realizados  / Cuatro (4) informes a realizar"/>
    <d v="2020-12-31T00:00:00"/>
    <x v="50"/>
    <x v="0"/>
    <x v="0"/>
    <x v="318"/>
    <d v="2020-08-31T00:00:00"/>
    <s v="NO"/>
    <s v="Se realiza el segundo informe trimestral el cual se envia al Subdirector de Técnico, Administrativo y Finanaciero y se publica en el link de transparencia. "/>
    <n v="1"/>
    <s v="CUMPLIMIENTO TOTAL"/>
    <s v="NO APLICA ACCION CERRADA"/>
    <s v="NO APLICA ACCION CERRADA"/>
    <s v="CERRADO"/>
  </r>
  <r>
    <n v="639"/>
    <x v="165"/>
    <x v="23"/>
    <x v="2"/>
    <x v="3"/>
    <s v="Stefanny Reina Alvarez"/>
    <x v="6"/>
    <s v="PAAC-2020-029"/>
    <s v="No aplica"/>
    <s v="No aplica"/>
    <x v="0"/>
    <s v="Mecanismos para mejorar la Atención al Ciudadano"/>
    <x v="3"/>
    <s v="No aplica"/>
    <s v="No aplica"/>
    <s v="Incorporar el mejoramiento de la calidad en el servicio a la ciudadanía en el Plan Estratégico Institucional (PEI) en al menos uno de sus objetivos estratégicos institucionales."/>
    <s v="Actualización del Plan Estratégico Institucional (PEI) en los Objetivos Estratégicos"/>
    <s v="Propuesta de indicador para los objetivos institucionales a través del Plan Estratégico Institucional (PEI) / Una (1) propuesta realizada"/>
    <d v="2020-12-31T00:00:00"/>
    <x v="50"/>
    <x v="0"/>
    <x v="0"/>
    <x v="319"/>
    <d v="2020-08-31T00:00:00"/>
    <s v="NO"/>
    <s v="Se realiza el modelo de servicio  a la ciudadanía, el cual fue incorporado dentro de los subproyectos que forman parte del proyecto de inversión 7727, los cuales estan alineados con la platforma estratégica de la entidad y el plan de desarrollo. Cómo evidencia se adjunta"/>
    <n v="1"/>
    <s v="CUMPLIMIENTO TOTAL"/>
    <s v="NO APLICA ACCION CERRADA"/>
    <s v="NO APLICA ACCION CERRADA"/>
    <s v="CERRADO"/>
  </r>
  <r>
    <n v="640"/>
    <x v="166"/>
    <x v="23"/>
    <x v="3"/>
    <x v="207"/>
    <s v="Stefanny Reina Alvarez"/>
    <x v="6"/>
    <s v="PAAC-2020-030"/>
    <s v="No aplica"/>
    <s v="No aplica"/>
    <x v="0"/>
    <s v="Mecanismos para mejorar la Atención al Ciudadano"/>
    <x v="3"/>
    <s v="No aplica"/>
    <s v="No aplica"/>
    <s v="Promocionar la figura del Defensor de la Ciudadanía y sus responsabilidades."/>
    <s v="Campañas de promoción"/>
    <s v="Número de campañas de divulgación realizadas / Tres (3) Campañas proyectadas"/>
    <d v="2020-12-31T00:00:00"/>
    <x v="50"/>
    <x v="0"/>
    <x v="0"/>
    <x v="320"/>
    <d v="2020-08-31T00:00:00"/>
    <s v="NO"/>
    <s v="*Se realiza pieza comunicacional para promocionar la figura del defensor del ciudadano_x000a_*Se da capacitacion a beneficiarios y coordinadores de las casas de cuidado en donde se da a conocer entre otras cosas la figura del Defensor del Ciudadano."/>
    <n v="1"/>
    <s v="CUMPLIMIENTO TOTAL"/>
    <s v="NO APLICA ACCION CERRADA"/>
    <s v="NO APLICA ACCION CERRADA"/>
    <s v="CERRADO"/>
  </r>
  <r>
    <n v="641"/>
    <x v="166"/>
    <x v="23"/>
    <x v="3"/>
    <x v="208"/>
    <s v="Stefanny Reina Alvarez"/>
    <x v="6"/>
    <s v="PAAC-2020-031"/>
    <s v="No aplica"/>
    <s v="No aplica"/>
    <x v="0"/>
    <s v="Mecanismos para mejorar la Atención al Ciudadano"/>
    <x v="3"/>
    <s v="No aplica"/>
    <s v="No aplica"/>
    <s v="Participar en por lo menos en un (1) Nodo Sectorial  de los convocados por la Veeduría Distrital, para aclaración de competencias entre entidades del Orden Distrital de cara a brindar una mejor atención y orientación al Ciudadano"/>
    <s v="Participar en un nodo sectorial con competencias aclaradas entre entidades distritales e instrumentos de difusión para los puntos de Atención a la Ciudadanía"/>
    <s v="Número de nodos sectoriales asistidos / Número de nodos realizados (1)"/>
    <d v="2020-12-31T00:00:00"/>
    <x v="50"/>
    <x v="0"/>
    <x v="0"/>
    <x v="321"/>
    <d v="2020-08-31T00:00:00"/>
    <s v="NO"/>
    <s v="Se asiste al nodo sectorial de integración social"/>
    <n v="1"/>
    <s v="CUMPLIMIENTO TOTAL"/>
    <s v="NO APLICA ACCION CERRADA"/>
    <s v="NO APLICA ACCION CERRADA"/>
    <s v="CERRADO"/>
  </r>
  <r>
    <n v="642"/>
    <x v="167"/>
    <x v="23"/>
    <x v="21"/>
    <x v="89"/>
    <s v="Stefanny Reina Alvarez"/>
    <x v="6"/>
    <s v="PAAC-2020-032"/>
    <s v="No aplica"/>
    <s v="No aplica"/>
    <x v="0"/>
    <s v="Mecanismos para mejorar la Atención al Ciudadano"/>
    <x v="3"/>
    <s v="No aplica"/>
    <s v="No aplica"/>
    <s v="Realizar anualmente en puntos de atención a la ciudadanía, mantenimiento y/o mejora de la infraestructura física"/>
    <s v="Mantenimientos, mejoras o adecuaciones de accesibilidad, realizadas a la infraestructura física de los puntos de atención al ciudadano."/>
    <s v="Número de mantenimientos realizados en puntos de atención a la ciudadanía / Número de sedes"/>
    <d v="2020-12-31T00:00:00"/>
    <x v="50"/>
    <x v="0"/>
    <x v="0"/>
    <x v="322"/>
    <d v="2020-08-31T00:00:00"/>
    <s v="NO"/>
    <s v="Se abren los puntos de atención de la calle 63, calle 15 y bosa."/>
    <n v="1"/>
    <s v="CUMPLIMIENTO TOTAL"/>
    <s v="NO APLICA ACCION CERRADA"/>
    <s v="NO APLICA ACCION CERRADA"/>
    <s v="CERRADO"/>
  </r>
  <r>
    <n v="643"/>
    <x v="168"/>
    <x v="23"/>
    <x v="21"/>
    <x v="89"/>
    <s v="Stefanny Reina Alvarez"/>
    <x v="6"/>
    <s v="PAAC-2020-033"/>
    <s v="No aplica"/>
    <s v="No aplica"/>
    <x v="0"/>
    <s v="Mecanismos para mejorar la Atención al Ciudadano"/>
    <x v="3"/>
    <s v="No aplica"/>
    <s v="No aplica"/>
    <s v="Poner en operación punto de atención presencial."/>
    <s v="Un (1) nuevo punto de atención en Funcionamiento"/>
    <s v="Punto de atención a la ciudadana del Institucional en Operación / Un (1) punto de atención ciudadano proyectado"/>
    <d v="2020-12-31T00:00:00"/>
    <x v="50"/>
    <x v="0"/>
    <x v="0"/>
    <x v="323"/>
    <d v="2020-08-31T00:00:00"/>
    <s v="NO"/>
    <s v="Se cumplió esta actividad en el seguimiento pasado "/>
    <n v="1"/>
    <s v="CUMPLIMIENTO TOTAL"/>
    <s v="NO APLICA ACCION CERRADA"/>
    <s v="NO APLICA ACCION CERRADA"/>
    <s v="CERRADO"/>
  </r>
  <r>
    <n v="644"/>
    <x v="166"/>
    <x v="23"/>
    <x v="14"/>
    <x v="176"/>
    <s v="Stefanny Reina Alvarez"/>
    <x v="6"/>
    <s v="PAAC-2020-034"/>
    <s v="No aplica"/>
    <s v="No aplica"/>
    <x v="0"/>
    <s v="Mecanismos para mejorar la Atención al Ciudadano"/>
    <x v="3"/>
    <s v="No aplica"/>
    <s v="No aplica"/>
    <s v="Cualificar a través de la Dirección General de Calidad del Servicio de la Alcaldía Mayor, los equipos de trabajo de los puntos de atención a la ciudadanía conforme los lineamientos y protocolos establecidos por el área de atención al ciudadano con la "/>
    <s v="Cualificar y sensibilizar al equipo humano de las diferentes Sedes y Unidades que atienden y esta de cara al ciudadano"/>
    <s v="Número de servidores públicos vinculados al proceso de atención a la ciudadanía y capacitados en atención a la ciudadanía / Número de servidores públicos vinculados al proceso de atención a la ciudadanía "/>
    <d v="2020-12-31T00:00:00"/>
    <x v="50"/>
    <x v="0"/>
    <x v="0"/>
    <x v="324"/>
    <d v="2020-08-31T00:00:00"/>
    <s v="NO"/>
    <s v="Se realiza cualificación en temas de servicio a 15 educadores de la unidad La Rioja y a 22 guardas de seguridad que prestan sus servicio en la unidades de protección integral. Así mismo, se realiza cualificación a losnuevos integrantes del area de atención a la ciudadanía."/>
    <n v="1"/>
    <s v="CUMPLIMIENTO TOTAL"/>
    <s v="NO APLICA ACCION CERRADA"/>
    <s v="NO APLICA ACCION CERRADA"/>
    <s v="CERRADO"/>
  </r>
  <r>
    <n v="645"/>
    <x v="166"/>
    <x v="23"/>
    <x v="14"/>
    <x v="176"/>
    <s v="Stefanny Reina Alvarez"/>
    <x v="6"/>
    <s v="PAAC-2020-035"/>
    <s v="No aplica"/>
    <s v="No aplica"/>
    <x v="0"/>
    <s v="Mecanismos para mejorar la Atención al Ciudadano"/>
    <x v="3"/>
    <s v="No aplica"/>
    <s v="No aplica"/>
    <s v="Dictar capacitaciones, en las Unidades de Protección Integral, Comedores Comunitarios de la Entidad, para el reconocimiento  a la comunidad del  Proceso de Atención a la Ciudadanía, Promocionar la figura del Defensor de la Ciudadanía y sus responsabilidades,   Manejo y Gestión de las peticiones,  presentación del portafolio de servicios, Atención Preferencial y Diferencial,  importancia de la encuesta de percepción  del servicio a la ciudadanía, manejo del Buzón de Quejas y Reclamos, en cumplimiento a la Ley 1755 de 2015 “Por medio de la cual se regula el Derecho Fundamental de Petición y se sustituye un título del Código de Procedimiento Administrativo y de lo Contencioso Administrativo &quot; y el Decreto 371 de 2010 de Alcaldía Mayor de Bogotá D.C &quot;Por el cual se establecen lineamientos para preservar y fortalecer la transparencia y para la prevención de la corrupción en las Entidades y Organismos del Distrito Capital.&quot;"/>
    <s v="Capacitaciones a los NNAJ "/>
    <s v="No de capacitaciones realizadas / Veintiocho (28) capacitaciones a realizar"/>
    <d v="2020-12-31T00:00:00"/>
    <x v="50"/>
    <x v="0"/>
    <x v="0"/>
    <x v="325"/>
    <d v="2020-08-31T00:00:00"/>
    <s v="NO"/>
    <s v="Se realiza la cualificación de 85 beneficiarios en temas de servicio dadas por la Alcaldía Mayor de Bogotá."/>
    <n v="1"/>
    <s v="CUMPLIMIENTO TOTAL"/>
    <s v="NO APLICA ACCION CERRADA"/>
    <s v="NO APLICA ACCION CERRADA"/>
    <s v="CERRADO"/>
  </r>
  <r>
    <n v="646"/>
    <x v="169"/>
    <x v="23"/>
    <x v="3"/>
    <x v="133"/>
    <s v="Stefanny Reina Alvarez"/>
    <x v="6"/>
    <s v="PAAC-2020-036"/>
    <s v="No aplica"/>
    <s v="No aplica"/>
    <x v="0"/>
    <s v="Mecanismos para mejorar la Atención al Ciudadano"/>
    <x v="3"/>
    <s v="No aplica"/>
    <s v="No aplica"/>
    <s v="Realizar jornadas de orientación referente a los tiempos de respuesta de los requerimientos ciudadanos en coordinación el Grupo de Control Interno Disciplinario"/>
    <s v="Realizar dos (2) jornadas de orientación en materia de prevención disciplinaria realizadas"/>
    <s v="No de sensibilizaciones  realizadas / Dos (2) sensibilizaciones a realizar"/>
    <d v="2020-12-31T00:00:00"/>
    <x v="50"/>
    <x v="0"/>
    <x v="0"/>
    <x v="326"/>
    <d v="2020-08-31T00:00:00"/>
    <s v="NO"/>
    <s v="En el último cuatrimestre, se realiza inducción a los nuevos integrantes del área, en ella se dan a aconoer los tiempos de respuesta según la petición y la importancia en contestar en términos."/>
    <n v="1"/>
    <s v="CUMPLIMIENTO TOTAL"/>
    <s v="NO APLICA ACCION CERRADA"/>
    <s v="NO APLICA ACCION CERRADA"/>
    <s v="CERRADO"/>
  </r>
  <r>
    <n v="647"/>
    <x v="170"/>
    <x v="23"/>
    <x v="3"/>
    <x v="209"/>
    <s v="Stefanny Reina Alvarez"/>
    <x v="6"/>
    <s v="PAAC-2020-037"/>
    <s v="No aplica"/>
    <s v="No aplica"/>
    <x v="0"/>
    <s v="Mecanismos para mejorar la Atención al Ciudadano"/>
    <x v="3"/>
    <s v="No aplica"/>
    <s v="No aplica"/>
    <s v="Ejecutar un plan de trabajo para la implementación de la Política Interna de Protección de Datos Personales"/>
    <s v="Cumplimiento del 100% del Plan de Trabajo para la implementación de la política interna de protección de datos personales"/>
    <s v="Número de actividades implementadas /  Número de actividades establecidas en el plan de trabajo "/>
    <d v="2020-12-31T00:00:00"/>
    <x v="50"/>
    <x v="0"/>
    <x v="0"/>
    <x v="327"/>
    <d v="2020-08-31T00:00:00"/>
    <s v="NO"/>
    <s v="Se realiza reunión el 9 de junio la OAP, y demás áreas competentes en la actualización de la politica de protección de datos, como resultado de la misma se realizan las actualizaciones respectivas y se envian a la oficina asesora de planeacion para su consolidacíón. "/>
    <n v="1"/>
    <s v="CUMPLIMIENTO TOTAL"/>
    <s v="NO APLICA ACCION CERRADA"/>
    <s v="NO APLICA ACCION CERRADA"/>
    <s v="CERRADO"/>
  </r>
  <r>
    <n v="648"/>
    <x v="165"/>
    <x v="23"/>
    <x v="3"/>
    <x v="133"/>
    <s v="Stefanny Reina Alvarez"/>
    <x v="6"/>
    <s v="PAAC-2020-038"/>
    <s v="No aplica"/>
    <s v="No aplica"/>
    <x v="0"/>
    <s v="Mecanismos para mejorar la Atención al Ciudadano"/>
    <x v="3"/>
    <s v="No aplica"/>
    <s v="No aplica"/>
    <s v="Realizar dos (2) campañas al Interior de la Entidad donde se plantee el manejo y gestión de las PQRS, Carta de Trato Digno de Atención al Ciudadano, el trato prioritario de las peticiones presentadas por menores de edad y aquellas relacionadas con el reconocimiento de un derecho fundamental y tiempos de respuesta de los derechos de petición y PQRS allegadas a la Entidad"/>
    <s v="Campañas Institucionales adelantados sobre manejo y gestión de las PQRS, Carta de Trato Digno de Atención al Ciudadano, el trato prioritario de las peticiones presentadas "/>
    <s v="Número de campañas de manejo de gestión de las PQRSD / Dos (2) campañas capacitaciones a realizar"/>
    <d v="2020-12-31T00:00:00"/>
    <x v="50"/>
    <x v="0"/>
    <x v="0"/>
    <x v="328"/>
    <d v="2020-08-31T00:00:00"/>
    <s v="NO"/>
    <s v="Se realizan 2 campañas en donde dan a conocer tips para la atencion por canal presencial y escrito, y así dar cumplimiento a lo requerido por el sistema Bogota te Escucha y la Política Pública. "/>
    <n v="1"/>
    <s v="CUMPLIMIENTO TOTAL"/>
    <s v="NO APLICA ACCION CERRADA"/>
    <s v="NO APLICA ACCION CERRADA"/>
    <s v="CERRADO"/>
  </r>
  <r>
    <n v="649"/>
    <x v="165"/>
    <x v="23"/>
    <x v="3"/>
    <x v="133"/>
    <s v="Stefanny Reina Alvarez"/>
    <x v="6"/>
    <s v="PAAC-2020-039"/>
    <s v="No aplica"/>
    <s v="No aplica"/>
    <x v="0"/>
    <s v="Mecanismos para mejorar la Atención al Ciudadano"/>
    <x v="3"/>
    <s v="No aplica"/>
    <s v="No aplica"/>
    <s v="Realizar seguimiento a los requerimientos allegados a la Entidad según los términos de ley, registrados en el Sistema Distrital de Quejas y Soluciones &quot;Bogotá Te Escucha&quot; frente a los requerimiento en calidad, accesibilidad y el servicio recibido identificando oportunidades y acciones de mejora"/>
    <s v="Seguimiento mensual de requerimientos allegados a la Entidad registrados en el Sistema Distrital de Quejas y Soluciones"/>
    <s v="Seguimientos realizados / Doce (12) Seguimientos programados"/>
    <d v="2020-12-31T00:00:00"/>
    <x v="50"/>
    <x v="0"/>
    <x v="0"/>
    <x v="329"/>
    <d v="2020-08-31T00:00:00"/>
    <s v="NO"/>
    <s v="Se realiza seguimiento mensual a los requerimientos allegados a la entidad, para esto se envia correo electrónico a las diferentes dependencias de las peticiones a vencer y se lleva el formato A-AC-FT_003 . "/>
    <n v="1"/>
    <s v="CUMPLIMIENTO TOTAL"/>
    <s v="NO APLICA ACCION CERRADA"/>
    <s v="NO APLICA ACCION CERRADA"/>
    <s v="CERRADO"/>
  </r>
  <r>
    <n v="650"/>
    <x v="165"/>
    <x v="23"/>
    <x v="3"/>
    <x v="175"/>
    <s v="Stefanny Reina Alvarez"/>
    <x v="6"/>
    <s v="PAAC-2020-040"/>
    <s v="No aplica"/>
    <s v="No aplica"/>
    <x v="0"/>
    <s v="Mecanismos para mejorar la Atención al Ciudadano"/>
    <x v="3"/>
    <s v="No aplica"/>
    <s v="No aplica"/>
    <s v="Medir la satisfacción de las respuestas dadas a los requerimientos entre los encuestados según la encuesta de percepción servicio a la ciudadanía."/>
    <s v="Incluir en el informe trimestral publicado en la página web, los resultados de la percepción de servicio a la ciudadanía."/>
    <s v="Número de informes publicados / Cuatro (4)  informes a publicar"/>
    <d v="2020-12-31T00:00:00"/>
    <x v="50"/>
    <x v="0"/>
    <x v="0"/>
    <x v="330"/>
    <d v="2020-08-31T00:00:00"/>
    <s v="NO"/>
    <s v="Se incluye en el informe bimestral los resultados de las encuestas de satisfacción, así mismo, se encuentra el seguimiento que realiza el área a las respuestas que emite el Instituto en términos de claridad, solución de fondo, calidez y oportunidad. "/>
    <n v="1"/>
    <s v="CUMPLIMIENTO TOTAL"/>
    <s v="NO APLICA ACCION CERRADA"/>
    <s v="NO APLICA ACCION CERRADA"/>
    <s v="CERRADO"/>
  </r>
  <r>
    <n v="651"/>
    <x v="171"/>
    <x v="24"/>
    <x v="2"/>
    <x v="95"/>
    <s v="Marisol Monsalve Usme"/>
    <x v="6"/>
    <s v="PAAC-2020-041"/>
    <s v="No aplica"/>
    <s v="No aplica"/>
    <x v="0"/>
    <s v="Mecanismos para la Transparencia y Acceso a la Información"/>
    <x v="3"/>
    <s v="No aplica"/>
    <s v="No aplica"/>
    <s v="Crear una estrategia de comunicaciones que socialice e incentive el conocimiento del Link de Transparencia y Acceso a la Información Pública. "/>
    <s v="1 estrategia de comunicaciones implementada"/>
    <s v="# acciones establecidas en la estrategia / # acciones implementadas"/>
    <d v="2020-01-01T00:00:00"/>
    <x v="50"/>
    <x v="0"/>
    <x v="0"/>
    <x v="331"/>
    <d v="2020-08-31T00:00:00"/>
    <s v="NO"/>
    <s v="Se realizarón unas piezas comunicativas sobre el link de transparencia de la entidas, haciendo una pieza general sobre Transparencia y acceso a la información publica, y 10 piezas comunicativas sobre cada uno de los capitulos que componen el link"/>
    <n v="1"/>
    <s v="CUMPLIMIENTO TOTAL"/>
    <s v="NO APLICA ACCION CERRADA"/>
    <s v="NO APLICA ACCION CERRADA"/>
    <s v="CERRADO"/>
  </r>
  <r>
    <n v="652"/>
    <x v="172"/>
    <x v="36"/>
    <x v="2"/>
    <x v="95"/>
    <s v="Yuli Cristel Peña Arboleda"/>
    <x v="6"/>
    <s v="PAAC-2020-042"/>
    <s v="No aplica"/>
    <s v="No aplica"/>
    <x v="0"/>
    <s v="Mecanismos para la Transparencia y Acceso a la Información"/>
    <x v="3"/>
    <s v="No aplica"/>
    <s v="No aplica"/>
    <s v="Fortalecer y complementar la información para niños y niñas creando 3 videos incluyente de: 1. la Misión 2. La Visión, 3. dos videos de las áreas o servicios. "/>
    <s v="4 videos para niños y niñas "/>
    <s v="4 videos incluyentes para niños y niñas y publicadas en pagina web"/>
    <d v="2020-01-01T00:00:00"/>
    <x v="54"/>
    <x v="0"/>
    <x v="0"/>
    <x v="332"/>
    <d v="2020-08-31T00:00:00"/>
    <s v="NO"/>
    <s v="Se hizo la filmación de video de Misión y Visión en Lengua de Señas Colombiana y se realiza video del área Atención al Ciudadano."/>
    <n v="0.8"/>
    <s v="AVANCE SIGNIFICATIVO"/>
    <n v="-143"/>
    <s v="VENCIDO"/>
    <s v="ABIERTO"/>
  </r>
  <r>
    <n v="653"/>
    <x v="173"/>
    <x v="28"/>
    <x v="2"/>
    <x v="95"/>
    <s v="Yuli Cristel Peña Arboleda"/>
    <x v="6"/>
    <s v="PAAC-2020-043"/>
    <s v="No aplica"/>
    <s v="No aplica"/>
    <x v="0"/>
    <s v="Mecanismos para la Transparencia y Acceso a la Información"/>
    <x v="3"/>
    <s v="No aplica"/>
    <s v="No aplica"/>
    <s v="Socializar a lideres de las Unidades de Protección Integral y lideres de áreas Ley de Transparencia y Acceso a la Información Pública (Ley 1712 de 2014),  y Política Integral de Administración de Riesgos, haciendo énfasis en líneas de defensa."/>
    <s v="3 socializaciones realizadas"/>
    <s v="No. Socializaciones programadas / 3 Socializaciones realizadas"/>
    <d v="2020-01-01T00:00:00"/>
    <x v="53"/>
    <x v="0"/>
    <x v="0"/>
    <x v="333"/>
    <d v="2020-08-31T00:00:00"/>
    <s v="NO"/>
    <s v="Se socializo la ley de transparencia y el link de transparencia por medio de piezas comunicativas por medio de correo electronico_x000a_(pieza comunicativa politica de riesgos)"/>
    <n v="0.8"/>
    <s v="AVANCE SIGNIFICATIVO"/>
    <n v="-112"/>
    <s v="VENCIDO"/>
    <s v="ABIERTO"/>
  </r>
  <r>
    <n v="654"/>
    <x v="173"/>
    <x v="28"/>
    <x v="3"/>
    <x v="7"/>
    <s v="Yuli Cristel Peña Arboleda"/>
    <x v="6"/>
    <s v="PAAC-2020-044"/>
    <s v="No aplica"/>
    <s v="No aplica"/>
    <x v="0"/>
    <s v="Mecanismos para la Transparencia y Acceso a la Información"/>
    <x v="3"/>
    <s v="No aplica"/>
    <s v="No aplica"/>
    <s v="Inscribir en el Sistema Único de Tramites y Servicios la Estrategia de Racionalización de OPAS para 2020. "/>
    <s v="Estrategia de racionalización inscrita"/>
    <s v="Estrategia de racionalización inscrita"/>
    <d v="2020-02-01T00:00:00"/>
    <x v="35"/>
    <x v="0"/>
    <x v="0"/>
    <x v="334"/>
    <d v="2020-08-31T00:00:00"/>
    <s v="NO"/>
    <s v="Para la definición de la OPA se trabaja de la mano con el DAFP quienes aprueban el  &quot;Certificado de curso de educación informal de los adolescentes y jóvenes&quot; el cual se inscribe en el SUIT. "/>
    <n v="1"/>
    <s v="CUMPLIMIENTO TOTAL"/>
    <s v="NO APLICA ACCION CERRADA"/>
    <s v="NO APLICA ACCION CERRADA"/>
    <s v="CERRADO"/>
  </r>
  <r>
    <n v="655"/>
    <x v="174"/>
    <x v="36"/>
    <x v="2"/>
    <x v="3"/>
    <s v="Yuli Cristel Peña Arboleda"/>
    <x v="6"/>
    <s v="PAAC-2020-045"/>
    <s v="No aplica"/>
    <s v="No aplica"/>
    <x v="0"/>
    <s v="Mecanismos para la Transparencia y Acceso a la Información"/>
    <x v="3"/>
    <s v="No aplica"/>
    <s v="No aplica"/>
    <s v="Reemplaza y los videos de Misión y visión y crear los videos institucionales de que es el PAAC y que son Mapas de Riesgos."/>
    <s v="4 videos incluyentes "/>
    <s v="4 videos incluyentes publicados en pagina web"/>
    <d v="2020-06-01T00:00:00"/>
    <x v="28"/>
    <x v="0"/>
    <x v="0"/>
    <x v="335"/>
    <d v="2020-08-31T00:00:00"/>
    <s v="NO"/>
    <s v="Se hizo la filmación de video de Misión y Visión en Lengua de Señas Colombiana y se realiza video Mapas de riesgos"/>
    <n v="1"/>
    <s v="CUMPLIMIENTO TOTAL"/>
    <s v="NO APLICA ACCION CERRADA"/>
    <s v="NO APLICA ACCION CERRADA"/>
    <s v="CERRADO"/>
  </r>
  <r>
    <n v="656"/>
    <x v="175"/>
    <x v="19"/>
    <x v="3"/>
    <x v="210"/>
    <s v="Angel Martínez"/>
    <x v="6"/>
    <s v="PAAC-2020-046"/>
    <s v="No aplica"/>
    <s v="No aplica"/>
    <x v="0"/>
    <s v="Mecanismos para la Transparencia y Acceso a la Información"/>
    <x v="3"/>
    <s v="No aplica"/>
    <s v="No aplica"/>
    <s v="Fortalecer la política de denuncias de hechos de corrupción a través de la socialización de los canales de denuncia."/>
    <s v="1 pieza comunicativa construida"/>
    <s v="1 pieza comunicativa socializada"/>
    <d v="2020-02-01T00:00:00"/>
    <x v="35"/>
    <x v="0"/>
    <x v="0"/>
    <x v="336"/>
    <d v="2020-08-31T00:00:00"/>
    <s v="NO"/>
    <s v="Se realizó la actualización del documento “Atención a Requerimientos Ciudadanos y Denuncias por Actos de Corrupción a través del aplicativo Bogotá Te Escucha -SDQS  A-ACI-PR-001” en el cual se establecen los lineamientos para la atención a los requerimientos y denuncias ciudadanas._x000a__x000a_Por otra parte, la Oficina de Atención a la Ciudadanía ha realizado capacitaciones y socializaciones en las Unidades de Protección Integral sobre los diferentes canales existentes en la entidad para la atención de denuncias ciudadanas_x000a__x000a_La Oficina Asesora de Planeación inició las gestiones para la elaboración de una pieza comunicativa con la Oficina de Comunicaciones que será socializada en la página web de la entidad."/>
    <n v="1"/>
    <s v="CUMPLIMIENTO TOTAL"/>
    <s v="NO APLICA ACCION CERRADA"/>
    <s v="NO APLICA ACCION CERRADA"/>
    <s v="CERRADO"/>
  </r>
  <r>
    <n v="657"/>
    <x v="176"/>
    <x v="36"/>
    <x v="14"/>
    <x v="211"/>
    <s v="Yuli Cristel Peña Arboleda"/>
    <x v="6"/>
    <s v="PAAC-2020-047"/>
    <s v="No aplica"/>
    <s v="No aplica"/>
    <x v="0"/>
    <s v="Mecanismos para la Transparencia y Acceso a la Información"/>
    <x v="3"/>
    <s v="No aplica"/>
    <s v="No aplica"/>
    <s v="Realizar articulación para capacitar a los servidores en uso de Lenguaje Claro."/>
    <s v="1 articulación realizada"/>
    <s v="# servidores capacitados"/>
    <d v="2020-02-01T00:00:00"/>
    <x v="35"/>
    <x v="0"/>
    <x v="0"/>
    <x v="337"/>
    <d v="2020-08-31T00:00:00"/>
    <s v="NO"/>
    <s v="El Instituto realizó la articulación con la Veeduría Distrital para gestionar un taller en lenguaje claro dirigido a los servidores del IDIPRON._x000a__x000a_El taller fue realizado virtualmente el día 19 de mayo de 2020 y asistieron 29 funcionarios y contratistas del IDIRPON"/>
    <n v="1"/>
    <s v="CUMPLIMIENTO TOTAL"/>
    <s v="NO APLICA ACCION CERRADA"/>
    <s v="NO APLICA ACCION CERRADA"/>
    <s v="CERRADO"/>
  </r>
  <r>
    <n v="658"/>
    <x v="177"/>
    <x v="28"/>
    <x v="3"/>
    <x v="212"/>
    <s v="Yuli Cristel Peña Arboleda"/>
    <x v="6"/>
    <s v="PAAC-2020-048"/>
    <s v="No aplica"/>
    <s v="No aplica"/>
    <x v="0"/>
    <s v="Mecanismos para la Transparencia y Acceso a la Información"/>
    <x v="3"/>
    <s v="No aplica"/>
    <s v="No aplica"/>
    <s v="Construir y socializar la Política de Protección de Datos al denunciante. "/>
    <s v="Política socializada"/>
    <s v="6 socializaciones de política de denuncias de hechos de corrupción programadas / # de socializaciones "/>
    <d v="2020-07-01T00:00:00"/>
    <x v="54"/>
    <x v="0"/>
    <x v="0"/>
    <x v="338"/>
    <d v="2020-08-31T00:00:00"/>
    <s v="NO"/>
    <s v="La Política de datos al denunciante quedo incluida en la política de protección de datos personales."/>
    <n v="1"/>
    <s v="CUMPLIMIENTO TOTAL"/>
    <s v="NO APLICA ACCION CERRADA"/>
    <s v="NO APLICA ACCION CERRADA"/>
    <s v="CERRADO"/>
  </r>
  <r>
    <n v="659"/>
    <x v="178"/>
    <x v="23"/>
    <x v="14"/>
    <x v="176"/>
    <s v="Stefanny Reina Alvarez"/>
    <x v="6"/>
    <s v="PAAC-2020-049"/>
    <s v="No aplica"/>
    <s v="No aplica"/>
    <x v="0"/>
    <s v="Mecanismos para la Transparencia y Acceso a la Información"/>
    <x v="3"/>
    <s v="No aplica"/>
    <s v="No aplica"/>
    <s v="Capacitar el procedimiento para la atención de PQRS de la entidad actualizado con el fin fortalecer la oportunidad y calidad de las respuestas según la Ley 1755 de 2015."/>
    <s v="socializar el procedimiento a las personas que responden PQRS en la Entidad"/>
    <s v="# socializaciones propuestas / # de socializaciones realizadas"/>
    <d v="2020-01-01T00:00:00"/>
    <x v="50"/>
    <x v="0"/>
    <x v="0"/>
    <x v="339"/>
    <d v="2020-08-31T00:00:00"/>
    <s v="NO"/>
    <s v="TERCER SEGUIMIENTO: Se actualiza el procedimiento a Atencion a requerimientos ciudadanos y denuncias por actos de corrupción a través del aplicativo Bogotá te Escucha- SDQS- y se realiza la socialización en la jornada de reinducción realizada de forma virtual. "/>
    <n v="1"/>
    <s v="CUMPLIMIENTO TOTAL"/>
    <s v="NO APLICA ACCION CERRADA"/>
    <s v="NO APLICA ACCION CERRADA"/>
    <s v="CERRADO"/>
  </r>
  <r>
    <n v="660"/>
    <x v="179"/>
    <x v="28"/>
    <x v="14"/>
    <x v="95"/>
    <s v="Yuli Cristel Peña Arboleda"/>
    <x v="6"/>
    <s v="PAAC-2020-050"/>
    <s v="No aplica"/>
    <s v="No aplica"/>
    <x v="0"/>
    <s v="Mecanismos para la Transparencia y Acceso a la Información"/>
    <x v="3"/>
    <s v="No aplica"/>
    <s v="No aplica"/>
    <s v="Socializar a los servidores de diferentes áreas respecto de la Ley de Transparencia y acceso a la información, Ley 1712 de 2014"/>
    <s v="Ley 1712 de 2014 socializada"/>
    <s v="150 funcionarios a socializar / # de funcionarios socializados"/>
    <d v="2020-01-01T00:00:00"/>
    <x v="50"/>
    <x v="0"/>
    <x v="0"/>
    <x v="340"/>
    <d v="2020-08-31T00:00:00"/>
    <s v="NO"/>
    <s v="Socialización del la ley de transparencia y sobre el link de transparencia por medio de 11  pieza cominicativas en donde se se habla sobre la ley 1712 de 1024 y cada uno de los capitulos que contiene el link de transparencia en la pagina de la entidad"/>
    <n v="1"/>
    <s v="CUMPLIMIENTO TOTAL"/>
    <s v="NO APLICA ACCION CERRADA"/>
    <s v="NO APLICA ACCION CERRADA"/>
    <s v="CERRADO"/>
  </r>
  <r>
    <n v="661"/>
    <x v="180"/>
    <x v="28"/>
    <x v="2"/>
    <x v="95"/>
    <s v="Yuli Cristel Peña Arboleda"/>
    <x v="6"/>
    <s v="PAAC-2020-051"/>
    <s v="No aplica"/>
    <s v="No aplica"/>
    <x v="0"/>
    <s v="Mecanismos para la Transparencia y Acceso a la Información"/>
    <x v="3"/>
    <s v="No aplica"/>
    <s v="No aplica"/>
    <s v="Fomentar el diligenciamiento de las encuestas de satisfacción del ciudadano sobre Atención a la Ciudadanía y Transparencia y acceso a la información Pública a través de su difusión."/>
    <s v="2 jornadas capacitación en encuestas de satisfacción"/>
    <s v="2 jornadas de encuestas de satisfacción programadas/ # Jornadas de encuestas de satisfacción realizadas"/>
    <d v="2020-01-01T00:00:00"/>
    <x v="50"/>
    <x v="0"/>
    <x v="0"/>
    <x v="341"/>
    <d v="2020-08-31T00:00:00"/>
    <s v="NO"/>
    <s v="El área de Atención a la Ciudadanía realizó el ajuste al formato de Encuesta de Percepción del Servicio en el mes de junio de 2020 con el fin de hacerla una herramienta fácil para diligenciar y que aporte información para la toma de decisiones en el Instituto._x000a__x000a_Como estrategia para fomentar el diligenciamiento de las encuestas por parte de los usuarios, el proceso de Atención a la Ciudadanía ha venido implementando desde el mes de junio, la estrategia de enviar a los usuarios atendidos por los diferentes canales, la encuesta para su diligenciamiento. Esta estrategia ha permitido aumentar el número de encuestas diligenciadas por los ciudadanos; pasando de 71 encuestas entre enero a julio a 79 encuestas solo en el mes de agosto "/>
    <n v="1"/>
    <s v="CUMPLIMIENTO TOTAL"/>
    <s v="NO APLICA ACCION CERRADA"/>
    <s v="NO APLICA ACCION CERRADA"/>
    <s v="CERRADO"/>
  </r>
  <r>
    <n v="662"/>
    <x v="181"/>
    <x v="28"/>
    <x v="2"/>
    <x v="95"/>
    <s v="Yuli Cristel Peña Arboleda"/>
    <x v="6"/>
    <s v="PAAC-2020-052"/>
    <s v="No aplica"/>
    <s v="No aplica"/>
    <x v="0"/>
    <s v="Mecanismos para la Transparencia y Acceso a la Información"/>
    <x v="3"/>
    <s v="No aplica"/>
    <s v="No aplica"/>
    <s v="Monitorear y mantener actualizados los documentos: _x000a_(1) Registro de Activos de Información._x000a_(2) Índice de Información Clasificada y Reservada._x000a_(3) Esquema de Publicación de Información._x000a_"/>
    <s v="Mantener actualizados los documentos de información pública"/>
    <s v="4 revisiones a los documentos de información pública "/>
    <d v="2020-01-01T00:00:00"/>
    <x v="50"/>
    <x v="0"/>
    <x v="0"/>
    <x v="342"/>
    <d v="2020-08-31T00:00:00"/>
    <s v="NO"/>
    <s v="TERCER SEGUIMIENTO: Durante el tercer cuatrimestre de la vigencia 2020 el área de Gestión Documental realizó la verificación de los instrumentos de gestión pública contemplados en la ley 1712 de 2014. Evidenciando el seguimiento al link de transparencia, donde se encuentran publicados los instrumentos de &quot;Registro de Activos de Información , Índice de Información Clasificada y Reservada Y Esquema de publicación de información&quot;. La cual se ve reflejada en el correo electrocnico enviado a la OAP con fecha del 1 de octubre de 2020. Atendiendo la alerta enviada por la OAP con el link de transparencia y acceso a la información pública en donde se solicita el acto administrativo de adopción y los instrumentos debidamente publicados."/>
    <n v="1"/>
    <s v="CUMPLIMIENTO TOTAL"/>
    <s v="NO APLICA ACCION CERRADA"/>
    <s v="NO APLICA ACCION CERRADA"/>
    <s v="CERRADO"/>
  </r>
  <r>
    <n v="663"/>
    <x v="182"/>
    <x v="36"/>
    <x v="2"/>
    <x v="95"/>
    <s v="Yuli Cristel Peña Arboleda"/>
    <x v="6"/>
    <s v="PAAC-2020-053"/>
    <s v="No aplica"/>
    <s v="No aplica"/>
    <x v="0"/>
    <s v="Mecanismos para la Transparencia y Acceso a la Información"/>
    <x v="3"/>
    <s v="No aplica"/>
    <s v="No aplica"/>
    <s v="Crear un video dirigido a comunidades indígenas identificadas en la caracterización de usuarios."/>
    <s v="1 video para comunidades étnicas"/>
    <s v="1 video publicado en el Link de Transparencia y Acceso a la información Pública"/>
    <d v="2020-02-01T00:00:00"/>
    <x v="35"/>
    <x v="0"/>
    <x v="0"/>
    <x v="300"/>
    <d v="2020-08-31T00:00:00"/>
    <m/>
    <s v="Se presentan problemas para la identificacióny articulación con la población por temas de desvinculación asociados a la situación de Salud Pública originada por la Pandemia por COB¡VID -19. Se pudo indetificar el joven con el cual se puede realizar el video en lengua se Embera Katio y se cuerda avanzar con este proveso entre la semana del 14 al 18 de diciembre de 2020."/>
    <n v="0.2"/>
    <s v="AVANCE MINIMO"/>
    <n v="-21"/>
    <s v="VENCIDO"/>
    <s v="ABIERTO"/>
  </r>
  <r>
    <n v="664"/>
    <x v="183"/>
    <x v="23"/>
    <x v="3"/>
    <x v="135"/>
    <s v="Stefanny Reina Alvarez"/>
    <x v="6"/>
    <s v="PAAC-2020-054"/>
    <s v="No aplica"/>
    <s v="No aplica"/>
    <x v="0"/>
    <s v="Mecanismos para la Transparencia y Acceso a la Información"/>
    <x v="3"/>
    <s v="No aplica"/>
    <s v="No aplica"/>
    <s v="Capacitar a 15 servidores que realicen atención al ciudadano en Lengua de Señas Colombiana Básica."/>
    <s v="Funcionarios capacitados en atención básica a las personas sordas"/>
    <s v="15 servidores capacitados"/>
    <d v="2020-02-01T00:00:00"/>
    <x v="35"/>
    <x v="0"/>
    <x v="0"/>
    <x v="343"/>
    <d v="2020-08-31T00:00:00"/>
    <s v="NO"/>
    <s v="El proceso de atención a la ciudadanía realizo la actualización del Manual para la Atención a la Ciudadanía en el que se incluye en el numeral 9.2.2 se incluye el protocolo para atención a personas con discapacidad auditiva._x000a__x000a_Teniendo en cuenta las indicaciones del Ministerio de las Tics frente al uso de la herramienta del Centro de Relevo para la atención de las personas con discapacidad auditiva, el proceso ajustará el protocolo incluyendo las indicaciones del uso del centro de relevo por parte de las personas de atención a la ciudadanía con el fin de lograr una comunicacion efectiva. Una vez se oficialice el ajuste, se realizará mesa de trabajo con las personas de atención a la ciudadanía para la socializar el ajuste."/>
    <n v="1"/>
    <s v="CUMPLIMIENTO TOTAL"/>
    <s v="NO APLICA ACCION CERRADA"/>
    <s v="NO APLICA ACCION CERRADA"/>
    <s v="CERRADO"/>
  </r>
  <r>
    <n v="665"/>
    <x v="184"/>
    <x v="23"/>
    <x v="3"/>
    <x v="208"/>
    <s v="Stefanny Reina Alvarez"/>
    <x v="6"/>
    <s v="PAAC-2020-055"/>
    <s v="No aplica"/>
    <s v="No aplica"/>
    <x v="0"/>
    <s v="Mecanismos para la Transparencia y Acceso a la Información"/>
    <x v="3"/>
    <s v="No aplica"/>
    <s v="No aplica"/>
    <s v="Implementar en el Instituto el Centro de Relevo para la Atención a la Ciudadanía"/>
    <s v="Centro de relevo en los computadores de Atención a la Ciudadanía."/>
    <s v="Centro de relevo en operación."/>
    <d v="2020-02-01T00:00:00"/>
    <x v="35"/>
    <x v="0"/>
    <x v="0"/>
    <x v="344"/>
    <d v="2020-08-31T00:00:00"/>
    <s v="NO"/>
    <s v="Teniendo en cuenta la comunicación enviada por el centro de relevo a la entidad, se evidencia que no es posible implementar dicha herramienta ya que el Ministerio de las Tics informa que esta herramienta sera utilizada por la poblacion sorda por demanda. Como evidencia se adjunta comunicación enviada por el Centro de Relevo."/>
    <n v="1"/>
    <s v="CUMPLIMIENTO TOTAL"/>
    <s v="NO APLICA ACCION CERRADA"/>
    <s v="NO APLICA ACCION CERRADA"/>
    <s v="CERRADO"/>
  </r>
  <r>
    <n v="666"/>
    <x v="185"/>
    <x v="0"/>
    <x v="1"/>
    <x v="206"/>
    <s v="Yuli Cristel Peña Arboleda"/>
    <x v="6"/>
    <s v="PAAC-2020-056"/>
    <s v="No aplica"/>
    <s v="No aplica"/>
    <x v="0"/>
    <s v="Mecanismos para la Transparencia y Acceso a la Información"/>
    <x v="3"/>
    <s v="No aplica"/>
    <s v="No aplica"/>
    <s v=" Publicar 3 Foros de discusión de temas de interés o salas de discusión (chat) en la pagina web institucional"/>
    <s v="3 foros virtuales realizados"/>
    <s v="3 foros virtuales programados / # foros virtuales realizados"/>
    <d v="2020-01-01T00:00:00"/>
    <x v="50"/>
    <x v="0"/>
    <x v="0"/>
    <x v="332"/>
    <d v="2020-08-31T00:00:00"/>
    <s v="NO"/>
    <s v="Se realiza foros y se publican en la pagina web en el siguiente link http://www.idipron.gov.co/foros-virtuales-idipron"/>
    <n v="1"/>
    <s v="CUMPLIMIENTO TOTAL"/>
    <s v="NO APLICA ACCION CERRADA"/>
    <s v="NO APLICA ACCION CERRADA"/>
    <s v="CERRADO"/>
  </r>
  <r>
    <n v="667"/>
    <x v="186"/>
    <x v="23"/>
    <x v="3"/>
    <x v="134"/>
    <s v="Stefanny Reina Alvarez"/>
    <x v="6"/>
    <s v="PAAC-2020-057"/>
    <s v="No aplica"/>
    <s v="No aplica"/>
    <x v="0"/>
    <s v="Mecanismos para la Transparencia y Acceso a la Información"/>
    <x v="3"/>
    <s v="No aplica"/>
    <s v="No aplica"/>
    <s v="Generar informes trimestral de las solicitudes de acceso a información, especificado en las siguientes variables_x000a_a tener en cuenta: número de solicitudes recibidas, número de solicitudes que fueron trasladadas a otra institución, tiempo de respuesta a cada solicitud y el número de solicitudes en las que se negó el acceso a la información. "/>
    <s v="Informe de PQRS trimestral"/>
    <s v="4 informes PQRS / # informes PQRs generados"/>
    <d v="2020-01-01T00:00:00"/>
    <x v="56"/>
    <x v="0"/>
    <x v="0"/>
    <x v="345"/>
    <d v="2020-08-31T00:00:00"/>
    <s v="NO"/>
    <s v="En los ifnormes trimestrales de PQRS se tiene en cuenta las variables número de solicitudes recibidas, número de solicitudes que fueron trasladadas a otra institución, tiempo de respuesta a cada solicitud y el número de solicitudes en las que se negó el acceso a la información&quot;, sin embargo en los informes mensuales del estado de requerimiento de las PQRS se coloca en detalle de las solicitudes por acceso a la información. "/>
    <n v="1"/>
    <s v="CUMPLIMIENTO TOTAL"/>
    <s v="NO APLICA ACCION CERRADA"/>
    <s v="NO APLICA ACCION CERRADA"/>
    <s v="CERRADO"/>
  </r>
  <r>
    <n v="668"/>
    <x v="10"/>
    <x v="7"/>
    <x v="15"/>
    <x v="213"/>
    <s v="Marisol Monsalve Usme"/>
    <x v="6"/>
    <s v="PAAC-2020-058"/>
    <s v="No aplica"/>
    <s v="No aplica"/>
    <x v="0"/>
    <s v="Iniciativas Adicionales"/>
    <x v="3"/>
    <s v="No aplica"/>
    <s v="No aplica"/>
    <s v="Diagnosticar si las estrategias de comunicación que empleó la entidad para promover el Código de Integridad son idóneas._x000a__x000a_"/>
    <s v="Documento de diagnóstico _x000a_"/>
    <s v="Un Documento de diagnóstico"/>
    <d v="2020-02-01T00:00:00"/>
    <x v="58"/>
    <x v="0"/>
    <x v="0"/>
    <x v="346"/>
    <d v="2020-08-31T00:00:00"/>
    <s v="NO"/>
    <s v="Primer seguimiento: El día 11 de marzo de 2020 se realiza reunión  con los Gestores de Integridad, durante el desarrollo de esta reunión se revisaron las estrategias de comunicación que permitieron la apropiación del Código de Integridad y la interiorización de los valores institucionales."/>
    <n v="1"/>
    <s v="CUMPLIMIENTO TOTAL"/>
    <s v="NO APLICA ACCION CERRADA"/>
    <s v="NO APLICA ACCION CERRADA"/>
    <s v="CERRADO"/>
  </r>
  <r>
    <n v="669"/>
    <x v="10"/>
    <x v="7"/>
    <x v="15"/>
    <x v="213"/>
    <s v="Marisol Monsalve Usme"/>
    <x v="6"/>
    <s v="PAAC-2020-059"/>
    <s v="No aplica"/>
    <s v="No aplica"/>
    <x v="0"/>
    <s v="Iniciativas Adicionales"/>
    <x v="3"/>
    <s v="No aplica"/>
    <s v="No aplica"/>
    <s v="Socializar los resultados obtenidos en el periodo anterior sobre la implementación del Código de Integridad."/>
    <s v="Pieza comunicacional _x000a_"/>
    <s v="Una pieza comunicacional"/>
    <d v="2020-03-30T00:00:00"/>
    <x v="11"/>
    <x v="0"/>
    <x v="0"/>
    <x v="347"/>
    <d v="2020-08-31T00:00:00"/>
    <s v="NO"/>
    <s v="Primer seguimiento:_x000a_Se elaboró la presentación en power point  que contiene los resultados obtenidos sobre la implementación del Código de Integridad en la vigencia 2019, en el mes de mayo se socializará en la Página Web  y correo electrónico del Instituto._x000a_Segundo seguimiento_x000a_Se elaboró pieza comunicacional   que contiene los resultados obtenidos en test de percepción de la integridad con corte a 30 de junio y 30 noviembre del 2019. "/>
    <n v="1"/>
    <s v="CUMPLIMIENTO TOTAL"/>
    <s v="NO APLICA ACCION CERRADA"/>
    <s v="NO APLICA ACCION CERRADA"/>
    <s v="CERRADO"/>
  </r>
  <r>
    <n v="670"/>
    <x v="187"/>
    <x v="7"/>
    <x v="15"/>
    <x v="213"/>
    <s v="Marisol Monsalve Usme"/>
    <x v="6"/>
    <s v="PAAC-2020-060"/>
    <s v="No aplica"/>
    <s v="No aplica"/>
    <x v="0"/>
    <s v="Iniciativas Adicionales"/>
    <x v="3"/>
    <s v="No aplica"/>
    <s v="No aplica"/>
    <s v="Generar espacios de retroalimentación que permitan_x000a_recolectar ideas que ayuden a mejorar la implementación del_x000a_Código de Integridad."/>
    <s v="Plan de mejoramiento"/>
    <s v="Un plan de mejoramiento"/>
    <d v="2020-04-30T00:00:00"/>
    <x v="51"/>
    <x v="0"/>
    <x v="0"/>
    <x v="348"/>
    <d v="2020-08-31T00:00:00"/>
    <s v="NO"/>
    <s v="Primer seguimiento: Debido al aislamiento generado por la pandemia del Covid 19, se han retomado  estrategias exitosas que se desarrollaron en año 2019, por ejemplo, el 29 de abril se envió mediante correo la Celebración del Día de la Integridad._x000a_Adicionalmente  el Código de Integridad hará parte de la estrategia virtual de Reinducción que esta desarrollando el Área de Capacitación en la actualidad,  la estrategia a desarrollar se denomina &quot;Venga le cuento&quot;. _x000a_Todo lo anterior se encuentra consignado en el Plan de mejoramiento S-SEG-FT-011 elaborado por los Gestores de Integridad."/>
    <n v="1"/>
    <s v="CUMPLIMIENTO TOTAL"/>
    <s v="NO APLICA ACCION CERRADA"/>
    <s v="NO APLICA ACCION CERRADA"/>
    <s v="CERRADO"/>
  </r>
  <r>
    <n v="671"/>
    <x v="187"/>
    <x v="7"/>
    <x v="15"/>
    <x v="213"/>
    <s v="Marisol Monsalve Usme"/>
    <x v="6"/>
    <s v="PAAC-2020-061"/>
    <s v="No aplica"/>
    <s v="No aplica"/>
    <x v="0"/>
    <s v="Iniciativas Adicionales"/>
    <x v="3"/>
    <s v="No aplica"/>
    <s v="No aplica"/>
    <s v="Generar un plan de trabajo y cronograma para la ejecución de las actividades de implementación del Código de Integridad en la vigencia"/>
    <s v="Plan de trabajo "/>
    <s v="Un plan de trabajo"/>
    <d v="2020-05-30T00:00:00"/>
    <x v="23"/>
    <x v="0"/>
    <x v="0"/>
    <x v="349"/>
    <d v="2020-08-31T00:00:00"/>
    <s v="NO"/>
    <s v="Segundo seguimiento: Se realizó Plan de Trabajo y Matriz de seguimiento a las actividades de Bienestar y Capacitación A-GDH-FT-051 (incluye Cronograma de ejecución)  de las diferentes acciones de formación  en cuanto  al Código de integridad mediante la estrategia &quot;venga la cuento&quot; "/>
    <n v="1"/>
    <s v="CUMPLIMIENTO TOTAL"/>
    <s v="NO APLICA ACCION CERRADA"/>
    <s v="NO APLICA ACCION CERRADA"/>
    <s v="CERRADO"/>
  </r>
  <r>
    <n v="672"/>
    <x v="10"/>
    <x v="7"/>
    <x v="15"/>
    <x v="202"/>
    <s v="Marisol Monsalve Usme"/>
    <x v="6"/>
    <s v="PAAC-2020-062"/>
    <s v="No aplica"/>
    <s v="No aplica"/>
    <x v="0"/>
    <s v="Iniciativas Adicionales"/>
    <x v="3"/>
    <s v="No aplica"/>
    <s v="No aplica"/>
    <s v="Análisis donde se identifique el número de actividades en las que se involucró al servidor público con los temas del Código en la vigencia_x000a_"/>
    <s v="Documento Análisis_x000a_"/>
    <s v="Un Documento Análisis"/>
    <d v="2020-11-30T00:00:00"/>
    <x v="35"/>
    <x v="0"/>
    <x v="0"/>
    <x v="350"/>
    <d v="2020-08-31T00:00:00"/>
    <s v="NO"/>
    <s v="Se elabora documento del Día de la Integridad celebrado el 29 de abril de 2020 que consolida las actividades desarrolladas en las diferentes casas de acogida del Instituto como Arcadia, Florida, La Rioja San Francisco, Liberia El Edén, contiene registros fotográficos, los objetivos, el contenido y la cobertura de las actividades realizadas._x000a_Se elabora documento de Presentación del Código de integridad que incluye los pilares y los valores. "/>
    <n v="1"/>
    <s v="CUMPLIMIENTO TOTAL"/>
    <s v="NO APLICA ACCION CERRADA"/>
    <s v="NO APLICA ACCION CERRADA"/>
    <s v="CERRADO"/>
  </r>
  <r>
    <n v="673"/>
    <x v="10"/>
    <x v="7"/>
    <x v="15"/>
    <x v="202"/>
    <s v="Marisol Monsalve Usme"/>
    <x v="6"/>
    <s v="PAAC-2020-063"/>
    <s v="No aplica"/>
    <s v="No aplica"/>
    <x v="0"/>
    <s v="Iniciativas Adicionales"/>
    <x v="3"/>
    <s v="No aplica"/>
    <s v="No aplica"/>
    <s v="Documentar las buenas practicas de la entidad en materia_x000a_de Integridad que permitan alimentar la próxima_x000a_intervención del Código y evaluación del nivel de apropiación "/>
    <s v="Informe_x000a_Plan de mejoramiento"/>
    <s v="# de documentos elaborados/2 documentos planeados"/>
    <d v="2020-12-30T00:00:00"/>
    <x v="26"/>
    <x v="0"/>
    <x v="0"/>
    <x v="351"/>
    <d v="2020-08-31T00:00:00"/>
    <s v="NO"/>
    <s v="1. Se elabora video sobre las buenas prácticas de Integridad que incluye la estratégia &quot;Venga le cuento&quot;, el desglose de las sesiones, el acompañamiento de un traductor de lengua de señas y el resultadocomparativos de la primera y última medición de Transparencia realizada en el ITA._x000a_2. Se elabora Plan de Mejoramiento a partir de la situación encontrada &quot;Desconocimiento y la no  interiorización de los valores institucionales&quot;, se plantea como acción para realizar en la vigencia 2021  la construcción de contendidos virtuales del código de Integridad y valores institucionlaes como acceso obligarorio de  ingreso al Instituto.   "/>
    <n v="1"/>
    <s v="CUMPLIMIENTO TOTAL"/>
    <s v="NO APLICA ACCION CERRADA"/>
    <s v="NO APLICA ACCION CERRADA"/>
    <s v="CERRADO"/>
  </r>
  <r>
    <n v="674"/>
    <x v="188"/>
    <x v="7"/>
    <x v="15"/>
    <x v="214"/>
    <s v="Marisol Monsalve Usme"/>
    <x v="6"/>
    <s v="PAAC-2020-064"/>
    <s v="No aplica"/>
    <s v="No aplica"/>
    <x v="0"/>
    <s v="Iniciativas Adicionales"/>
    <x v="3"/>
    <s v="No aplica"/>
    <s v="No aplica"/>
    <s v="Socialización del tema conflicto de intereses a funcionarios/as y contratistas del Instituto. "/>
    <s v="Actas y listados de asistencia_x000a_Piezas comunicacionales _x000a_Talleres"/>
    <s v="# de actividades ejecutadas/ # de actividades planeadas "/>
    <d v="2020-02-03T00:00:00"/>
    <x v="53"/>
    <x v="0"/>
    <x v="0"/>
    <x v="352"/>
    <d v="2020-08-31T00:00:00"/>
    <s v="NO"/>
    <s v="Primer seguimiento:_x000a_1. El 03 de marzo de oficializó en el Manual de Procesos y Procedimientos la versión 02 del procedimiento &quot;PREVENCIÓN Y RESOLUCIÓN DE CONFLICTO DE INTERESES A-GDH-PR-006&quot; y la versión 03 del Documento Interno &quot;LINEAMIENTO PARA LA PREVENCIÓN Y RESOLUCIÓN DE CONFLICTO DE INTERESES A-GDH-DI-021&quot;, estas versiones se socializaron vía correo electrónico a Todos los funcionarios del Instituto._x000a_2. Por parte de  la Dirección Distrital de Desarrollo Institucional de la Alcaldía de Bogotá. Se está adelantando  curso virtual  de Gobernanza Pública, este curso fue extendido a todos los Servidores Públicos que deseen participar e incluye dentro de sus temáticas el Tema de Conflicto de Intereses._x000a_3. Mediante Memorando 2020IE3292 Se socializa vía Correo electrónico a todos los servidores y contratistas del Instituto el formato para la publicación proactiva Declaración Bienes y rentas y registro e interés, así como el link de descarga del Instructivo elaborado por la Función Pública para este fin._x000a_Dada la Contingencia actual no se desarrollan capacitaciones presenciales._x000a_Tercer seguimiento:_x000a_1. El 07 de octubre se realizó al Área de Comunicaciones la solicitud de elaboración de la Pieza Comunicacional a través del formato &quot;Solicitud de Pieza Comunicacional y/o publicación portal Web E-COM-FT-001&quot;_x000a_El día 09 de Octubre se remitió vía correo electrónico la Pieza comunicacional y convocatoria a la participación  en el &quot;TALLER DE SOCIALIZACIÓN EN CONFLICTO DE INTERESES Y CONTROL INTERNO DISCIPLINARIO&quot; , se anexó un documento en word como apoyo a la pieza comunicacional y de consulta previo a la realización del Taller._x000a_2. Se desarrollan dos jornadas de &quot;SOCIALIZACIÓN EN CONFLICTO DE INTERESES Y CONTROL INTERNO DISCIPLINARIO&quot; los días 15 y 21 de Octubre. Se diseñó  y aplicó mediante formulario  google el Taller, para medir la apropiación de los temas tratados._x000a_3. Se elaboró la correspondiente acta de las dos jornadas de socialización."/>
    <n v="1"/>
    <s v="CUMPLIMIENTO TOTAL"/>
    <s v="NO APLICA ACCION CERRADA"/>
    <s v="NO APLICA ACCION CERRADA"/>
    <s v="CERRADO"/>
  </r>
  <r>
    <n v="675"/>
    <x v="189"/>
    <x v="7"/>
    <x v="15"/>
    <x v="215"/>
    <s v="Marisol Monsalve Usme"/>
    <x v="6"/>
    <s v="PAAC-2020-065"/>
    <s v="No aplica"/>
    <s v="No aplica"/>
    <x v="0"/>
    <s v="Iniciativas Adicionales"/>
    <x v="3"/>
    <s v="No aplica"/>
    <s v="No aplica"/>
    <s v="Elaborar revisión de los cargos u objetos contractuales del IDIPRON, a fin de identificar las personas que deben realizar el diligenciamiento del formato habilitado por el DAFP &quot;Publicación proactiva de declaración de bienes y rentas y registro de conflictos de interés&quot; , así como el diligenciamiento en el aplicativo habilitado por dicha entidad. "/>
    <s v="Documento de revisión "/>
    <s v="1 documento "/>
    <d v="2020-03-31T00:00:00"/>
    <x v="49"/>
    <x v="0"/>
    <x v="0"/>
    <x v="353"/>
    <d v="2020-08-31T00:00:00"/>
    <s v="NO"/>
    <s v="Primer seguimiento:_x000a_Mediante trabajo conjunto entre la Subdirección Técnica de Desarrollo Humano y la Oficina Asesora Jurídica se elaboró memorando  2020IE3292 el cual fue radicado con asunto &quot;Cumplimiento Ley 2013 de 2019&quot; en él se detallan los Servidores Públicos y Contratistas que deben realizar el diligenciamiento del formato habilitado por el DAFP &quot;Publicación proactiva de proactiva declaración de bienes y rentas y registro de conflictos de interés&quot; , así como el diligenciamiento en el aplicativo habilitado por dicha entidad.  _x000a_Segundo seguimiento:_x000a_Mediante memorando 2020IE3851 radicado el 01-06-2020, se envía un alcance al memorando 2020IE3292, aclarando en el numeral 4, que para la Subdirección Técnica de Desarrollo Humano el personal obligado a diligenciar los formatos de Función Pública para la Declaración Proactiva de Conflicto de Intereses, será únicamente los servidores que ostentan cargos de Libre Nombramiento y Remoción en la Entidad , hasta que se determine por parte de la Subdirección Técnica de Desarrollo Humano, que otro personal cuenta con dicha obligación conforme a sus funciones. Respecto a los contratistas no se genera ninguna modificación a la señalada en el Memorando 2020IE3292._x000a_Tercer seguimiento:_x000a_Una vez realizada por parte de la Subdirección Técnica de Desarrollo Humano-STDH la revisión detallada de las funciones y responsabilidades de los cargos que integran la planta de personal de la Entidad y se tuvieran en en cuenta  otras consideraciones, el 01 de diciembre se remitió memorando 2020IE8244 mediante el cual se confirma que la obligatoriedad de efectuar el diligenciamiento del formato de Función Pública para la Declaración Proactiva de Conflicto de Intereses son únicamente los servidores que ostentan cargos de Libre Nombramiento y Remoción en la Entidad en niveles directivos y gerenciales y se aclara que la STDH  podrá solicitar a cualquier funcionario la publicación de las declaraciones de bienes, renta y el registro de los conflictos de intereses al funcionario en cumplimiento de las normas vigentes y aplicables."/>
    <n v="1"/>
    <s v="CUMPLIMIENTO TOTAL"/>
    <s v="NO APLICA ACCION CERRADA"/>
    <s v="NO APLICA ACCION CERRADA"/>
    <s v="CERRADO"/>
  </r>
  <r>
    <n v="676"/>
    <x v="188"/>
    <x v="7"/>
    <x v="15"/>
    <x v="214"/>
    <s v="Marisol Monsalve Usme"/>
    <x v="6"/>
    <s v="PAAC-2020-066"/>
    <s v="No aplica"/>
    <s v="No aplica"/>
    <x v="0"/>
    <s v="Iniciativas Adicionales"/>
    <x v="3"/>
    <s v="No aplica"/>
    <s v="No aplica"/>
    <s v="Implementación del tema conflicto de intereses en el Instituto, mediante el diligenciamiento de las herramientas habilitadas por el DAFP. "/>
    <s v="100% de los cargos u objetos contractuales, registrados en las herramientas DAFP "/>
    <s v="# de personas con diligenciamento de las herramientas de declaración de conflicto de intereses/ # de personas identificadas para efectuar la declaración"/>
    <d v="2020-06-01T00:00:00"/>
    <x v="59"/>
    <x v="0"/>
    <x v="0"/>
    <x v="354"/>
    <d v="2020-08-31T00:00:00"/>
    <s v="NO"/>
    <s v="Segundo seguimiento:_x000a_De acuerdo a los lineamientos establecidos en el Memorando 2020IE3851por parte de la Subdirección Técnica de Desarrollo Humano se procedió a solicitar el formato habilitado por el DAFP &quot;Publicación proactiva declaración de bienes y rentas y registro de conflictos de interés&quot; y la correspondiente Declaración de rentas del año anterior, para los Servidores que a la fecha ostentan cargos de Libre Nombramiento y Remoción en la Entidad. Esta información puede ser verificada en la Página de Departamento de la Función Pública en el Link: https://www.funcionpublica.gov.co/ley-transparencia-web/busqueda.jsp_x000a_Indicador: 7 funcionarios con diligenciamiento de las herramientas de declaración de conflicto de intereses/ 7 de personas identificadas para efectuar la declaración._x000a__x000a_Tercer seguimiento:_x000a_Debido a que en el último cuatrimestre de la vigecia se realizó cambio de Subdirectora de Métodos, se procedió a realizar la respectiva  &quot;Publicación proactiva declaración de bienes y rentas y registro de conflictos de interés&quot; por parte de la nueva Subdirectora MARIA ALIX LESMES OLARTE._x000a__x000a_Por parte de la OAJ se implementó el Conflicto de intereses para los contratistas."/>
    <n v="1"/>
    <s v="CUMPLIMIENTO TOTAL"/>
    <s v="NO APLICA ACCION CERRADA"/>
    <s v="NO APLICA ACCION CERRADA"/>
    <s v="CERRADO"/>
  </r>
  <r>
    <n v="677"/>
    <x v="188"/>
    <x v="7"/>
    <x v="15"/>
    <x v="214"/>
    <s v="Marisol Monsalve Usme"/>
    <x v="6"/>
    <s v="PAAC-2020-067"/>
    <s v="No aplica"/>
    <s v="No aplica"/>
    <x v="0"/>
    <s v="Iniciativas Adicionales"/>
    <x v="3"/>
    <s v="No aplica"/>
    <s v="No aplica"/>
    <s v="Análisis de la implementación del conflicto de intereses a partir de la herramienta de seguimiento, definida en el procedimiento &quot;Prevención y resolución de conflicto de intereses&quot; A-GDH-PR-006_x000a_"/>
    <s v="Documento informe de seguimiento "/>
    <s v="1 Documento informe de seguimiento "/>
    <d v="2020-12-30T00:00:00"/>
    <x v="26"/>
    <x v="0"/>
    <x v="0"/>
    <x v="351"/>
    <d v="2020-08-31T00:00:00"/>
    <s v="NO"/>
    <s v="Tercer seguimiento:_x000a_Se presenta por parte de la Subdirección Técnica de Desarrollo Humano una base de datos en Excel con la relación de los funcionarios de libre nombramiento y remoción que realizaron la Publicación proactiva declaración de bienes y rentas y registro de conflictos de interés, este mismo instrumento se utilizó para realizar el respectivo análisis de la implementación de conflicto de intereses. "/>
    <n v="1"/>
    <s v="CUMPLIMIENTO TOTAL"/>
    <s v="NO APLICA ACCION CERRADA"/>
    <s v="NO APLICA ACCION CERRADA"/>
    <s v="CERR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s v="PMPB-2019-0013"/>
    <s v="Mantenimiento de bienes"/>
    <s v="Subdirección técnica administrativa y financiera"/>
    <s v="STAF"/>
    <m/>
    <x v="0"/>
    <s v="GAMB"/>
    <s v="Secretaría General"/>
    <s v="SG"/>
    <s v="Gerencia de Recursos Físicos"/>
    <s v="GRF"/>
    <s v="Infraestructura"/>
    <s v="Mantenimiento de sedes y UPIS"/>
    <s v="Ingrid Carolina Ardila Muñoz"/>
    <x v="0"/>
    <s v="No aplica"/>
    <s v="Informe de Seguimiento Revisión a la Gestión Púbica ejercida por el IDIPRON en el Marco del Proyecto 1106 'Espacios de Integración Social' 1106 - Septiembre 2019"/>
    <n v="2019"/>
    <s v="2019H09"/>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s v="No aplica"/>
    <s v="No aplica"/>
    <s v="No aplica"/>
    <d v="2019-11-01T00:00:00"/>
    <d v="2020-10-31T00:00:00"/>
    <m/>
    <s v="SI"/>
    <s v="SI"/>
    <d v="2023-12-14T00:00:00"/>
    <s v="Se reporta solicitud de modificación de la acción"/>
    <s v="Gestionar la soliciutd de modificación atendiendo lo indicado por la OAP "/>
    <s v="Sergio Castro Londoño "/>
    <n v="0"/>
    <s v="VENCIDO"/>
    <m/>
    <n v="0"/>
    <n v="0"/>
    <n v="0"/>
    <n v="0"/>
    <n v="0"/>
    <n v="0"/>
    <n v="-1194"/>
    <s v="VENCIDO"/>
    <d v="2024-05-03T00:00:00"/>
    <s v="No se reportó avance de las acciones formuladas, acción vencida"/>
    <s v="Gestionar la soliciutd de modificación atendiendo lo indicado por la OAP "/>
    <s v="Jean Paul Pinzón Riaño"/>
    <n v="0"/>
    <x v="0"/>
  </r>
  <r>
    <s v="PMAI-2021-040"/>
    <s v="Gestión Documental"/>
    <s v="Subdirección técnica administrativa y financiera"/>
    <s v="STAF"/>
    <s v="Gestión Documental"/>
    <x v="1"/>
    <s v="GDO"/>
    <s v="Secretaría General"/>
    <s v="SG"/>
    <s v="Gerencia administrativa"/>
    <s v="GA"/>
    <s v="Gestion documental"/>
    <s v="Programa de Gestión Documental"/>
    <s v="Adriana Botero Pinilla "/>
    <x v="1"/>
    <s v="No aplica"/>
    <s v="INFORME VISITA DE SEGUIMIENTO AL_x000a_CUMPLIMIENTO DE LA NORMATIVA ARCHIVÍSTICA"/>
    <n v="2021"/>
    <s v="2021H81"/>
    <s v="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
    <s v="Obsolescencia en el documento y por tanto, en la planeación estratégica de la gestión documental de la entidad"/>
    <s v="Actualizar, aprobar, adoptar y publicar el Programa de Gestión Documental - PGD, conforme a los procesos archivísticos contemplados"/>
    <n v="1"/>
    <s v="Programa de Gestión Documental"/>
    <s v="Programa de Gestión Documental actualizado, aprobado, adoptado y publicado (1) *100"/>
    <n v="1"/>
    <s v="Programa de Gestión Documental actualizado, aprobado, adoptado y publicado"/>
    <d v="2021-12-01T00:00:00"/>
    <d v="2022-07-31T00:00:00"/>
    <m/>
    <s v="SI"/>
    <s v="SI"/>
    <d v="2023-12-14T00:00:00"/>
    <s v="No se reporta avance "/>
    <s v="Soportes del cumplimiento "/>
    <s v="Sergio Castro Londoño "/>
    <n v="0.2"/>
    <s v="VENCIDO"/>
    <m/>
    <d v="2024-02-20T00:00:00"/>
    <s v="PRIMER SEGUIMIENTO 2024: Se actualizó, aprobó, adoptó y publicó el Programa de Gestión Documental - PGD, conforme a los procesos archivísticos contemplados, dicho documento fue oficializado el día 01/12/2023 y  aprobado por Cómite Institucional de Gestión y Desempeño el pasado 22/12/2023 por todos sus integrantes, y publicado en la pagina web del insituto el pasado 10/01/2024 por la oficina asesora de comunicaciones, el cual se puede verificar en el siguiente link https://www.idipron.gov.co/gestion-documental-programa-de-gestion-documental._x000a_Resultado del indicador: ((1/1)*100%)=100%_x000a_Análisis del indicador: Se actualizó, aprobó, adoptó y publicó el Programa de Gestión Documental - PGD, conforme a lo programado._x000a_Estado: La actividad se encuentra finalizada"/>
    <s v="1. Programa de Gestión Documental actualizado versión 05. _x000a_2. Pantallazo oficialización programa de Gestión Documental _x000a_3. Acta Comité Institucional de Gestión y Desempeño - Aprobación Programa de Gestión Documental_x000a_4. Resolución 810-2023 - adopción Programa de Gestión Documental_x000a_5. Pantallazo solicitud y publicación en la página web"/>
    <s v="Ninguna"/>
    <n v="1"/>
    <s v="Se evidencia el programa y correo de oficialización con fecha del 1/12/2023._x000a_Acta de aprobación del programa con fecha del  22/12/02023_x000a_Resolución 810 del 28/12/2023 por el cual se adopta el programa de Gestión Documental en la entidad._x000a__x000a_La acción queda al 100%"/>
    <n v="-556"/>
    <s v="VENCIDO"/>
    <d v="2024-04-28T00:00:00"/>
    <s v="Se valida la ejecución de la acción con los documentos de actualización, aprobación, adopción y publicación del Programa de Gestión Documental - PGD, conforme a los procesos archivisticos contemplados. "/>
    <s v="N/A"/>
    <s v="Sergio Andres Castro Londoño"/>
    <n v="1"/>
    <x v="1"/>
  </r>
  <r>
    <s v="PMAI-2021-044"/>
    <s v="Gestión Documental"/>
    <s v="Subdirección técnica administrativa y financiera"/>
    <s v="STAF"/>
    <s v="Gestión Documental"/>
    <x v="1"/>
    <s v="GDO"/>
    <s v="Secretaría General"/>
    <s v="SG"/>
    <s v="Gerencia administrativa"/>
    <s v="GA"/>
    <s v="Gestion documental"/>
    <s v="Tablas de retención documental, tablas de control de acceso, banco terminológico de tipos, series y subseries documentales"/>
    <s v="Adriana Botero Pinilla "/>
    <x v="1"/>
    <s v="No aplica"/>
    <s v="INFORME VISITA DE SEGUIMIENTO AL_x000a_CUMPLIMIENTO DE LA NORMATIVA ARCHIVÍSTICA"/>
    <n v="2021"/>
    <s v="2021H85"/>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 Actualizar y presentar el Banco Terminológico ante el Comité Institucional de Gestión y Desempeño para su aprobación. "/>
    <n v="1"/>
    <s v="Banco Terminológico"/>
    <s v="Banco Terminológico actualizado y aprobado (1) *100"/>
    <n v="1"/>
    <s v="Banco Terminológico  actualizado y aprobado"/>
    <d v="2022-01-01T00:00:00"/>
    <d v="2024-12-15T00:00:00"/>
    <m/>
    <s v="SI"/>
    <s v="SI"/>
    <d v="2023-12-14T00:00:00"/>
    <s v="No se reporta avance "/>
    <s v="Soportes del cumplimiento "/>
    <s v="Sergio Castro Londoño "/>
    <n v="0"/>
    <s v="ABIERTO"/>
    <m/>
    <n v="0"/>
    <n v="0"/>
    <n v="0"/>
    <n v="0"/>
    <n v="0"/>
    <n v="0"/>
    <n v="312"/>
    <s v="CON TIEMPO"/>
    <d v="2024-05-03T00:00:00"/>
    <s v="No se reportó avance de las acciones formuladas durante el seguimiento"/>
    <s v="Banco Terminológico  actualizado y aprobado"/>
    <s v="Jean Paul Pinzón Riaño"/>
    <n v="0"/>
    <x v="2"/>
  </r>
  <r>
    <s v="PMAI-2021-046"/>
    <s v="Gestión Documental"/>
    <s v="Subdirección técnica administrativa y financiera"/>
    <s v="STAF"/>
    <s v="Gestión Documental"/>
    <x v="1"/>
    <s v="GDO"/>
    <s v="Secretaría General"/>
    <s v="SG"/>
    <s v="Gerencia administrativa"/>
    <s v="GA"/>
    <s v="Gestion documental"/>
    <s v="Tablas de retención documental, tablas de control de acceso, banco terminológico de tipos, series y subseries documentales"/>
    <s v="Adriana Botero Pinilla "/>
    <x v="1"/>
    <s v="No aplica"/>
    <s v="INFORME VISITA DE SEGUIMIENTO AL_x000a_CUMPLIMIENTO DE LA NORMATIVA ARCHIVÍSTICA"/>
    <n v="2021"/>
    <s v="2021H86"/>
    <s v="Una vez revisada la Tabla Control de Acceso, se informa que este instrumento cumple con algunos requerimientos normativos y técnicos vigentes para este tipo de documentos"/>
    <s v="Las Tablas de Control de Acceso no se encontraban actualizadas"/>
    <s v=" Actualizar, aprobar, adoptar y publicar las Tablas de Control de Acceso. "/>
    <n v="1"/>
    <s v="Tablas de Control de Acceso"/>
    <s v="Tablas de Control de Acceso actualizadas, aprobadas, adoptadas y publicadas / Tablas de Control de Acceso a actualizar, aprobar, adoptar y publicar *100"/>
    <n v="1"/>
    <s v="Tablas de Control de Acceso actualizadas, aprobadas, adoptadas y publicadas"/>
    <d v="2022-01-01T00:00:00"/>
    <d v="2024-12-15T00:00:00"/>
    <m/>
    <s v="SI"/>
    <s v="SI"/>
    <d v="2023-12-14T00:00:00"/>
    <s v="No se reporta avance "/>
    <s v="Soportes del cumplimiento "/>
    <s v="Sergio Castro Londoño "/>
    <n v="0"/>
    <s v="ABIERTO"/>
    <m/>
    <n v="0"/>
    <n v="0"/>
    <n v="0"/>
    <n v="0"/>
    <n v="0"/>
    <n v="0"/>
    <n v="312"/>
    <s v="CON TIEMPO"/>
    <d v="2024-05-03T00:00:00"/>
    <s v="No se reportó avance de las acciones formuladas durante el seguimiento"/>
    <s v="Tablas de Control de Acceso actualizadas, aprobadas, adoptadas y publicadas"/>
    <s v="Jean Paul Pinzón Riaño"/>
    <n v="0"/>
    <x v="2"/>
  </r>
  <r>
    <s v="PMSDA-2022-011"/>
    <s v="Gestion ambiental"/>
    <s v="Subdirección Técnica Administrariva y Financiera"/>
    <s v="STAF"/>
    <m/>
    <x v="2"/>
    <s v="GA"/>
    <s v="Secretaría General"/>
    <s v="SG"/>
    <s v="Gerencia administrativa"/>
    <s v="GA"/>
    <s v="Gestion ambiental"/>
    <s v="Aviso de publicidad exterior visual"/>
    <s v="Willington Granados Herrera"/>
    <x v="2"/>
    <n v="11"/>
    <s v="EVALUACIÓN, CONTROL Y SEGUIMIENTO A LAS ENTIDADES CON PIGA CONCERTADO"/>
    <s v="2021-2022"/>
    <s v="2022H73"/>
    <s v="El aviso de publicidad exterior visual con descripción &quot;Alcaldía Mayor de Bogotá D.C. IDIPRON - Unidad Educativa El Perdomo&quot; carece de registro correspondiente._x000a_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
    <s v="No se ha solicitado el desmonte de dicho aviso al área correspondiente"/>
    <s v="Realizar la legalización del aviso ubicado en la fachada del bloque A de la UPI Perdomo"/>
    <n v="1"/>
    <s v="Legalización de aviso exterior de la UPI Perdomo"/>
    <s v="(Legalización de aviso exterior de la UPI Perdomo realizada / Legalización del aviso exterior de la UPI Perdomo programada)*100%"/>
    <n v="1"/>
    <s v="Legalización de aviso exterior de la UPI Perdomo realizada"/>
    <d v="2022-09-01T00:00:00"/>
    <d v="2022-10-30T00:00:00"/>
    <m/>
    <s v="SI"/>
    <s v="SI"/>
    <d v="2023-11-20T00:00:00"/>
    <s v="No se valida la ejecucion de la acción, ya que lo que se aporta es la inscripcion del permiso de publicidad, es decir que aun no esta legalizada la valla publicitarioa en la UPI Perdomo, basados en lo reportado por planeacion y el proceso, las evidencias no cumplen con la acción ni con la meta a traves del indicador propuesto."/>
    <s v="Soporte del registro emitido por la Secretaria Distrital de Amiente"/>
    <s v="Yaklin Chaparro Salinas"/>
    <n v="0.8"/>
    <s v="VENCIDO"/>
    <m/>
    <n v="0"/>
    <n v="0"/>
    <n v="0"/>
    <n v="0"/>
    <n v="0"/>
    <n v="0"/>
    <n v="-465"/>
    <s v="VENCIDO"/>
    <d v="2024-05-03T00:00:00"/>
    <s v="No se reportó avance de las acciones formuladas durante el seguimiento"/>
    <s v="Legalización de aviso exterior de la UPI Perdomo realizada &quot;Soporte del registro emitido por la Secretaria Distrital de Ambiente&quot;"/>
    <s v="Jean Paul Pinzón Riaño"/>
    <n v="0"/>
    <x v="0"/>
  </r>
  <r>
    <s v="PMSDA-2022-037"/>
    <s v="Gestion ambiental"/>
    <s v="Subdirección Técnica Administrariva y Financiera"/>
    <s v="STAF"/>
    <m/>
    <x v="0"/>
    <s v="GAMB"/>
    <s v="Secretaría General"/>
    <s v="SG"/>
    <s v="Gerencia de Recursos Físicos"/>
    <s v="GRF"/>
    <s v="Gestion ambiental"/>
    <s v="Fibra de asbesto"/>
    <s v="Ingrid Carolina Ardila Muñoz"/>
    <x v="2"/>
    <n v="37"/>
    <s v="EVALUACIÓN, CONTROL Y SEGUIMIENTO A LAS ENTIDADES CON PIGA CONCERTADO"/>
    <s v="2021-2022"/>
    <s v="2022H91"/>
    <s v="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
    <s v="Ya no se producen elementos en asbesto, en virtud de ello, no se incluye dentro de los contratos una cláusula que haga referencia a ello"/>
    <s v="Incluir dentro de los procesos contractuales de bienes y servicios del área mantenimiento de bienes, cláusulas normativas relacionadas con la prohibición del uso de elementos y productos que contengan la fibra de asbesto y/o sus derivados"/>
    <n v="1"/>
    <s v="Inclusión de cláusulas normativas relacionadas con la prohibición del uso de elementos y productos que contengan la fibra de asbesto y/o sus derivados en los procesos contractuales de bienes y servicios del área mantenimiento de bienes"/>
    <s v="(Número de procesos contractuales de bienes y servicios de mantenimiento de bienes a los que se incluyó cláusula sobre prohibición de asbesto / Número de procesos contractuales de bienes y servicios de mantenimiento de bienes)*100%"/>
    <n v="1"/>
    <s v="Contratos (Minutas de Contrato y Aceptaciones  de Ofertas) de bienes y servicios del área mantenimiento de bienes que incluyen  clausulas normativas relacionadas con la prohibición del uso de elementos y productos que contengan la fibra de asbesto y/o sus derivados"/>
    <d v="2022-09-01T00:00:00"/>
    <d v="2023-08-30T00:00:00"/>
    <m/>
    <s v="SI"/>
    <s v="SI"/>
    <d v="2023-12-12T00:00:00"/>
    <s v="El proceso aporta el memorando con radicado 2023IE4134, para solicitud de eliminación de la acción, por falta de presupuesto."/>
    <s v="Cumplir lo propuesto, o atender las indicaciones de la OAP  para modificación o eliminación de la acción "/>
    <s v="Ingrid Acosta Velasquez "/>
    <n v="0"/>
    <s v="VENCIDO"/>
    <m/>
    <n v="0"/>
    <n v="0"/>
    <n v="0"/>
    <n v="0"/>
    <n v="0"/>
    <n v="0"/>
    <n v="-161"/>
    <s v="VENCIDO"/>
    <d v="2024-05-03T00:00:00"/>
    <s v="No se reportó avance de las acciones formuladas durante el seguimiento"/>
    <s v="Cumplir lo propuesto, o atender las indicaciones de la OAP  para modificación o eliminación de la acción "/>
    <s v="Jean Paul Pinzón Riaño"/>
    <n v="0"/>
    <x v="0"/>
  </r>
  <r>
    <s v="PMAI-2022-069"/>
    <s v="Gestión Documental"/>
    <s v="Secretaría General"/>
    <s v="SG"/>
    <s v="No aplica"/>
    <x v="1"/>
    <s v="GDO"/>
    <s v="Secretaría General"/>
    <s v="SG"/>
    <s v="Gerencia administrativa"/>
    <s v="GA"/>
    <m/>
    <m/>
    <m/>
    <x v="1"/>
    <s v="11.4"/>
    <s v="Informe final proceso de apoyo - Gestión documental"/>
    <s v="II semestre 2021 y primer semestre 2022"/>
    <s v="2022H102"/>
    <s v="El proceso presenta desactualización del documento “PROGRAMA DE GESTION DOCUMENTAL A_x0002_GDO-DI-001”, el cual tenía como Fecha Vigencia 2018-2020. (Subrayado fuera del texto), lo que denota debilidades en el cumplimiento del Decreto 1080 de 2015, Artículo 2.8.2.5.10, “Obligatoriedad del programa de gestión documental. Todas las entidades del Estado deben formular un Programa de Gestión Documental (PGD), a corto, mediano y largo plazo, como parte del Plan Estratégico Institucional y del Plan de Acción Anual.”, (Subrayado fuera del texto) y el Manual Implementación de un Programa de Gestión Documental –PGD, 1.3. Política de gestión documental, “Las entidades públicas deberán formular una política de gestión documental constituida por los componentes descritos en el Artículo No. 6 del Decreto 2609 de 2012, ajustada a la normativa que regula la entidad, alineada con el Plan Estratégico, el Plan de Acción y el Plan Institucional de Archivos – PINAR, deberá estar documentada e informada a todo nivel. Situación que puede presentarse por debilidades o insuficiencia de recursos para la actualización de los instrumentos archivísticos, lo que puede generar posibilidades de observación por parte de entidades externas o entes de control."/>
    <s v="Se presentó obsolescencia en el documento y por tanto, en la planeación estratégica de la gestión documental de la entidad"/>
    <s v="Actualizar y oficializar el Programa de Gestión Documental - PGD, conforme a los procesos archivísticos contemplados"/>
    <n v="1"/>
    <s v="Actualización Programa de Gestión Documental PGD"/>
    <s v="Programa de gestión documental actualizado / Programa de Gestión Documental por actualizar ((1)*100%)"/>
    <n v="1"/>
    <s v="Programa de Gestión Documental actualizado y correo de oficialización"/>
    <d v="2023-01-03T00:00:00"/>
    <d v="2023-05-31T00:00:00"/>
    <m/>
    <s v="SI"/>
    <s v="SI"/>
    <d v="2023-12-14T00:00:00"/>
    <s v="No se reporta avance "/>
    <s v="Soportes del cumplimiento "/>
    <s v="Sergio Castro Londoño "/>
    <n v="0"/>
    <s v="VENCIDO"/>
    <m/>
    <d v="2024-02-20T00:00:00"/>
    <s v="PRIMER SEGUIMIENTO 2024: Se actualizó, aprobó, adoptó y publicó el Programa de Gestión Documental - PGD, conforme a los procesos archivísticos contemplados, dicho documento fue oficializado el día 01/12/2023 y  aprobado por Cómite Institucional de Gestión y Desempeño el pasado 22/12/2023 por todos sus integrantes, y publicado en la pagina web del insituto el pasado 10/01/2024 por la oficina asesora de comunicaciones, el cual se puede verificar en el siguiente link https://www.idipron.gov.co/gestion-documental-programa-de-gestion-documental._x000a_Resultado del indicador: ((1/1)*100%)=100%_x000a_Análisis del indicador: Se actualizó, aprobó, adoptó y publicó el Programa de Gestión Documental - PGD, conforme a lo programado._x000a_Estado: La actividad se encuentra finalizada"/>
    <s v="1. Programa de Gestión Documental actualizado versión 05. _x000a_2. Pantallazo oficialización programa de Gestión Documental _x000a_3. Acta Comité Institucional de Gestión y Desempeño - Aprobación Programa de Gestión Documental_x000a_4. Resolución 810-2023 - adopción Programa de Gestión Documental_x000a_5. Pantallazo solicitud y publicación en la página web"/>
    <s v="Ninguna"/>
    <n v="1"/>
    <s v="Se evidencia el programa y correo de oficialización con fecha del 1/12/2023._x000a_Acta de aprobación del programa con fecha del  22/12/02023_x000a_Resolución 810 del 28/12/2023 por el cual se adopta el programa de Gestión Documental en la entidad_x000a__x000a_La acción queda al 100%"/>
    <n v="-252"/>
    <s v="VENCIDO"/>
    <d v="2024-04-28T00:00:00"/>
    <s v="Se valida la ejecución de la acción con los documentos de actualización y oficialización del Programa de Gestión Documental - PGD, conforme a los procesos archivisticos contemplados. "/>
    <s v="N/A"/>
    <s v="Sergio Andres Castro Londoño"/>
    <n v="1"/>
    <x v="1"/>
  </r>
  <r>
    <s v="PMPB-2022-10"/>
    <s v="Prestación de los Servicios Sociales en el marco del Modelo Pedagógico Institucional"/>
    <s v="Subdireccion Técnica poblacional "/>
    <s v="STP"/>
    <s v="No aplica"/>
    <x v="0"/>
    <s v="GAMB"/>
    <s v="Secretaría General"/>
    <s v="SG"/>
    <s v="Gerencia de Recursos Físicos"/>
    <s v="GRF"/>
    <m/>
    <m/>
    <m/>
    <x v="0"/>
    <n v="8"/>
    <s v="Informe de la acción de prevención y control a la función pública &quot;Espacios seguros - unidades operativas IDIPRON&quot;"/>
    <n v="2022"/>
    <s v="2022H112"/>
    <s v="Se encontró un tobogán que no está en uso por su vetustez razón por la cual debe ser retirado para evitar su uso por parte de los jóvenes pues genera riesgos de accidentes (UPI Carmen de Apicalá)"/>
    <s v="No se ha emitido concepto técnico sobre el tobogán"/>
    <s v="Gestionar las acciones que se llevarán a cabo con base en el concepto técnico del estado del tobogán de acuerdo a lo determinado en Comité de la Gerencia de Recursos Físicos"/>
    <n v="2"/>
    <s v="Gestionar acciones sobre el estado del tobogán de acuerdo a lo determinado  en Comité de la Gerencia de Recursos Físicos"/>
    <s v="Número de acción (es) gestionadas / Número de acción (es) programadas (100%)"/>
    <n v="1"/>
    <s v="Soportes de las acciones establecidas en Comité de la Gerencia de Recursos Físicos (Correos electrónicos, memorandos, actas de reunión, etc.)"/>
    <d v="2023-02-01T00:00:00"/>
    <d v="2023-09-29T00:00:00"/>
    <m/>
    <s v="SI"/>
    <s v="SI"/>
    <d v="2023-12-12T00:00:00"/>
    <s v="El proceso aportó acta de reunión del dia 05/09/2023 seguimiento acciones planes de mejoramiento del proceso, en el numeral 2. se indica que el Gerente de Recursos Fisicos solicita a los profesionales realizar cotizaciones para el desmonte y retiro del tobogan de la piscina Carme de Apicala, sin embargo, no se aportan los soportes que den cuenta de la ejecución de las acciones solicitadas por parte de la gerencia."/>
    <s v="Soportes de las acciones que se llevaran a cabo con base en el concepto tecnico del estado del tobogan de acuerdo a lo determinado en Comite de Gerencia de Recursos Fisicos"/>
    <s v="Ingrid Acosta Velasquez "/>
    <n v="0"/>
    <s v="VENCIDO"/>
    <m/>
    <n v="0"/>
    <n v="0"/>
    <n v="0"/>
    <n v="0"/>
    <n v="0"/>
    <n v="0"/>
    <n v="-131"/>
    <s v="VENCIDO"/>
    <d v="2024-05-03T00:00:00"/>
    <s v="No se reportó avance de las acciones formuladas durante el seguimiento"/>
    <s v="Soportes de las acciones establecidas en Comité de la Gerencia de Recursos Físicos (Correos electrónicos, memorandos, actas de reunión, etc.)"/>
    <s v="Jean Paul Pinzón Riaño"/>
    <n v="0"/>
    <x v="0"/>
  </r>
  <r>
    <s v="PMPB-2022-18"/>
    <s v="Prestación de los Servicios Sociales en el marco del Modelo Pedagógico Institucional"/>
    <s v="SUBDIRECCIÓN TÉCNICA DE _x000a_OPORTUNIDADES."/>
    <s v="SOP"/>
    <s v="No aplica"/>
    <x v="3"/>
    <s v="PSS"/>
    <s v="Subdirección para las Oportunidades"/>
    <s v="SPO"/>
    <s v="Gerencia Estrategias de Corresponsabilidad"/>
    <s v="GEC"/>
    <m/>
    <m/>
    <m/>
    <x v="0"/>
    <n v="3"/>
    <s v="ACCIÓN DE PREVENCIÓN Y CONTROL A LA FUNCIÓN PÚBLICA &quot;GENERACION DE OPORTUNIDADES PARA JOVENES EN VULNERABILIDAD EN BOGOTÁ D.C.&quot;_x000a_"/>
    <n v="2022"/>
    <s v="2022H141"/>
    <s v="De otra parte, respecto a los recursos asignados para esta estrategia en la vigencia 2022 ($20.000.000), se evidenció que estos hacen parte del rubro de funcionamiento de la entidad, los cuales se destinaron a compra de instrumentos y disfraces para apoyar la gestión de los participantes en las actividades establecidas en los componentes artístico y logístico. Por lo anterior, teniendo en cuenta la acogida de esta estrategia, llamó la atención de esta Delegada la limitación en la cuantía de los recursos para el desarrollo de las actividades contempladas dentro de la estrategia. "/>
    <s v="No se estimo la importancia de determinar la asignación de los recursos para la contratación de bienes y servicios de la estrategia cultura ciudadana "/>
    <s v="Realizar 2 seguimientos  al plan anual de adquisiciones, en lo relacionado a asignación de recursos para la contratación de bienes y servicios de la estrategia cultura ciudadana, sustentada en  formato de acta de reunión "/>
    <n v="1"/>
    <s v="Seguimiento al plan anual de adquisiciones"/>
    <s v="2 seguimientos al plan anual de adquisiciones"/>
    <n v="1"/>
    <s v="Acta de reunion con seguimiento al plan anual de adquisiciones, en donde se identifique la asignación de recursos para la contratación de bienes y servicios de la estrategia cultura ciudadana"/>
    <d v="2023-01-18T00:00:00"/>
    <d v="2023-10-18T00:00:00"/>
    <d v="2024-01-29T00:00:00"/>
    <s v="SI"/>
    <s v="SI"/>
    <d v="2024-01-26T00:00:00"/>
    <s v="Se valida la ejecución de la acción con actas de reunión de fechas 13 de julio y agosto 3 de 2023.Sin embargo a efectos de lograr la efectividad se recomienda continuar el seguimiento "/>
    <s v="N/A"/>
    <s v="Sergio Castro Londoño"/>
    <n v="1"/>
    <s v="CERRADO"/>
    <m/>
    <s v="Cerrada en seguimientos anteriores"/>
    <s v="Cerrada en seguimientos anteriores"/>
    <s v="No aplica"/>
    <s v="No aplica"/>
    <n v="1"/>
    <s v="CUMPLIMIENTO TOTAL"/>
    <s v="NO APLICA ACCIÓN"/>
    <s v="NO APLICA ACCIÓN"/>
    <d v="2024-05-03T00:00:00"/>
    <s v="Cerrada en seguimientos anteriores"/>
    <s v="No aplica, cerrada en seguimientos anteriores "/>
    <s v="OCI"/>
    <n v="1"/>
    <x v="1"/>
  </r>
  <r>
    <s v="PMAI-2022-120"/>
    <s v="Gestion de TICS"/>
    <s v="Oﬁcina de Tecnologías de la Información y las Comunicaciones"/>
    <s v="OTIC"/>
    <s v="No aplica"/>
    <x v="4"/>
    <s v="GTICS"/>
    <s v="Oﬁcina de Tecnologías de la Información y las Comunicaciones"/>
    <s v="OTIC"/>
    <s v="No aplica"/>
    <s v="No aplica"/>
    <m/>
    <m/>
    <m/>
    <x v="1"/>
    <s v="11.1"/>
    <s v="INFORME FINAL PROCESO DE APOYO_x000a_GESTIÓN DE TECNOLÓGIAS DE LA INFORMACIÓN"/>
    <n v="2022"/>
    <s v="2022H181"/>
    <s v="Se evidenció un porcentaje total de avance de 31,94% en el ciclo de operación del Modelo de Seguridad y Privacidad de la Información - MSPI. El porcentaje citado refleja avances parciales para las fases de diagnóstico, planificación e implementación, para el caso de las fases de evaluación de desempeño y mejora continua no se registra avance, lo cual denota retrasos en el cumplimiento de las metas y resultados esperados en la implementación del MSPI, así como debilidades en la observancia de lo establecido en los artículos 4,5,6 y 15 de la Resolución No. 500 del 10 de marzo de 2021, situación que puede estar causada por el desconocimiento o falta de entendimiento de los productos y/o entregables a asociados en los resultados del modelo, generándose así la posibilidad de afectación de los resultados esperados para las políticas de Gobierno, Seguridad Digital, así como, riesgos relacionados con la seguridad y privacidad de la información."/>
    <s v="No se efectúa seguimiento a la implementación del MSPI"/>
    <s v="Elaborar y realizar seguimiento al  cronograma para el desarrollo de la fase de diagnóstico y  planificación  del modelo MSPI"/>
    <n v="1"/>
    <s v="Seguimiento cuatrimestral al cronograma "/>
    <s v="Número de seguimientos realizados / Número de seguimientos programados ((3)*100%)"/>
    <n v="1"/>
    <s v="Cronograma Para el desarrollo de la fase de diagnóstico y  planificación  del modelo MSPI_x000a__x000a__x000a_Acta de reunión de la Oficina de TICS que incluya seguimiento a la implementación del MSPI"/>
    <d v="2023-03-01T00:00:00"/>
    <d v="2023-11-30T00:00:00"/>
    <m/>
    <s v="SI"/>
    <s v="SI"/>
    <d v="2024-01-19T00:00:00"/>
    <s v="Se valida la ejecución parcial de la acción con el documento &quot;Cronograma de seguimiento al Diagnóstico y Planeación del MSPI-05-01-2024&quot; basados en lo reportado por planeación y el proceso, sin embargo no se aporta el producto &quot;Acta de reunión de la Oficina de TICS que incluya el estado y avance de las actividades propuestas en el seguimiento a la implementación del MSPI&quot;"/>
    <s v="Acta de reunión de la Oficina de TICS que incluya el estado y avance de las actividades propuestas en el seguimiento a la implementación del MSPI"/>
    <s v="Sergio Castro Londoño "/>
    <n v="0.5"/>
    <s v="VENCIDO"/>
    <m/>
    <n v="0"/>
    <n v="0"/>
    <n v="0"/>
    <n v="0"/>
    <n v="0"/>
    <n v="0"/>
    <n v="-69"/>
    <s v="VENCIDO"/>
    <d v="2024-05-03T00:00:00"/>
    <s v="No se reportó avance de las acciones formuladas durante el seguimiento"/>
    <s v="Cronograma Para el desarrollo de la fase de diagnóstico y  planificación  del modelo MSPI_x000a__x000a__x000a_Acta de reunión de la Oficina de TICS que incluya seguimiento a la implementación del MSPI"/>
    <s v="Jean Paul Pinzón Riaño"/>
    <n v="0"/>
    <x v="0"/>
  </r>
  <r>
    <s v="PMAI-2022-122"/>
    <s v="Gestion de TICS"/>
    <s v="Oﬁcina de Tecnologías de la Información y las Comunicaciones"/>
    <s v="OTIC"/>
    <s v="No aplica"/>
    <x v="4"/>
    <s v="GTICS"/>
    <s v="Oﬁcina de Tecnologías de la Información y las Comunicaciones"/>
    <s v="OTIC"/>
    <s v="No aplica"/>
    <s v="No aplica"/>
    <m/>
    <m/>
    <m/>
    <x v="1"/>
    <s v="11.3"/>
    <s v="INFORME FINAL PROCESO DE APOYO_x000a_GESTIÓN DE TECNOLÓGIAS DE LA INFORMACIÓN"/>
    <n v="2022"/>
    <s v="2022H183"/>
    <s v="Se evidenció que el proceso tiene documentados 8 procedimientos, de los cuales 4 están relacionados de manera parcial con la implementación del Modelo de Seguridad y Privacidad de la Información MSPI, sin embargo, no se encuentran definidos los procedimientos de seguridad del recurso humano, criptografía, seguridad de las operaciones, seguridad de las comunicaciones, relaciones con los proveedores, aspectos de seguridad de la información de la gestión de continuidad de negocio, Lo cual denota debilidades en el cumplimiento de lo que indica la guía No.3 en el capítulo No. 6 de MinTIC, de conformidad con lo establecido en ARTÍCULO 5. Resolución No. 500 del 10 de marzo de 2021, situación que puede estar causada por desconocimiento o insuficiencia de recurso humano para la documentación del modelo, generando posibilidades de afectación de los resultados y el avance esperado en la implementación del MSPI."/>
    <s v="No se han adoptado de forma organizada  los instrumentos ni lineamientos  que exige MINTIC para la implementación del MSPI en la entidad, los cuales permiten mejores prácticas para el fortalecimiento de la seguridad de la información ."/>
    <s v="Elaborar el procedimiento de seguridad y privacidad de la información teniendo en cuenta los lineamientos de la Guía No 3 - Procedimientos de Seguridad y Privacidad de la Información"/>
    <n v="1"/>
    <s v="Elaboración de procedimiento de acuerdo a los lineamientos establecidos  para el MSPI"/>
    <s v="Procedimiento a elaborado/ (1)Procedimiento a elaborar (100%)"/>
    <n v="1"/>
    <s v="Procedimiento de seguridad y privacidad de la información"/>
    <d v="2023-03-01T00:00:00"/>
    <d v="2023-09-30T00:00:00"/>
    <m/>
    <s v="SI"/>
    <s v="SI"/>
    <d v="2024-01-19T00:00:00"/>
    <s v="No se valida la ejecución de la acción, dado que se observa en las evidencias aportadas por el proceso, documentos borradores no oficializados, entre ellos; 1. Manual de Procedimientos de Seguridad y Privacidad de la Información (MPSI) ENTREGABLE OAP, PROCEDIMIENTO CONTROL DE ACCESO VR 01, PROCEDIMIENTO VR 1 GESTION DE ACTIVOS DE INFORMACION. Sin embargo el manual y los procedimientos de seguridad y privacidad de la información debe estar alineado con las directrices de la Guía No 3 del MSPI según misionalidad de la entidad y posterior a ello la oficialización por parte de la OAP y su divulgación."/>
    <s v="Alinear los procedimientos de seguridad y privacidad de la información con la Guía No 3 del MSPI según misionalidad de la entidad, posterior a ello aprobarlos, revisarlos, oficializarlos y divulgarlos a la entidad.  "/>
    <s v="Sergio Castro Londoño "/>
    <n v="0"/>
    <s v="VENCIDO"/>
    <m/>
    <n v="0"/>
    <n v="0"/>
    <n v="0"/>
    <n v="0"/>
    <n v="0"/>
    <n v="0"/>
    <n v="-130"/>
    <s v="VENCIDO"/>
    <d v="2024-05-03T00:00:00"/>
    <s v="No se reportó avance de las acciones formuladas durante el seguimiento"/>
    <s v="Procedimiento de seguridad y privacidad de la información "/>
    <s v="Jean Paul Pinzón Riaño"/>
    <n v="0"/>
    <x v="0"/>
  </r>
  <r>
    <s v="PMAI-2022-123"/>
    <s v="Gestion de TICS"/>
    <s v="Oﬁcina de Tecnologías de la Información y las Comunicaciones"/>
    <s v="OTIC"/>
    <s v="No aplica"/>
    <x v="4"/>
    <s v="GTICS"/>
    <s v="Oﬁcina de Tecnologías de la Información y las Comunicaciones"/>
    <s v="OTIC"/>
    <s v="No aplica"/>
    <s v="No aplica"/>
    <m/>
    <m/>
    <m/>
    <x v="1"/>
    <s v="11.4"/>
    <s v="INFORME FINAL PROCESO DE APOYO_x000a_GESTIÓN DE TECNOLÓGIAS DE LA INFORMACIÓN"/>
    <n v="2022"/>
    <s v="2022H184"/>
    <s v="Se observo que el Instituto tiene documentados los mapas de riesgos de corrupción y de gestión, pero no se evidenciaron los correspondientes a riesgos de seguridad digital, lo cual denota falencias en el cumplimiento de lo establecido en el ARTÍCULO 6. Resolución No. 500 del 10 de marzo de 2021 del MinTIC, esta situación pudo presentarse por demoras en la implementación, desconocimiento o falta de entendimiento de los productos y/o entregables, lo que puede generar materializaciones o afectaciones, por debilidades en la gestión efectiva de la seguridad de la información y la seguridad digital."/>
    <s v="No se cuenta con los mapas de riesgos de Activos de seguridad digital"/>
    <s v="Elaborar y aprobar los mapas de riesgos  de Seguridad Digital"/>
    <n v="1"/>
    <s v="Mapas de riesgos creados"/>
    <s v="Mapas de riesgos creados y aprobados/ Mapas de riesgos identificados para creación"/>
    <n v="1"/>
    <s v="Mapa de riesgos de Seguridad Digital_x000a__x000a_Acta de comité de aprobación de mapas de riesgos"/>
    <d v="2023-01-02T00:00:00"/>
    <d v="2023-11-30T00:00:00"/>
    <m/>
    <s v="SI"/>
    <s v="SI"/>
    <d v="2024-01-19T00:00:00"/>
    <s v="Se valida la ejecución parcial de la acción, dado que los soportes presentados por el proceso: &quot;Matriz de riesgos de TICs + Actas de socialización&quot; presentan debilidades, dado que estos documentos deben diligenciarse en su totalidad y contar con la aprobación del formato de Mapa de Riesgos de Seguridad Digital y su socialización, sin embargo para validar el cumplimiento de la acción es necesario que se cuente con los &quot;Mapa de riesgos de Seguridad Digital, Acta de comité de aprobación de mapas de riesgos&quot;  de todos los procesos del Instituto, para lo cual es insumo el registro de activos de información actualizado."/>
    <s v="Mapa de riesgos de Seguridad Digital, Acta de comité de aprobación de mapas de riesgos  documentados para todos los procesos del Instituto"/>
    <s v="Sergio Castro Londoño "/>
    <n v="0.1"/>
    <s v="VENCIDO"/>
    <m/>
    <n v="0"/>
    <n v="0"/>
    <n v="0"/>
    <n v="0"/>
    <n v="0"/>
    <n v="0"/>
    <n v="-69"/>
    <s v="VENCIDO"/>
    <d v="2024-05-03T00:00:00"/>
    <s v="No se reportó avance de las acciones formuladas durante el seguimiento"/>
    <s v="Mapa de riesgos de Seguridad Digital_x000a__x000a_Acta de comité de aprobación de mapas de riesgos"/>
    <s v="Jean Paul Pinzón Riaño"/>
    <n v="0"/>
    <x v="0"/>
  </r>
  <r>
    <s v="PMAI-2022-124"/>
    <s v="Gestion de TICS"/>
    <s v="Oﬁcina de Tecnologías de la Información y las Comunicaciones"/>
    <s v="OTIC"/>
    <s v="No aplica"/>
    <x v="4"/>
    <s v="GTICS"/>
    <s v="Oﬁcina de Tecnologías de la Información y las Comunicaciones"/>
    <s v="OTIC"/>
    <s v="No aplica"/>
    <s v="No aplica"/>
    <m/>
    <m/>
    <m/>
    <x v="1"/>
    <s v="11.7"/>
    <s v="INFORME FINAL PROCESO DE APOYO_x000a_GESTIÓN DE TECNOLÓGIAS DE LA INFORMACIÓN"/>
    <n v="2022"/>
    <s v="2022H185"/>
    <s v="Analizada la información recibida de 1.874 casos registrados en la mesa de ayuda con los requerimientos gestionados durante el año 2021, se identificaron 20 casos sin fecha real de solución, 294 casos atendidos fuera de los tiempos establecidos, 7 casos atendidos en un rango de 6 a 12 meses y 2 casos que superaron este rango, lo cual denota fallas en el cumplimiento de lo establecido en procedimiento “Soporte Técnico a Recursos Tecnológicos y Sistemas de Información A-TIC-PR-003 versión 8”, situación que pudo presentarse por debilidades en el registro de la información o por falta de conocimientos de los tiempos establecidos en el procedimiento para la atención de los casos, generando posibles afectaciones a los atributos de la calidad de atención de requerimientos, además de riesgos asociados al incumplimiento de los lineamientos internos."/>
    <s v="No se tiene un punto de control dentro del procedimiento de Soporte Técnico a Recursos Tecnológicos y Sistemas de Información A-TIC-PR-003,  que permita realizar el seguimiento y la efectividad en la atención de casos registrados en la mesa de ayuda. "/>
    <s v="Realizar seguimiento cuatrimestral al estado de los casos reportados a través de la mesa de ayuda en reunión de la Oficina de TICS."/>
    <n v="1"/>
    <s v="Seguimiento cuatrimestral al estado de los casos reportados a través de la mesa de ayuda"/>
    <s v="Número de seguimientos realizados / Número de seguimientos programados ((4)*100%)"/>
    <n v="1"/>
    <s v="_x000a_Acta de reunión de de la Oficina de TICS que incluya seguimiento al estado de los casos reportados a través de la mesa de ayuda"/>
    <d v="2023-01-02T00:00:00"/>
    <d v="2023-09-30T00:00:00"/>
    <m/>
    <s v="SI"/>
    <s v="SI"/>
    <d v="2024-01-19T00:00:00"/>
    <s v="Se valida la ejecución de parcial de la acción con el acta No. 3 del 29 de noviembre 2023 correspondiente al tercer cuatrimestre de la vigencia 2023 , sin embargo al realizar la medición del indicador se evidencia que se cuenta con soportes de 3 de 4 seguimientos programados, quedando 1 seguimiento pendiente."/>
    <s v="Acta del 4 seguimiento "/>
    <s v="Sergio Castro Londoño "/>
    <n v="0.75"/>
    <s v="VENCIDO"/>
    <m/>
    <n v="0"/>
    <n v="0"/>
    <n v="0"/>
    <n v="0"/>
    <n v="0"/>
    <n v="0"/>
    <n v="-130"/>
    <s v="VENCIDO"/>
    <d v="2024-05-03T00:00:00"/>
    <s v="No se reportó avance de las acciones formuladas durante el seguimiento"/>
    <s v="_x000a_Acta pendiente de reunión de de la Oficina de TICS que incluya seguimiento al estado de los casos reportados a través de la mesa de ayuda"/>
    <s v="Jean Paul Pinzón Riaño"/>
    <n v="0"/>
    <x v="0"/>
  </r>
  <r>
    <s v="PMAI-2022-125"/>
    <s v="Gestion de TICS"/>
    <s v="Oﬁcina de Tecnologías de la Información y las Comunicaciones"/>
    <s v="OTIC"/>
    <s v="No aplica"/>
    <x v="4"/>
    <s v="GTICS"/>
    <s v="Oﬁcina de Tecnologías de la Información y las Comunicaciones"/>
    <s v="OTIC"/>
    <s v="No aplica"/>
    <s v="No aplica"/>
    <m/>
    <m/>
    <m/>
    <x v="1"/>
    <s v="11.7"/>
    <s v="INFORME FINAL PROCESO DE APOYO_x000a_GESTIÓN DE TECNOLÓGIAS DE LA INFORMACIÓN"/>
    <n v="2022"/>
    <s v="2022H185"/>
    <s v="Analizada la información recibida de 1.874 casos registrados en la mesa de ayuda con los requerimientos gestionados durante el año 2021, se identificaron 20 casos sin fecha real de solución, 294 casos atendidos fuera de los tiempos establecidos, 7 casos atendidos en un rango de 6 a 12 meses y 2 casos que superaron este rango, lo cual denota fallas en el cumplimiento de lo establecido en procedimiento “Soporte Técnico a Recursos Tecnológicos y Sistemas de Información A-TIC-PR-003 versión 8”, situación que pudo presentarse por debilidades en el registro de la información o por falta de conocimientos de los tiempos establecidos en el procedimiento para la atención de los casos, generando posibles afectaciones a los atributos de la calidad de atención de requerimientos, además de riesgos asociados al incumplimiento de los lineamientos internos."/>
    <s v="No se tiene un punto de control dentro del procedimiento de Soporte Técnico a Recursos Tecnológicos y Sistemas de Información A-TIC-PR-003,  que permita realizar el seguimiento y la efectividad en la atención de casos registrados en la mesa de ayuda. "/>
    <s v="_x000a_Realizar la actualización del Procedimiento de Soporte Técnico a Recursos Tecnológicos y Sistemas de Información A-TIC-PR-003."/>
    <n v="2"/>
    <s v="Actualizacion de procedimiento"/>
    <s v="Procedimiento Actualizado/ (1)Procedimiento (100%)"/>
    <n v="1"/>
    <s v=" Procedimiento de Soporte Técnico a Recursos Tecnológicos y Sistemas de Información A-TIC-PR-003 actualizado_x000a__x000a_Correo de oficializacion de documento"/>
    <d v="2023-01-02T00:00:00"/>
    <d v="2023-09-30T00:00:00"/>
    <m/>
    <s v="SI"/>
    <s v="SI"/>
    <d v="2024-01-19T00:00:00"/>
    <s v="Se valida la ejecución parcial de la acción, con el  con la actualización del procedimiento A-TIC-PR-003 en estado borrador, cual deberá revisarse, aprobarse y socializarse por parte de la OPA"/>
    <s v="Procedimiento Oficializado y  correo de oficialización "/>
    <s v="Sergio Castro Londoño "/>
    <n v="0.5"/>
    <s v="VENCIDO"/>
    <m/>
    <n v="0"/>
    <n v="0"/>
    <n v="0"/>
    <n v="0"/>
    <n v="0"/>
    <n v="0"/>
    <n v="-130"/>
    <s v="VENCIDO"/>
    <d v="2024-05-03T00:00:00"/>
    <s v="No se reportó avance de las acciones formuladas durante el seguimiento"/>
    <s v=" Procedimiento de Soporte Técnico a Recursos Tecnológicos y Sistemas de Información A-TIC-PR-003 actualizado_x000a__x000a_Correo de oficializacion de documento"/>
    <s v="Jean Paul Pinzón Riaño"/>
    <n v="0"/>
    <x v="0"/>
  </r>
  <r>
    <s v="PMCB-2023-008"/>
    <s v="Gestión de Adecuación y Mantenimiento de Bienes_x000a_Gestión de Inventarios, Almacén y Economato_x000a_Gestión  contractual"/>
    <s v="Secretaria general"/>
    <s v="SG"/>
    <s v="No aplica"/>
    <x v="4"/>
    <s v="GTICS"/>
    <s v="Oficina de las TIC"/>
    <s v="OTIC"/>
    <s v="No aplica"/>
    <s v="No aplica"/>
    <s v=" "/>
    <s v=" "/>
    <s v=" "/>
    <x v="3"/>
    <s v="3.1.1"/>
    <n v="75"/>
    <n v="2023"/>
    <s v="2023H02"/>
    <s v=" Hallazgo administrativo por inoportunidad en el mantenimiento de los bienes y elementos del idipron"/>
    <s v="Ausencia de punto de control relacionado con el estado de las sedes"/>
    <s v="Actualizar el procedimiento 004 MANTENIMIENTO PREVENTIVO DE SOFTWARE Y HARDWARE  E-GTIC-PR-004 estableciendo una actividad en donde se solicite el estado de las sedes y  se determine el estado para el mantenimiento"/>
    <n v="8"/>
    <s v="Procedimiento actualizado"/>
    <s v="Un procedimiento actualizado  / Un ptocedimiento programado para actualización*100%"/>
    <n v="1"/>
    <s v="Procedimiento actualizado_x000a_Correo de oficializacion de MIPG_x000a_Acta de socialización al grupo de la oficina."/>
    <d v="2023-06-01T00:00:00"/>
    <d v="2023-12-30T00:00:00"/>
    <s v=" "/>
    <s v="SI"/>
    <s v="SI"/>
    <d v="2024-01-19T00:00:00"/>
    <s v="Se valida la ejecución parcial de la acción con la actualización del procedimiento 004 MANTENIMIENTO PREVENTIVO DE SOFTWARE Y HARDWARE E-GTIC-PR-004 VR 09 _Actualizado TIC, cual deberá revisarse, aprobarse y socializarse por parte de la OPA"/>
    <s v="Procedimiento Oficializado y  correo de oficialización "/>
    <s v="Sergio Castro Londoño "/>
    <n v="0.5"/>
    <s v="VENCIDO"/>
    <m/>
    <n v="45362"/>
    <s v="Se realiza la actualización y oficialización del procedimiento 004 MANTENIMIENTO PREVENTIVO DE SOFTWARE Y HARDWARE  E-GTIC-PR-004"/>
    <s v="Procedimiento actualizado y correo de oficialización"/>
    <s v="N/A"/>
    <n v="1"/>
    <s v="CUMPLIMIENTO TOTAL"/>
    <n v="-39"/>
    <s v="VENCIDO"/>
    <d v="2024-05-03T00:00:00"/>
    <s v="No se reportó avance de las acciones formuladas durante el seguimiento"/>
    <s v="Procedimiento actualizado_x000a_Correo de oficializacion de MIPG_x000a_Acta de socialización al grupo de la oficina."/>
    <s v="Jean Paul Pinzón Riaño"/>
    <n v="0"/>
    <x v="0"/>
  </r>
  <r>
    <s v="PMCB-2023-010"/>
    <s v="Gestión de Adecuación y Mantenimiento de Bienes_x000a_Gestión de Inventarios, Almacén y Economato_x000a_Gestión  contractual"/>
    <s v="Secretaria general"/>
    <s v="SG"/>
    <s v="No aplica"/>
    <x v="5"/>
    <s v="GIAE"/>
    <s v="Secretaría General"/>
    <s v="SG"/>
    <s v="Gerencia de recursos fisicos "/>
    <s v="GRF"/>
    <s v=" "/>
    <s v=" "/>
    <s v=" "/>
    <x v="3"/>
    <s v="3.1.2"/>
    <n v="75"/>
    <n v="2023"/>
    <s v="2023H03"/>
    <s v="Hallazgo administrativo por incumplimiento en el desarrollo de las actividades descritas en el procedimiento “baja de bienes devolutivos, elementos de consumo controlado o de consumo en bodega” código a-giae-pr-001"/>
    <s v="En el procedimiento no es clara la definición del Certificado de Destinación Final"/>
    <s v="Actualizar y socializar el procedimiento Baja de Bienes Devolutivos Elementos de Consumo Controlado o de Consumo en Bodega A-GIAE-PR-001 en el cual se determine la definición clara del Certificado de Destinación Final"/>
    <n v="1"/>
    <s v="Actualizar y socializacion de procedimiento"/>
    <s v="Actualización procedimiento A-GIAE-PR-001 realizada / Actualización procedimiento A-GIAE-PR-001 programada"/>
    <n v="1"/>
    <s v="Procedimiento Baja de Bienes Devolutivos Elementos de Consumo Controlado o de Consumo en Bodega  A-GIAE-PR-001 actualizado. Correo de oficialización y evidencia de socialización"/>
    <d v="2023-06-01T00:00:00"/>
    <d v="2023-11-30T00:00:00"/>
    <s v=" "/>
    <s v="SI"/>
    <s v="SI"/>
    <d v="2023-12-14T00:00:00"/>
    <s v="No se reporta avance "/>
    <s v="Pendiente Actualización procedimiento A-GIAE-PR-001 realizada / Actualización procedimiento A-GIAE-PR-001 programada"/>
    <s v="Sergio Castro Londoño "/>
    <n v="0"/>
    <s v="VENCIDO"/>
    <m/>
    <d v="2024-03-11T00:00:00"/>
    <s v="Se realizó la actualización del procedimiento Baja de Bienes Devolutivos Elementos de Consumo Controlado o de Consumo en Bodega A-GIAE-PR-001, el cual fue oficializado el día 27/02/2024, en la cual, se incluyó la definición clara del Certificado de Destinación Final dentro del glosario._x000a__x000a_Se socializó mediante correo electrónico el día 7/03/2024._x000a__x000a_Resultado del indicador: ((1/1)*100%)=100%_x000a_Análisis del indicador:Se realizó actualización del procedimiento Baja de Bienes Devolutivos Elementos de Consumo Controlado o de Consumo en Bodega A-GIAE-PR-001, conforme a lo programado._x000a_Estado: La actividad se encuentra finalizada"/>
    <s v="Procedimiento Baja de Bienes Devolutivos Elementos de Consumo Controlado o de Consumo en Bodega A-GIAE-PR-001 _x000a_Correo oficialización Baja de Bienes Devolutivos Elementos de Consumo Controlado o de Consumo en Bodega A-GIAE-PR-001 _x000a_Correo socialización Baja de Bienes Devolutivos Elementos de Consumo Controlado o de Consumo en Bodega A-GIAE-PR-001 "/>
    <s v="N/A"/>
    <n v="1"/>
    <s v="CUMPLIMIENTO TOTAL"/>
    <n v="-69"/>
    <s v="VENCIDO"/>
    <d v="2024-03-14T00:00:00"/>
    <s v="&quot;Se valida la ejecución de la acción con el Porcedimiento A-A-GIAE-PR-001, actualizado, formalizado y socializado,_x000a_ aportado&quot;"/>
    <s v="N/A"/>
    <s v="Franklin Augusto Serrano Rojas"/>
    <n v="1"/>
    <x v="1"/>
  </r>
  <r>
    <s v="PMCB-2023-012"/>
    <s v="Gestión de Adecuación y Mantenimiento de Bienes_x000a_Gestión de Inventarios, Almacén y Economato_x000a_Gestión  contractual"/>
    <s v="Secretaria general"/>
    <s v="SG"/>
    <s v="No aplica"/>
    <x v="5"/>
    <s v="GIAE"/>
    <s v="Secretaría General"/>
    <s v="SG"/>
    <s v="Gerencia de recursos fisicos "/>
    <s v="GRF"/>
    <s v=" "/>
    <s v=" "/>
    <s v=" "/>
    <x v="3"/>
    <s v="3.1.3"/>
    <n v="75"/>
    <n v="2023"/>
    <s v="2023H04"/>
    <s v="Hallazgo administrativo por incumplimiento en el desarrollo de las actividades del procedimiento control de bienes devolutivos y/o consumo controlado en servicio” código a-giae-in-005"/>
    <s v="No se ha determinado la acción que debe realizarse cuando no se presenten faltantes ni sobrantes una vez concluya la toma física"/>
    <s v="Actualizar y socializar el Instructivo Control de Bienes Devolutivos A-GIAE-IN-005 en el que se especifique  la actividad a seguir en caso de que no haya faltantes ni sobrantes"/>
    <n v="1"/>
    <s v="Actualización Instructivo A-GIAE-IN-005"/>
    <s v="Actualización Instructivo A-GIAE-IN-005 realizada / Actualización Instructivo A-GIAE-IN-005 programada"/>
    <n v="1"/>
    <s v="Instructivo actualizado. Correo de oficialización y evidencia de socialización"/>
    <d v="2023-06-01T00:00:00"/>
    <d v="2023-11-30T00:00:00"/>
    <s v=" "/>
    <s v="SI"/>
    <s v="SI"/>
    <d v="2023-12-14T00:00:00"/>
    <s v="No se reporta avance "/>
    <s v="Pendiente Actualizar y socializar el Instructivo Control de Bienes Devolutivos A-GIAE-IN-005 en el que se especifique  la actividad a seguir en caso de que no haya faltantes ni sobrantes."/>
    <s v="Sergio Castro Londoño "/>
    <n v="0"/>
    <s v="VENCIDO"/>
    <m/>
    <d v="2024-04-17T00:00:00"/>
    <s v="Se actualizó el Instructivo Control de Bienes Devolutivos A-GIAE-IN-005, el día 15/04/2024, en que se definió la actividad a seguir en caso de que no haya faltantes ni sobrantes (página 7). Se socializó mediante correo electrónico el día 15/04/2024._x000a__x000a_Resultado del indicador: ((1/1)*100%)=100%_x000a_Análisis del indicador:Se realizó actualización, oficialización y socialización del Instructivo Control de Bienes Devolutivos A-GIAE-IN-005, conforme a lo programado._x000a_Estado: La actividad se encuentra finalizada"/>
    <s v="Instructivo Control de Bienes Devolutivos A-GIAE-IN-005_x000a_Correo oficialización Instructivo Control de Bienes Devolutivos A-GIAE-IN-005_x000a_Correo socialización Instructivo Control de Bienes Devolutivos A-GIAE-IN-005"/>
    <s v="N/A"/>
    <n v="1"/>
    <s v="Se evidencia en la pagina 7 del instructivo A-GIAE-IN-005 - CONTROL DE BIENES DEVOLUTIVOS Y/O  ELEMENTOS CONSUMO CONTROLADO EN  SERVICIO, las acciones en cado de no registrar novedad en este caso sobrantes o faltantes_x000a__x000a_La acción queda al 100%"/>
    <n v="-69"/>
    <s v="VENCIDO"/>
    <d v="2024-04-28T00:00:00"/>
    <s v="Se valida la ejecución de la acción de acuerdo con las evidencias aportadas en el primer seguimiento del 2024, en la actualización y socialización del Instructivo Control de Bienes Devolutivos A-GIAE-IN-005"/>
    <s v="N/A"/>
    <s v="Sergio Andres Castro Londoño"/>
    <n v="1"/>
    <x v="1"/>
  </r>
  <r>
    <s v="PMCB-2023-022"/>
    <s v="Gestión de Adecuación y Mantenimiento de Bienes_x000a_Gestión de Inventarios, Almacén y Economato_x000a_Gestión  contractual"/>
    <s v="Secretaria general"/>
    <s v="SG"/>
    <s v="No aplica"/>
    <x v="0"/>
    <s v="GAMB"/>
    <s v="Secretaría General"/>
    <s v="SG"/>
    <s v="Gerencia de recursos fisicos "/>
    <s v="GRF"/>
    <s v=" "/>
    <s v=" "/>
    <s v=" "/>
    <x v="3"/>
    <s v="3.5.1"/>
    <n v="75"/>
    <n v="2023"/>
    <s v="2023H11"/>
    <s v="Observación administrativa con presunta incidencia disciplinaria, por deficiencias en la calidad de las obras, debilidades en la supervisión e interventoría en el recibo de obra y no uso de las pólizas de calidad de los Contratos No. 20171569 de la construcción de UPI Bosa y del Contrato de Obra No. 20171633 de la UPI Conservatorio Nicoló.     "/>
    <s v="No se han definido las acciones que se tomarán respecto a la afectación de las pólizas de calidad y estabilidad de la obras"/>
    <s v="Elaborar plan de trabajo, para definir las acciones que se tomarán respecto a la afectación de las pólizas de calidad y estabilidad de la obras"/>
    <n v="2"/>
    <s v="Plan de trabajo elaborado"/>
    <s v="Plan de trabajo para definir las acciones que se tomarán respecto a la afectación de las pólizas de calidad y estabilidad de la obras realizado  / Plan de trabajo programado ((1)*100%)"/>
    <n v="1"/>
    <s v="Plan de trabajo para definir las acciones que se tomarán respecto a la afectación de las pólizas de calidad y estabilidad de la obras"/>
    <d v="2023-06-01T00:00:00"/>
    <d v="2023-12-29T00:00:00"/>
    <s v=" "/>
    <s v="SI"/>
    <s v="SI"/>
    <d v="2024-01-04T00:00:00"/>
    <s v="Se reporta avance por parte del proceso tal como se observa de seguimientos anteriores, identificadnose el plan de trabajo propuesto, empero al vencimiento de la acción 29/12/2023, el plan de trabajo no establece fechas que de forma directa puedan indicar a dia cierto el cumplimiento del plan, dado que todo se propuso a &quot;segundo semestre de 2023&quot;, sin tener certaza a la fecha de la realización del plan. "/>
    <s v="Elaborar plan de trabajo, para definir las acciones que se tomarán respecto a la afectación de las pólizas de calidad y estabilidad de la obras indicando fechas ciertas de cada aspectos incluido en el listado de actiidades del plan de trabajo, asimismo es necesario para poder lograr la efectividad que esta acción se complemente con el seguimiento al plan. "/>
    <s v="Navis Alberto Florez León "/>
    <n v="0.5"/>
    <s v="VENCIDO"/>
    <m/>
    <n v="45400"/>
    <s v="A través de memorando con radicado 2023IE5424 del 28/09/2023, se envió a la gerencia de Contratación, el informe técnico y el plan de trabajo en el cual se definieron las acciones respecto a la afectación de las pólizas de calidad y estabilidad de las obras de las UPIS Bosa y Conservatorio,_x000a__x000a_Resultado del indicador: ((1/1)*100%)=100%_x000a_Análisis del indicador: Se elaboró plan de trabajo en el que se definieron las acciones respecto a la afectación de las pólizas de calidad y estabilidad de las obras de las UPIS Bosa y onservatorio, conforme a lo programado._x000a_Estado de la actividad: La actividad se encuentra finalizada."/>
    <s v="Memorando y plan de trabajo"/>
    <s v="Ninguna"/>
    <n v="1"/>
    <s v="Se evidencia memorando con plan de trabajo con fecha del 28/03/2023_x000a__x000a_La acción queda al 100%"/>
    <n v="-40"/>
    <s v="VENCIDO"/>
    <d v="2024-04-28T00:00:00"/>
    <s v="Se valida la ejecución de la acción con el documento &quot;Memorando y plan de trabajo pólizas UPI Bosa y Conservatorio&quot;. Este documento presenta el plan de trabajo para definir las acciones que se tomarán respecto a la afectación de las polizas de calidad y estabilidad de las obras."/>
    <s v="N/A"/>
    <s v="Sergio Andres Castro Londoño"/>
    <n v="1"/>
    <x v="1"/>
  </r>
  <r>
    <s v="PMPB-2023-18"/>
    <s v="Prestación de los servicios sociales en el marco del Modelo Pedagógico Institucional "/>
    <s v="Subdireccion Técnica poblacional "/>
    <s v="STP"/>
    <m/>
    <x v="5"/>
    <s v="GIAE"/>
    <s v="Secretaría General"/>
    <s v="SG"/>
    <s v="Gerencia de Recursos Físicos"/>
    <s v="GRF"/>
    <m/>
    <m/>
    <m/>
    <x v="0"/>
    <n v="1"/>
    <s v="ABASTECIMIENTO Y SUMINISTRO DE ALIMENTOS EN LOS SERVICIOS_x000a_SOCIALES DEL IDIPRON_x000a_"/>
    <n v="2022"/>
    <s v="2023H35"/>
    <s v="Según se describió en el anterior apartado, a pesar de que en la ejecución de obligaciones por parte de los proveedores vinculados bajo los contratos de operación No.1697 de 2021 y 2127 de 2022, se reportaron trece (13) no conformidades y se ejecutaron dos (2) procesos de sanción económica por incumplimiento en la calidad y tiempos de entrega programados, solicitando en el marco de estas sanciones un plan de mejora para mitigar la materialización de futuros retrasos en la distribución de frutas, verduras y otros productos, los informes mensuales de supervisión aportados por el IDIPRON NO reflejan ninguna de estas novedades en la ejecución contractual."/>
    <s v="No se encontraba definido el reporte de novedades sobre las obligaciones asignadas al Comitente vendedor y a la sociedad comisionista"/>
    <s v="Reportar mensualmente las no conformidades con el proveedor en los tiempos de entrega y calidad de los productos, que se presenten dentro de la ejecución del contrato al supervisor del mismo con el fin de realizar seguimiento a las obligaciones asignadas al Comitente vendedor y a la sociedad comisionista"/>
    <n v="1"/>
    <s v="Reporte mensual de novedades"/>
    <s v="Reporte mensual de novedades realizado /  Reporte mensual de novedades programado ((5)*100)"/>
    <n v="1"/>
    <s v="Reporte de no conformidades con el proveedor en los tiempos de entrega y calidad de los productos."/>
    <d v="2023-06-01T00:00:00"/>
    <d v="2023-12-20T00:00:00"/>
    <m/>
    <m/>
    <m/>
    <d v="2024-01-19T00:00:00"/>
    <s v="No se recibio reporte "/>
    <s v="Cumplir la acción propuesta "/>
    <s v="Sergio Castro Londoño "/>
    <n v="0"/>
    <s v="VENCIDO"/>
    <m/>
    <n v="45362"/>
    <s v="Se reportaron mensualmente las novedades en la ejecución del contrato presentadas en las Unidades de Protección Integral correspondeientes a los meses de julio, agosto, septiembre, octubre, noviembre y diciembre._x000a__x000a_El numeral 6 del informe de supervisión, describe las novedades presentadas por las Unidades de Protección Integral, para los meses de julio, agosto y septiembre; por lo que se anexan los correos electrónicos y los formatos de producto no conforme A-GIAE-FT-035 mediante los cuales se informó sobre dichas no conformidades._x000a__x000a_Para los meses de octubre, noviembre y diciembre, se aportan los correos electrónicos en los que se informó de dichas no conformidades presentadas en la ejecución del contrato, al supervisor._x000a__x000a_Resultado del indicador: ((5/5)*100%)=100%_x000a_Análisis del indicador:Se realizó el reporte mensual de novedades presentadas, conforme a lo programado._x000a_Estado: La actividad se encuentra finalizada"/>
    <s v="Informes de supervisión de los meses de julio, agosto y septiembre._x000a_Formatos de producto no conforme A-GIAE-FT-035 de los meses de julio, agosto y septiembre._x000a_Correos de las no conformidades presentadas de los meses de julio, agosto y septiembre._x000a_Correos de las no conformidades presentadas, con copia al supervisor del contrato, de los meses de octubre, noviembre y diciembre, _x000a__x000a_"/>
    <s v="N/A"/>
    <n v="1"/>
    <s v="CUMPLIMIENTO TOTAL"/>
    <n v="-49"/>
    <s v="VENCIDO"/>
    <d v="2024-03-12T00:00:00"/>
    <s v="Se valida la ejecución de la acción informando las no conformidades mediante correos electronicos y diligenciamiento de los formatos de producto no conforme A- GIAE-FT-035 de los meses julio, agosto, septiembre, octubre, noviembre y diciembre."/>
    <s v="N.A"/>
    <s v="Ingrid Acosta Velasquez "/>
    <n v="1"/>
    <x v="1"/>
  </r>
  <r>
    <s v="PMPB-2023-19"/>
    <s v="Prestación de los servicios sociales en el marco del Modelo Pedagógico Institucional "/>
    <s v="Subdireccion Técnica poblacional "/>
    <s v="STP"/>
    <m/>
    <x v="5"/>
    <s v="GIAE"/>
    <s v="Secretaría General"/>
    <s v="SG"/>
    <s v="Gerencia de Recursos Físicos"/>
    <s v="GRF"/>
    <m/>
    <m/>
    <m/>
    <x v="0"/>
    <n v="1"/>
    <s v="ABASTECIMIENTO Y SUMINISTRO DE ALIMENTOS EN LOS SERVICIOS_x000a_SOCIALES DEL IDIPRON_x000a_"/>
    <n v="2022"/>
    <s v="2023H35"/>
    <s v="Según se describió en el anterior apartado, a pesar de que en la ejecución de obligaciones por parte de los proveedores vinculados bajo los contratos de operación No.1697 de 2021 y 2127 de 2022, se reportaron trece (13) no conformidades y se ejecutaron dos (2) procesos de sanción económica por incumplimiento en la calidad y tiempos de entrega programados, solicitando en el marco de estas sanciones un plan de mejora para mitigar la materialización de futuros retrasos en la distribución de frutas, verduras y otros productos, los informes mensuales de supervisión aportados por el IDIPRON NO reflejan ninguna de estas novedades en la ejecución contractual."/>
    <s v="No se encontraba definido el reporte de novedades sobre las obligaciones asignadas al Comitente vendedor y a la sociedad comisionista"/>
    <s v="Actualizar y socializar, mediante pieza comunicativa, el procedimiento Abastecimiento de Materias primas a los servicios de alimentación A-GIAE-PR-011, con el fin de clarificar las acciones a seguir en el momento en que se identifiquen no conformidades del proveedor, en los tiempos de entrega y calidad de los productos"/>
    <n v="2"/>
    <s v="Actualización y socialización procedimiento FORMATO PARA REPORTE DE PRODUCTO NO CONFORME A-GIAE-FT-035"/>
    <s v="Actualización procedimiento FORMATO PARA REPORTE DE PRODUCTO NO CONFORME A-GIAE-FT-035 realizada /Actualización procedimiento ABASTECIMIENTO DE FORMATO PARA REPORTE DE PRODUCTO NO CONFORME A-GIAE-FT-035  programada (1)"/>
    <n v="1"/>
    <s v="Procedimiento actualizado y socializado ABASTECIMIENTO DE MATERIAS PRIMAS A LOS SERVICIOS DE ALIMENTACIÓN A-GIAE-PR-011. Correo electrónico oficialización y pieza_x000a_comunicativa de socialización"/>
    <d v="2023-06-01T00:00:00"/>
    <d v="2023-12-20T00:00:00"/>
    <m/>
    <m/>
    <m/>
    <d v="2024-01-19T00:00:00"/>
    <s v="No se recibio reporte "/>
    <s v="Cumplir la acción propuesta "/>
    <s v="Sergio Castro Londoño "/>
    <n v="0"/>
    <s v="VENCIDO"/>
    <m/>
    <n v="45362"/>
    <s v="Se actualizó el procedimiento  A-GIAE-PR-011 Abastecimiento de materias primas a los servicios de alimentación, el cual fue oficializado el 10/01/2024, donde se clarificaron las acciones a seguir en el momento en que se identifiquen no conformidades del proveedor (actividades 17, 18, 19, 20, 21 y 22)._x000a__x000a_Se socializó mediante correo electrónico el día 15/01/2024._x000a__x000a_Resultado del indicador: ((1/1)*100%)=100%_x000a_Análisis del indicador:Se realizó actualización del procedimiento A-GIAE-PR-011 Abastecimiento de materias primas a los servicios de alimentación, conforme a lo programado._x000a_Estado: La actividad se encuentra finalizada"/>
    <s v="Procedimiento A-GIAE-PR-011 Abastecimiento de materias primas a los servicios de alimentación_x000a_Correo oficialización A-GIAE-PR-011 Abastecimiento de materias primas a los servicios de alimentación_x000a_Correo socialización A-GIAE-PR-011 Abastecimiento de materias primas a los servicios de alimentación"/>
    <s v="N/A"/>
    <n v="1"/>
    <s v="CUMPLIMIENTO TOTAL"/>
    <n v="-49"/>
    <s v="VENCIDO"/>
    <d v="2024-03-12T00:00:00"/>
    <s v="Se valida la ejecución de la acción con el Procedimiento A-GIAE-PR-011 Abastecimiento de materias primas a los servicios de alimentación, y el _x000a_Correo oficialización, asi como_x000a_Correo socialización"/>
    <s v="N.A"/>
    <s v="Ingrid Acosta Velasquez "/>
    <n v="1"/>
    <x v="1"/>
  </r>
  <r>
    <s v="PMPB-2023-20"/>
    <s v="Prestación de los servicios sociales en el marco del Modelo Pedagógico Institucional "/>
    <s v="Subdireccion Técnica poblacional "/>
    <s v="STP"/>
    <m/>
    <x v="5"/>
    <s v="GIAE"/>
    <s v="Secretaría General"/>
    <s v="SG"/>
    <s v="Gerencia de Recursos Físicos"/>
    <s v="GRF"/>
    <m/>
    <m/>
    <m/>
    <x v="0"/>
    <n v="1"/>
    <s v="ABASTECIMIENTO Y SUMINISTRO DE ALIMENTOS EN LOS SERVICIOS_x000a_SOCIALES DEL IDIPRON_x000a_"/>
    <n v="2022"/>
    <s v="2023H35"/>
    <s v="Según se describió en el anterior apartado, a pesar de que en la ejecución de obligaciones por parte de los proveedores vinculados bajo los contratos de operación No.1697 de 2021 y 2127 de 2022, se reportaron trece (13) no conformidades y se ejecutaron dos (2) procesos de sanción económica por incumplimiento en la calidad y tiempos de entrega programados, solicitando en el marco de estas sanciones un plan de mejora para mitigar la materialización de futuros retrasos en la distribución de frutas, verduras y otros productos, los informes mensuales de supervisión aportados por el IDIPRON NO reflejan ninguna de estas novedades en la ejecución contractual."/>
    <s v="No se encontraba definido el reporte de novedades sobre las obligaciones asignadas al Comitente vendedor y a la sociedad comisionista"/>
    <s v="Actualizar y socializar mediante pieza comunicativa, el procedimiento ABASTECIMIENTO DE MATERIAS PRIMAS A LOS SERVICIOS DE ALIMENTACIÓN A-GIAE-PR-011 para incluir el reporte mensual de las novedades que se presenten dentro de la ejecución del contrato al supervisor del mismo"/>
    <n v="1"/>
    <s v="Actualización y socialización procedimiento ABASTECIMIENTO DE MATERIAS PRIMAS A LOS SERVICIOS DE ALIMENTACIÓN A-GIAE-PR-011 "/>
    <s v="Actualización procedimiento ABASTECIMIENTO DE MATERIAS PRIMAS A LOS SERVICIOS DE ALIMENTACIÓN realizada /Actualización procedimiento ABASTECIMIENTO DE MATERIAS PRIMAS A LOS SERVICIOS DE ALIMENTACIÓN A-GIAE-PR-011  programada (1)"/>
    <n v="1"/>
    <s v="Procedimiento actualizado y socializado ABASTECIMIENTO DE MATERIAS PRIMAS A LOS SERVICIOS DE ALIMENTACIÓN A-GIAE-PR-011. Correo electrónico oficialización y pieza comunicativa de socialización"/>
    <d v="2023-06-01T00:00:00"/>
    <d v="2023-12-20T00:00:00"/>
    <m/>
    <m/>
    <m/>
    <d v="2024-01-19T00:00:00"/>
    <s v="No se recibio reporte "/>
    <s v="Cumplir la acción propuesta "/>
    <s v="Sergio Castro Londoño "/>
    <n v="0"/>
    <s v="VENCIDO"/>
    <m/>
    <n v="45362"/>
    <s v="Se actualizó el procedimiento  A-GIAE-PR-011 Abastecimiento de materias primas a los servicios de alimentación, el cual fue oficializado el 10/01/2024, donde se incluyó el reporte mensual de las novedades que se presenten dentro de la ejecución del contrato al supervisor del mismo (actividad 22)._x000a__x000a_Se socializó mediante correo electrónico el día 15/01/2024._x000a__x000a_Resultado del indicador: ((1/1)*100%)=100%_x000a_Análisis del indicador:Se realizó actualización del procedimiento A-GIAE-PR-011 Abastecimiento de materias primas a los servicios de alimentación, conforme a lo programado._x000a_Estado: La actividad se encuentra finalizada"/>
    <s v="Procedimiento A-GIAE-PR-011 Abastecimiento de materias primas a los servicios de alimentación_x000a_Correo oficialización A-GIAE-PR-011 Abastecimiento de materias primas a los servicios de alimentación_x000a_Correo socialización A-GIAE-PR-011 Abastecimiento de materias primas a los servicios de alimentación"/>
    <s v="N/A"/>
    <n v="1"/>
    <s v="CUMPLIMIENTO TOTAL"/>
    <n v="-49"/>
    <s v="VENCIDO"/>
    <d v="2024-03-12T00:00:00"/>
    <s v="Se valida la ejecución de la acción con el Procedimiento A-GIAE-PR-011 Abastecimiento de materias primas a los servicios de alimentación, y el _x000a_Correo oficialización, asi como_x000a_Correo socialización"/>
    <s v="N.A"/>
    <s v="Ingrid Acosta Velasquez "/>
    <n v="1"/>
    <x v="1"/>
  </r>
  <r>
    <s v="PMAI-2023-010"/>
    <s v="Prestación de los servicios sociales en el marco del Modelo Pedagógico Institucional "/>
    <s v="Subdirección Tecnica de Oportunidades "/>
    <s v="STO"/>
    <m/>
    <x v="3"/>
    <s v="PSS"/>
    <s v="Subdireción técnica de oportunidades"/>
    <s v="STO"/>
    <s v="Gerencia Estrategias de Corresponsabilidad"/>
    <s v="GEC"/>
    <m/>
    <m/>
    <m/>
    <x v="1"/>
    <n v="1"/>
    <s v="Auditoria especial - Convenio Interadministrativo número 612 de 2021 "/>
    <n v="2023"/>
    <s v="2023H40"/>
    <s v="Analizada la documentación recibida por parte del proceso, frente a lo exigido en la convocatoria 2, se detectaron 15 casos en los que no se pudo verificar cumplimiento de varios ítems establecidos en el “Documento de Términos de Referencia”, denotando posibles fallas en la verificación de los requisitos habilitantes y/o requisitos a evaluar, situación puede estar causada por debilidades en la ordenación de la información de la convocatoria y de los documentos aportados por la organizaciones, ocasionándose riesgos relacionados con posibles fallas en la selección objetiva, pudiéndose afectar el logro de los objetivos esperados.  "/>
    <s v="_x000a_falta de articulación de los procesos, formatos y documentación y de generar un documento donde integre todas las etapas para poder celebrar convenios _x000a__x000a_"/>
    <s v="_x000a_Diseñar, oficializar y socializar un instructivo que contenga los criterios y parámetros a aplicar en procesos conforme a disposiciones normativas para la celebración de convenios."/>
    <n v="2"/>
    <s v="Intructivo construido y oficializado_x000a__x000a__x000a_"/>
    <s v="Documento instructivo oficializado/ documento instructivo  proyectado(1)*100"/>
    <s v="1 Documento Instructivo oficializado"/>
    <s v="Instructivo oficializado_x000a_ Correo oficialización MIPG_x000a_Acta y listado de socialización"/>
    <d v="2023-06-01T00:00:00"/>
    <d v="2023-12-31T00:00:00"/>
    <m/>
    <m/>
    <m/>
    <d v="2024-01-26T00:00:00"/>
    <s v="Se aporta como evidencia el documento &quot;MANUAL PARA LA IMPLEMENTACIÓN DE INICIATIVAS COMUNITARIAS EN EL_x000a_MARCO DE CONVENIOS SUSCRITOS ENEL INSTITUTO DISTRITAL PARA LA_x000a_PROTECCIÓN DE LA NIÑEZ Y LA JUVENTUD – IDIPRON&quot;  sinembargo realizada  la revisión no se evidencía en el documento  el cumplimiento de la acción que indica: &quot;...que contenga los criterios y parámetros a aplicar en procesos conforme a disposiciones normativas para la celebración de convenios&quot;_x000a_"/>
    <s v="N/A"/>
    <s v="Sergio Castro Londoño "/>
    <n v="0"/>
    <s v="VENCIDO "/>
    <m/>
    <n v="45401"/>
    <s v="Primer seguimiento: _x000a_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_x000a_Resultado del indicador: Documento instructivo / 1 documento instructivoproyectado= 0_x000a_Análisis del indicador: Se reporta un avance del indicador 10%, con la creaciòn en borrador del documento._x000a_"/>
    <s v="*Correo enviado a planeaciòn_x000a_*Documento borrador"/>
    <s v="Instructivo oficializado y publicado"/>
    <n v="0.05"/>
    <s v="Se evidencia correo con la solicitud de revisión del documento a la OAP_x000a__x000a_Queda pendiente la oficialización de instructivo._x000a__x000a_La acción queda al 5%"/>
    <n v="-38"/>
    <s v="VENCIDO"/>
    <d v="2024-04-30T00:00:00"/>
    <s v="Se evidencia avance de la acción con la elaboración de documento borrador “instructivo”, el cual fue remitido para revisión por parte de la Oficina de Planeación a través correo electrónico del 04/04/2024._x000a_"/>
    <s v="Formalización y socialización de un Instructivo oficializado, Correo oficialización MIPG y Acta y listado de socialización"/>
    <s v="Jean Paul Pinzón Riaño"/>
    <n v="0"/>
    <x v="0"/>
  </r>
  <r>
    <s v="PMAI-2023-011"/>
    <s v="Prestación de los servicios sociales en el marco del Modelo Pedagógico Institucional "/>
    <s v="Subdirección Tecnica de Oportunidades "/>
    <s v="STO"/>
    <m/>
    <x v="3"/>
    <s v="PSS"/>
    <s v="Subdireción técnica de oportunidades"/>
    <s v="STO"/>
    <s v="Gerencia Estrategias de Corresponsabilidad"/>
    <s v="GEC"/>
    <m/>
    <m/>
    <m/>
    <x v="1"/>
    <n v="2"/>
    <s v="Auditoria especial - Convenio Interadministrativo número 612 de 2021 "/>
    <n v="2023"/>
    <s v="2023H41"/>
    <s v="Desde el comité operativo, se establecieron dos versiones del formulario o formato único de inscripción, en la página web en la convocatoria se publicó la segunda versión, sin embargo, realizada la verificación documental, se observó que las organizaciones presentaron sus propuestas utilizando una versión que no corresponde a la publicada, versión que además carece de información de los siguientes criterios que otorgan puntaje: “Viabilidad Técnica y Financiera- Impacto (10 puntos)”, “Innovación- Innovación Social- (10 puntos)” y “Fortalezas Organizacionales- Trayectoria e Idoneidad del Participante (10 puntos)” lo cual denota debilidades en la información objeto de evaluación y en la aplicación de lo establecido en el numeral 4.3.1 de los términos de referencia, situación que pudo estar causada por las constantes modificaciones realizadas, generando incertidumbre en la evaluación y el cálculo total de puntaje de las ofertas elegibles, ganadoras o rechazadas  "/>
    <s v="Constantes modificaciones realizadas a los términos de referencia y demás documentos de la convocatoria donde denota que falta articulación de los procesos, formatos y documentación y de generar un documento donde integre todas las etapas para poder celebrar convenios "/>
    <s v="Diseñar, oficializar y socializar un instructivo que contenga los criterios y parámetros a aplicar en procesos conforme a disposiciones normativas para la celebración de convenios"/>
    <n v="1"/>
    <s v="Intructivo construido y oficializado_x000a__x000a__x000a_"/>
    <s v="Documento instructivo oficializado/ documento instructivo  proyectado(1)*100"/>
    <s v="1 Documento Instructivo oficializado"/>
    <s v=" Instructivo oficializado_x000a_ Correo oficialización MIPG_x000a_Acta y listado de socialización"/>
    <d v="2023-06-01T00:00:00"/>
    <d v="2023-12-31T00:00:00"/>
    <m/>
    <m/>
    <m/>
    <d v="2024-01-26T00:00:00"/>
    <s v="Se aporta como evidencia el documento &quot;MANUAL PARA LA IMPLEMENTACIÓN DE INICIATIVAS COMUNITARIAS EN EL_x000a_MARCO DE CONVENIOS SUSCRITOS ENEL INSTITUTO DISTRITAL PARA LA_x000a_PROTECCIÓN DE LA NIÑEZ Y LA JUVENTUD – IDIPRON&quot;  sinembargo realizada  la revisión no se evidencía en el documento  el cumplimiento de la acción que indica: &quot;...que contenga los criterios y parámetros a aplicar en procesos conforme a disposiciones normativas para la celebración de convenios&quot;_x000a_"/>
    <s v="N/A"/>
    <s v="Sergio Castro Londoño "/>
    <n v="0"/>
    <s v="VENCIDO "/>
    <m/>
    <n v="45401"/>
    <s v="Primer seguimiento: _x000a_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_x000a_Resultado del indicador: Documento instructivo / 1 documento instructivoproyectado= 0_x000a_Análisis del indicador: Se reporta un avance del indicador 10%, con la creaciòn en borrador del documento._x000a_"/>
    <s v="*Correo enviado a planeaciòn_x000a_*Documento borrador"/>
    <s v="Instructivo oficializado y publicado"/>
    <n v="0.05"/>
    <s v="Se evidencia correo con la solicitud de revisión del documento a la OAP_x000a__x000a_Queda pendiente la oficialización de instructivo_x000a__x000a_La acción queda al 5%"/>
    <n v="-38"/>
    <s v="VENCIDO"/>
    <d v="2024-04-30T00:00:00"/>
    <s v="Se evidencia avance de la acción con la elaboración de documento borrador “instructivo”, el cual fue remitido para revisión por parte de la Oficina de Planeación a través correo electrónico del 04/04/2024."/>
    <s v="Formalización y socialización de un Instructivo oficializado, Correo oficialización MIPG y Acta y listado de socialización_x000a_"/>
    <s v="Jean Paul Pinzón Riaño"/>
    <n v="0"/>
    <x v="0"/>
  </r>
  <r>
    <s v="PMAI-2023-014"/>
    <s v="Prestación de los servicios sociales en el marco del Modelo Pedagógico Institucional "/>
    <s v="Subdirección Tecnica de Oportunidades "/>
    <s v="STO"/>
    <m/>
    <x v="3"/>
    <s v="PSS"/>
    <s v="Subdireción técnica de oportunidades"/>
    <s v="STO"/>
    <s v="Gerencia Estrategias de Corresponsabilidad"/>
    <s v="GEC"/>
    <m/>
    <m/>
    <m/>
    <x v="1"/>
    <n v="3"/>
    <s v="Auditoria especial - Convenio Interadministrativo número 612 de 2021 "/>
    <n v="2023"/>
    <s v="2023H42"/>
    <s v="Se identificaron debilidades en el cumplimiento de varios numerales de los Términos de Referencia, lo cual conlleva a la posibilidad de incumplimiento de lo establecido en la Clausula Tercera Numeral 1º “Obligaciones Generales IDIPRON” del Convenio interadministrativo CIA-612-2021, en conexidad con el Anexo 1 -Anexo Técnico- “Numeral 3.8 Entrega de Estímulos- Numeral 1º. Comité Técnico define Términos de Referencia-; lo cual puede estar causado por las permanentes modificaciones y cambios en el talento humano, lo que podría generar riesgos para la entidad como ejecutor del mencionado convenio  "/>
    <s v="Debilidades en la estructuración de los términos de referencia y constantes _x000a_modificaciones a los mismos ,sin articulación de los procedimientos establecidos y/o faltan algunos documentos que logren hacer controles efectivos para poder hacer una gestión eficiente"/>
    <s v="Diseñar, ofcializar y socializar un instructivo que contenga los criterios y parámetros a aplicar en procesos conforme a disposiciones normativas para la celebración de convenios"/>
    <n v="1"/>
    <s v="Intructivo construido y oficializado_x000a__x000a__x000a_"/>
    <s v="Documento instructivo oficializado/ documento instructivo  proyectado(1)*100"/>
    <s v="1 instructivo oficializado"/>
    <s v="Instructivo oficializadoCorreo oficialización MIPG_x000a_Acta y listado de socialización "/>
    <d v="2023-06-01T00:00:00"/>
    <d v="2023-12-31T00:00:00"/>
    <m/>
    <m/>
    <m/>
    <d v="2024-01-26T00:00:00"/>
    <s v="Se aporta como evidencia el documento &quot;MANUAL PARA LA IMPLEMENTACIÓN DE INICIATIVAS COMUNITARIAS EN EL_x000a_MARCO DE CONVENIOS SUSCRITOS ENEL INSTITUTO DISTRITAL PARA LA_x000a_PROTECCIÓN DE LA NIÑEZ Y LA JUVENTUD – IDIPRON&quot;  sinembargo realizada  la revisión no se evidencía en el documento  el cumplimiento de la acción que indica: &quot;...que contenga los criterios y parámetros a aplicar en procesos conforme a disposiciones normativas para la celebración de convenios&quot;_x000a_"/>
    <s v="N/A"/>
    <s v="Sergio Castro Londoño "/>
    <n v="0"/>
    <s v="VENCIDO "/>
    <m/>
    <n v="45401"/>
    <s v="Primer seguimiento: _x000a_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_x000a_Resultado del indicador: Documento instructivo / 1 documento instructivoproyectado= 0_x000a_Análisis del indicador: Se reporta un avance del indicador, con la creaciòn en borrador del documento._x000a_"/>
    <s v="*Correo enviado a planeaciòn_x000a_*Documento borrador"/>
    <s v="Instructivo oficializado y publicado"/>
    <n v="0.05"/>
    <s v="Se evidencia correo con la solicitud de revisión del documento a la OAP_x000a__x000a_Queda pendiente la oficialización de instructivo_x000a__x000a_La acción queda al 5%"/>
    <n v="-38"/>
    <s v="VENCIDO"/>
    <d v="2024-04-30T00:00:00"/>
    <s v="Se evidencia avance de la acción con la elaboración de documento borrador “instructivo”, el cual fue remitido para revisión por parte de la Oficina de Planeación a través correo electrónico del 04/04/2024."/>
    <s v="Formalización y socialización de un Instructivo oficializado, Correo oficialización MIPG y Acta y listado de socialización"/>
    <s v="Jean Paul Pinzón Riaño"/>
    <n v="0"/>
    <x v="0"/>
  </r>
  <r>
    <s v="PMCB-2023-038"/>
    <s v="Todos los procesos "/>
    <s v="Todos los procesos "/>
    <s v="Todos los procesos "/>
    <s v=" "/>
    <x v="6"/>
    <s v="DE"/>
    <s v="Oficina Asesora de Planeación"/>
    <s v="OAP"/>
    <s v="No aplica"/>
    <s v="No aplica"/>
    <s v=" "/>
    <s v=" "/>
    <s v=" "/>
    <x v="4"/>
    <s v="3.2.1.3 "/>
    <s v="76 - Informe de audirtoría de Regularidad"/>
    <n v="2023"/>
    <s v="2023H47"/>
    <s v="Hallazgo administrativo por incumplimiento a los lineamientos de la Secretaría Distrital de Planeación y la Resolución No. 1450 de 2018 sobre la formulación de las metas de los Proyectos de Inversión Nos. 7720 y 7727."/>
    <s v="No se acepta la proyección de metas tipo magnitud 100%, sin tener encuenta que este porcentaje es seguido por valor numerico de atención en el caso del 7720 y acciones  realizadas en las unidades y dependencias en el 7727 y falta de Oficialización de la herramienta Administrativa de proyección de metas cuantitativas poblacionales"/>
    <s v="Documentar y oficializar la herramienta Administrativa de proyección de metas cuantitativas poblacionales"/>
    <n v="1"/>
    <s v="Oficialización de herramienta administrativa"/>
    <s v="No. Documentos oficializados/No. De Documentos proyectados"/>
    <n v="1"/>
    <s v="Dcocumento Oficializado"/>
    <d v="2023-10-01T00:00:00"/>
    <d v="2024-03-30T00:00:00"/>
    <m/>
    <m/>
    <m/>
    <d v="2023-12-12T00:00:00"/>
    <s v="El proceso no aporto evidencias"/>
    <s v="Documentar y oficializar la herramienta administrativa de proyección de metas cuantitativas poblacionales "/>
    <s v="Ingrid Acosta Velasquez "/>
    <n v="0"/>
    <s v="ABIERTO"/>
    <m/>
    <d v="2024-04-02T00:00:00"/>
    <s v="Se realizo la oficialización del formato 026 HERRAMIENTA DE PROYECCION METAS POBLACIONALES E-DES-FT-026 VR 01."/>
    <s v="Se incluye el formato 026 HERRAMIENTA DE PROYECCION METAS POBLACIONALES E-DES-FT-026 VR 01, correo de oficialización y documento explicativo"/>
    <s v="N/A"/>
    <n v="1"/>
    <s v="Se evidencia la creación y la oficialización del formato E-DES-FT-026  - HERRAMIENTA DE PROYECCION METAS POBLACIONALES._x000a__x000a_La acción queda al 100%"/>
    <n v="52"/>
    <s v="CON TIEMPO"/>
    <d v="2024-04-30T00:00:00"/>
    <s v="Se valida la ejecución de la acción de acuerdo con las evidencias aportadas en el primer seguimiento del 2024, en la creación y oficialización del formato Herramienta de Proyección Metas Poblacionales E-DES-FT-026_x000a_"/>
    <s v="N/A"/>
    <s v="Jean Paul Pinzón Riaño"/>
    <n v="1"/>
    <x v="1"/>
  </r>
  <r>
    <s v="PMCB-2023-042"/>
    <s v="Todos los procesos "/>
    <s v="Todos los procesos "/>
    <s v="Todos los procesos "/>
    <s v=" "/>
    <x v="6"/>
    <s v="DE"/>
    <s v="Oficina Asesora de Planeación"/>
    <s v="OAP"/>
    <s v="No aplica"/>
    <s v="No aplica"/>
    <s v=" "/>
    <s v=" "/>
    <s v=" "/>
    <x v="4"/>
    <s v="3.2.1.5."/>
    <s v="76 - Informe de audirtoría de Regularidad"/>
    <n v="2023"/>
    <s v="2023H49"/>
    <s v="Hallazgo Administrativo por ineficacia de la acción 1 del hallazgo 3.2.1.1 de la auditoria 89."/>
    <s v="No Oficialización de la herramienta Administrativa de proyección de metas cuantitativas poblacionales"/>
    <s v="Documentar y oficializar la herramienta Administrativa de proyección de metas cuantitativas poblacionales"/>
    <n v="1"/>
    <s v="Oficialización de herramienta administrativa"/>
    <s v="No. Documentos oficializados/No. De Documentos proyectados"/>
    <n v="1"/>
    <s v="Dcocumento Oficializado"/>
    <d v="2023-10-01T00:00:00"/>
    <d v="2024-03-30T00:00:00"/>
    <m/>
    <m/>
    <m/>
    <d v="2023-12-12T00:00:00"/>
    <s v="El proceso no aporto evidencias"/>
    <s v="Documentar y oficializar la herramienta administrativa de proyección de metas cuantitativas poblacionales "/>
    <s v="Ingrid Acosta Velasquez "/>
    <n v="0"/>
    <s v="ABIERTO"/>
    <m/>
    <d v="2024-04-02T00:00:00"/>
    <s v="Se realizo la oficialización del formato 026 HERRAMIENTA DE PROYECCION METAS POBLACIONALES E-DES-FT-026 VR 01."/>
    <s v="Se incluye el formato 026 HERRAMIENTA DE PROYECCION METAS POBLACIONALES E-DES-FT-026 VR 01, correo de oficialización y documento explicativo"/>
    <s v="N/A"/>
    <n v="1"/>
    <s v="Se evidencia la creación y la oficialización del formato E-DES-FT-026  - HERRAMIENTA DE PROYECCION METAS POBLACIONALES._x000a__x000a_La acción queda al 100%"/>
    <n v="52"/>
    <s v="CON TIEMPO"/>
    <d v="2024-04-30T00:00:00"/>
    <s v="Se valida la ejecución de la acción de acuerdo con las evidencias aportadas en el primer seguimiento del 2024, en la creación y oficialización del formato Herramienta de Proyección Metas Poblacionales E-DES-FT-026_x000a_"/>
    <s v="N/A"/>
    <s v="Jean Paul Pinzón Riaño"/>
    <n v="1"/>
    <x v="1"/>
  </r>
  <r>
    <s v="PMCB-2023-049"/>
    <s v="Todos los procesos "/>
    <s v="Todos los procesos "/>
    <s v="Todos los procesos "/>
    <s v=" "/>
    <x v="0"/>
    <s v="GAMB"/>
    <s v="Secretaría General"/>
    <s v="SG"/>
    <s v="Gerencia de recursos fisicos "/>
    <s v="GRF"/>
    <s v=" "/>
    <s v=" "/>
    <s v=" "/>
    <x v="4"/>
    <s v=" 3.2.2.5"/>
    <s v="76 - Informe de audirtoría de Regularidad"/>
    <n v="2023"/>
    <s v="2023H54"/>
    <s v="Hallazgo administrativo con incidencia fiscal y presunta incidencia disciplinaria por inversión de recursos que no cumplen con el fin social de beneficiar a los jóvenes y niños del IDIPRON, dada la omisión en el principio de planeación derivado de la no suscripción del contrato de obra, por valor de $ 53.173.470 en la Unidad de Protección Inmediata – UPI de Luna Park."/>
    <s v="Dada su antigüedad, las edificaciones no cumplen con la normatividad actual."/>
    <s v="Gestionar informe técnico independiente sobre  el estado de la edificación y de las actividades de mantenimiento realizadas en la UPI Luna Park, conforme al informe de auditoria"/>
    <n v="1"/>
    <s v="Gestión de Informe técnico"/>
    <s v="Gestión de informe técnico sobre el estado de la edificación y de las actividades de mantenimiento realizadas en la UPI Luna Park realizada / Gestión de informe programada ((1)*100%)"/>
    <n v="1"/>
    <s v="Informe técnico sobre el estado de la edificación y de las actividades de mantenimiento realizadas en la UPI Luna Park conforme al informe de auditoría"/>
    <d v="2023-10-02T00:00:00"/>
    <d v="2023-12-15T00:00:00"/>
    <m/>
    <m/>
    <m/>
    <d v="2023-12-13T00:00:00"/>
    <s v="No se reporta avance por parte del proceso ni planeación, acción a vencer el 15/12/2023"/>
    <s v="Gestionar informe técnico independiente sobre  el estado de la edificación y de las actividades de mantenimiento realizadas en la UPI Luna Park, conforme al informe de auditoria"/>
    <s v="Carlos Andrés Guerra Jiménez"/>
    <n v="0"/>
    <s v="VENCIDO"/>
    <m/>
    <n v="45400"/>
    <s v="Se gestionó la elaboración de un informe técnico independiente sobre el estado de la edificación y de las actividades de mantenimiento realizadas en la UPI Luna Park, el cual fue elaborado durante el tercer trimestre de 2023._x000a__x000a_Resultado del indicador: ((1/1)*100%)=100%_x000a_Análisis del indicador: Se gestionó la elaboración de un informe técnico independiente sobre el estado de la edificación y de las actividades de mantenimiento realizadas en la UPI Luna Park, conforme a lo programado._x000a_Estado de la actividad: La actividad se encuentra finalizada."/>
    <s v="Informe técnico UPI Luna Pak"/>
    <s v="Ninguna"/>
    <n v="1"/>
    <s v="Se realizó informe tecnico con fecha del 26 de enero del 2024 a la UPI Luna Park_x000a__x000a_La acción queda al 100%"/>
    <n v="-54"/>
    <s v="VENCIDO"/>
    <d v="2024-04-28T00:00:00"/>
    <s v="Se valida el cumplimiento de la acción con el informe técnico aportado, sin embargo se recomienda al proceso adjuntar los documentos suscrito por el profesional o radicado oficial, dado que el informe no presenta firmas"/>
    <s v="N/A"/>
    <s v="Sergio Andres Castro Londoño"/>
    <n v="1"/>
    <x v="1"/>
  </r>
  <r>
    <s v="PMAI-2023-039"/>
    <s v="Direccionamiento estrategico_x000a_Comunicaciones estrategicas"/>
    <s v="Oficina Asesora de planeacion_x000a_Oficina Asesora de Comunicaciones"/>
    <s v="OAP_x000a_OAC"/>
    <m/>
    <x v="4"/>
    <s v="GTICS"/>
    <s v="Oficina de Tecnologías de la Información y las Comunicaciones"/>
    <s v="OTIC"/>
    <s v="No aplica"/>
    <s v="No aplica"/>
    <m/>
    <m/>
    <m/>
    <x v="1"/>
    <s v="7.1"/>
    <s v="INFORME DE SEGUIMIENTO A LEY DE TRANSPARENCIA Y DEL DERECHO DE ACCESO A LA INFORMACIÓN PÚBLICA NACIONAL (LEY 1712 DE 2014) Y AL ÍNDICE DE TRANSPARENCIA POR BOGOTÁ (ITB) - PRIMER INFORME"/>
    <n v="2023"/>
    <s v="2023H74"/>
    <s v="Como quiera que la disponibilidad de la información es uno de los principios de la transparencia y la página web del Instituto Distrital para la Protección de la Niñez y la Juventud, estuvo indisponible durante el periodo de ejecución del presente informe, preguntado a la Oficina de TIC se recibió respuesta el 13 de junio de 2023 lo siguiente“ (…)tomando en cuenta los tiempos de Migración, pruebas, configuraciones de terceros, y actualizaciones de la página WEB, se tiene un tiempo aproximado de 15 días para que la pagina quede totalmente normalizada(…)”, de lo que se tiene que, se están presentando falencias en el cumplimiento de lo establecido en el artículo 7 de la ley 1712 de 2014, esta situación puede estar causada por falta del Plan de Contingencia de TICS, generando riesgos frente a evaluaciones externas y posibilidad de observaciones de los entes de control."/>
    <s v="Falta de un Plan de contingencia para la Página Web del IDIPRON."/>
    <s v="_x000a__x000a_Elaborar el Plan de Contingencia para la Página Web del IDIPRON._x000a__x000a_"/>
    <n v="1"/>
    <s v="Plan de Contingencia para la Página Web del IDIPRON"/>
    <s v="(Plan de Contingencia elaborado/ Plan de contigencia proyectado (1))*100"/>
    <s v="1 plan de contigencia"/>
    <s v="Plan de Contingencia para la disponibilidad de la página Web del IDIPRON._x000a__x000a_Correo de oficializacion de MIPG"/>
    <d v="2024-01-02T00:00:00"/>
    <d v="2024-04-30T00:00:00"/>
    <m/>
    <m/>
    <m/>
    <n v="0"/>
    <n v="0"/>
    <n v="0"/>
    <n v="0"/>
    <n v="0"/>
    <s v="ABIERTO"/>
    <m/>
    <n v="0"/>
    <n v="0"/>
    <n v="0"/>
    <n v="0"/>
    <n v="0"/>
    <n v="0"/>
    <n v="83"/>
    <s v="CON TIEMPO"/>
    <d v="2024-05-03T00:00:00"/>
    <s v="No se reportó avance de las acciones formuladas durante el seguimiento"/>
    <s v="Plan de Contingencia para la disponibilidad de la página Web del IDIPRON._x000a__x000a_Correo de oficializacion de MIPG"/>
    <s v="Jean Paul Pinzón Riaño"/>
    <n v="0"/>
    <x v="2"/>
  </r>
  <r>
    <s v="PMAI-2023-040"/>
    <s v="Direccionamiento estrategico_x000a_Comunicaciones estrategicas"/>
    <s v="Oficina Asesora de planeacion_x000a_Oficina Asesora de Comunicaciones"/>
    <s v="OAP_x000a_OAC"/>
    <m/>
    <x v="4"/>
    <s v="GTICS"/>
    <s v="Oficina de Tecnologías de la Información y las Comunicaciones"/>
    <s v="OTIC"/>
    <s v="No aplica"/>
    <s v="No aplica"/>
    <m/>
    <m/>
    <m/>
    <x v="1"/>
    <s v="7.1"/>
    <s v="INFORME DE SEGUIMIENTO A LEY DE TRANSPARENCIA Y DEL DERECHO DE ACCESO A LA INFORMACIÓN PÚBLICA NACIONAL (LEY 1712 DE 2014) Y AL ÍNDICE DE TRANSPARENCIA POR BOGOTÁ (ITB) - PRIMER INFORME"/>
    <n v="2023"/>
    <s v="2023H74"/>
    <s v="Como quiera que la disponibilidad de la información es uno de los principios de la transparencia y la página web del Instituto Distrital para la Protección de la Niñez y la Juventud, estuvo indisponible durante el periodo de ejecución del presente informe, preguntado a la Oficina de TIC se recibió respuesta el 13 de junio de 2023 lo siguiente“ (…)tomando en cuenta los tiempos de Migración, pruebas, configuraciones de terceros, y actualizaciones de la página WEB, se tiene un tiempo aproximado de 15 días para que la pagina quede totalmente normalizada(…)”, de lo que se tiene que, se están presentando falencias en el cumplimiento de lo establecido en el artículo 7 de la ley 1712 de 2014, esta situación puede estar causada por falta del Plan de Contingencia de TICS, generando riesgos frente a evaluaciones externas y posibilidad de observaciones de los entes de control."/>
    <s v="Falta de establecer controles relacionados con la disponibilidad de la pagina web"/>
    <s v="Revisarlos controles relacionados con la disponibilidad de la pagina web del mapa de riesgos del proceso de gestion TICS  "/>
    <n v="2"/>
    <s v="Mapa de riesgos ajustado"/>
    <s v="(Mapa de riesgos revisado y ajustado/ 1 mapa de riesgo programado)*100"/>
    <s v="1 Mapa de riesgo ajustado"/>
    <s v="Acta_x000a__x000a_Matriz de mapas de riesgos"/>
    <d v="2024-01-02T00:00:00"/>
    <d v="2024-04-30T00:00:00"/>
    <m/>
    <m/>
    <m/>
    <n v="0"/>
    <n v="0"/>
    <n v="0"/>
    <n v="0"/>
    <n v="0"/>
    <s v="ABIERTO"/>
    <m/>
    <n v="0"/>
    <n v="0"/>
    <n v="0"/>
    <n v="0"/>
    <n v="0"/>
    <n v="0"/>
    <n v="83"/>
    <s v="CON TIEMPO"/>
    <d v="2024-05-03T00:00:00"/>
    <s v="No se reportó avance de las acciones formuladas durante el seguimiento"/>
    <s v="Acta_x000a__x000a_Matriz de mapas de riesgos"/>
    <s v="Jean Paul Pinzón Riaño"/>
    <n v="0"/>
    <x v="2"/>
  </r>
  <r>
    <s v="PMAI-2023-041"/>
    <s v="Direccionamiento estrategico_x000a_Comunicaciones estrategicas"/>
    <s v="Oficina Asesora de planeacion_x000a_Oficina Asesora de Comunicaciones"/>
    <s v="OAP_x000a_OAC"/>
    <m/>
    <x v="4"/>
    <s v="GTICS"/>
    <s v="Oficina de Tecnologías de la Información y las Comunicaciones"/>
    <s v="OTIC"/>
    <s v="No aplica"/>
    <s v="No aplica"/>
    <m/>
    <m/>
    <m/>
    <x v="1"/>
    <s v="7.2"/>
    <s v="INFORME DE SEGUIMIENTO A LEY DE TRANSPARENCIA Y DEL DERECHO DE ACCESO A LA INFORMACIÓN PÚBLICA NACIONAL (LEY 1712 DE 2014) Y AL ÍNDICE DE TRANSPARENCIA POR BOGOTÁ (ITB) - PRIMER INFORME"/>
    <n v="2023"/>
    <s v="2023H71"/>
    <s v="Realizada la verificación de la publicación de los planes institucionales del Modelo Integrado de_x000a_Planeación y Gestión en cumplimiento del Decreto 612 de 2018 que debían estar publicados a más tardar el_x000a_31 de enero de cada año, se evidenció que no están publicados 6 de 12 planes, lo anterior denota fallas en_x000a_el cumplimiento de lo establecido en su Artículo 1 del Decreto 612 de 2018 y en la Resolución 1519 de 2020_x000a_en el Anexo 2, Numeral 4.3; lo cual puede estar causado por fallas en los controles de publicación de_x000a_información mínima obligatoria, generando riesgos de sanciones u observaciones por incumplimiento_x000a_normativo "/>
    <s v="Por que falto publicar el  Plan de Tratamiento de Riesgos de Seguridad y Privacidad de la Información"/>
    <s v="Publicar en la pagina web el el  Plan de Tratamiento de Riesgos de Seguridad y Privacidad de la Información"/>
    <n v="2"/>
    <s v="Plan publicado"/>
    <s v="(Plan publicado/ Plan progrmado a publicacion (1))*100"/>
    <s v="1 plan publicado"/>
    <s v="Pantallazo de publicacion en la pagina web_x000a__x000a_Plan de Tratamiento de Riesgos de Seguridad y Privacidad de la Información"/>
    <d v="2024-01-02T00:00:00"/>
    <d v="2024-11-23T00:00:00"/>
    <m/>
    <m/>
    <m/>
    <n v="0"/>
    <n v="0"/>
    <n v="0"/>
    <n v="0"/>
    <n v="0"/>
    <s v="ABIERTO"/>
    <m/>
    <n v="0"/>
    <n v="0"/>
    <n v="0"/>
    <n v="0"/>
    <n v="0"/>
    <n v="0"/>
    <n v="290"/>
    <s v="CON TIEMPO"/>
    <d v="2024-05-03T00:00:00"/>
    <s v="No se reportó avance de las acciones formuladas durante el seguimiento"/>
    <s v="Pantallazo de publicacion en la pagina web_x000a__x000a_Plan de Tratamiento de Riesgos de Seguridad y Privacidad de la Información"/>
    <s v="Jean Paul Pinzón Riaño"/>
    <n v="0"/>
    <x v="2"/>
  </r>
  <r>
    <s v="PMAI-2023-042"/>
    <s v="Direccionamiento estrategico_x000a_Comunicaciones estrategicas"/>
    <s v="Oficina Asesora de planeacion_x000a_Oficina Asesora de Comunicaciones"/>
    <s v="OAP_x000a_OAC"/>
    <m/>
    <x v="4"/>
    <s v="GTICS"/>
    <s v="Oficina de Tecnologías de la Información y las Comunicaciones"/>
    <s v="OTIC"/>
    <s v="No aplica"/>
    <s v="No aplica"/>
    <m/>
    <m/>
    <m/>
    <x v="1"/>
    <s v="7.2"/>
    <s v="INFORME DE SEGUIMIENTO A LEY DE TRANSPARENCIA Y DEL DERECHO DE ACCESO A LA INFORMACIÓN PÚBLICA NACIONAL (LEY 1712 DE 2014) Y AL ÍNDICE DE TRANSPARENCIA POR BOGOTÁ (ITB) - PRIMER INFORME"/>
    <n v="2023"/>
    <s v="2023H71"/>
    <s v="Realizada la verificación de la publicación de los planes institucionales del Modelo Integrado de_x000a_Planeación y Gestión en cumplimiento del Decreto 612 de 2018 que debían estar publicados a más tardar el_x000a_31 de enero de cada año, se evidenció que no están publicados 6 de 12 planes, lo anterior denota fallas en_x000a_el cumplimiento de lo establecido en su Artículo 1 del Decreto 612 de 2018 y en la Resolución 1519 de 2020_x000a_en el Anexo 2, Numeral 4.3; lo cual puede estar causado por fallas en los controles de publicación de_x000a_información mínima obligatoria, generando riesgos de sanciones u observaciones por incumplimiento_x000a_normativo "/>
    <s v="Por que falto publicar el Plan de Seguridad y Privacidad de la Información"/>
    <s v="Publicar el Plan de Seguridad y Privacidad de la Información"/>
    <n v="3"/>
    <s v="Plan publicado"/>
    <s v="(Plan publicado/ Plan progrmado a publicacion (1))*100"/>
    <s v="1 plan publicado"/>
    <s v="Pantallazo de publicacion en la pagina web_x000a__x000a_Plan de Seguridad y Privacidad de la Información"/>
    <d v="2024-11-01T00:00:00"/>
    <d v="2024-01-31T00:00:00"/>
    <m/>
    <m/>
    <m/>
    <n v="0"/>
    <n v="0"/>
    <n v="0"/>
    <n v="0"/>
    <n v="0"/>
    <s v="ABIERTO"/>
    <m/>
    <n v="0"/>
    <n v="0"/>
    <n v="0"/>
    <n v="0"/>
    <n v="0"/>
    <n v="0"/>
    <n v="-7"/>
    <s v="VENCIDO"/>
    <d v="2024-05-03T00:00:00"/>
    <s v="No se reportó avance de las acciones formuladas durante el seguimiento _x000a_-fecha formulación-"/>
    <s v="Pantallazo de publicacion en la pagina web_x000a__x000a_Plan de Seguridad y Privacidad de la Información"/>
    <s v="Jean Paul Pinzón Riaño"/>
    <n v="0"/>
    <x v="0"/>
  </r>
  <r>
    <s v="PMAI-2023-043"/>
    <s v="Gestión de Adecuación y Mantenimiento de Bienes"/>
    <s v="Secretaría General"/>
    <s v="SG"/>
    <m/>
    <x v="0"/>
    <s v="GAMB"/>
    <s v="Secretaría General"/>
    <s v="SG"/>
    <s v="Gerencia de recursos fisicos "/>
    <s v="GRF"/>
    <m/>
    <m/>
    <m/>
    <x v="1"/>
    <n v="1"/>
    <s v="Auditoria al proceso de Gestión Adecuación Y Mantenimiento De Bienes"/>
    <n v="2023"/>
    <s v="2023H75"/>
    <s v="Analizada la información solicitada para la valoración de posibles materializaciones de los dos riesgos del proceso, se identificaron 5 PQRS, relacionadas con malas condiciones de los baños de las Upis, situación que puede estar causada porque en el diseño de controles no se contemplaron acciones de control relacionadas con el registro y análisis de las PQRS recibidas por el proceso, generándose así la materialización del riesgo “Posibilidad de afectación reputacional por quejas o denuncias debido a incumplimiento de las condiciones mínimas de calidad y habitabilidad de los bienes muebles e inmuebles del Instituto o que se encuentran bajo su administración”"/>
    <s v="No se tenía un mapa de riesgos de gestión del proceso de Gestión de Adecuación y Mantenimiento de Bienes en el que se tuviesen en cuenta las PQRS recibidas por el proceso"/>
    <s v="Actualizar, oficializar y socializar el mapa de riesgos del proceso de Gestión de Adecuación y Mantenimiento de Bienes, evaluando si se requieren o no, acciones de control relacionadas con el registro y análisis de las PQRS recibidas por el proceso."/>
    <n v="1"/>
    <s v="Mapa de riesgos del proceso de Gestión de Adecuación y Mantenimiento de Bienes actualizado y socializado "/>
    <s v="Actualización mapa de riesgos realizada / Actualización mapa de riesgos programada ((1)*100%)"/>
    <n v="1"/>
    <s v="Mapa de riesgos actualizado, aprobado y socializado"/>
    <d v="2023-12-15T00:00:00"/>
    <d v="2024-06-28T00:00:00"/>
    <m/>
    <m/>
    <m/>
    <n v="0"/>
    <n v="0"/>
    <n v="0"/>
    <n v="0"/>
    <n v="0"/>
    <s v="ABIERTO"/>
    <m/>
    <n v="0"/>
    <n v="0"/>
    <n v="0"/>
    <n v="0"/>
    <n v="0"/>
    <n v="0"/>
    <n v="142"/>
    <s v="CON TIEMPO"/>
    <d v="2024-05-03T00:00:00"/>
    <s v="No se reportó avance de las acciones formuladas durante el seguimiento"/>
    <s v="Mapa de riesgos actualizado, aprobado y socializado"/>
    <s v="Jean Paul Pinzón Riaño"/>
    <n v="0"/>
    <x v="2"/>
  </r>
  <r>
    <s v="PMAI-2023-044"/>
    <s v="Gestión de Adecuación y Mantenimiento de Bienes"/>
    <s v="Secretaría General"/>
    <s v="SG"/>
    <m/>
    <x v="0"/>
    <s v="GAMB"/>
    <s v="Secretaría General"/>
    <s v="SG"/>
    <s v="Gerencia de recursos fisicos "/>
    <s v="GRF"/>
    <m/>
    <m/>
    <m/>
    <x v="1"/>
    <n v="3"/>
    <s v="Auditoria al proceso de Gestión Adecuación Y Mantenimiento De Bienes"/>
    <n v="2023"/>
    <s v="2023H76"/>
    <s v="Analizadas las hojas de vida del reporte de dos Indicadores de gestión: Habilitación de  espacios físicos IN.GES-GAMB-01, Intervención de equipo y maquinaria IN.GES-GAMB 02 se identificó que la medición no se realizó en coherencia con la formula del indicador,  dado que se reporta en 100%, pero en el análisis se registran solicitudes anuladas y  solicitudes suspendidas, variables que no están contempladas en las fórmulas ni en otro  ítem de las hojas de vida correspondientes, lo cual denota falencias en el cumplimiento de _x000a_lo establecido en el “MANUAL PARA LA FORMULACIÓN, MONITOREO Y SEGUIMIENTO  DE INDICADORES” numerales 9.3 y 10.1; situación que puede estar causado por  debilidades en las competencias de formulación y medición de indicadores, generándose riesgos asociados a inexactitudes en la medición y reporte de resultados de la gestión del  proceso."/>
    <s v="No se contempló en la formulación, las solicitudes anuladas o suspendidas"/>
    <s v="Revisar y ajustar las fórmulas de los indicadores de gestión del proceso de Gestión de Adecuación de Mantenimiento de Bienes"/>
    <n v="1"/>
    <s v="Actualización fórmulas de indicadores de gestión"/>
    <s v="Actualización fórmulas indicadores de gestión realizada / Actualización fórmulas indicadores de gestión programada ((1)*100%)"/>
    <n v="1"/>
    <s v="Hoja de vida indicador de gestión_x000a_Correo electrónico de actualización"/>
    <d v="2023-12-15T00:00:00"/>
    <d v="2024-06-28T00:00:00"/>
    <m/>
    <m/>
    <m/>
    <n v="0"/>
    <n v="0"/>
    <n v="0"/>
    <n v="0"/>
    <n v="0"/>
    <s v="ABIERTO"/>
    <m/>
    <n v="45400"/>
    <s v="Se revisaron y ajustaron, en el mes de enero, las fórmulas de los indicadores de gestión del proceso de Gestión de Adecuación de Mantenimiento de Bienes, &quot;Habilitación de  espacios físicos IN.GES-GAMB-01, Intervención de equipo y maquinaria IN.GES-GAMB 02&quot;; con el fin de que la medición se efectúe conforme a la fórmula de los mismos y a la realidad del proceso._x000a__x000a_Resultado del indicador: ((1/1)*100%)=100%_x000a_Análisis del indicador: Se revisaron y ajustaron las fórmulas de los indicadores de gestión del proceso de Gestión de Adecuación de Mantenimiento de Bienes, &quot;Habilitación de  espacios físicos IN.GES-GAMB-01, Intervención de equipo y maquinaria IN.GES-GAMB 02&quot;, conforme a lo programado._x000a_Estado de la actividad: La actividad se encuentra finalizada."/>
    <s v="Hojas de vida indicadores de gestión_x000a_Correo electrónico oficialización"/>
    <s v="Ninguna"/>
    <n v="1"/>
    <s v="Se evidencian los indicdores ajustados y actualizados y el correo de de oficialización de los indicadores por la OAP con fecha del 11/03/2024_x000a__x000a_La acción queda al 100%"/>
    <n v="142"/>
    <s v="CON TIEMPO"/>
    <d v="2024-04-28T00:00:00"/>
    <s v="Se valida el cumplimiento de la acción con las fichas de los indicadores de gestión IN-GES-GAMB-01,  IN-GES-GAMB-02 actualizadas y el correo de registro en el tablero de control de la OAP"/>
    <s v="N/A"/>
    <s v="Sergio Andres Castro Londoño "/>
    <n v="1"/>
    <x v="1"/>
  </r>
  <r>
    <s v="PMAI-2023-045"/>
    <s v="Gestión de Adecuación y Mantenimiento de Bienes"/>
    <s v="Secretaría General"/>
    <s v="SG"/>
    <m/>
    <x v="0"/>
    <s v="GAMB"/>
    <s v="Secretaría General"/>
    <s v="SG"/>
    <s v="Gerencia de recursos fisicos "/>
    <s v="GRF"/>
    <m/>
    <m/>
    <m/>
    <x v="1"/>
    <n v="4"/>
    <s v="Auditoria al proceso de Gestión Adecuación Y Mantenimiento De Bienes"/>
    <n v="2023"/>
    <s v="2023H77"/>
    <s v="Analizada la planeación y ejecución de actividades de mantenimiento preventivo realizadas  en la UPI molinos en el año 2022, se identificaron falencias en la observancia de lo  establecido en el manual de cuidado y mantenimiento de la infraestructura numerales 5.1,  7.1. 1.1. así como en la clasificación y gestión de actividades (reparaciones locativas;  reparaciones indispensables, necesarias o no locativas a cargos de arrendador) en  relación con lo definido en las cláusula Quinta Numeral 8º Obligaciones específicas del  Arrendador, conforme al del contrato 1180 de 2022; lo que puede estar causado por  falencias en el establecimiento o la aplicación de criterios de priorización de unidades a  intervenir y/o fallas en la definición y aplicación de la definición de actividades  (reparaciones locativas) generándose así riesgos asociados con la eficiencia, equitativa y  oportuna ejecución de los recursos; y posibilidades de observaciones de parte de entes  externos de control."/>
    <s v="No se ha definido la priorización, manejo o programación de actividades de mantenimiento para bienes inmuebles que no son propiedad del Instituto."/>
    <s v="Actualizar, oficializar y socializar el &quot;Manual Cuidado y Mantenimiento de Infraestructura  A-GAMB-MA-001&quot;, en el que se identifique de manera específica, el alcance de las intervenciones por mantenimiento que pueden realizarse en inmuebles arrendados"/>
    <n v="1"/>
    <s v="Actualización, oficialización y socialización del &quot;Manual Cuidado y Mantenimiento de Infraestructura  A-GAMB-MA-001&quot;"/>
    <s v="Actualización Manual Cuidado y Mantenimiento de Infraestructura realizada / Actualización Manual Cuidado y Mantenimiento de Infraestructura programada ((1)*100%)"/>
    <n v="1"/>
    <s v="Manual Cuidado y Mantenimiento de Infraestructura  A-GAMB-MA-001 actualizado, oficializado y socializado"/>
    <d v="2023-12-15T00:00:00"/>
    <d v="2024-06-28T00:00:00"/>
    <m/>
    <m/>
    <m/>
    <n v="0"/>
    <n v="0"/>
    <n v="0"/>
    <n v="0"/>
    <n v="0"/>
    <s v="ABIERTO"/>
    <m/>
    <n v="0"/>
    <n v="0"/>
    <n v="0"/>
    <n v="0"/>
    <n v="0"/>
    <n v="0"/>
    <n v="142"/>
    <s v="CON TIEMPO"/>
    <d v="2024-05-03T00:00:00"/>
    <s v="No se reportó avance de las acciones formuladas durante el seguimiento"/>
    <s v="Manual Cuidado y Mantenimiento de Infraestructura  A-GAMB-MA-001 actualizado, oficializado y socializado"/>
    <s v="Jean Paul Pinzón Riaño"/>
    <n v="0"/>
    <x v="2"/>
  </r>
  <r>
    <s v="PMAI-2023-046"/>
    <s v="Gestión de Adecuación y Mantenimiento de Bienes"/>
    <s v="Secretaría General"/>
    <s v="SG"/>
    <m/>
    <x v="0"/>
    <s v="GAMB"/>
    <s v="Secretaría General"/>
    <s v="SG"/>
    <s v="Gerencia de recursos fisicos "/>
    <s v="GRF"/>
    <m/>
    <m/>
    <m/>
    <x v="1"/>
    <n v="5"/>
    <s v="Auditoria al proceso de Gestión Adecuación Y Mantenimiento De Bienes"/>
    <n v="2023"/>
    <s v="2023H78"/>
    <s v="Como resultado de la prueba de recorrido de operatividad de controles de los procedimientos MANTENIMIENTO DE BIENES INMUEBLES A-GAMB-PR-001 y  MANTENIMIENTO DE EQUIPOS A-GAMB-PR-002, se detectaron debilidades en la  ejecución de controles, dado que se evidenció fallas en el correcto registro de información  y campos que hacen parte integral de los formatos asociados sin diligenciar, lo cual denota  debilidades en la ejecución de actividades y control de los procedimientos; situación que  puede presentarse por desconocimiento de los procedimientos, controles o del correcto  uso de formatos, lo anterior puede generar la posible materialización de riesgos y  observaciones por parte de los entes de control._x000a_"/>
    <s v="La verificación de los formatos no se realizó adecuadamente"/>
    <s v="Realizar verificación semestral, con la participación de la Gerencia de Recursos Físicos y Gestión Documental, con el fin de validar el estado de los formatos CONTROL DE INSPECCIÓN Y EJECUCIÓN  DE MANTENIMIENTO DE BIENES E INFRAESTRUCTURA A-GAMB-FT-007 diligenciados por el proceso durante el 2024, para que éstos cumplan con lo dispuesto por gestión documental ."/>
    <n v="1"/>
    <s v="Verificación semestral estado de los formatos CONTROL DE INSPECCIÓN Y EJECUCIÓN  DE MANTENIMIENTO DE BIENES E INFRAESTRUCTURA A-GAMB-FT-007"/>
    <s v="Verificación semestral estado de los formatos CONTROL DE INSPECCIÓN Y EJECUCIÓN  DE MANTENIMIENTO DE BIENES E INFRAESTRUCTURA A-GAMB-FT-007 realizada / Verificación semestral estado de los formatos CONTROL DE INSPECCIÓN Y EJECUCIÓN  DE MANTENIMIENTO DE BIENES E INFRAESTRUCTURA A-GAMB-FT-007 programada ((1)*100%)"/>
    <n v="1"/>
    <s v="Acta de verificación estado de los formatos CONTROL DE INSPECCIÓN Y EJECUCIÓN  DE MANTENIMIENTO DE BIENES E INFRAESTRUCTURA A-GAMB-FT-007 "/>
    <d v="2023-12-15T00:00:00"/>
    <d v="2024-06-28T00:00:00"/>
    <m/>
    <m/>
    <m/>
    <n v="0"/>
    <n v="0"/>
    <n v="0"/>
    <n v="0"/>
    <n v="0"/>
    <s v="ABIERTO"/>
    <m/>
    <n v="0"/>
    <n v="0"/>
    <n v="0"/>
    <n v="0"/>
    <n v="0"/>
    <n v="0"/>
    <n v="142"/>
    <s v="CON TIEMPO"/>
    <d v="2024-05-03T00:00:00"/>
    <s v="No se reportó avance de las acciones formuladas durante el seguimiento"/>
    <s v="Acta de verificación estado de los formatos CONTROL DE INSPECCIÓN Y EJECUCIÓN  DE MANTENIMIENTO DE BIENES E INFRAESTRUCTURA A-GAMB-FT-007 "/>
    <s v="Jean Paul Pinzón Riaño"/>
    <n v="0"/>
    <x v="2"/>
  </r>
  <r>
    <s v="PMAI-2023-047"/>
    <s v="Gestión de Adecuación y Mantenimiento de Bienes"/>
    <s v="Secretaría General"/>
    <s v="SG"/>
    <m/>
    <x v="0"/>
    <s v="GAMB"/>
    <s v="Secretaría General"/>
    <s v="SG"/>
    <s v="Gerencia de recursos fisicos "/>
    <s v="GRF"/>
    <m/>
    <m/>
    <m/>
    <x v="1"/>
    <n v="5"/>
    <s v="Auditoria al proceso de Gestión Adecuación Y Mantenimiento De Bienes"/>
    <n v="2023"/>
    <s v="2023H78"/>
    <s v="Como resultado de la prueba de recorrido de operatividad de controles de los procedimientos MANTENIMIENTO DE BIENES INMUEBLES A-GAMB-PR-001 y  MANTENIMIENTO DE EQUIPOS A-GAMB-PR-002, se detectaron debilidades en la  ejecución de controles, dado que se evidenció fallas en el correcto registro de información  y campos que hacen parte integral de los formatos asociados sin diligenciar, lo cual denota  debilidades en la ejecución de actividades y control de los procedimientos; situación que  puede presentarse por desconocimiento de los procedimientos, controles o del correcto  uso de formatos, lo anterior puede generar la posible materialización de riesgos y  observaciones por parte de los entes de control._x000a_"/>
    <s v="Falta de capacitacion  al personal operativo"/>
    <s v="Realizar capacitación al personal operativo que hace parte del proceso Gestión de Adecuación y Mantenimiento de Bienes en lo concerniente al correcto y completo diligenciamiento de los formatos del proceso"/>
    <n v="2"/>
    <s v="Capacitación concerniente al correcto diligenciamiento de los formatos por parte del personal operativo del proceso"/>
    <s v="Capacitación al personal operativo que hace parte del proceso Gestión de Adecuación y Mantenimiento de Bienes en lo concerniente al correcto y completo diligenciamiento de los formatos del proceso realizada / Capacitación programada ((1)*100%)"/>
    <n v="1"/>
    <s v="Acta de reunión_x000a_Presentación capacitación_x000a_Listado de asistencia"/>
    <d v="2023-12-15T00:00:00"/>
    <d v="2023-12-29T00:00:00"/>
    <m/>
    <m/>
    <m/>
    <d v="2024-01-19T00:00:00"/>
    <s v="No se reporta avance "/>
    <s v="Cumplir la acción propuesta "/>
    <s v="Sergio Castro Londoño "/>
    <n v="0"/>
    <s v="VENCIDO"/>
    <m/>
    <n v="0"/>
    <n v="0"/>
    <n v="0"/>
    <n v="0"/>
    <n v="0"/>
    <n v="0"/>
    <n v="-40"/>
    <s v="VENCIDO"/>
    <d v="2024-05-03T00:00:00"/>
    <s v="No se reportó avance de las acciones formuladas durante el seguimiento"/>
    <s v="Acta de reunión_x000a_Presentación capacitación_x000a_Listado de asistencia"/>
    <s v="Jean Paul Pinzón Riaño"/>
    <n v="0"/>
    <x v="0"/>
  </r>
  <r>
    <s v="PMAI-2023-049"/>
    <s v="Gestión de Adecuación y Mantenimiento de Bienes"/>
    <s v="Secretaría General"/>
    <s v="SG"/>
    <m/>
    <x v="0"/>
    <s v="GAMB"/>
    <s v="Secretaría General"/>
    <s v="SG"/>
    <s v="Gerencia de recursos fisicos "/>
    <s v="GRF"/>
    <m/>
    <m/>
    <m/>
    <x v="1"/>
    <n v="7"/>
    <s v="Auditoria al proceso de Gestión Adecuación Y Mantenimiento De Bienes"/>
    <n v="2023"/>
    <s v="2023H80"/>
    <s v="Realizadas las visitas en las Unidades El Edén y el Carmen de Apicalá, Perdomo, la 27 y  Oasis, Santa Lucia, Conservatorio. Se identificaron debilidades en la observancia de lo  establecido en el manual de cuidado y mantenimiento de la infraestructura numerales 5.1, 7.1 y 8. PERIODICIDAD DE MANTENIMIENTO DE EQUIPOS; A-GAMB-DI-001  “Mantenimiento de Piscinas” Numerales 1,3,4,5; A-GAMB-DI-002 “Políticas de Operación  de Equipos Industriales” Numeral 4.1 Políticas de Operación Generales párrafo 4. Dado  que se evidenciaron deficiencias en la infraestructura física y falta de mantenimientos  preventivos y correctivos, así como falla de los equipos industriales y desuso de estos, mal estado de las piscinas, entre otros. Lo que puede estar causado por falencias en las  inspecciones que trimestralmente se deben realizar o en la definición o aplicación de criterios de selección y priorización de unidades a intervenir, así como, la falta de recursos humanos y financieros para el mantenimiento de la infraestructura y equipos, generándose así riesgos asociados a las condiciones de la infraestructura y equipos y posibilidades de afectación de los servicios, observaciones de parte de entes externos de control._x000a_"/>
    <s v="No se tiene definido en el procedimiento la periodicidad de los mantenimientos correctivos de acuerdo al uso que se da a la infraestructura"/>
    <s v="Actualizar, oficializar y socializar el &quot;Manual Cuidado y Mantenimiento de Infraestructura  A-GAMB-MA-001&quot;, en el que se establezca la periodicidad de las inspecciones que se deben realizar y la definición de criterios de selección y priorización de unidades a intervenir."/>
    <n v="1"/>
    <s v="Actualización, oficialización y socialización del &quot;Manual Cuidado y Mantenimiento de Infraestructura  A-GAMB-MA-001&quot;"/>
    <s v="Actualización Manual Cuidado y Mantenimiento de Infraestructura realizada / Actualización Manual Cuidado y Mantenimiento de Infraestructura programada ((1)*100%)"/>
    <n v="1"/>
    <s v="Manual Cuidado y Mantenimiento de Infraestructura  A-GAMB-MA-001 actualizado, oficializado y socializado"/>
    <d v="2023-12-15T00:00:00"/>
    <d v="2024-06-28T00:00:00"/>
    <m/>
    <m/>
    <m/>
    <n v="0"/>
    <n v="0"/>
    <n v="0"/>
    <n v="0"/>
    <n v="0"/>
    <s v="ABIERTO"/>
    <m/>
    <n v="0"/>
    <n v="0"/>
    <n v="0"/>
    <n v="0"/>
    <n v="0"/>
    <n v="0"/>
    <n v="142"/>
    <s v="CON TIEMPO"/>
    <d v="2024-05-03T00:00:00"/>
    <s v="No se reportó avance de las acciones formuladas durante el seguimiento"/>
    <s v="Manual Cuidado y Mantenimiento de Infraestructura  A-GAMB-MA-001 actualizado, oficializado y socializado"/>
    <s v="Jean Paul Pinzón Riaño"/>
    <n v="0"/>
    <x v="2"/>
  </r>
  <r>
    <s v="PMAI-2023-050"/>
    <s v="Gestión de Adecuación y Mantenimiento de Bienes"/>
    <s v="Secretaría General"/>
    <s v="SG"/>
    <m/>
    <x v="0"/>
    <s v="GAMB"/>
    <s v="Secretaría General"/>
    <s v="SG"/>
    <s v="Gerencia de recursos fisicos "/>
    <s v="GRF"/>
    <m/>
    <m/>
    <m/>
    <x v="1"/>
    <n v="9"/>
    <s v="Auditoria al proceso de Gestión Adecuación Y Mantenimiento De Bienes"/>
    <n v="2023"/>
    <s v="2023H81"/>
    <s v="Revisada la ejecución de actividades de mantenimiento preventivo o correctivo realizadas en la UPI Perdomo vigencia 2023 y en la visita a la UPI Lunapark, se identificaron  debilidades en la observancia de lo establecido en el manual de cuidado y mantenimiento de la infraestructura numeral 9.2, Decreto 1072 de 2015 articulo 2.2.4.2.2.15 numeral 9, por el no uso de elementos de protección personal, lo que puede estar causado por debilidad en los controles, pudiendo generarse accidentes laborales, y posibilidad de observaciones de parte de entes externos de vigilancia o control."/>
    <s v="No se realizó una adecuada revisión al registro del uso de los elementos de protección personal, la cual debía quedar soportad en el formato &quot;Control de Inspección y Ejecución de Mantenimiento de Bienes e Infraestructura A-GAMB-FT-007&quot;"/>
    <s v="Realizar seguimiento trimestral al diligenciamiento del formato &quot;Control de Inspección y Ejecución de Mantenimiento de Bienes e Infraestructura A-GAMB-FT-007&quot; para verificar el uso de los elementos de protección por parte del personal de mantenimiento de infraestructura física de la entidad_x000a_"/>
    <n v="1"/>
    <s v="Seguimiento formato &quot;Control de Inspección y Ejecución de Mantenimiento de Bienes e Infraestructura A-GAMB-FT-007&quot; para verificar el uso de los elementos de protección"/>
    <s v="Seguimientos formatos &quot;Control de Inspección y Ejecución de Mantenimiento de Bienes e Infraestructura&quot; para verificar el uso de los elementos de protección realizados / Seguimientos programados ((2)*100%)"/>
    <n v="1"/>
    <s v="Actas seguimientos formatos &quot;Control de Inspección y Ejecución de Mantenimiento de Bienes e Infraestructura&quot; para verificar el uso de los elementos de protección"/>
    <d v="2023-12-15T00:00:00"/>
    <d v="2024-06-28T00:00:00"/>
    <m/>
    <m/>
    <m/>
    <n v="0"/>
    <n v="0"/>
    <n v="0"/>
    <n v="0"/>
    <n v="0"/>
    <s v="ABIERTO"/>
    <m/>
    <n v="0"/>
    <n v="0"/>
    <n v="0"/>
    <n v="0"/>
    <n v="0"/>
    <n v="0"/>
    <n v="142"/>
    <s v="CON TIEMPO"/>
    <d v="2024-05-03T00:00:00"/>
    <s v="No se reportó avance de las acciones formuladas durante el seguimiento"/>
    <s v="Actas seguimientos formatos &quot;Control de Inspección y Ejecución de Mantenimiento de Bienes e Infraestructura&quot; para verificar el uso de los elementos de protección"/>
    <s v="Jean Paul Pinzón Riaño"/>
    <n v="0"/>
    <x v="2"/>
  </r>
  <r>
    <s v="PMAI-2023-051"/>
    <s v="Gestión de Adecuación y Mantenimiento de Bienes"/>
    <s v="Secretaría General"/>
    <s v="SG"/>
    <m/>
    <x v="0"/>
    <s v="GAMB"/>
    <s v="Secretaría General"/>
    <s v="SG"/>
    <s v="Gerencia de recursos fisicos "/>
    <s v="GRF"/>
    <m/>
    <m/>
    <m/>
    <x v="1"/>
    <n v="10"/>
    <s v="Auditoria al proceso de Gestión Adecuación Y Mantenimiento De Bienes"/>
    <n v="2023"/>
    <s v="2023H82"/>
    <s v="Se evidencio que actualmente no se cuenta con la calibración y mantenimiento en los términos establecidos para el uso adecuado de las básculas de pesaje de alimentos, lo cual denota falencias en el cumplimiento de lo establecido en la Resolución 77506 de 2016, y el Procedimiento “Mantenimiento de Equipos A-GAMB-MA-002”; lo anterior puede ser causado por falta de recursos financieros para ejecutar los mantenimientos y las calibraciones requeridas, desatenciones o debilidades en los controles y/o en la planeación de estas actividades, dicha situación puede ocasionar riesgos por la inexactitud en la medición y los registros que se realizan en las UPIs con estos equipos"/>
    <s v="Por directiva distrital, lo cual implica explorar otras formas de realizar el mantenimiento a las básculas de pesaje de alimentos."/>
    <s v="Realizar análisis costo-beneficio sobre el pago de servicios de calibración frente a compra de nuevos equipos de pesaje"/>
    <n v="1"/>
    <s v="Análisis costo-beneficio sobre el pago de servicios de calibración frente a compra de nuevos equipos de pesaje"/>
    <s v="Reporte costo-beneficio sobre el pago de servicios de calibración frente a compra de nuevos equipos de pesaje realizado / Reporte programado ((1)*100%)"/>
    <n v="1"/>
    <s v="Reporte costo-beneficio sobre el pago de servicios de calibración frente a compra de nuevos equipos de pesaje"/>
    <d v="2023-12-15T00:00:00"/>
    <d v="2024-06-28T00:00:00"/>
    <m/>
    <m/>
    <m/>
    <n v="0"/>
    <n v="0"/>
    <n v="0"/>
    <n v="0"/>
    <n v="0"/>
    <s v="ABIERTO"/>
    <m/>
    <n v="0"/>
    <n v="0"/>
    <n v="0"/>
    <n v="0"/>
    <n v="0"/>
    <n v="0"/>
    <n v="142"/>
    <s v="CON TIEMPO"/>
    <d v="2024-05-03T00:00:00"/>
    <s v="No se reportó avance de las acciones formuladas durante el seguimiento"/>
    <s v="Reporte costo-beneficio sobre el pago de servicios de calibración frente a compra de nuevos equipos de pesaje"/>
    <s v="Jean Paul Pinzón Riaño"/>
    <n v="0"/>
    <x v="2"/>
  </r>
  <r>
    <s v="PMAI-2023-052"/>
    <s v="Gestión de Adecuación y Mantenimiento de Bienes"/>
    <s v="Secretaría General"/>
    <s v="SG"/>
    <m/>
    <x v="0"/>
    <s v="GAMB"/>
    <s v="Secretaría General"/>
    <s v="SG"/>
    <s v="Gerencia de recursos fisicos "/>
    <s v="GRF"/>
    <m/>
    <m/>
    <m/>
    <x v="1"/>
    <n v="11"/>
    <s v="Auditoria al proceso de Gestión Adecuación Y Mantenimiento De Bienes"/>
    <n v="2023"/>
    <s v="2023H83"/>
    <s v="Evaluada la efectividad de las acciones de mejora implementadas por el proceso, se evidencio, frente a la acción identificada con código PMPB-2019-0017, la cual fue formulada para gestionas las causas del hallazgo que indicaba “Ninguna de las UPI visitadas cuentan con concepto técnico de bomberos, lo cual es reiterativo de acuerdo con las recomendaciones emanadas del informe de la revisión efectuada en junio de 2018”, se identificó que la acción implementada no fue efectiva, dado que la situación persiste en la vigencia 2023, al no tener a la fecha el concepto técnico favorable por parte de Bomberos, lo anterior a causa de posible desatención en la gestión de respuesta emitida por Bomberos que indica el trámite a realizar para obtener el concepto, lo que genera posibles riesgos de afectación en las condiciones de la seguridad humana y protección de la edificación contra incendios, materiales peligrosos, que se presentan en las edificaciones del Instituto."/>
    <s v="No se ha incluido dentro del PAAC la asignación de recursos para iniciar acciones que conduzcan a la obtención de certificados de viabilidad expedidos por el Cuerpo de Bomberos."/>
    <s v="Elaborar plan de trabajo para establecer los requisitos que requiere cada UPI y sede administrativa de la entidad, para obtener la certificación de viabilidad expedida por el cuerpo de Bomberos"/>
    <n v="1"/>
    <s v="Plan de trabajo elaborado"/>
    <s v="Plan de trabajo para establecer requisitos para obtención certificados bomberos realizado  / Plan de trabajo programado ((1)*100%)"/>
    <n v="1"/>
    <s v="Plan de trabajo para establecer requisitos  para obtención certificados bomberos"/>
    <d v="2023-12-15T00:00:00"/>
    <d v="2024-06-28T00:00:00"/>
    <m/>
    <m/>
    <m/>
    <n v="0"/>
    <n v="0"/>
    <n v="0"/>
    <n v="0"/>
    <n v="0"/>
    <s v="ABIERTO"/>
    <m/>
    <n v="0"/>
    <n v="0"/>
    <n v="0"/>
    <n v="0"/>
    <n v="0"/>
    <n v="0"/>
    <n v="142"/>
    <s v="CON TIEMPO"/>
    <d v="2024-05-03T00:00:00"/>
    <s v="No se reportó avance de las acciones formuladas durante el seguimiento"/>
    <s v="Plan de trabajo para establecer requisitos  para obtención certificados bomberos"/>
    <s v="Jean Paul Pinzón Riaño"/>
    <n v="0"/>
    <x v="2"/>
  </r>
  <r>
    <s v="PMAI-2023-053"/>
    <s v="Gestión contractual"/>
    <s v="Secretaría General"/>
    <s v="SG"/>
    <m/>
    <x v="7"/>
    <s v="GC"/>
    <s v="Secretaría General"/>
    <s v="SG"/>
    <s v="Gerencia de Contratación"/>
    <s v="GCO"/>
    <m/>
    <m/>
    <m/>
    <x v="1"/>
    <n v="1"/>
    <s v="INFORME AUDITORIA INTERNA GESTION CONTRACTUAL"/>
    <n v="2023"/>
    <s v="2023H84"/>
    <s v="Revisada una muestra de actas de Comité Asesor de Contratación vigencia 2022 y primer semestre de 2023 se puedo identificar en desarrollo del artículo 4º de la Resolución número 491 de fecha 12 _x000a_de octubre de 2022, que los integrantes del comité correspondientes a los cargos “DIRECCION GENERAL- SECRETARIO GENERAL- DESIGNADO DE CARÁCTER TÉCNICO DEL ORDENADOR DEL GASTO) se registran en acta y actúan en calidad de delegados, situación que genera debilidad en la observancia de lo dispuesto en el artículo 9º de la Ley 489 de 1998, lo que puede generar riesgos frente a la legitimidad de las decisiones y posibilidad de observaciones de entes externos de control. "/>
    <s v="Registro de los contratistas que actúan en representación de Director General y el Secretario General como delegados y no como representantes"/>
    <s v="Expedir memorando interno a funcionarios que integran el Comité Asesor de Contratación indicando cuales son la funciones del comité y los integrantes del mismo."/>
    <n v="1"/>
    <s v="Memorando interno Comité Asesor de Contratación con funciones e integrantes"/>
    <s v="Memorando expedido / Memorando  programado  ((1)*100%)"/>
    <n v="1"/>
    <s v="Memorando interno Comité Asesor de Contratación con funciones e integrantes"/>
    <d v="2024-01-15T00:00:00"/>
    <d v="2024-03-29T00:00:00"/>
    <m/>
    <m/>
    <m/>
    <n v="0"/>
    <n v="0"/>
    <n v="0"/>
    <n v="0"/>
    <n v="0"/>
    <s v="ABIERTO"/>
    <m/>
    <d v="2024-04-18T00:00:00"/>
    <s v="Se expidió por parte de la Gerencia de Contratación memorando interno bajo el radicado 2024IE1803 del  21/03/2024 mediante el cual se informó sobre quiénes son los integrantes del Comité Asesor de Contratación y sus funciones, conforme a lo establecido en la Resolución 491 de 2022._x000a__x000a_Resultado del indicador: (1/1)*100%)=100%_x000a_Análisis del indicador: Se expidió memorando sobre funciones e integrantes del Comité Asesor de Contratación, conforme a lo programado._x000a_Estado de la actividad: La actividad se encuentra finalizada."/>
    <s v="Memorando interno bajo el radicado 2024IE1803 del  21/03/2024"/>
    <s v="Ninguna"/>
    <n v="1"/>
    <s v="Se evidencia el memorando con fecha del 21 de marzo del 2024 en donde se socializan los integrantes y las funciones del comité de ocntratación_x000a__x000a_La acción queda al 100%"/>
    <n v="51"/>
    <s v="CON TIEMPO"/>
    <d v="2024-04-29T00:00:00"/>
    <s v="_x000a_Se evidencia emisión del memorando 2024IE1803 del 21/03/2024 dirigido a las áreas que conforman el comité y a aquellas que participan como invitadas, transcribiendo los artículos tercero y cuarto de la Resolución 491 de 2022 relacionadas con las funciones del comité, los integrantes y el alcance de su participación._x000a_No se generan lineamientos, recomendaciones, aclaraciones o alertas que garanticen la no repetición de los hechos que originaron el hallazgo, se recomienda complementar la acción para lograr efectividad_x000a_"/>
    <s v="N/A"/>
    <s v="Ana Yolanda Garzón Gachancipá"/>
    <n v="1"/>
    <x v="1"/>
  </r>
  <r>
    <s v="PMAI-2023-054"/>
    <s v="Gestión contractual"/>
    <s v="Secretaría General"/>
    <s v="SG"/>
    <m/>
    <x v="7"/>
    <s v="GC"/>
    <s v="Secretaría General"/>
    <s v="SG"/>
    <s v="Gerencia de Contratación"/>
    <s v="GCO"/>
    <m/>
    <m/>
    <m/>
    <x v="1"/>
    <n v="2"/>
    <s v="INFORME AUDITORIA INTERNA GESTION CONTRACTUAL"/>
    <n v="2023"/>
    <s v="2023H85"/>
    <s v="En revisión documental de los expedientes contractuales números: 1447 de 2022, 2283 de 2022, 1385 de 2023, 2766 de 2022, 1190 de 2023, 0473 de 2022, 0048 de 2023, 127 de 2023; se evidenciaron faltantes documentales en la plataforma SECOP II y/o físicos, lo que denota _x000a_debilidades en el cumplimiento de lo establecido en el Manual de Supervisión e interventoría  CÓDIGO A-GCO-MA-001 Versión 10, Numerales 5 y 6.3.1. Lo anterior puede estar causado por  desconocimiento o posible desatención a lo estipulado en los lineamientos internos; lo que genera riesgos asociados al control y registro documental de los documentos contractuales y la ejecución _x000a_contractual, así como posibilidad de observaciones por parte de entes de control."/>
    <s v="Falta de actualización de  listas de verificación documental por modalidad de contratación de bienes y servicios y de prestación de servicios profesionales y/o apoyo a la gestión"/>
    <s v="Actualizar listas de verificación documental por modalidad de contratación de bienes y servicios (mínima cuantía, menor cuantía, subasta inversa, contratación directa y licitación pública) y la lista de verificación documental de prestación de servicios profesionales y/o apoyo a la gestión"/>
    <n v="1"/>
    <s v="Actualización listas de verificación documental de bienes y servicios y prestación de servicios"/>
    <s v="Actualización listas de chequeo realizada / Actualización listas de chequeo programada ((6)*100%)"/>
    <n v="1"/>
    <s v="Listas de chequeo actualizadas, oficializadas y socializadas mediante correo electrónico"/>
    <d v="2023-12-15T00:00:00"/>
    <d v="2024-06-15T00:00:00"/>
    <m/>
    <m/>
    <m/>
    <n v="0"/>
    <n v="0"/>
    <n v="0"/>
    <n v="0"/>
    <n v="0"/>
    <s v="ABIERTO"/>
    <m/>
    <n v="0"/>
    <n v="0"/>
    <n v="0"/>
    <n v="0"/>
    <n v="0"/>
    <n v="0"/>
    <n v="129"/>
    <s v="CON TIEMPO"/>
    <d v="2024-05-03T00:00:00"/>
    <s v="No se reportó avance de las acciones formuladas durante el seguimiento"/>
    <s v="Listas de chequeo actualizadas, oficializadas y socializadas mediante correo electrónico"/>
    <s v="Jean Paul Pinzón Riaño"/>
    <n v="0"/>
    <x v="2"/>
  </r>
  <r>
    <s v="PMAI-2023-055"/>
    <s v="Gestión contractual"/>
    <s v="Secretaría General"/>
    <s v="SG"/>
    <m/>
    <x v="7"/>
    <s v="GC"/>
    <s v="Secretaría General"/>
    <s v="SG"/>
    <s v="Gerencia de Contratación"/>
    <s v="GCO"/>
    <m/>
    <m/>
    <m/>
    <x v="1"/>
    <n v="3"/>
    <s v="INFORME AUDITORIA INTERNA GESTION CONTRACTUAL"/>
    <n v="2023"/>
    <s v="2023H86"/>
    <s v="En la evaluación del cumplimiento de las actividades a cargo del Comité Asesor de Contratación en  relación con lo establecido en los procedimientos, se detectaron debilidades en la observancia de lo  definido en las actividades 3 y 4 del procedimiento de PLAN ANUAL DE ADQUISICIONES A-GCO_x0002_PR-003, situación que puede estar causada por desconocimiento o fallas en la articulación de las funciones del comité con las actividades establecidas en el procedimiento, lo que puede generar  posibilidad de observaciones de entes externos de control."/>
    <s v="El procedimiento no se encuentra actualizado frente a las dinámicas que actualmente se aplican en la entidad en materia de formulación del Plan Anual de Adquisiciones."/>
    <s v="Actualizar el procedimiento PLAN ANUAL DE ADQUISICIONES A-GCO-PR-003  en lo referente a las funciones del Comité Asesor de Contratación, según lo establecido en la Resolución 491 de 2022."/>
    <n v="1"/>
    <s v=" Actualización procedimiento PLAN ANUAL DE ADQUISICIONES A-GCO-PR-003 "/>
    <s v="Actualización procedimiento PLAN ANUAL DE ADQUISICIONES realizada / Actualización procedimiento PLAN ANUAL DE ADQUISICIONES programada  ((1)*100%)"/>
    <n v="1"/>
    <s v="Procedimiento PLAN ANUAL DE ADQUISICIONES A-GCO-PR-003 actualizado, oficializado y socializado mediante correo electrónico"/>
    <d v="2023-12-15T00:00:00"/>
    <d v="2024-06-29T00:00:00"/>
    <m/>
    <m/>
    <m/>
    <n v="0"/>
    <n v="0"/>
    <n v="0"/>
    <n v="0"/>
    <n v="0"/>
    <s v="ABIERTO"/>
    <m/>
    <n v="0"/>
    <n v="0"/>
    <n v="0"/>
    <n v="0"/>
    <n v="0"/>
    <n v="0"/>
    <n v="143"/>
    <s v="CON TIEMPO"/>
    <d v="2024-05-03T00:00:00"/>
    <s v="No se reportó avance de las acciones formuladas durante el seguimiento"/>
    <s v="Procedimiento PLAN ANUAL DE ADQUISICIONES A-GCO-PR-003 actualizado, oficializado y socializado mediante correo electrónico"/>
    <s v="Jean Paul Pinzón Riaño"/>
    <n v="0"/>
    <x v="2"/>
  </r>
  <r>
    <s v="PMAI-2023-056"/>
    <s v="Gestión contractual"/>
    <s v="Secretaría General"/>
    <s v="SG"/>
    <m/>
    <x v="7"/>
    <s v="GC"/>
    <s v="Secretaría General"/>
    <s v="SG"/>
    <s v="Gerencia de Contratación"/>
    <s v="GCO"/>
    <m/>
    <m/>
    <m/>
    <x v="1"/>
    <n v="4"/>
    <s v="INFORME AUDITORIA INTERNA GESTION CONTRACTUAL"/>
    <n v="2023"/>
    <s v="2023H87"/>
    <s v="Evaluada las fichas de los indicadores estratégicos y de gestión, se detectó para el indicador “Índice de cumplimiento del PAA” CODIGO IN-PEI-GCO-003 que la estructura de la fórmula del indicador no detalla claramente todas las variables, ni su relacionamiento imposibilitando el cálculo de este, situación que denota fallas en el cumplimiento de los numeral 8.2 y 9.3 del “MANUAL PARA LA  FORMULACIÓN, MONITOREO Y SEGUIMIENTO DE INDICADORES”. Esta situación se puede estar originando por causa de debilidades en las competencias de formulación y medición de indicadores,  generándose riesgos asociados a inexactitudes en la medición y reporte de resultados del proceso  estratégico que distorsionan y pueden afectar la toma de decisiones"/>
    <s v="El indicador Índice de cumplimiento del PAA” CODIGO IN-PEI-GCO-003 no establece una formula ya que se toman los indicadores que hacen parte de la caracterización del proceso_x000a__x000a_"/>
    <s v="Actualizar la formulación del indicador &quot;Índice de cumplimiento del PAA conforme a los indicadores de la caracterización del proceso de gestión contractual&quot;"/>
    <n v="1"/>
    <s v="Actualización indicador &quot;Índice de cumplimiento del PAA&quot;"/>
    <s v="Actualización indicador &quot;Índice de cumplimiento del PAA&quot; realizada / Actualización indicador &quot;Índice de cumplimiento del PAA&quot; programada ((1)*100%)"/>
    <n v="1"/>
    <s v="Hoja de vida del Indicador &quot;Índice de cumplimiento del PAA&quot; actualizado y correo electrónico de oficialización"/>
    <d v="2023-12-15T00:00:00"/>
    <d v="2024-05-30T00:00:00"/>
    <m/>
    <m/>
    <m/>
    <n v="0"/>
    <n v="0"/>
    <n v="0"/>
    <n v="0"/>
    <n v="0"/>
    <s v="ABIERTO"/>
    <m/>
    <n v="0"/>
    <n v="0"/>
    <n v="0"/>
    <n v="0"/>
    <n v="0"/>
    <n v="0"/>
    <n v="113"/>
    <s v="CON TIEMPO"/>
    <d v="2024-05-03T00:00:00"/>
    <s v="No se reportó avance de las acciones formuladas durante el seguimiento"/>
    <s v="Hoja de vida del Indicador &quot;Índice de cumplimiento del PAA&quot; actualizado y correo electrónico de oficialización"/>
    <s v="Jean Paul Pinzón Riaño"/>
    <n v="0"/>
    <x v="2"/>
  </r>
  <r>
    <s v="PMAI-2023-057"/>
    <s v="Gestión contractual"/>
    <s v="Secretaría General"/>
    <s v="SG"/>
    <m/>
    <x v="7"/>
    <s v="GC"/>
    <s v="Secretaría General"/>
    <s v="SG"/>
    <s v="Gerencia de Contratación"/>
    <s v="GCO"/>
    <m/>
    <m/>
    <m/>
    <x v="1"/>
    <n v="5"/>
    <s v="INFORME AUDITORIA INTERNA GESTION CONTRACTUAL"/>
    <n v="2023"/>
    <s v="2023H88"/>
    <s v="En verificación de los expedientes contractuales No. 1447 de 2022, 2283 de 2022, se observa que, no se está ejecutando la forma de pago según lo estipulado en el clausulado de cada uno de éstos, lo cual denota fallas en la observancia del numeral 5.1.1.3 de “MANUAL DE SUPERVISIÓN E INTERVENTORÍA A-GCO-MA-001”, a causa de posible desconocimiento o desatención a las  actividades establecidas en el Manual, lo que genera riesgos asociados con debilidades en los  controles frente a la ejecución financiera de los contratos"/>
    <s v="Falta de conocimiento en la forma de pago para establecerla en el requerimiento técnico"/>
    <s v="Expedir memorando dirigido a todos los Gerentes de Proyecto, Jefes de oficina y Gerentes,  indicando cómo se deben establecer las formas de pago en los contratos de bienes y servicios en los requerimientos técnicos de contratación conforme a la orientación del Manual de Contratación."/>
    <n v="1"/>
    <s v="Memorando a Directivos "/>
    <s v="Memorando enviado / Memorando programado ((1)*100%)"/>
    <n v="1"/>
    <s v="Memorando dirigido a Directivos"/>
    <d v="2023-12-15T00:00:00"/>
    <d v="2024-03-29T00:00:00"/>
    <m/>
    <m/>
    <m/>
    <d v="2023-01-19T00:00:00"/>
    <s v="No se reportó avance "/>
    <s v="Cumplir la acción propuesta del memorando dirigido a los Directivos"/>
    <s v="Ingrid Acosta Velasquez "/>
    <n v="0"/>
    <s v="ABIERTO"/>
    <m/>
    <d v="2024-04-18T00:00:00"/>
    <s v="Se expidió por parte de la Gerencia de Contratación memorando interno bajo el radicado 2024IE1857 del  22/03/2024 mediante el cual se informó a los directivos de la entidad, sobre las formas de pago en los requerimientos técnicos para contratos de bienes y servicios del IDIPRON._x000a__x000a_Resultado del indicador: (1/1)*100%)=100%_x000a_Análisis del indicador: Se expidió memorando sobre formas de pago en los requerimientos técnicos para contratos de bienes y servicios del IDIPRON, conforme a lo programado._x000a_Estado de la actividad: La actividad se encuentra finalizada."/>
    <s v="Memorando 2024IE1857 Formas de pago en los requerimientos técnicos para contratos de bienes y servicios del IDIPRON"/>
    <s v="Ninguna"/>
    <n v="1"/>
    <s v="Se socializa memorando con fecha del 21/03/2024 donde se socializan las Formas de pago en los requerimientos técnicos para contratos de bienes y servicios del IDIPRON_x000a__x000a_La acción queda al 100%"/>
    <n v="51"/>
    <s v="CON TIEMPO"/>
    <d v="2024-04-29T00:00:00"/>
    <s v="Se evidencia cumplimieto de la acción con la emisión del memorando 2024IE1857 del 22/03/2024 sobre formas de pago en los requerimientos técnicos para contratos de bienes y servicios del IDIPRON. Las indicaciones contenidas en el memorando refieren normas y documentos internos vigentes y abarca la etapa precontractual, la supervisión y la liquidación de los contratos."/>
    <s v="N/A"/>
    <s v="Ana Yolanda Garzón Gachancipá"/>
    <n v="1"/>
    <x v="1"/>
  </r>
  <r>
    <s v="PMAI-2023-058"/>
    <s v="Gestión contractual"/>
    <s v="Secretaría General"/>
    <s v="SG"/>
    <m/>
    <x v="7"/>
    <s v="GC"/>
    <s v="Secretaría General"/>
    <s v="SG"/>
    <s v="Gerencia de Contratación"/>
    <s v="GCO"/>
    <m/>
    <m/>
    <m/>
    <x v="1"/>
    <n v="6"/>
    <s v="INFORME AUDITORIA INTERNA GESTION CONTRACTUAL"/>
    <n v="2023"/>
    <s v="2023H89"/>
    <s v="En verificación documental, se observaron copias idénticas de un mismo documento (duplicidad de los documentos) en los expedientes contractuales, lo que permite identificar debilidades en la _x000a_conformación de expedientes y organización documental, de conformidad con los principios estipulados en el artículo 4, del acuerdo 2 de 2014 del Archivo General de la Nación así como lo _x000a_definido en el INSTRUCTIVO PARA LA ORGANIZACIÓN DOCUMENTAL DEL EXPEDIENTE CONTRACTUAL BMC - A-GDO-IN-001, Numeral 5.2, lo que puede estar causado por fallas en los controles de inclusión de información y organización de los expedientes contractuales, generando así posibilidad de observaciones de entes externos de control."/>
    <s v="Duplicidad de documentos necesarios para el primer pago y que ya hacen parte del expediente contractual."/>
    <s v="Emitir memorando interno de manera conjunta entre la Gerencia Financiera y la Gerencia de Contratación dando la claridad de los documentos que hacen parte del pago para contratos de bienes y servicios y prestación de servicios con el fin de evitar duplicidad de documentos en el expediente contractual físico y en el secop II"/>
    <n v="1"/>
    <s v="Memorando conjunto Gerencia Financiera y la Gerencia de Contratación "/>
    <s v="1 memorando emitido / 1 memorando programado ((1)*100%)"/>
    <n v="1"/>
    <s v="Memorando emitido de manera conjunta entre la Gerencia de Contratación y la Gerencia Financiera frente a la documentación que hace parte de los respectivos pagos de contratos"/>
    <d v="2023-12-15T00:00:00"/>
    <d v="2024-06-29T00:00:00"/>
    <m/>
    <m/>
    <m/>
    <n v="0"/>
    <n v="0"/>
    <n v="0"/>
    <n v="0"/>
    <n v="0"/>
    <s v="ABIERTO"/>
    <m/>
    <n v="0"/>
    <n v="0"/>
    <n v="0"/>
    <n v="0"/>
    <n v="0"/>
    <n v="0"/>
    <n v="143"/>
    <s v="CON TIEMPO"/>
    <d v="2024-05-03T00:00:00"/>
    <s v="No se reportó avance de las acciones formuladas durante el seguimiento"/>
    <s v="Memorando emitido de manera conjunta entre la Gerencia de Contratación y la Gerencia Financiera frente a la documentación que hace parte de los respectivos pagos de contratos"/>
    <s v="Jean Paul Pinzón Riaño"/>
    <n v="0"/>
    <x v="2"/>
  </r>
  <r>
    <s v="PMAI-2023-059"/>
    <s v="Gestión contractual"/>
    <s v="Secretaría General"/>
    <s v="SG"/>
    <m/>
    <x v="7"/>
    <s v="GC"/>
    <s v="Secretaría General"/>
    <s v="SG"/>
    <s v="Gerencia de Contratación"/>
    <s v="GCO"/>
    <m/>
    <m/>
    <m/>
    <x v="1"/>
    <n v="7"/>
    <s v="INFORME AUDITORIA INTERNA GESTION CONTRACTUAL"/>
    <n v="2023"/>
    <s v="2023H90"/>
    <s v="En revisión documental al expediente contractual No. 0237 de 2022, se evidenció debilidades en la etapa Precontractual y a cargo de los responsables establecidos en las actividades 1 y2 del respectivo procedimiento A-GCO-PR-015, dado que se diligenciaron y suscribieron los formatos: “Estudios Previos Prestación de Servicios Profesionales o de Apoyo a la Gestión A-GCO-FT-009&quot; y la “Matriz de Análisis, Estimación y Tipificación de Riesgos para CPS A-GCO-FT-049&quot;, por parte de la contratista con quien se suscribió el mencionado contrato. Lo anterior, a causa de posible desconocimiento o desatención de lo estipulado en los lineamientos interno, lo que genera, posibles riesgos asociados debilidad en los controles de la etapa precontractual."/>
    <s v="Desconocimiento frente a lo establecido en el No 1  del procedimiento A-GCO-PR-015 CONTRATACIÓN DE PRESTACIÓN DE SERVICIOS PROFESIONALES Y DE APOYO A LA GESTIÓN quiénes tienen la responsabilidad de suscribir los estudios previos."/>
    <s v="Socializar mediante memorando interno dirigido a los Subdirectores, Gerentes, Jefes de oficina en lo relacionado con el paso No 1  del procedimiento A-GCO-PR-015 CONTRATACIÓN DE PRESTACIÓN DE SERVICIOS PROFESIONALES Y DE APOYO A LA GESTIÓN sobre quiénes tienen la responsabilidad de suscribir los estudios previos."/>
    <n v="1"/>
    <s v="Memorando responsabilidad de suscribir estudios previos"/>
    <s v="Memorando responsabilidad de suscribir estudios previos emitido / Memorando responsabilidad de suscribir estudios previos programado ((1)*100%)"/>
    <n v="1"/>
    <s v="Memorando responsabilidad de suscribir estudios previos emitido"/>
    <d v="2023-12-15T00:00:00"/>
    <d v="2024-03-15T00:00:00"/>
    <m/>
    <m/>
    <m/>
    <n v="0"/>
    <n v="0"/>
    <n v="0"/>
    <n v="0"/>
    <n v="0"/>
    <s v="ABIERTO"/>
    <m/>
    <d v="2024-04-18T00:00:00"/>
    <s v="Se expidió por parte de la Gerencia de Contratación memorando interno bajo el radicado 2024IE1810 del  21/03/2024 mediante el cual se informó a los directivos de IDIPRON, sobre la responsabilidad de suscripción de estudios previos de contratación por prestación de servicios profesionales y/o apoyo a la gestión en la entidad._x000a__x000a_Resultado del indicador: (1/1)*100%)=100%_x000a_Análisis del indicador: Se expidió memorando sobre responsabilidad de suscripción de estudios previos de contratación por prestación de servicios profesionales y/o apoyo a la gestión, conforme a lo programado._x000a_Estado de la actividad: La actividad se encuentra finalizada."/>
    <s v="Memorando 2024IE1810 Responsabilidad de suscripción de estudios previos de contratación por prestación de servicios profesionales y/o apoyo a la gestión."/>
    <s v="Ninguna"/>
    <n v="1"/>
    <s v="Se evidencia el memorando con fecha del 21 de marzo del 2024 en donde se socializa la Responsabilidad de suscripción de estudios previos de contratación por prestación de servicios profesionales y/o apoyo a la gestión._x000a__x000a_La acción queda al 100%"/>
    <n v="37"/>
    <s v="CON TIEMPO"/>
    <d v="2024-04-29T00:00:00"/>
    <s v="Se evidencia cumplimiento de la acción con la emisión del memorando 2024IE1810 del 21/03/2024 sobre Responsabilidad de suscripción de estudios previos de contratación por prestación de servicios profesionales y/o apoyo a la gestión. Las indicaciones contenidas en el memorando refieren el procedimiento aplicable y orienta ante situaciones concretas relacionadas con el hallazgo."/>
    <s v="N/A"/>
    <s v="Ana Yolanda Garzón Gachancipá"/>
    <n v="1"/>
    <x v="1"/>
  </r>
  <r>
    <s v="PMAI-2023-060"/>
    <s v="Gestión contractual"/>
    <s v="Secretaría General"/>
    <s v="SG"/>
    <m/>
    <x v="7"/>
    <s v="GC"/>
    <s v="Secretaría General"/>
    <s v="SG"/>
    <s v="Gerencia de Contratación"/>
    <s v="GCO"/>
    <m/>
    <m/>
    <m/>
    <x v="1"/>
    <n v="8"/>
    <s v="INFORME AUDITORIA INTERNA GESTION CONTRACTUAL"/>
    <n v="2023"/>
    <s v="2023H91"/>
    <s v="En verificación del expediente contractual No. 1447 de 2022, se observó en el SECOP II que se realizó una modificación a la Invitación Pública debido a que se requería aumentar el tiempo de la evaluación por parte del Comité Evaluador, mientras se recibía la subsanación documental de un oferente que presentó propuesta, dicha modificación, generó el cambio de las fechas propuestas inicialmente en la Invitación Pública, sin embargo, verificada la carpeta física no se encontró el formato &quot;Adenda A-GCO-FT-033&quot; lo cual denota falencias en el cumplimiento de las actividades 19 y 20 del procedimiento “MINIMA CUANTIA A-GCO-PR-007&quot;, lo que puede estar causado por desconocimiento o debilidad en los controles, generándose posibles riesgos asociados a debilidad en los registros y controles de la etapa precontractual, observaciones por parte de los demás actores del proceso contractual, así como la posibilidad de observaciones por parte de entes de control"/>
    <s v="El procedimiento de contratación por mínima cuantía, no indica que en caso de presentarse adendas que modifiquen el cronograma, estas no deben llevar documento alguno"/>
    <s v="Solicitud de Concepto a Colombia Compra Eficiente frente a las adendas de cronograma en la plataforma SECOP II y los requisitos de estas."/>
    <n v="1"/>
    <s v="Solicitud de Concepto"/>
    <s v="Concepto solicitado  / solicitud de concepto programada ((1)*100%)"/>
    <n v="1"/>
    <s v="Solicitud de Concepto a Colombia Compra Eficiente"/>
    <d v="2023-12-15T00:00:00"/>
    <d v="2024-04-29T00:00:00"/>
    <m/>
    <m/>
    <m/>
    <n v="0"/>
    <n v="0"/>
    <n v="0"/>
    <n v="0"/>
    <n v="0"/>
    <s v="ABIERTO"/>
    <m/>
    <n v="0"/>
    <n v="0"/>
    <n v="0"/>
    <n v="0"/>
    <n v="0"/>
    <n v="0"/>
    <n v="82"/>
    <s v="CON TIEMPO"/>
    <d v="2024-05-03T00:00:00"/>
    <s v="No se reportó avance de las acciones formuladas durante el seguimiento"/>
    <s v="Solicitud de Concepto a Colombia Compra Eficiente"/>
    <s v="Jean Paul Pinzón Riaño"/>
    <n v="0"/>
    <x v="2"/>
  </r>
  <r>
    <s v="PMAI-2023-061"/>
    <s v="Gestión contractual"/>
    <s v="Secretaría General"/>
    <s v="SG"/>
    <m/>
    <x v="7"/>
    <s v="GC"/>
    <s v="Secretaría General"/>
    <s v="SG"/>
    <s v="Gerencia de Contratación"/>
    <s v="GCO"/>
    <m/>
    <m/>
    <m/>
    <x v="1"/>
    <n v="8"/>
    <s v="INFORME AUDITORIA INTERNA GESTION CONTRACTUAL"/>
    <n v="2023"/>
    <s v="2023H91"/>
    <s v="En verificación del expediente contractual No. 1447 de 2022, se observó en el SECOP II que se realizó una modificación a la Invitación Pública debido a que se requería aumentar el tiempo de la evaluación por parte del Comité Evaluador, mientras se recibía la subsanación documental de un oferente que presentó propuesta, dicha modificación, generó el cambio de las fechas propuestas inicialmente en la Invitación Pública, sin embargo, verificada la carpeta física no se encontró el formato &quot;Adenda A-GCO-FT-033&quot; lo cual denota falencias en el cumplimiento de las actividades 19 y 20 del procedimiento “MINIMA CUANTIA A-GCO-PR-007&quot;, lo que puede estar causado por desconocimiento o debilidad en los controles, generándose posibles riesgos asociados a debilidad en los registros y controles de la etapa precontractual, observaciones por parte de los demás actores del proceso contractual, así como la posibilidad de observaciones por parte de entes de control"/>
    <s v="El procedimiento de contratación por mínima cuantía, no indica que en caso de presentarse adendas que modifiquen el cronograma, estas no deben llevar documento alguno"/>
    <s v="Actualizar el PROCEDIMIENTO MÍNIMA CUANTÍA - A-GCO-PR-007  indicando frente a las modificaciones de cronograma en el proceso de contratación y su registro"/>
    <n v="2"/>
    <s v="Actualización del  PROCEDIMIENTO MÍNIMA CUANTÍA - A-GCO-PR-007 "/>
    <s v="Actualización procedimiento MÍNIMA CUANTÍA - A-GCO-PR-007  realizada  / Actualización procedimiento MÍNIMA CUANTÍA - A-GCO-PR-007  programada ((1)*100%)"/>
    <n v="1"/>
    <s v="Procedimiento MÍNIMA CUANTÍA - A-GCO-PR-007  actualizado, oficializado y socializado mediante correo electrónico"/>
    <d v="2023-12-15T00:00:00"/>
    <d v="2024-09-29T00:00:00"/>
    <m/>
    <m/>
    <m/>
    <n v="0"/>
    <n v="0"/>
    <n v="0"/>
    <n v="0"/>
    <n v="0"/>
    <s v="ABIERTO"/>
    <m/>
    <n v="0"/>
    <n v="0"/>
    <n v="0"/>
    <n v="0"/>
    <n v="0"/>
    <n v="0"/>
    <n v="235"/>
    <s v="CON TIEMPO"/>
    <d v="2024-05-03T00:00:00"/>
    <s v="No se reportó avance de las acciones formuladas durante el seguimiento"/>
    <s v="Procedimiento MÍNIMA CUANTÍA - A-GCO-PR-007  actualizado, oficializado y socializado mediante correo electrónico"/>
    <s v="Jean Paul Pinzón Riaño"/>
    <n v="0"/>
    <x v="2"/>
  </r>
  <r>
    <s v="PMAI-2023-062"/>
    <s v="Gestión contractual"/>
    <s v="Secretaría General"/>
    <s v="SG"/>
    <m/>
    <x v="7"/>
    <s v="GC"/>
    <s v="Secretaría General"/>
    <s v="SG"/>
    <s v="Gerencia de Contratación"/>
    <s v="GCO"/>
    <m/>
    <m/>
    <m/>
    <x v="1"/>
    <n v="9"/>
    <s v="INFORME AUDITORIA INTERNA GESTION CONTRACTUAL"/>
    <n v="2023"/>
    <s v="2023H92"/>
    <s v="En verificación a la elaboración del Plan Anual de Adquisiciones de la vigencia 2022 y primer semestre de 2023, se detectó que no se encuentra correlación entre el valor del presupuesto aprobado para el IDIPRON en la vigencia 2022 que asciende a la suma de $120.262.289.000, con el PAA 2022 publicado el día 7 de enero de 2022 que registraba en suma $72.029.198.665. Asimismo, se evidenciaron diferentes ajustes al PAA 2022, que modificaron significativamente su cifra inicial, es decir, pasando de $72.029.198.665 en enero de 2022 a la suma de $90.993.429.243 con corte a 30 de diciembre de 2022 situación que también se observa para el primer semestre de 2023 en el que en su primera versión el plan ascendió a $5.874.236.420 y el 30 de junio de 2023 registraba un valor total de $66.389.808.643, lo cual denota falencias en la observancia de los principios que rigen la función administrativa en especial a los de eficiencia, economía y en específico el de la planeación contractual, asimismo denota debilidad en el cumplimiento de los lineamientos frente a la elaboración del PAA promulgados por Colombia Compra Eficiente y lo establecido en el procedimiento “PLAN ANUAL DE ADQUISICIONES A-GCO-PR-003&quot;; Lo que puede estar causado por desconocimiento o debilidad en los controles de elaboración y publicación del plan, generándose así riesgos asociados debilidades en la planeación contractual y posibilidades de observaciones por parte de entes externos de control"/>
    <s v="Las áreas del IDIPRON solicitan inclusión de los procesos de contratación de prestación de servicios y procesos de bienes y servicios que generan un volumen alto de modificaciones del PAA en la vigencia"/>
    <s v="Actualizar el procedimiento PLAN ANUAL DE ADQUISICIONES A-GCO-PR-003 en el que se establezcan los lineamientos para la estructuración del Plan Anual de Adquisiciones con el fin que se incluyan las necesidades de las dependencias iniciando la respectiva vigencia "/>
    <n v="1"/>
    <s v="Actualización procedimiento  PLAN ANUAL DE ADQUISICIONES "/>
    <s v="Actualización PROCEDIMIENTO PLAN ANUAL DE ADQUISICIONES A-GCO-PR-003 realizada / Actualización PROCEDIMIENTO PLAN ANUAL DE ADQUISICIONES A-GCO-PR-003 programada ((1)*100%)"/>
    <n v="1"/>
    <s v="PROCEDIMIENTO PLAN ANUAL DE ADQUISICIONES A-GCO-PR-003 actualizado, oficializado y socializado mediante correo electrónico"/>
    <d v="2023-12-15T00:00:00"/>
    <d v="2024-06-29T00:00:00"/>
    <m/>
    <m/>
    <m/>
    <n v="0"/>
    <n v="0"/>
    <n v="0"/>
    <n v="0"/>
    <n v="0"/>
    <s v="ABIERTO"/>
    <m/>
    <n v="0"/>
    <n v="0"/>
    <n v="0"/>
    <n v="0"/>
    <n v="0"/>
    <n v="0"/>
    <n v="143"/>
    <s v="CON TIEMPO"/>
    <d v="2024-05-03T00:00:00"/>
    <s v="No se reportó avance de las acciones formuladas durante el seguimiento"/>
    <s v="PROCEDIMIENTO PLAN ANUAL DE ADQUISICIONES A-GCO-PR-003 actualizado, oficializado y socializado mediante correo electrónico"/>
    <s v="Jean Paul Pinzón Riaño"/>
    <n v="0"/>
    <x v="2"/>
  </r>
  <r>
    <s v="PMAI-2023-063"/>
    <s v="Gestión contractual"/>
    <s v="Secretaría General"/>
    <s v="SG"/>
    <m/>
    <x v="7"/>
    <s v="GC"/>
    <s v="Secretaría General"/>
    <s v="SG"/>
    <s v="Gerencia de Contratación"/>
    <s v="GCO"/>
    <m/>
    <m/>
    <m/>
    <x v="1"/>
    <n v="10"/>
    <s v="INFORME AUDITORIA INTERNA GESTION CONTRACTUAL"/>
    <n v="2023"/>
    <s v="2023H93"/>
    <s v="Como resultado de la prueba de recorrido de operatividad de controles de los procedimientos  “CONTRATACIÓN DIRECTA ADQUISICIÓN DE BIENES Y SERVICIOS A-GCO-PR-005, PROCEDIMIENTO SELECCIÓN ABREVIADA DE MENOR CUANTÍA A-GCO-PR-006, PROCEDIMIENTO MÍNIMA CUANTÍA A-GCO-PR- 007 y formatos de verificación documental A_x0002_GCO-FT-011, A-GCO-FT-014 y A-GCO-FT-063”, se detectaron debilidades en la ejecución de controles, dado que se evidenció fallas en la completitud de los registros físicos y digital (SECOPII)  de la documentación de proceso de contractuales referenciados en este informe, lo cual denota  debilidades en la ejecución puntos de control de los procedimientos; situación que puede presentarse por desconocimiento de los procedimientos, controles, o del correcto uso de formatos, lo anterior  puede generar riesgos asociados a debilidades en los registros que soportan la actividad contractual,  publicidad o transparencia, así como observaciones por parte de los entes de control."/>
    <s v="Necesidad de fortalecer el punto de control al momento de recibir las solicitudes de contratación."/>
    <s v="Adelantar socialización con el Gerente de Contratación y demás colaboradores de la Gerencia de Contratación frente a los puntos de control establecidos en los procedimientos de Bienes y Servicios radicados en la Gerencia de Contratación"/>
    <n v="1"/>
    <s v="Acta de socialización de puntos de control y listado de asistencia"/>
    <s v="Socialización realizada  / Socialización programada ((1)*100%)"/>
    <n v="1"/>
    <s v="Acta de socialización y listado asistencia"/>
    <d v="2023-12-15T00:00:00"/>
    <d v="2024-03-30T00:00:00"/>
    <m/>
    <m/>
    <m/>
    <n v="0"/>
    <n v="0"/>
    <n v="0"/>
    <n v="0"/>
    <n v="0"/>
    <s v="ABIERTO"/>
    <m/>
    <d v="2024-04-18T00:00:00"/>
    <s v="El 22/03/2024 se adelantó mesa de trabajo con presencia del Gerente de Contratación y el equipo de trabajo de la gerencia, con el fin de socializar, puntos de control establecidos en los procedimientos de bienes y servicios radicados en la Gerencia de Contratación, para verificar que se allegue la documentación completa y así adelantar el trámite respectivo._x000a__x000a__x000a_Resultado del indicador: (1/1)*100%)=100%_x000a_Análisis del indicador: Se realizó socialización puntos de control establecidos en los procedimientos de bienes y servicios radicados en la Gerencia de Contratación, conforme a lo programado._x000a_Estado de la actividad: La actividad se encuentra finalizada."/>
    <s v="Acta de socialización 22/03/2024 Gerencia de Contratación"/>
    <s v="Ninguna"/>
    <n v="1"/>
    <s v="Se evidencia acta de reuión con fecha del 22/03/2024 en donde se evidencia la socialización de un punto de control en los procesos de bienes y servicios_x000a__x000a_La acción queda al 100%"/>
    <n v="52"/>
    <s v="CON TIEMPO"/>
    <d v="2024-04-29T00:00:00"/>
    <s v="Se evidencia cumplimiento de la acción mediante acta de reunión del 22/03/2024 en la cual se socializón punto de control para la verificación de documentación de los expedientes contractuales, las acciones a realizar y los responsables. Se registró asistencia de 6 personal del proceso de Gestión contractual, funcionarios y contratistas de los diferentes niveles."/>
    <s v="N/A"/>
    <s v="Ana Yolanda Garzón Gachancipá"/>
    <n v="1"/>
    <x v="1"/>
  </r>
  <r>
    <s v="PMAI-2023-064"/>
    <s v="Gestión contractual"/>
    <s v="Secretaría General"/>
    <s v="SG"/>
    <m/>
    <x v="7"/>
    <s v="GC"/>
    <s v="Secretaría General"/>
    <s v="SG"/>
    <s v="Gerencia de Contratación"/>
    <s v="GCO"/>
    <m/>
    <m/>
    <m/>
    <x v="1"/>
    <n v="11"/>
    <s v="INFORME AUDITORIA INTERNA GESTION CONTRACTUAL"/>
    <n v="2023"/>
    <s v="2023H94"/>
    <s v="Ejecutada la prueba de recorrido de operatividad de controles del PROCEDIMIENTO PARA  INCUMPLIMIENTO CONTRACTUAL A-GCO-PR-017, se observaron debilidades en el diseño del control correspondiente a la actividad 1, toda vez, los informes de la interventoría y/o el supervisor de presunto incumplimiento, no tienen contemplados unos contenidos mínimos, se identificó que en  estos no se establecen el valor cuantificado del daño, lo cual denota debilidades en la observancia de lo señalado en el artículo 86 de la ley 1474 del 2011; igualmente se observa debilidad en la _x000a_ejecución de la actividad 4 del mismo procedimiento; situación que puede presentarse por  desconocimiento de la normatividad que rige la materia y los procedimientos internos de la entidad,  lo anterior puede generar riesgos asociados a debilidad en el soporte de las actuaciones y decisiones  de los procesos por incumplimiento contractual."/>
    <s v="No se elaboró un formato, porque el artículo 86 de la Ley 1474 de 2011, señala los requisitos mínimos que debe contener el informe de supervisión para presunto incumplimiento; de igual manera, dentro del clausulado de los contratos, se establece el alcance de la tasación de los daños y perjuicios."/>
    <s v="Crear formato Informe de supervisión para presunto incumplimiento contractual, para la realización y presentación de los _x000a_informes del supervisor en el que se identifique el contenido mínimo del presunto incumplimiento y la tasación del daño cuando a ello hubiere lugar"/>
    <n v="1"/>
    <s v="Formato Informe de supervisión para presunto incumplimiento creado"/>
    <s v="Formato Informe de supervisión para presunto incumplimiento creado / Formato Informe de supervisión para presunto incumplimiento programado ((1)*100%)"/>
    <n v="1"/>
    <s v="Formato Informe de supervisión para presunto incumplimiento Correo de oficialización y correo de socialización"/>
    <d v="2023-12-15T00:00:00"/>
    <d v="2024-06-29T00:00:00"/>
    <m/>
    <m/>
    <m/>
    <n v="0"/>
    <n v="0"/>
    <n v="0"/>
    <n v="0"/>
    <n v="0"/>
    <s v="ABIERTO"/>
    <m/>
    <n v="0"/>
    <n v="0"/>
    <n v="0"/>
    <n v="0"/>
    <n v="0"/>
    <n v="0"/>
    <n v="143"/>
    <s v="CON TIEMPO"/>
    <d v="2024-05-03T00:00:00"/>
    <s v="No se reportó avance de las acciones formuladas durante el seguimiento"/>
    <s v="Formato Informe de supervisión para presunto incumplimiento Correo de oficialización y correo de socialización"/>
    <s v="Jean Paul Pinzón Riaño"/>
    <n v="0"/>
    <x v="2"/>
  </r>
  <r>
    <s v="PMAI-2023-065"/>
    <s v="Gestión contractual"/>
    <s v="Secretaría General"/>
    <s v="SG"/>
    <m/>
    <x v="7"/>
    <s v="GC"/>
    <s v="Secretaría General"/>
    <s v="SG"/>
    <s v="Gerencia de Contratación"/>
    <s v="GCO"/>
    <m/>
    <m/>
    <m/>
    <x v="1"/>
    <n v="11"/>
    <s v="INFORME AUDITORIA INTERNA GESTION CONTRACTUAL"/>
    <n v="2023"/>
    <s v="2023H94"/>
    <s v="Ejecutada la prueba de recorrido de operatividad de controles del PROCEDIMIENTO PARA  INCUMPLIMIENTO CONTRACTUAL A-GCO-PR-017, se observaron debilidades en el diseño del control correspondiente a la actividad 1, toda vez, los informes de la interventoría y/o el supervisor de presunto incumplimiento, no tienen contemplados unos contenidos mínimos, se identificó que en  estos no se establecen el valor cuantificado del daño, lo cual denota debilidades en la observancia de lo señalado en el artículo 86 de la ley 1474 del 2011; igualmente se observa debilidad en la _x000a_ejecución de la actividad 4 del mismo procedimiento; situación que puede presentarse por  desconocimiento de la normatividad que rige la materia y los procedimientos internos de la entidad,  lo anterior puede generar riesgos asociados a debilidad en el soporte de las actuaciones y decisiones  de los procesos por incumplimiento contractual."/>
    <s v="No se cuenta con un formato que señale  los requisitos mínimos que debe contener el informe de supervisión para presunto incumplimiento; de igual manera, dentro del clausulado de los contratos, se establece el alcance de la tasación de los daños y perjuicios y las recomendaciones del Comité Asesor de Supervisión e Interventoría"/>
    <s v="Actualizar el Procedimiento Para Incumplimiento Contractual A-GCO-PR-017 VR 02 para establecer la forma en que se realizará el registro de las recomendaciones del Comité de Supervisión e Interventoría"/>
    <n v="2"/>
    <s v="Procedimiento para incumplimiento contractual actualizado"/>
    <s v="Actualización Procedimiento Para Incumplimiento Contractual realizada  / Actualización Procedimiento Para Incumplimiento Contractual  programada ((1)*100%)"/>
    <n v="1"/>
    <s v="Procedimiento para Incumplimiento Contractual actualizado,  oficializado y socializado mediante correo electrónico"/>
    <d v="2023-12-15T00:00:00"/>
    <d v="2024-06-29T00:00:00"/>
    <m/>
    <m/>
    <m/>
    <n v="0"/>
    <n v="0"/>
    <n v="0"/>
    <n v="0"/>
    <n v="0"/>
    <s v="ABIERTO"/>
    <m/>
    <n v="0"/>
    <n v="0"/>
    <n v="0"/>
    <n v="0"/>
    <n v="0"/>
    <n v="0"/>
    <n v="143"/>
    <s v="CON TIEMPO"/>
    <d v="2024-05-03T00:00:00"/>
    <s v="No se reportó avance de las acciones formuladas durante el seguimiento"/>
    <s v="Procedimiento para Incumplimiento Contractual actualizado,  oficializado y socializado mediante correo electrónico"/>
    <s v="Jean Paul Pinzón Riaño"/>
    <n v="0"/>
    <x v="2"/>
  </r>
  <r>
    <s v="PMAI-2023-067"/>
    <s v="Gestión contractual"/>
    <s v="Secretaría General"/>
    <s v="SG"/>
    <m/>
    <x v="7"/>
    <s v="GC"/>
    <s v="Secretaría General"/>
    <s v="SG"/>
    <s v="Gerencia de Contratación"/>
    <s v="GCO"/>
    <m/>
    <m/>
    <m/>
    <x v="1"/>
    <n v="13"/>
    <s v="INFORME AUDITORIA INTERNA GESTION CONTRACTUAL"/>
    <n v="2023"/>
    <s v="2023H96"/>
    <s v="Como resultado de la revisión al expediente 20230339, IDIPRON-CPS-2023-0339, se detectaron debilidades en la supervisión del contrato, al momento de realizar el cambio de supervisor, dado _x000a_que no se observó informe de las actuaciones realizadas del contrato tanto en la carpeta física y digital (SECOP II), lo cual denota debilidades en el cumplimiento al numeral 3.6 del MANUAL DE SUPERVISIÓN E INTERVENTORÍA A-GCO-MA-001; situación que puede presentarse por desconocimiento de los procedimientos y/o controles, lo anterior puede generar la posible materialización de riesgos y observaciones por parte de los entes de control."/>
    <s v="La Gerente entrante designo como apoyo a la supervisión al funcionario que fungió como anterior supervisor"/>
    <s v="Desconocimiento frente al Manual de Supervisión e Interventoría"/>
    <n v="1"/>
    <s v="Socialización del Manual de Supervisión e interventoría "/>
    <s v="Socialización del Manual de Supervisión e Interventoría realizada / Socialización Manual de Supervisión e Interventoría programada ((1)*100%)"/>
    <n v="1"/>
    <s v="Acta y listado de asistencia socialización del Manual de Supervisión e Interventoría "/>
    <d v="2023-12-15T00:00:00"/>
    <d v="2024-06-29T00:00:00"/>
    <m/>
    <m/>
    <m/>
    <n v="0"/>
    <n v="0"/>
    <n v="0"/>
    <n v="0"/>
    <n v="0"/>
    <s v="ABIERTO"/>
    <m/>
    <n v="0"/>
    <n v="0"/>
    <n v="0"/>
    <n v="0"/>
    <n v="0"/>
    <n v="0"/>
    <n v="143"/>
    <s v="CON TIEMPO"/>
    <d v="2024-05-03T00:00:00"/>
    <s v="No se reportó avance de las acciones formuladas durante el seguimiento"/>
    <s v="Acta y listado de asistencia socialización del Manual de Supervisión e Interventoría "/>
    <s v="Jean Paul Pinzón Riaño"/>
    <n v="0"/>
    <x v="2"/>
  </r>
  <r>
    <s v="PMPB-2023-31"/>
    <s v="Prestación de los servicios sociales en el marco del Modelo Pedagógico Institucional "/>
    <s v="Subdirección Tecnica de Oportunidades "/>
    <s v="STO"/>
    <m/>
    <x v="3"/>
    <s v="PSS"/>
    <s v="Subdireccion Técnica Poblacional"/>
    <s v="SP"/>
    <s v="Gerencia de Territorio"/>
    <s v="GT"/>
    <m/>
    <m/>
    <m/>
    <x v="0"/>
    <n v="1"/>
    <s v="&quot;INFORME DE ACCIÓN DE PREVENCIÓN Y CONTROL A LA FUNCIÓN PÚBLICA ATENCIÓN A NIÑOS, NIÑAS, ADOLESCENTES Y JÓVENES VÍCTIMAS DE VIOLENCIA SEXUAL EN BOGOTÁ&quot; &quot;INFORME DE ACCIÓN DE PREVENCIÓN Y CONTROL A LA FUNCIÓN PÚBLICA_x000a_ATENCIÓN A NIÑOS, NIÑAS, ADOLESCENTES Y JÓVENES VÍCTIMAS DE VIOLENCIA SEXUAL EN BOGOTÁ&quot;"/>
    <n v="2023"/>
    <s v="2023H98"/>
    <s v="Este último hecho, conduce a concluir que el IDIPRON, en el marco de su proceso de reestructuración y con ocasión a la disminución de su presupuesto, presenta retrocesos en lo que refiere a la calidad y alcance de la atención, desde un enfoque preventivo, de población en riesgo de explotación sexual comercial, toda vez que el abordaje de niños, niñas y adolescentes directamente en territorio, les excluye de beneficiarse de algunos de los componentes que se ofertan en Unidad de Protección Integral (el aporte nutricional -con cuatro (4) comidas diarias- y el reforzamiento de procesos educativos), que no son ni pueden ser garantizados por el instituto mediante el contexto pedagógico territorial."/>
    <s v="Porque no se cuenta con un documento oficializado que establezca la atención en territorio desde toda la oferta de componentes de derecho."/>
    <s v="Crear y oficializar documento que establezca la ruta de atención en el territorio, el cual inlcuya la participación de los componentes de derecho."/>
    <n v="1"/>
    <s v="Documento oficializado"/>
    <s v="Documento oficializado/1 documento proyectado"/>
    <s v="1 documento oficializado"/>
    <s v="1 documento oficializado_x000a_Correo MIPG oficializado_x000a__x000a_1 Socialización del documento oficializado al equipo Prevención Riesgo ESCNNA, por medio de de acta de reunión. "/>
    <d v="2023-12-15T00:00:00"/>
    <d v="2024-03-30T00:00:00"/>
    <m/>
    <m/>
    <m/>
    <n v="0"/>
    <n v="0"/>
    <n v="0"/>
    <n v="0"/>
    <n v="0"/>
    <s v="ABIERTO"/>
    <m/>
    <n v="45401"/>
    <s v="Primer seguimiento: _x000a_Avance de actividades: Desde la Subdirección Poblacional, con su Gerencia de Territorio y el equipo transversal ESCNNA, realizaron la creación del documento &quot;ATENCIÓN A NIÑAS, NIÑOS Y _x000a_ADOLESCENTES CON POSIBLE RIESGO ESCNNA&quot; código M-DAL-PR-041, el día 13 de marzo del 2023 surgió la oficialización por parte de la oficina Asesora de Planeación, allí se establece el procedimiento, evidenciando la ruta de acción de los componentes de Socio legal, Sicosocial, además de la participación de los otros componentes que hacen parte del modelo pedagógico en la actividad 13._x000a_Resultado del indicador: Documento oficializado / 1 documento proyectado= 1 documento ATENCIÓN A NIÑAS, NIÑOS Y ADOLESCENTES CON POSIBLE RIESGO ESCNNA oficializado el 13 de marzo del 2024_x000a_Análisis del indicador: Se reporta un avance del indicador del 100% con la creación y oficialización del procedimiento._x000a_"/>
    <s v="*Documento oficializado ATENCIÓN A NIÑAS, NIÑOS Y _x000a_ADOLESCENTES CON POSIBLE RIESGO ESCNNA&quot; código M-DAL-PR-041_x000a_*Correo de Oficializaciòn MIPG 22 de marzo_x000a_*Acta socialziaciòn 13 de marzo*Listado de asistencia 22 de marzo_x000a_*Presentaciòn socializaciòn 22 de marzo_x000a_*Video socializaciòn"/>
    <s v="Ninguna"/>
    <n v="1"/>
    <s v="Se evidencia el procedimiento M-DAL-PR-041 - ATENCIÓN A NIÑAS, NIÑOS Y  ADOLESCENTES CON POSIBLE RIESGO ESCNNA, el cual fue oficialiado el día 13/03/2024 y acta de reunción con la socialización del procedimiento con fecha del 22/03/2024_x000a__x000a_La acción queda al 100%"/>
    <n v="52"/>
    <s v="CON TIEMPO"/>
    <d v="2024-04-30T00:00:00"/>
    <s v="Se valida la ejecución de la acción de acuerdo con las evidencias aportadas en el primer seguimiento del 2024, en la creación del Procedimiento Atención a Niñas, Niños y Adolescentes con Posible Riesgo Escnna- M-DAL-PR-041, correo de oficialización y acta de socialización con sus soportes._x000a_"/>
    <s v="N/A"/>
    <s v="Jean Paul Pinzón Riaño"/>
    <n v="1"/>
    <x v="1"/>
  </r>
  <r>
    <s v="PMPB-2023-32"/>
    <s v="Prestación de los servicios sociales en el marco del Modelo Pedagógico Institucional "/>
    <s v="Subdirección Tecnica de Oportunidades "/>
    <s v="STO"/>
    <m/>
    <x v="8"/>
    <s v="DAL"/>
    <s v="Subdirección de Lineamientos y Políticas"/>
    <s v="SLP"/>
    <s v="Gerencia de capacidades y derechos"/>
    <s v="GCD"/>
    <m/>
    <m/>
    <m/>
    <x v="0"/>
    <n v="2"/>
    <s v="&quot;INFORME DE ACCIÓN DE PREVENCIÓN Y CONTROL A LA FUNCIÓN PÚBLICA ATENCIÓN A NIÑOS, NIÑAS, ADOLESCENTES Y JÓVENES VÍCTIMAS DE VIOLENCIA SEXUAL EN BOGOTÁ&quot; &quot;INFORME DE ACCIÓN DE PREVENCIÓN Y CONTROL A LA FUNCIÓN PÚBLICA_x000a_ATENCIÓN A NIÑOS, NIÑAS, ADOLESCENTES Y JÓVENES VÍCTIMAS DE VIOLENCIA SEXUAL EN BOGOTÁ&quot;"/>
    <n v="2023"/>
    <s v="2023H99"/>
    <s v="Lo anterior permite concluir que, a pesar de las limitaciones presupuestales y de los efectos del proceso de rediseño institucional, el IDIPRON debe reforzar las acciones de prevención dispuestas para la Estrategia ESCNNA, las cuales se encuentran claramente definidas en su manual operativo."/>
    <s v="Porque el Instituto debe estar actualizando su oferta de prevención constantemente para garantizar una atención acorde a la realidad social."/>
    <s v="Actualizar el Manual Operativo de ESCNNA, para establecer la oferta de prevención actual."/>
    <n v="1"/>
    <s v="Manual operativo oficializado."/>
    <s v="Documento Manual oficializado/ documento Manual proyectado ((1)*100)"/>
    <s v="1  Documento ajustado y socializado."/>
    <s v="Documento oficializado _x000a_Correo de oficialización_x000a_Acta y listado de asistencia de socialización al equipo tansversal de ESCNNA."/>
    <d v="2023-12-27T00:00:00"/>
    <d v="2024-04-30T00:00:00"/>
    <m/>
    <m/>
    <m/>
    <n v="0"/>
    <n v="0"/>
    <n v="0"/>
    <n v="0"/>
    <n v="0"/>
    <s v="ABIERTO"/>
    <m/>
    <n v="45401"/>
    <s v="Primer seguimiento: _x000a_Avance de actividades: Desde la Subdirección de Lineamientos y Politicas, con la estartegia transversal ESCNNA, se realizò la actualizaciòn del Manual Operativo ESCNNA, de acuerdo a la oferta actual de las dinamicas del fenomeno, se enviò para revisiòn de la Oficina Asesora de Planeaciòn el 12 de abril, a la espera de la retoalimnetaciòn y socializaciòn del mismo._x000a_Resultado del indicador: Documento Manual oficializado / 1 documento Manual proyectado= 0_x000a_Análisis del indicador: Se reporta un avance del indicador del 10%, con la creaciòn en borrador del documento._x000a_"/>
    <s v="*Correo enviado a planeaciòn_x000a_*Documento borrador"/>
    <s v="Actualiza y oficializar el Manual operativo de ESCNNA"/>
    <n v="0.05"/>
    <s v="Se adjunta correo con el envio del documento a OAP para su revisión._x000a__x000a_Queda pendiente la actualización y oficialización del manual_x000a__x000a_La acción queda al 5%"/>
    <n v="83"/>
    <s v="CON TIEMPO"/>
    <d v="2024-04-30T00:00:00"/>
    <s v="Se evidencia avance de la acción con la elaboración de documento borrador de la nueva versión del Manual operativo de ESCNNA, el cual fue remitido para revisión de la Oficina de Planeación mediante correo electrónico del 12/04/2024."/>
    <s v="Formalización y socialización de la nueva versión del Manual operativo de ESCNNA."/>
    <s v="Ana Yolanda Garzón Gachancipá"/>
    <n v="0.05"/>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10000000}" name="TablaDinámica9"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9">
  <location ref="D300:E311"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2"/>
  </rowFields>
  <rowItems count="11">
    <i>
      <x/>
    </i>
    <i>
      <x v="10"/>
    </i>
    <i>
      <x v="14"/>
    </i>
    <i>
      <x v="15"/>
    </i>
    <i>
      <x v="18"/>
    </i>
    <i>
      <x v="19"/>
    </i>
    <i>
      <x v="22"/>
    </i>
    <i>
      <x v="24"/>
    </i>
    <i>
      <x v="29"/>
    </i>
    <i>
      <x v="37"/>
    </i>
    <i t="grand">
      <x/>
    </i>
  </rowItems>
  <colItems count="1">
    <i/>
  </colItems>
  <pageFields count="1">
    <pageField fld="20" item="0" hier="-1"/>
  </pageFields>
  <dataFields count="1">
    <dataField name="Cuenta de FORMULACIÓN PLAN DE MEJORAMIENTO/ ACCIONES " fld="20" subtotal="count" baseField="0" baseItem="0"/>
  </dataFields>
  <chartFormats count="1">
    <chartFormat chart="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10"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4">
  <location ref="D314:E317"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6"/>
  </rowFields>
  <rowItems count="3">
    <i>
      <x v="3"/>
    </i>
    <i>
      <x v="6"/>
    </i>
    <i t="grand">
      <x/>
    </i>
  </rowItems>
  <colItems count="1">
    <i/>
  </colItems>
  <pageFields count="1">
    <pageField fld="20" item="0" hier="-1"/>
  </pageFields>
  <dataFields count="1">
    <dataField name="Cuenta de FORMULACIÓN PLAN DE MEJORAMIENTO/ ACCIONES " fld="20" subtotal="count" baseField="0" baseItem="0"/>
  </dataFields>
  <chartFormats count="3">
    <chartFormat chart="2" format="1"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000-00000B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D249:E256"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dataFields count="1">
    <dataField name="Cuenta de HALLAZGO / BRECHA IDENTIFICADA / SITUACION IDENTIFICADA" fld="13" subtotal="count" baseField="4" baseItem="5"/>
  </dataFields>
  <formats count="6">
    <format dxfId="406">
      <pivotArea type="all" dataOnly="0" outline="0" fieldPosition="0"/>
    </format>
    <format dxfId="405">
      <pivotArea outline="0" collapsedLevelsAreSubtotals="1" fieldPosition="0"/>
    </format>
    <format dxfId="404">
      <pivotArea field="6" type="button" dataOnly="0" labelOnly="1" outline="0" axis="axisRow" fieldPosition="0"/>
    </format>
    <format dxfId="403">
      <pivotArea dataOnly="0" labelOnly="1" fieldPosition="0">
        <references count="1">
          <reference field="6" count="6">
            <x v="0"/>
            <x v="1"/>
            <x v="2"/>
            <x v="3"/>
            <x v="4"/>
            <x v="5"/>
          </reference>
        </references>
      </pivotArea>
    </format>
    <format dxfId="402">
      <pivotArea dataOnly="0" labelOnly="1" grandRow="1" outline="0" fieldPosition="0"/>
    </format>
    <format dxfId="401">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000-000007000000}" name="TablaDinámica1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18:D425"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48"/>
        <item h="1" x="29"/>
        <item h="1" x="39"/>
        <item h="1" x="27"/>
        <item h="1" x="47"/>
        <item h="1" x="36"/>
        <item h="1" x="46"/>
        <item h="1" x="41"/>
        <item h="1" x="38"/>
        <item h="1" x="44"/>
        <item h="1" x="40"/>
        <item h="1" x="43"/>
        <item h="1"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000-00000C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205:D212"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formats count="8">
    <format dxfId="414">
      <pivotArea type="all" dataOnly="0" outline="0" fieldPosition="0"/>
    </format>
    <format dxfId="413">
      <pivotArea outline="0" collapsedLevelsAreSubtotals="1" fieldPosition="0"/>
    </format>
    <format dxfId="412">
      <pivotArea type="origin" dataOnly="0" labelOnly="1" outline="0" fieldPosition="0"/>
    </format>
    <format dxfId="411">
      <pivotArea type="topRight" dataOnly="0" labelOnly="1" outline="0" fieldPosition="0"/>
    </format>
    <format dxfId="410">
      <pivotArea field="6" type="button" dataOnly="0" labelOnly="1" outline="0" axis="axisRow" fieldPosition="0"/>
    </format>
    <format dxfId="409">
      <pivotArea dataOnly="0" labelOnly="1" fieldPosition="0">
        <references count="1">
          <reference field="6" count="6">
            <x v="0"/>
            <x v="1"/>
            <x v="2"/>
            <x v="3"/>
            <x v="4"/>
            <x v="5"/>
          </reference>
        </references>
      </pivotArea>
    </format>
    <format dxfId="408">
      <pivotArea dataOnly="0" labelOnly="1" grandRow="1" outline="0" fieldPosition="0"/>
    </format>
    <format dxfId="40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000-00000A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3">
  <location ref="D237:D244"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m="1" x="61"/>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formats count="8">
    <format dxfId="422">
      <pivotArea type="all" dataOnly="0" outline="0" fieldPosition="0"/>
    </format>
    <format dxfId="421">
      <pivotArea outline="0" collapsedLevelsAreSubtotals="1" fieldPosition="0"/>
    </format>
    <format dxfId="420">
      <pivotArea type="origin" dataOnly="0" labelOnly="1" outline="0" fieldPosition="0"/>
    </format>
    <format dxfId="419">
      <pivotArea field="-2" type="button" dataOnly="0" labelOnly="1" outline="0" axis="axisValues" fieldPosition="0"/>
    </format>
    <format dxfId="418">
      <pivotArea type="topRight" dataOnly="0" labelOnly="1" outline="0" fieldPosition="0"/>
    </format>
    <format dxfId="417">
      <pivotArea field="6" type="button" dataOnly="0" labelOnly="1" outline="0" axis="axisRow" fieldPosition="0"/>
    </format>
    <format dxfId="416">
      <pivotArea dataOnly="0" labelOnly="1" fieldPosition="0">
        <references count="1">
          <reference field="6" count="6">
            <x v="0"/>
            <x v="1"/>
            <x v="2"/>
            <x v="3"/>
            <x v="4"/>
            <x v="5"/>
          </reference>
        </references>
      </pivotArea>
    </format>
    <format dxfId="41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000-000008000000}" name="TablaDinámica1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44:D461" firstHeaderRow="1" firstDataRow="1" firstDataCol="1"/>
  <pivotFields count="31">
    <pivotField showAll="0"/>
    <pivotField showAll="0"/>
    <pivotField showAll="0"/>
    <pivotField showAll="0"/>
    <pivotField showAll="0"/>
    <pivotField showAll="0"/>
    <pivotField showAll="0">
      <items count="9">
        <item x="6"/>
        <item x="5"/>
        <item x="4"/>
        <item x="0"/>
        <item x="1"/>
        <item x="2"/>
        <item x="3"/>
        <item m="1" x="7"/>
        <item t="default"/>
      </items>
    </pivotField>
    <pivotField showAll="0"/>
    <pivotField showAll="0"/>
    <pivotField showAll="0"/>
    <pivotField axis="axisRow" showAll="0">
      <items count="17">
        <item x="4"/>
        <item x="3"/>
        <item x="7"/>
        <item x="9"/>
        <item x="6"/>
        <item x="11"/>
        <item x="14"/>
        <item x="1"/>
        <item x="15"/>
        <item x="0"/>
        <item x="10"/>
        <item x="12"/>
        <item x="13"/>
        <item x="8"/>
        <item x="2"/>
        <item x="5"/>
        <item t="default"/>
      </items>
    </pivotField>
    <pivotField showAll="0"/>
    <pivotField showAll="0"/>
    <pivotField showAll="0"/>
    <pivotField showAll="0"/>
    <pivotField showAll="0"/>
    <pivotField showAll="0"/>
    <pivotField showAll="0"/>
    <pivotField showAll="0"/>
    <pivotField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17">
    <i>
      <x/>
    </i>
    <i>
      <x v="1"/>
    </i>
    <i>
      <x v="2"/>
    </i>
    <i>
      <x v="3"/>
    </i>
    <i>
      <x v="4"/>
    </i>
    <i>
      <x v="5"/>
    </i>
    <i>
      <x v="6"/>
    </i>
    <i>
      <x v="7"/>
    </i>
    <i>
      <x v="8"/>
    </i>
    <i>
      <x v="9"/>
    </i>
    <i>
      <x v="10"/>
    </i>
    <i>
      <x v="11"/>
    </i>
    <i>
      <x v="12"/>
    </i>
    <i>
      <x v="13"/>
    </i>
    <i>
      <x v="14"/>
    </i>
    <i>
      <x v="1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TablaDinámica1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D335:E342" firstHeaderRow="1" firstDataRow="1" firstDataCol="1" rowPageCount="2" colPageCount="1"/>
  <pivotFields count="31">
    <pivotField showAll="0"/>
    <pivotField axis="axisRow" showAll="0">
      <items count="191">
        <item x="2"/>
        <item x="63"/>
        <item x="165"/>
        <item x="19"/>
        <item x="122"/>
        <item x="114"/>
        <item x="113"/>
        <item x="111"/>
        <item x="66"/>
        <item x="67"/>
        <item x="68"/>
        <item x="115"/>
        <item x="50"/>
        <item x="145"/>
        <item x="72"/>
        <item x="23"/>
        <item x="14"/>
        <item x="13"/>
        <item x="44"/>
        <item x="75"/>
        <item x="37"/>
        <item x="36"/>
        <item x="60"/>
        <item x="59"/>
        <item x="116"/>
        <item x="58"/>
        <item x="112"/>
        <item x="120"/>
        <item x="121"/>
        <item x="77"/>
        <item x="78"/>
        <item x="7"/>
        <item x="15"/>
        <item x="118"/>
        <item x="117"/>
        <item x="149"/>
        <item x="150"/>
        <item x="178"/>
        <item x="172"/>
        <item x="176"/>
        <item x="3"/>
        <item x="139"/>
        <item x="163"/>
        <item x="1"/>
        <item x="46"/>
        <item x="16"/>
        <item x="29"/>
        <item x="9"/>
        <item x="8"/>
        <item x="127"/>
        <item x="126"/>
        <item x="48"/>
        <item x="65"/>
        <item x="64"/>
        <item x="76"/>
        <item x="131"/>
        <item x="101"/>
        <item x="100"/>
        <item x="99"/>
        <item x="96"/>
        <item x="97"/>
        <item x="102"/>
        <item x="91"/>
        <item x="92"/>
        <item x="93"/>
        <item x="95"/>
        <item x="30"/>
        <item x="73"/>
        <item x="123"/>
        <item x="129"/>
        <item x="125"/>
        <item x="130"/>
        <item x="124"/>
        <item x="187"/>
        <item x="143"/>
        <item x="106"/>
        <item x="6"/>
        <item x="0"/>
        <item x="161"/>
        <item x="141"/>
        <item x="164"/>
        <item x="51"/>
        <item x="87"/>
        <item x="140"/>
        <item x="162"/>
        <item x="142"/>
        <item x="147"/>
        <item x="146"/>
        <item x="144"/>
        <item x="40"/>
        <item x="12"/>
        <item x="57"/>
        <item x="108"/>
        <item x="86"/>
        <item x="38"/>
        <item x="104"/>
        <item x="94"/>
        <item x="81"/>
        <item x="107"/>
        <item x="134"/>
        <item x="133"/>
        <item x="52"/>
        <item x="157"/>
        <item x="184"/>
        <item x="183"/>
        <item x="177"/>
        <item x="182"/>
        <item x="186"/>
        <item x="181"/>
        <item x="173"/>
        <item x="180"/>
        <item x="185"/>
        <item x="179"/>
        <item x="174"/>
        <item x="171"/>
        <item x="175"/>
        <item x="154"/>
        <item x="158"/>
        <item x="155"/>
        <item x="156"/>
        <item x="159"/>
        <item x="166"/>
        <item x="169"/>
        <item x="168"/>
        <item x="167"/>
        <item x="170"/>
        <item x="82"/>
        <item x="84"/>
        <item x="83"/>
        <item x="80"/>
        <item x="79"/>
        <item x="69"/>
        <item x="25"/>
        <item x="24"/>
        <item x="22"/>
        <item x="56"/>
        <item x="70"/>
        <item x="21"/>
        <item x="71"/>
        <item x="20"/>
        <item x="55"/>
        <item x="103"/>
        <item x="88"/>
        <item x="90"/>
        <item x="89"/>
        <item x="53"/>
        <item x="32"/>
        <item x="128"/>
        <item x="85"/>
        <item x="41"/>
        <item x="18"/>
        <item x="17"/>
        <item x="26"/>
        <item x="43"/>
        <item x="42"/>
        <item x="45"/>
        <item x="34"/>
        <item x="54"/>
        <item x="31"/>
        <item x="61"/>
        <item x="62"/>
        <item x="110"/>
        <item x="109"/>
        <item x="5"/>
        <item x="98"/>
        <item x="148"/>
        <item x="35"/>
        <item x="132"/>
        <item x="153"/>
        <item x="138"/>
        <item x="135"/>
        <item x="49"/>
        <item x="136"/>
        <item x="137"/>
        <item x="10"/>
        <item x="152"/>
        <item x="151"/>
        <item x="189"/>
        <item x="188"/>
        <item x="119"/>
        <item x="4"/>
        <item x="74"/>
        <item x="160"/>
        <item x="27"/>
        <item x="33"/>
        <item x="28"/>
        <item x="105"/>
        <item x="11"/>
        <item x="39"/>
        <item x="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1"/>
  </rowFields>
  <rowItems count="7">
    <i>
      <x/>
    </i>
    <i>
      <x v="40"/>
    </i>
    <i>
      <x v="43"/>
    </i>
    <i>
      <x v="90"/>
    </i>
    <i>
      <x v="163"/>
    </i>
    <i>
      <x v="180"/>
    </i>
    <i t="grand">
      <x/>
    </i>
  </rowItems>
  <colItems count="1">
    <i/>
  </colItems>
  <pageFields count="2">
    <pageField fld="20" item="1" hier="-1"/>
    <pageField fld="21" item="0" hier="-1"/>
  </pageFields>
  <dataFields count="1">
    <dataField name="Cuenta de INFORMACIÓN COMPLETA DEL PLAN DE MEJORAMIENTO/ ACCIONES" fld="21" subtotal="count" baseField="0" baseItem="0"/>
  </dataFields>
  <chartFormats count="2">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000-000006000000}" name="TablaDinámica1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33:D437"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i>
    <i>
      <x v="3"/>
    </i>
    <i>
      <x v="4"/>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4EB171F-A9BD-49A0-838D-193B05BC76A0}"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E13" firstHeaderRow="1" firstDataRow="2" firstDataCol="1" rowPageCount="1" colPageCount="1"/>
  <pivotFields count="53">
    <pivotField dataField="1" showAll="0"/>
    <pivotField showAll="0"/>
    <pivotField showAll="0"/>
    <pivotField showAll="0"/>
    <pivotField showAll="0"/>
    <pivotField axis="axisRow" showAll="0">
      <items count="10">
        <item x="6"/>
        <item x="8"/>
        <item x="2"/>
        <item x="7"/>
        <item x="0"/>
        <item x="5"/>
        <item x="4"/>
        <item x="1"/>
        <item x="3"/>
        <item t="default"/>
      </items>
    </pivotField>
    <pivotField showAll="0"/>
    <pivotField showAll="0"/>
    <pivotField showAll="0"/>
    <pivotField showAll="0"/>
    <pivotField showAll="0"/>
    <pivotField showAll="0"/>
    <pivotField showAll="0"/>
    <pivotField showAll="0"/>
    <pivotField axis="axisPage" multipleItemSelectionAllowed="1" showAll="0">
      <items count="6">
        <item x="1"/>
        <item h="1" x="3"/>
        <item h="1" x="4"/>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numFmtId="9" showAll="0"/>
    <pivotField axis="axisCol" showAll="0">
      <items count="4">
        <item x="2"/>
        <item x="1"/>
        <item x="0"/>
        <item t="default"/>
      </items>
    </pivotField>
  </pivotFields>
  <rowFields count="1">
    <field x="5"/>
  </rowFields>
  <rowItems count="9">
    <i>
      <x v="1"/>
    </i>
    <i>
      <x v="2"/>
    </i>
    <i>
      <x v="3"/>
    </i>
    <i>
      <x v="4"/>
    </i>
    <i>
      <x v="5"/>
    </i>
    <i>
      <x v="6"/>
    </i>
    <i>
      <x v="7"/>
    </i>
    <i>
      <x v="8"/>
    </i>
    <i t="grand">
      <x/>
    </i>
  </rowItems>
  <colFields count="1">
    <field x="52"/>
  </colFields>
  <colItems count="4">
    <i>
      <x/>
    </i>
    <i>
      <x v="1"/>
    </i>
    <i>
      <x v="2"/>
    </i>
    <i t="grand">
      <x/>
    </i>
  </colItems>
  <pageFields count="1">
    <pageField fld="14" hier="-1"/>
  </pageFields>
  <dataFields count="1">
    <dataField name="Cuenta de CÓDIGO DE ACCION EN EL TABLERO DE CONTROL"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A9FC223-1BB5-4F90-BBAA-9E597AD4DA44}"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D9" firstHeaderRow="1" firstDataRow="2" firstDataCol="1" rowPageCount="1" colPageCount="1"/>
  <pivotFields count="53">
    <pivotField dataField="1" showAll="0"/>
    <pivotField showAll="0"/>
    <pivotField showAll="0"/>
    <pivotField showAll="0"/>
    <pivotField showAll="0"/>
    <pivotField axis="axisRow" showAll="0">
      <items count="10">
        <item x="6"/>
        <item x="8"/>
        <item x="2"/>
        <item x="7"/>
        <item x="0"/>
        <item x="5"/>
        <item x="4"/>
        <item x="1"/>
        <item x="3"/>
        <item t="default"/>
      </items>
    </pivotField>
    <pivotField showAll="0"/>
    <pivotField showAll="0"/>
    <pivotField showAll="0"/>
    <pivotField showAll="0"/>
    <pivotField showAll="0"/>
    <pivotField showAll="0"/>
    <pivotField showAll="0"/>
    <pivotField showAll="0"/>
    <pivotField axis="axisPage" multipleItemSelectionAllowed="1" showAll="0">
      <items count="6">
        <item h="1" x="1"/>
        <item x="3"/>
        <item x="4"/>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numFmtId="9" showAll="0"/>
    <pivotField axis="axisCol" showAll="0">
      <items count="4">
        <item x="2"/>
        <item x="1"/>
        <item x="0"/>
        <item t="default"/>
      </items>
    </pivotField>
  </pivotFields>
  <rowFields count="1">
    <field x="5"/>
  </rowFields>
  <rowItems count="5">
    <i>
      <x/>
    </i>
    <i>
      <x v="4"/>
    </i>
    <i>
      <x v="5"/>
    </i>
    <i>
      <x v="6"/>
    </i>
    <i t="grand">
      <x/>
    </i>
  </rowItems>
  <colFields count="1">
    <field x="52"/>
  </colFields>
  <colItems count="3">
    <i>
      <x v="1"/>
    </i>
    <i>
      <x v="2"/>
    </i>
    <i t="grand">
      <x/>
    </i>
  </colItems>
  <pageFields count="1">
    <pageField fld="14" hier="-1"/>
  </pageFields>
  <dataFields count="1">
    <dataField name="Cuenta de CÓDIGO DE ACCION EN EL TABLERO DE CONTROL"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F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55:D93" firstHeaderRow="1" firstDataRow="1" firstDataCol="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6"/>
    </i>
    <i>
      <x v="3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E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169:E172" firstHeaderRow="1" firstDataRow="1" firstDataCol="1" rowPageCount="2"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x="56"/>
        <item x="42"/>
        <item x="33"/>
        <item x="24"/>
        <item x="29"/>
        <item x="39"/>
        <item x="27"/>
        <item x="36"/>
        <item x="41"/>
        <item x="38"/>
        <item x="44"/>
        <item x="40"/>
        <item x="43"/>
        <item h="1" m="1" x="60"/>
        <item h="1" x="45"/>
        <item h="1" x="46"/>
        <item h="1" x="47"/>
        <item h="1" x="48"/>
        <item t="default"/>
      </items>
    </pivotField>
    <pivotField showAll="0"/>
    <pivotField showAll="0"/>
    <pivotField axis="axisPage" dataField="1" multipleItemSelectionAllowed="1" showAll="0">
      <items count="422">
        <item h="1" x="176"/>
        <item h="1" x="285"/>
        <item h="1" x="153"/>
        <item h="1" x="61"/>
        <item h="1" x="306"/>
        <item h="1" m="1" x="366"/>
        <item h="1" m="1" x="419"/>
        <item h="1" m="1" x="386"/>
        <item h="1" x="246"/>
        <item h="1" x="351"/>
        <item h="1" x="350"/>
        <item h="1" x="10"/>
        <item h="1" m="1" x="362"/>
        <item h="1" m="1" x="398"/>
        <item h="1" x="268"/>
        <item h="1" x="28"/>
        <item h="1" m="1" x="399"/>
        <item h="1" x="21"/>
        <item h="1" m="1" x="367"/>
        <item h="1" m="1" x="381"/>
        <item h="1" m="1" x="408"/>
        <item h="1" m="1" x="394"/>
        <item h="1" x="16"/>
        <item h="1" m="1" x="369"/>
        <item h="1" m="1" x="417"/>
        <item h="1" m="1" x="410"/>
        <item h="1" x="69"/>
        <item h="1" x="269"/>
        <item h="1" x="270"/>
        <item h="1" m="1" x="359"/>
        <item h="1" m="1" x="355"/>
        <item h="1" m="1" x="376"/>
        <item h="1" x="305"/>
        <item h="1" x="342"/>
        <item h="1" x="304"/>
        <item h="1" x="1"/>
        <item h="1" x="341"/>
        <item h="1" x="286"/>
        <item h="1" x="264"/>
        <item h="1" x="262"/>
        <item h="1" m="1" x="413"/>
        <item h="1" x="340"/>
        <item h="1" x="2"/>
        <item h="1" x="294"/>
        <item h="1" x="179"/>
        <item h="1" x="272"/>
        <item h="1" m="1" x="385"/>
        <item h="1" m="1" x="396"/>
        <item h="1" m="1" x="400"/>
        <item h="1" m="1" x="420"/>
        <item h="1" x="299"/>
        <item h="1" x="66"/>
        <item h="1" x="337"/>
        <item h="1" x="273"/>
        <item h="1" x="180"/>
        <item h="1" x="287"/>
        <item h="1" m="1" x="384"/>
        <item h="1" m="1" x="382"/>
        <item h="1" x="343"/>
        <item h="1" m="1" x="365"/>
        <item h="1" x="121"/>
        <item h="1" x="3"/>
        <item h="1" x="6"/>
        <item h="1" x="59"/>
        <item h="1" x="56"/>
        <item h="1" x="178"/>
        <item h="1" x="226"/>
        <item h="1" x="278"/>
        <item h="1" x="279"/>
        <item h="1" m="1" x="415"/>
        <item h="1" x="40"/>
        <item h="1" x="39"/>
        <item h="1" x="36"/>
        <item h="1" x="38"/>
        <item h="1" x="37"/>
        <item h="1" x="43"/>
        <item h="1" x="44"/>
        <item h="1" x="220"/>
        <item h="1" x="218"/>
        <item h="1" x="335"/>
        <item h="1" x="313"/>
        <item h="1" x="314"/>
        <item h="1" x="316"/>
        <item h="1" x="312"/>
        <item h="1" x="309"/>
        <item h="1" x="311"/>
        <item h="1" x="310"/>
        <item h="1" x="315"/>
        <item h="1" x="317"/>
        <item h="1" x="303"/>
        <item h="1" m="1" x="406"/>
        <item h="1" x="4"/>
        <item h="1" x="29"/>
        <item h="1" x="233"/>
        <item h="1" m="1" x="416"/>
        <item h="1" m="1" x="373"/>
        <item h="1" x="276"/>
        <item h="1" x="275"/>
        <item h="1" x="257"/>
        <item h="1" x="302"/>
        <item h="1" x="183"/>
        <item h="1" x="159"/>
        <item h="1" x="144"/>
        <item h="1" x="308"/>
        <item h="1" x="281"/>
        <item h="1" x="8"/>
        <item h="1" m="1" x="395"/>
        <item h="1" x="301"/>
        <item h="1" m="1" x="393"/>
        <item h="1" x="47"/>
        <item x="219"/>
        <item h="1" x="67"/>
        <item h="1" x="291"/>
        <item h="1" x="295"/>
        <item h="1" x="177"/>
        <item h="1" x="338"/>
        <item h="1" x="332"/>
        <item m="1" x="357"/>
        <item h="1" x="150"/>
        <item h="1" x="230"/>
        <item h="1" x="265"/>
        <item h="1" x="334"/>
        <item h="1" x="148"/>
        <item h="1" x="113"/>
        <item h="1" x="115"/>
        <item h="1" x="123"/>
        <item h="1" x="114"/>
        <item h="1" x="289"/>
        <item h="1" x="111"/>
        <item h="1" x="284"/>
        <item h="1" x="348"/>
        <item h="1" x="346"/>
        <item h="1" x="352"/>
        <item h="1" x="353"/>
        <item h="1" x="347"/>
        <item h="1" x="339"/>
        <item h="1" m="1" x="368"/>
        <item h="1" x="227"/>
        <item h="1" m="1" x="404"/>
        <item h="1" x="234"/>
        <item h="1" x="232"/>
        <item h="1" x="236"/>
        <item h="1" m="1" x="370"/>
        <item h="1" x="49"/>
        <item h="1" m="1" x="388"/>
        <item h="1" x="321"/>
        <item h="1" m="1" x="387"/>
        <item h="1" m="1" x="401"/>
        <item h="1" x="15"/>
        <item h="1" x="14"/>
        <item h="1" x="53"/>
        <item h="1" x="55"/>
        <item h="1" x="54"/>
        <item h="1" x="223"/>
        <item h="1" m="1" x="412"/>
        <item h="1" m="1" x="390"/>
        <item h="1" m="1" x="375"/>
        <item h="1" m="1" x="374"/>
        <item h="1" m="1" x="411"/>
        <item h="1" x="283"/>
        <item h="1" x="221"/>
        <item h="1" x="7"/>
        <item h="1" x="158"/>
        <item h="1" x="323"/>
        <item h="1" x="58"/>
        <item h="1" x="228"/>
        <item h="1" x="166"/>
        <item h="1" m="1" x="397"/>
        <item h="1" x="288"/>
        <item h="1" x="9"/>
        <item h="1" x="277"/>
        <item h="1" m="1" x="358"/>
        <item h="1" m="1" x="407"/>
        <item h="1" x="307"/>
        <item h="1" m="1" x="363"/>
        <item h="1" m="1" x="403"/>
        <item h="1" x="239"/>
        <item h="1" x="142"/>
        <item h="1" m="1" x="380"/>
        <item h="1" x="173"/>
        <item h="1" x="63"/>
        <item h="1" m="1" x="414"/>
        <item h="1" x="172"/>
        <item h="1" x="171"/>
        <item h="1" x="169"/>
        <item h="1" x="145"/>
        <item h="1" x="64"/>
        <item h="1" x="175"/>
        <item h="1" x="51"/>
        <item h="1" x="170"/>
        <item h="1" x="174"/>
        <item h="1" x="13"/>
        <item h="1" x="256"/>
        <item h="1" m="1" x="383"/>
        <item h="1" x="0"/>
        <item h="1" m="1" x="392"/>
        <item h="1" x="292"/>
        <item h="1" x="290"/>
        <item h="1" m="1" x="402"/>
        <item h="1" x="330"/>
        <item h="1" x="322"/>
        <item h="1" m="1" x="389"/>
        <item h="1" x="68"/>
        <item h="1" x="41"/>
        <item h="1" x="42"/>
        <item h="1" x="238"/>
        <item h="1" x="65"/>
        <item h="1" x="12"/>
        <item h="1" x="298"/>
        <item h="1" x="325"/>
        <item h="1" x="319"/>
        <item h="1" m="1" x="378"/>
        <item h="1" x="318"/>
        <item h="1" x="320"/>
        <item h="1" x="345"/>
        <item h="1" x="245"/>
        <item h="1" x="296"/>
        <item h="1" x="243"/>
        <item h="1" m="1" x="418"/>
        <item h="1" x="242"/>
        <item h="1" x="244"/>
        <item h="1" x="249"/>
        <item h="1" x="324"/>
        <item h="1" x="327"/>
        <item h="1" x="329"/>
        <item h="1" x="34"/>
        <item h="1" x="251"/>
        <item h="1" x="328"/>
        <item h="1" x="297"/>
        <item h="1" m="1" x="379"/>
        <item h="1" m="1" x="372"/>
        <item h="1" x="326"/>
        <item h="1" x="300"/>
        <item h="1" x="271"/>
        <item h="1" m="1" x="361"/>
        <item h="1" x="282"/>
        <item h="1" x="336"/>
        <item h="1" x="222"/>
        <item h="1" x="225"/>
        <item h="1" x="224"/>
        <item h="1" m="1" x="356"/>
        <item h="1" x="333"/>
        <item h="1" x="267"/>
        <item h="1" x="266"/>
        <item h="1" x="331"/>
        <item h="1" x="235"/>
        <item h="1" x="5"/>
        <item h="1" x="274"/>
        <item h="1" x="237"/>
        <item h="1" x="229"/>
        <item h="1" x="280"/>
        <item h="1" x="33"/>
        <item h="1" x="255"/>
        <item h="1" x="293"/>
        <item h="1" x="62"/>
        <item h="1" x="146"/>
        <item h="1" x="168"/>
        <item h="1" m="1" x="409"/>
        <item h="1" m="1" x="377"/>
        <item h="1" m="1" x="360"/>
        <item h="1" m="1" x="371"/>
        <item h="1" m="1" x="405"/>
        <item h="1" x="349"/>
        <item h="1" x="354"/>
        <item h="1" x="241"/>
        <item h="1" x="147"/>
        <item h="1" x="143"/>
        <item h="1" x="48"/>
        <item h="1" x="52"/>
        <item x="35"/>
        <item h="1" m="1" x="391"/>
        <item x="112"/>
        <item h="1" x="344"/>
        <item h="1" x="250"/>
        <item h="1" x="240"/>
        <item h="1" m="1" x="364"/>
        <item x="122"/>
        <item h="1" x="231"/>
        <item h="1" x="247"/>
        <item h="1" x="248"/>
        <item h="1" x="252"/>
        <item h="1" x="253"/>
        <item h="1" x="254"/>
        <item h="1" x="258"/>
        <item h="1" x="259"/>
        <item h="1" x="260"/>
        <item h="1" x="261"/>
        <item h="1" x="263"/>
        <item h="1" x="11"/>
        <item h="1" x="17"/>
        <item h="1" x="18"/>
        <item h="1" x="19"/>
        <item h="1" x="20"/>
        <item h="1" x="22"/>
        <item h="1" x="23"/>
        <item h="1" x="24"/>
        <item h="1" x="25"/>
        <item h="1" x="26"/>
        <item h="1" x="27"/>
        <item h="1" x="30"/>
        <item h="1" x="31"/>
        <item h="1" x="32"/>
        <item h="1" x="45"/>
        <item h="1" x="46"/>
        <item h="1" x="50"/>
        <item h="1" x="57"/>
        <item h="1" x="60"/>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6"/>
        <item h="1" x="117"/>
        <item h="1" x="118"/>
        <item h="1" x="119"/>
        <item h="1" x="120"/>
        <item h="1" x="124"/>
        <item h="1" x="125"/>
        <item h="1" x="126"/>
        <item h="1" x="127"/>
        <item h="1" x="128"/>
        <item h="1" x="129"/>
        <item h="1" x="130"/>
        <item h="1" x="131"/>
        <item h="1" x="132"/>
        <item h="1" x="133"/>
        <item h="1" x="134"/>
        <item h="1" x="135"/>
        <item h="1" x="136"/>
        <item h="1" x="137"/>
        <item h="1" x="138"/>
        <item h="1" x="139"/>
        <item h="1" x="140"/>
        <item h="1" x="141"/>
        <item h="1" x="149"/>
        <item h="1" x="151"/>
        <item h="1" x="152"/>
        <item h="1" x="154"/>
        <item h="1" x="155"/>
        <item h="1" x="156"/>
        <item h="1" x="157"/>
        <item h="1" x="160"/>
        <item h="1" x="161"/>
        <item h="1" x="162"/>
        <item h="1" x="163"/>
        <item h="1" x="164"/>
        <item h="1" x="165"/>
        <item h="1" x="167"/>
        <item h="1" x="181"/>
        <item h="1" x="182"/>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t="default"/>
      </items>
    </pivotField>
    <pivotField showAll="0"/>
    <pivotField showAll="0"/>
    <pivotField showAll="0"/>
    <pivotField showAll="0"/>
    <pivotField showAll="0"/>
    <pivotField showAll="0"/>
    <pivotField showAll="0"/>
    <pivotField showAll="0"/>
  </pivotFields>
  <rowFields count="1">
    <field x="6"/>
  </rowFields>
  <rowItems count="3">
    <i>
      <x v="1"/>
    </i>
    <i>
      <x v="5"/>
    </i>
    <i t="grand">
      <x/>
    </i>
  </rowItems>
  <colItems count="1">
    <i/>
  </colItems>
  <pageFields count="2">
    <pageField fld="19" hier="-1"/>
    <pageField fld="22" hier="-1"/>
  </pageFields>
  <dataFields count="1">
    <dataField name="Cuenta de SEGUIMIENTO" fld="22" subtotal="count" baseField="0" baseItem="0"/>
  </dataFields>
  <formats count="6">
    <format dxfId="388">
      <pivotArea type="all" dataOnly="0" outline="0" fieldPosition="0"/>
    </format>
    <format dxfId="387">
      <pivotArea outline="0" collapsedLevelsAreSubtotals="1" fieldPosition="0"/>
    </format>
    <format dxfId="386">
      <pivotArea field="6" type="button" dataOnly="0" labelOnly="1" outline="0" axis="axisRow" fieldPosition="0"/>
    </format>
    <format dxfId="385">
      <pivotArea dataOnly="0" labelOnly="1" fieldPosition="0">
        <references count="1">
          <reference field="6" count="4">
            <x v="1"/>
            <x v="3"/>
            <x v="4"/>
            <x v="5"/>
          </reference>
        </references>
      </pivotArea>
    </format>
    <format dxfId="384">
      <pivotArea dataOnly="0" labelOnly="1" grandRow="1" outline="0" fieldPosition="0"/>
    </format>
    <format dxfId="3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1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D324:E329" firstHeaderRow="1" firstDataRow="1" firstDataCol="1" rowPageCount="2"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6"/>
  </rowFields>
  <rowItems count="5">
    <i>
      <x v="2"/>
    </i>
    <i>
      <x v="3"/>
    </i>
    <i>
      <x v="5"/>
    </i>
    <i>
      <x v="6"/>
    </i>
    <i t="grand">
      <x/>
    </i>
  </rowItems>
  <colItems count="1">
    <i/>
  </colItems>
  <pageFields count="2">
    <pageField fld="20" item="1" hier="-1"/>
    <pageField fld="21" item="0" hier="-1"/>
  </pageFields>
  <dataFields count="1">
    <dataField name="Cuenta de INFORMACIÓN COMPLETA DEL PLAN DE MEJORAMIENTO/ ACCIONES" fld="2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05000000}" name="TablaDinámica1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386:D407"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1">
    <i>
      <x v="1"/>
    </i>
    <i>
      <x v="2"/>
    </i>
    <i>
      <x v="4"/>
    </i>
    <i>
      <x v="6"/>
    </i>
    <i>
      <x v="9"/>
    </i>
    <i>
      <x v="10"/>
    </i>
    <i>
      <x v="11"/>
    </i>
    <i>
      <x v="13"/>
    </i>
    <i>
      <x v="14"/>
    </i>
    <i>
      <x v="15"/>
    </i>
    <i>
      <x v="16"/>
    </i>
    <i>
      <x v="19"/>
    </i>
    <i>
      <x v="20"/>
    </i>
    <i>
      <x v="22"/>
    </i>
    <i>
      <x v="23"/>
    </i>
    <i>
      <x v="25"/>
    </i>
    <i>
      <x v="28"/>
    </i>
    <i>
      <x v="29"/>
    </i>
    <i>
      <x v="33"/>
    </i>
    <i>
      <x v="36"/>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0D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D137:E141"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dataField="1" multipleItemSelectionAllowed="1" showAll="0"/>
    <pivotField showAll="0"/>
    <pivotField showAll="0"/>
    <pivotField showAll="0"/>
    <pivotField axis="axisPage" multipleItemSelectionAllowed="1" showAll="0">
      <items count="63">
        <item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h="1" x="56"/>
        <item h="1" x="42"/>
        <item h="1" x="33"/>
        <item h="1" x="24"/>
        <item h="1" x="29"/>
        <item h="1" x="39"/>
        <item h="1" x="27"/>
        <item h="1" x="36"/>
        <item h="1" x="41"/>
        <item h="1" x="38"/>
        <item h="1" x="44"/>
        <item h="1" x="40"/>
        <item h="1" x="43"/>
        <item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3"/>
    </i>
    <i>
      <x v="5"/>
    </i>
    <i>
      <x v="6"/>
    </i>
    <i t="grand">
      <x/>
    </i>
  </rowItems>
  <colItems count="1">
    <i/>
  </colItems>
  <pageFields count="1">
    <pageField fld="19" hier="-1"/>
  </pageFields>
  <dataFields count="1">
    <dataField name="Cuenta de ACTIVIDAD" fld="15" subtotal="count" baseField="0" baseItem="0"/>
  </dataFields>
  <formats count="6">
    <format dxfId="394">
      <pivotArea type="all" dataOnly="0" outline="0" fieldPosition="0"/>
    </format>
    <format dxfId="393">
      <pivotArea outline="0" collapsedLevelsAreSubtotals="1" fieldPosition="0"/>
    </format>
    <format dxfId="392">
      <pivotArea field="6" type="button" dataOnly="0" labelOnly="1" outline="0" axis="axisRow" fieldPosition="0"/>
    </format>
    <format dxfId="391">
      <pivotArea dataOnly="0" labelOnly="1" fieldPosition="0">
        <references count="1">
          <reference field="6" count="3">
            <x v="3"/>
            <x v="5"/>
            <x v="6"/>
          </reference>
        </references>
      </pivotArea>
    </format>
    <format dxfId="390">
      <pivotArea dataOnly="0" labelOnly="1" grandRow="1" outline="0" fieldPosition="0"/>
    </format>
    <format dxfId="389">
      <pivotArea dataOnly="0" labelOnly="1" outline="0" axis="axisValues"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10:L49" firstHeaderRow="1" firstDataRow="2" firstDataCol="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axis="axisCol"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6"/>
    </i>
    <i>
      <x v="37"/>
    </i>
    <i t="grand">
      <x/>
    </i>
  </rowItems>
  <colFields count="1">
    <field x="6"/>
  </colFields>
  <colItems count="8">
    <i>
      <x/>
    </i>
    <i>
      <x v="1"/>
    </i>
    <i>
      <x v="2"/>
    </i>
    <i>
      <x v="3"/>
    </i>
    <i>
      <x v="4"/>
    </i>
    <i>
      <x v="5"/>
    </i>
    <i>
      <x v="6"/>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000-000009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D101:E109" firstHeaderRow="1" firstDataRow="1" firstDataCol="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8">
    <i>
      <x/>
    </i>
    <i>
      <x v="1"/>
    </i>
    <i>
      <x v="2"/>
    </i>
    <i>
      <x v="3"/>
    </i>
    <i>
      <x v="4"/>
    </i>
    <i>
      <x v="5"/>
    </i>
    <i>
      <x v="6"/>
    </i>
    <i t="grand">
      <x/>
    </i>
  </rowItems>
  <colItems count="1">
    <i/>
  </colItems>
  <dataFields count="1">
    <dataField name="Cuenta de HALLAZGO / BRECHA IDENTIFICADA / SITUACION IDENTIFICADA" fld="13" subtotal="count" baseField="4" baseItem="5"/>
  </dataFields>
  <formats count="6">
    <format dxfId="400">
      <pivotArea type="all" dataOnly="0" outline="0" fieldPosition="0"/>
    </format>
    <format dxfId="399">
      <pivotArea outline="0" collapsedLevelsAreSubtotals="1" fieldPosition="0"/>
    </format>
    <format dxfId="398">
      <pivotArea field="6" type="button" dataOnly="0" labelOnly="1" outline="0" axis="axisRow" fieldPosition="0"/>
    </format>
    <format dxfId="397">
      <pivotArea dataOnly="0" labelOnly="1" fieldPosition="0">
        <references count="1">
          <reference field="6" count="0"/>
        </references>
      </pivotArea>
    </format>
    <format dxfId="396">
      <pivotArea dataOnly="0" labelOnly="1" grandRow="1" outline="0" fieldPosition="0"/>
    </format>
    <format dxfId="395">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348:D380"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48"/>
        <item h="1" x="29"/>
        <item h="1" x="39"/>
        <item h="1" x="27"/>
        <item h="1" x="47"/>
        <item h="1" x="36"/>
        <item h="1" x="46"/>
        <item h="1" x="41"/>
        <item h="1" x="38"/>
        <item h="1" x="44"/>
        <item h="1" x="40"/>
        <item h="1" x="43"/>
        <item h="1"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2">
    <i>
      <x/>
    </i>
    <i>
      <x v="1"/>
    </i>
    <i>
      <x v="2"/>
    </i>
    <i>
      <x v="3"/>
    </i>
    <i>
      <x v="4"/>
    </i>
    <i>
      <x v="5"/>
    </i>
    <i>
      <x v="6"/>
    </i>
    <i>
      <x v="7"/>
    </i>
    <i>
      <x v="8"/>
    </i>
    <i>
      <x v="9"/>
    </i>
    <i>
      <x v="10"/>
    </i>
    <i>
      <x v="11"/>
    </i>
    <i>
      <x v="12"/>
    </i>
    <i>
      <x v="13"/>
    </i>
    <i>
      <x v="14"/>
    </i>
    <i>
      <x v="15"/>
    </i>
    <i>
      <x v="16"/>
    </i>
    <i>
      <x v="19"/>
    </i>
    <i>
      <x v="20"/>
    </i>
    <i>
      <x v="21"/>
    </i>
    <i>
      <x v="23"/>
    </i>
    <i>
      <x v="24"/>
    </i>
    <i>
      <x v="25"/>
    </i>
    <i>
      <x v="26"/>
    </i>
    <i>
      <x v="27"/>
    </i>
    <i>
      <x v="29"/>
    </i>
    <i>
      <x v="30"/>
    </i>
    <i>
      <x v="31"/>
    </i>
    <i>
      <x v="32"/>
    </i>
    <i>
      <x v="33"/>
    </i>
    <i>
      <x v="34"/>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J203" dT="2021-11-17T17:07:35.78" personId="{3787390E-53D3-4B9D-9BC5-7E7E3639D821}" id="{215F0D8E-C68E-4413-8CED-7467EB269C2A}">
    <text>Se encuentra vencida la acción</text>
  </threadedComment>
  <threadedComment ref="AJ204" dT="2021-11-17T17:08:27.64" personId="{3787390E-53D3-4B9D-9BC5-7E7E3639D821}" id="{D8DE3782-C54C-41B3-A142-B34AEF1FD8B9}">
    <text>Se encuentra vencida la acción</text>
  </threadedComment>
  <threadedComment ref="AJ205" dT="2021-11-17T17:09:05.78" personId="{3787390E-53D3-4B9D-9BC5-7E7E3639D821}" id="{119C377D-C7B3-458E-89DB-9ACB2A636E20}">
    <text>Se encuentra vencida la acción</text>
  </threadedComment>
</ThreadedComments>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8" Type="http://schemas.openxmlformats.org/officeDocument/2006/relationships/hyperlink" Target="../../../../../../../../../../:f:/s/TABLERODECONTROLBRECHAS/Eudye-oKhJJIjkrKkXDH9oAB68Pm_7MB030UpJujZ6KtbA?e=UVeDpg" TargetMode="External"/><Relationship Id="rId3" Type="http://schemas.openxmlformats.org/officeDocument/2006/relationships/hyperlink" Target="../../../../../../../../../../:f:/s/TABLERODECONTROLBRECHAS/Eudye-oKhJJIjkrKkXDH9oAB68Pm_7MB030UpJujZ6KtbA?e=UVeDpg" TargetMode="External"/><Relationship Id="rId7" Type="http://schemas.openxmlformats.org/officeDocument/2006/relationships/hyperlink" Target="../../../../../../../../../../:f:/s/TABLERODECONTROLBRECHAS/Eudye-oKhJJIjkrKkXDH9oAB68Pm_7MB030UpJujZ6KtbA?e=UVeDpg" TargetMode="External"/><Relationship Id="rId2" Type="http://schemas.openxmlformats.org/officeDocument/2006/relationships/hyperlink" Target="../../../../../../../../../../:f:/s/TABLERODECONTROLBRECHAS/Eudye-oKhJJIjkrKkXDH9oAB68Pm_7MB030UpJujZ6KtbA?e=UVeDpg" TargetMode="External"/><Relationship Id="rId1" Type="http://schemas.openxmlformats.org/officeDocument/2006/relationships/hyperlink" Target="../../../../../../../../../../:f:/s/TABLERODECONTROLBRECHAS/Eudye-oKhJJIjkrKkXDH9oAB68Pm_7MB030UpJujZ6KtbA?e=UVeDpg" TargetMode="External"/><Relationship Id="rId6" Type="http://schemas.openxmlformats.org/officeDocument/2006/relationships/hyperlink" Target="../../../../../../../../../../:f:/s/TABLERODECONTROLBRECHAS/Eudye-oKhJJIjkrKkXDH9oAB68Pm_7MB030UpJujZ6KtbA?e=UVeDpg" TargetMode="External"/><Relationship Id="rId11" Type="http://schemas.openxmlformats.org/officeDocument/2006/relationships/hyperlink" Target="../../../../../../../../../../:f:/s/TABLERODECONTROLBRECHAS/Eudye-oKhJJIjkrKkXDH9oAB68Pm_7MB030UpJujZ6KtbA?e=UVeDpg" TargetMode="External"/><Relationship Id="rId5" Type="http://schemas.openxmlformats.org/officeDocument/2006/relationships/hyperlink" Target="../../../../../../../../../../:f:/s/TABLERODECONTROLBRECHAS/Eudye-oKhJJIjkrKkXDH9oAB68Pm_7MB030UpJujZ6KtbA?e=UVeDpg" TargetMode="External"/><Relationship Id="rId10" Type="http://schemas.openxmlformats.org/officeDocument/2006/relationships/hyperlink" Target="../../../../../../../../../../:f:/s/TABLERODECONTROLBRECHAS/Eudye-oKhJJIjkrKkXDH9oAB68Pm_7MB030UpJujZ6KtbA?e=UVeDpg" TargetMode="External"/><Relationship Id="rId4" Type="http://schemas.openxmlformats.org/officeDocument/2006/relationships/hyperlink" Target="../../../../../../../../../../:f:/s/TABLERODECONTROLBRECHAS/Eudye-oKhJJIjkrKkXDH9oAB68Pm_7MB030UpJujZ6KtbA?e=UVeDpg" TargetMode="External"/><Relationship Id="rId9" Type="http://schemas.openxmlformats.org/officeDocument/2006/relationships/hyperlink" Target="../../../../../../../../../../:f:/s/TABLERODECONTROLBRECHAS/Eudye-oKhJJIjkrKkXDH9oAB68Pm_7MB030UpJujZ6KtbA?e=UVeDp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microsoft.com/office/2019/04/relationships/namedSheetView" Target="../namedSheetViews/namedSheetView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microsoft.com/office/2019/04/relationships/namedSheetView" Target="../namedSheetViews/namedSheetView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2:AJ461"/>
  <sheetViews>
    <sheetView topLeftCell="A168" zoomScale="70" zoomScaleNormal="70" workbookViewId="0">
      <selection activeCell="E170" sqref="E170"/>
    </sheetView>
  </sheetViews>
  <sheetFormatPr baseColWidth="10" defaultColWidth="11.42578125" defaultRowHeight="15" x14ac:dyDescent="0.25"/>
  <cols>
    <col min="1" max="3" width="11.42578125" style="1"/>
    <col min="4" max="4" width="40.28515625" style="1" bestFit="1" customWidth="1"/>
    <col min="5" max="5" width="22" style="1" bestFit="1" customWidth="1"/>
    <col min="6" max="6" width="43.42578125" style="1" bestFit="1" customWidth="1"/>
    <col min="7" max="7" width="40.5703125" style="1" bestFit="1" customWidth="1"/>
    <col min="8" max="8" width="48.7109375" style="1" bestFit="1" customWidth="1"/>
    <col min="9" max="9" width="52.5703125" style="1" bestFit="1" customWidth="1"/>
    <col min="10" max="10" width="52.85546875" style="1" bestFit="1" customWidth="1"/>
    <col min="11" max="11" width="50.140625" style="1" bestFit="1" customWidth="1"/>
    <col min="12" max="12" width="16.7109375" style="1" bestFit="1" customWidth="1"/>
    <col min="13" max="13" width="47.140625" style="1" bestFit="1" customWidth="1"/>
    <col min="14" max="14" width="50.140625" style="1" bestFit="1" customWidth="1"/>
    <col min="15" max="15" width="13.140625" style="1" bestFit="1" customWidth="1"/>
    <col min="16" max="16" width="55.28515625" style="1" bestFit="1" customWidth="1"/>
    <col min="17" max="17" width="54" style="1" bestFit="1" customWidth="1"/>
    <col min="18" max="18" width="13.140625" style="1" bestFit="1" customWidth="1"/>
    <col min="19" max="19" width="59.140625" style="1" bestFit="1" customWidth="1"/>
    <col min="20" max="20" width="54.28515625" style="1" bestFit="1" customWidth="1"/>
    <col min="21" max="21" width="59.28515625" style="1" bestFit="1" customWidth="1"/>
    <col min="22" max="22" width="51.5703125" style="1" bestFit="1" customWidth="1"/>
    <col min="23" max="23" width="56.7109375" style="1" bestFit="1" customWidth="1"/>
    <col min="24" max="24" width="16.7109375" style="1" bestFit="1" customWidth="1"/>
    <col min="25" max="25" width="70" style="1" bestFit="1" customWidth="1"/>
    <col min="26" max="26" width="70.28515625" style="1" bestFit="1" customWidth="1"/>
    <col min="27" max="27" width="73.140625" style="1" bestFit="1" customWidth="1"/>
    <col min="28" max="28" width="52" style="1" bestFit="1" customWidth="1"/>
    <col min="29" max="29" width="117.7109375" style="1" bestFit="1" customWidth="1"/>
    <col min="30" max="30" width="68.5703125" style="1" bestFit="1" customWidth="1"/>
    <col min="31" max="31" width="100.7109375" style="1" bestFit="1" customWidth="1"/>
    <col min="32" max="32" width="77.42578125" style="1" bestFit="1" customWidth="1"/>
    <col min="33" max="33" width="108.7109375" style="1" bestFit="1" customWidth="1"/>
    <col min="34" max="34" width="28.5703125" style="1" bestFit="1" customWidth="1"/>
    <col min="35" max="35" width="89.28515625" style="1" bestFit="1" customWidth="1"/>
    <col min="36" max="36" width="16.7109375" style="1" bestFit="1" customWidth="1"/>
    <col min="37" max="37" width="113" style="1" bestFit="1" customWidth="1"/>
    <col min="38" max="38" width="255.7109375" style="1" bestFit="1" customWidth="1"/>
    <col min="39" max="39" width="150.5703125" style="1" bestFit="1" customWidth="1"/>
    <col min="40" max="40" width="196.42578125" style="1" bestFit="1" customWidth="1"/>
    <col min="41" max="42" width="255.7109375" style="1" bestFit="1" customWidth="1"/>
    <col min="43" max="43" width="251.42578125" style="1" bestFit="1" customWidth="1"/>
    <col min="44" max="44" width="255.7109375" style="1" bestFit="1" customWidth="1"/>
    <col min="45" max="45" width="105.7109375" style="1" bestFit="1" customWidth="1"/>
    <col min="46" max="46" width="223.85546875" style="1" bestFit="1" customWidth="1"/>
    <col min="47" max="47" width="255.7109375" style="1" bestFit="1" customWidth="1"/>
    <col min="48" max="48" width="209.140625" style="1" bestFit="1" customWidth="1"/>
    <col min="49" max="49" width="255.7109375" style="1" bestFit="1" customWidth="1"/>
    <col min="50" max="50" width="204.28515625" style="1" bestFit="1" customWidth="1"/>
    <col min="51" max="51" width="230.7109375" style="1" bestFit="1" customWidth="1"/>
    <col min="52" max="52" width="101.7109375" style="1" bestFit="1" customWidth="1"/>
    <col min="53" max="53" width="136.28515625" style="1" bestFit="1" customWidth="1"/>
    <col min="54" max="54" width="67.28515625" style="1" bestFit="1" customWidth="1"/>
    <col min="55" max="55" width="49.85546875" style="1" bestFit="1" customWidth="1"/>
    <col min="56" max="56" width="255.7109375" style="1" bestFit="1" customWidth="1"/>
    <col min="57" max="57" width="244.5703125" style="1" bestFit="1" customWidth="1"/>
    <col min="58" max="58" width="245.140625" style="1" bestFit="1" customWidth="1"/>
    <col min="59" max="59" width="82.42578125" style="1" bestFit="1" customWidth="1"/>
    <col min="60" max="60" width="216.28515625" style="1" bestFit="1" customWidth="1"/>
    <col min="61" max="61" width="234.85546875" style="1" bestFit="1" customWidth="1"/>
    <col min="62" max="62" width="108.5703125" style="1" bestFit="1" customWidth="1"/>
    <col min="63" max="63" width="123.28515625" style="1" bestFit="1" customWidth="1"/>
    <col min="64" max="64" width="138.140625" style="1" bestFit="1" customWidth="1"/>
    <col min="65" max="65" width="122.140625" style="1" bestFit="1" customWidth="1"/>
    <col min="66" max="66" width="114.85546875" style="1" bestFit="1" customWidth="1"/>
    <col min="67" max="67" width="106.140625" style="1" bestFit="1" customWidth="1"/>
    <col min="68" max="68" width="204.85546875" style="1" bestFit="1" customWidth="1"/>
    <col min="69" max="69" width="128.140625" style="1" bestFit="1" customWidth="1"/>
    <col min="70" max="70" width="255.7109375" style="1" bestFit="1" customWidth="1"/>
    <col min="71" max="71" width="82.42578125" style="1" bestFit="1" customWidth="1"/>
    <col min="72" max="72" width="194.85546875" style="1" bestFit="1" customWidth="1"/>
    <col min="73" max="74" width="255.7109375" style="1" bestFit="1" customWidth="1"/>
    <col min="75" max="75" width="202.140625" style="1" bestFit="1" customWidth="1"/>
    <col min="76" max="76" width="159.42578125" style="1" bestFit="1" customWidth="1"/>
    <col min="77" max="77" width="228.5703125" style="1" bestFit="1" customWidth="1"/>
    <col min="78" max="78" width="200.85546875" style="1" bestFit="1" customWidth="1"/>
    <col min="79" max="79" width="127.42578125" style="1" bestFit="1" customWidth="1"/>
    <col min="80" max="80" width="197.85546875" style="1" bestFit="1" customWidth="1"/>
    <col min="81" max="81" width="149.140625" style="1" bestFit="1" customWidth="1"/>
    <col min="82" max="82" width="61.28515625" style="1" bestFit="1" customWidth="1"/>
    <col min="83" max="83" width="206.42578125" style="1" bestFit="1" customWidth="1"/>
    <col min="84" max="84" width="224.28515625" style="1" bestFit="1" customWidth="1"/>
    <col min="85" max="85" width="137.140625" style="1" bestFit="1" customWidth="1"/>
    <col min="86" max="86" width="219.140625" style="1" bestFit="1" customWidth="1"/>
    <col min="87" max="87" width="219.5703125" style="1" bestFit="1" customWidth="1"/>
    <col min="88" max="88" width="87.42578125" style="1" bestFit="1" customWidth="1"/>
    <col min="89" max="89" width="183.5703125" style="1" bestFit="1" customWidth="1"/>
    <col min="90" max="90" width="48" style="1" bestFit="1" customWidth="1"/>
    <col min="91" max="91" width="37.28515625" style="1" bestFit="1" customWidth="1"/>
    <col min="92" max="92" width="201" style="1" bestFit="1" customWidth="1"/>
    <col min="93" max="93" width="209.42578125" style="1" bestFit="1" customWidth="1"/>
    <col min="94" max="94" width="196.28515625" style="1" bestFit="1" customWidth="1"/>
    <col min="95" max="95" width="97.85546875" style="1" bestFit="1" customWidth="1"/>
    <col min="96" max="96" width="199.140625" style="1" bestFit="1" customWidth="1"/>
    <col min="97" max="97" width="139.5703125" style="1" bestFit="1" customWidth="1"/>
    <col min="98" max="98" width="61.28515625" style="1" bestFit="1" customWidth="1"/>
    <col min="99" max="99" width="245.140625" style="1" bestFit="1" customWidth="1"/>
    <col min="100" max="100" width="54.140625" style="1" bestFit="1" customWidth="1"/>
    <col min="101" max="101" width="105.140625" style="1" bestFit="1" customWidth="1"/>
    <col min="102" max="102" width="216.7109375" style="1" bestFit="1" customWidth="1"/>
    <col min="103" max="103" width="80.7109375" style="1" bestFit="1" customWidth="1"/>
    <col min="104" max="104" width="139.5703125" style="1" bestFit="1" customWidth="1"/>
    <col min="105" max="105" width="91.7109375" style="1" bestFit="1" customWidth="1"/>
    <col min="106" max="106" width="178.5703125" style="1" bestFit="1" customWidth="1"/>
    <col min="107" max="107" width="201.42578125" style="1" bestFit="1" customWidth="1"/>
    <col min="108" max="108" width="90.85546875" style="1" bestFit="1" customWidth="1"/>
    <col min="109" max="109" width="165.28515625" style="1" bestFit="1" customWidth="1"/>
    <col min="110" max="110" width="135.28515625" style="1" bestFit="1" customWidth="1"/>
    <col min="111" max="111" width="142.7109375" style="1" bestFit="1" customWidth="1"/>
    <col min="112" max="112" width="136.28515625" style="1" bestFit="1" customWidth="1"/>
    <col min="113" max="113" width="175.140625" style="1" bestFit="1" customWidth="1"/>
    <col min="114" max="114" width="173.140625" style="1" bestFit="1" customWidth="1"/>
    <col min="115" max="115" width="215" style="1" bestFit="1" customWidth="1"/>
    <col min="116" max="116" width="107.7109375" style="1" bestFit="1" customWidth="1"/>
    <col min="117" max="117" width="187.42578125" style="1" bestFit="1" customWidth="1"/>
    <col min="118" max="118" width="211.42578125" style="1" bestFit="1" customWidth="1"/>
    <col min="119" max="119" width="219.140625" style="1" bestFit="1" customWidth="1"/>
    <col min="120" max="120" width="255.7109375" style="1" bestFit="1" customWidth="1"/>
    <col min="121" max="122" width="213.5703125" style="1" bestFit="1" customWidth="1"/>
    <col min="123" max="123" width="215.85546875" style="1" bestFit="1" customWidth="1"/>
    <col min="124" max="124" width="130.85546875" style="1" bestFit="1" customWidth="1"/>
    <col min="125" max="125" width="103.85546875" style="1" bestFit="1" customWidth="1"/>
    <col min="126" max="126" width="155.5703125" style="1" bestFit="1" customWidth="1"/>
    <col min="127" max="127" width="65.28515625" style="1" bestFit="1" customWidth="1"/>
    <col min="128" max="128" width="255.7109375" style="1" bestFit="1" customWidth="1"/>
    <col min="129" max="129" width="235.5703125" style="1" bestFit="1" customWidth="1"/>
    <col min="130" max="130" width="235" style="1" bestFit="1" customWidth="1"/>
    <col min="131" max="131" width="241.28515625" style="1" bestFit="1" customWidth="1"/>
    <col min="132" max="132" width="189.42578125" style="1" bestFit="1" customWidth="1"/>
    <col min="133" max="133" width="60" style="1" bestFit="1" customWidth="1"/>
    <col min="134" max="134" width="104.85546875" style="1" bestFit="1" customWidth="1"/>
    <col min="135" max="135" width="255.7109375" style="1" bestFit="1" customWidth="1"/>
    <col min="136" max="136" width="209.5703125" style="1" bestFit="1" customWidth="1"/>
    <col min="137" max="137" width="255.7109375" style="1" bestFit="1" customWidth="1"/>
    <col min="138" max="138" width="57.85546875" style="1" bestFit="1" customWidth="1"/>
    <col min="139" max="139" width="255.7109375" style="1" bestFit="1" customWidth="1"/>
    <col min="140" max="140" width="97.28515625" style="1" bestFit="1" customWidth="1"/>
    <col min="141" max="141" width="195.140625" style="1" bestFit="1" customWidth="1"/>
    <col min="142" max="142" width="219.42578125" style="1" bestFit="1" customWidth="1"/>
    <col min="143" max="143" width="80.7109375" style="1" bestFit="1" customWidth="1"/>
    <col min="144" max="144" width="255.7109375" style="1" bestFit="1" customWidth="1"/>
    <col min="145" max="145" width="47.140625" style="1" bestFit="1" customWidth="1"/>
    <col min="146" max="146" width="74.42578125" style="1" bestFit="1" customWidth="1"/>
    <col min="147" max="147" width="125.5703125" style="1" bestFit="1" customWidth="1"/>
    <col min="148" max="148" width="120.28515625" style="1" bestFit="1" customWidth="1"/>
    <col min="149" max="149" width="173.42578125" style="1" bestFit="1" customWidth="1"/>
    <col min="150" max="150" width="136" style="1" bestFit="1" customWidth="1"/>
    <col min="151" max="151" width="142.85546875" style="1" bestFit="1" customWidth="1"/>
    <col min="152" max="152" width="97" style="1" bestFit="1" customWidth="1"/>
    <col min="153" max="153" width="255.7109375" style="1" bestFit="1" customWidth="1"/>
    <col min="154" max="154" width="222.7109375" style="1" bestFit="1" customWidth="1"/>
    <col min="155" max="155" width="185.5703125" style="1" bestFit="1" customWidth="1"/>
    <col min="156" max="156" width="145.28515625" style="1" bestFit="1" customWidth="1"/>
    <col min="157" max="157" width="88.85546875" style="1" bestFit="1" customWidth="1"/>
    <col min="158" max="158" width="174.42578125" style="1" bestFit="1" customWidth="1"/>
    <col min="159" max="159" width="131.5703125" style="1" bestFit="1" customWidth="1"/>
    <col min="160" max="160" width="142" style="1" bestFit="1" customWidth="1"/>
    <col min="161" max="161" width="235" style="1" bestFit="1" customWidth="1"/>
    <col min="162" max="162" width="255.7109375" style="1" bestFit="1" customWidth="1"/>
    <col min="163" max="163" width="212.7109375" style="1" bestFit="1" customWidth="1"/>
    <col min="164" max="164" width="215" style="1" bestFit="1" customWidth="1"/>
    <col min="165" max="165" width="177.28515625" style="1" bestFit="1" customWidth="1"/>
    <col min="166" max="166" width="210.140625" style="1" bestFit="1" customWidth="1"/>
    <col min="167" max="167" width="135.5703125" style="1" bestFit="1" customWidth="1"/>
    <col min="168" max="168" width="156.7109375" style="1" bestFit="1" customWidth="1"/>
    <col min="169" max="169" width="85.5703125" style="1" bestFit="1" customWidth="1"/>
    <col min="170" max="170" width="67.28515625" style="1" bestFit="1" customWidth="1"/>
    <col min="171" max="171" width="123" style="1" bestFit="1" customWidth="1"/>
    <col min="172" max="172" width="138" style="1" bestFit="1" customWidth="1"/>
    <col min="173" max="173" width="127.28515625" style="1" bestFit="1" customWidth="1"/>
    <col min="174" max="174" width="221.28515625" style="1" bestFit="1" customWidth="1"/>
    <col min="175" max="175" width="136.85546875" style="1" bestFit="1" customWidth="1"/>
    <col min="176" max="176" width="107.7109375" style="1" bestFit="1" customWidth="1"/>
    <col min="177" max="177" width="82" style="1" bestFit="1" customWidth="1"/>
    <col min="178" max="178" width="133.7109375" style="1" bestFit="1" customWidth="1"/>
    <col min="179" max="179" width="177.140625" style="1" bestFit="1" customWidth="1"/>
    <col min="180" max="180" width="255.7109375" style="1" bestFit="1" customWidth="1"/>
    <col min="181" max="181" width="108.140625" style="1" bestFit="1" customWidth="1"/>
    <col min="182" max="182" width="4.85546875" style="1" bestFit="1" customWidth="1"/>
    <col min="183" max="183" width="61.42578125" style="1" bestFit="1" customWidth="1"/>
    <col min="184" max="184" width="184.42578125" style="1" bestFit="1" customWidth="1"/>
    <col min="185" max="185" width="69.85546875" style="1" bestFit="1" customWidth="1"/>
    <col min="186" max="187" width="255.7109375" style="1" bestFit="1" customWidth="1"/>
    <col min="188" max="188" width="246.28515625" style="1" bestFit="1" customWidth="1"/>
    <col min="189" max="189" width="245" style="1" bestFit="1" customWidth="1"/>
    <col min="190" max="190" width="121.5703125" style="1" bestFit="1" customWidth="1"/>
    <col min="191" max="191" width="255.7109375" style="1" bestFit="1" customWidth="1"/>
    <col min="192" max="192" width="177.7109375" style="1" bestFit="1" customWidth="1"/>
    <col min="193" max="193" width="255.7109375" style="1" bestFit="1" customWidth="1"/>
    <col min="194" max="194" width="190.7109375" style="1" bestFit="1" customWidth="1"/>
    <col min="195" max="195" width="250" style="1" bestFit="1" customWidth="1"/>
    <col min="196" max="196" width="137.140625" style="1" bestFit="1" customWidth="1"/>
    <col min="197" max="197" width="158.140625" style="1" bestFit="1" customWidth="1"/>
    <col min="198" max="198" width="160.85546875" style="1" bestFit="1" customWidth="1"/>
    <col min="199" max="199" width="110.5703125" style="1" bestFit="1" customWidth="1"/>
    <col min="200" max="200" width="172.42578125" style="1" bestFit="1" customWidth="1"/>
    <col min="201" max="201" width="141.5703125" style="1" bestFit="1" customWidth="1"/>
    <col min="202" max="202" width="80" style="1" bestFit="1" customWidth="1"/>
    <col min="203" max="203" width="255.7109375" style="1" bestFit="1" customWidth="1"/>
    <col min="204" max="204" width="232.28515625" style="1" bestFit="1" customWidth="1"/>
    <col min="205" max="205" width="219.85546875" style="1" bestFit="1" customWidth="1"/>
    <col min="206" max="206" width="220.28515625" style="1" bestFit="1" customWidth="1"/>
    <col min="207" max="207" width="138.140625" style="1" bestFit="1" customWidth="1"/>
    <col min="208" max="208" width="255.7109375" style="1" bestFit="1" customWidth="1"/>
    <col min="209" max="209" width="187.42578125" style="1" bestFit="1" customWidth="1"/>
    <col min="210" max="210" width="255.7109375" style="1" bestFit="1" customWidth="1"/>
    <col min="211" max="211" width="177.28515625" style="1" bestFit="1" customWidth="1"/>
    <col min="212" max="212" width="59.28515625" style="1" bestFit="1" customWidth="1"/>
    <col min="213" max="213" width="123.85546875" style="1" bestFit="1" customWidth="1"/>
    <col min="214" max="214" width="99.5703125" style="1" bestFit="1" customWidth="1"/>
    <col min="215" max="215" width="210.7109375" style="1" bestFit="1" customWidth="1"/>
    <col min="216" max="216" width="77.140625" style="1" bestFit="1" customWidth="1"/>
    <col min="217" max="217" width="78.85546875" style="1" bestFit="1" customWidth="1"/>
    <col min="218" max="218" width="177.28515625" style="1" bestFit="1" customWidth="1"/>
    <col min="219" max="219" width="255.7109375" style="1" bestFit="1" customWidth="1"/>
    <col min="220" max="220" width="62" style="1" bestFit="1" customWidth="1"/>
    <col min="221" max="221" width="173" style="1" bestFit="1" customWidth="1"/>
    <col min="222" max="222" width="170.5703125" style="1" bestFit="1" customWidth="1"/>
    <col min="223" max="223" width="105.5703125" style="1" bestFit="1" customWidth="1"/>
    <col min="224" max="224" width="73.85546875" style="1" bestFit="1" customWidth="1"/>
    <col min="225" max="225" width="199.42578125" style="1" bestFit="1" customWidth="1"/>
    <col min="226" max="226" width="128.5703125" style="1" bestFit="1" customWidth="1"/>
    <col min="227" max="227" width="45.85546875" style="1" bestFit="1" customWidth="1"/>
    <col min="228" max="228" width="139.85546875" style="1" bestFit="1" customWidth="1"/>
    <col min="229" max="229" width="115.5703125" style="1" bestFit="1" customWidth="1"/>
    <col min="230" max="230" width="194.140625" style="1" bestFit="1" customWidth="1"/>
    <col min="231" max="231" width="189.140625" style="1" bestFit="1" customWidth="1"/>
    <col min="232" max="232" width="144.28515625" style="1" bestFit="1" customWidth="1"/>
    <col min="233" max="233" width="255.7109375" style="1" bestFit="1" customWidth="1"/>
    <col min="234" max="234" width="128.5703125" style="1" bestFit="1" customWidth="1"/>
    <col min="235" max="235" width="215.28515625" style="1" bestFit="1" customWidth="1"/>
    <col min="236" max="236" width="143.7109375" style="1" bestFit="1" customWidth="1"/>
    <col min="237" max="237" width="130.140625" style="1" bestFit="1" customWidth="1"/>
    <col min="238" max="238" width="159.5703125" style="1" bestFit="1" customWidth="1"/>
    <col min="239" max="239" width="107.7109375" style="1" bestFit="1" customWidth="1"/>
    <col min="240" max="240" width="137.7109375" style="1" bestFit="1" customWidth="1"/>
    <col min="241" max="241" width="137.28515625" style="1" bestFit="1" customWidth="1"/>
    <col min="242" max="242" width="114.85546875" style="1" bestFit="1" customWidth="1"/>
    <col min="243" max="243" width="114.42578125" style="1" bestFit="1" customWidth="1"/>
    <col min="244" max="244" width="255.7109375" style="1" bestFit="1" customWidth="1"/>
    <col min="245" max="245" width="129.140625" style="1" bestFit="1" customWidth="1"/>
    <col min="246" max="246" width="129.85546875" style="1" bestFit="1" customWidth="1"/>
    <col min="247" max="247" width="164.42578125" style="1" bestFit="1" customWidth="1"/>
    <col min="248" max="248" width="185.28515625" style="1" bestFit="1" customWidth="1"/>
    <col min="249" max="249" width="215.85546875" style="1" bestFit="1" customWidth="1"/>
    <col min="250" max="250" width="255.7109375" style="1" bestFit="1" customWidth="1"/>
    <col min="251" max="251" width="172" style="1" bestFit="1" customWidth="1"/>
    <col min="252" max="252" width="139.85546875" style="1" bestFit="1" customWidth="1"/>
    <col min="253" max="253" width="114.5703125" style="1" bestFit="1" customWidth="1"/>
    <col min="254" max="254" width="168.85546875" style="1" bestFit="1" customWidth="1"/>
    <col min="255" max="255" width="144.85546875" style="1" bestFit="1" customWidth="1"/>
    <col min="256" max="256" width="109.42578125" style="1" bestFit="1" customWidth="1"/>
    <col min="257" max="257" width="121.28515625" style="1" bestFit="1" customWidth="1"/>
    <col min="258" max="258" width="137" style="1" bestFit="1" customWidth="1"/>
    <col min="259" max="259" width="175.5703125" style="1" bestFit="1" customWidth="1"/>
    <col min="260" max="260" width="160.140625" style="1" bestFit="1" customWidth="1"/>
    <col min="261" max="261" width="92.85546875" style="1" bestFit="1" customWidth="1"/>
    <col min="262" max="264" width="255.7109375" style="1" bestFit="1" customWidth="1"/>
    <col min="265" max="265" width="164.28515625" style="1" bestFit="1" customWidth="1"/>
    <col min="266" max="266" width="202.28515625" style="1" bestFit="1" customWidth="1"/>
    <col min="267" max="267" width="110.7109375" style="1" bestFit="1" customWidth="1"/>
    <col min="268" max="268" width="100.5703125" style="1" bestFit="1" customWidth="1"/>
    <col min="269" max="269" width="161.5703125" style="1" bestFit="1" customWidth="1"/>
    <col min="270" max="270" width="210.85546875" style="1" bestFit="1" customWidth="1"/>
    <col min="271" max="271" width="136" style="1" bestFit="1" customWidth="1"/>
    <col min="272" max="272" width="175.5703125" style="1" bestFit="1" customWidth="1"/>
    <col min="273" max="273" width="197.7109375" style="1" bestFit="1" customWidth="1"/>
    <col min="274" max="274" width="197" style="1" bestFit="1" customWidth="1"/>
    <col min="275" max="275" width="187.42578125" style="1" bestFit="1" customWidth="1"/>
    <col min="276" max="276" width="254.85546875" style="1" bestFit="1" customWidth="1"/>
    <col min="277" max="277" width="158.42578125" style="1" bestFit="1" customWidth="1"/>
    <col min="278" max="278" width="251.7109375" style="1" bestFit="1" customWidth="1"/>
    <col min="279" max="279" width="193.7109375" style="1" bestFit="1" customWidth="1"/>
    <col min="280" max="280" width="176.5703125" style="1" bestFit="1" customWidth="1"/>
    <col min="281" max="281" width="68.85546875" style="1" bestFit="1" customWidth="1"/>
    <col min="282" max="282" width="97.42578125" style="1" bestFit="1" customWidth="1"/>
    <col min="283" max="283" width="236.28515625" style="1" bestFit="1" customWidth="1"/>
    <col min="284" max="284" width="137" style="1" bestFit="1" customWidth="1"/>
    <col min="285" max="285" width="94.42578125" style="1" bestFit="1" customWidth="1"/>
    <col min="286" max="286" width="252.140625" style="1" bestFit="1" customWidth="1"/>
    <col min="287" max="287" width="223.85546875" style="1" bestFit="1" customWidth="1"/>
    <col min="288" max="288" width="155.140625" style="1" bestFit="1" customWidth="1"/>
    <col min="289" max="289" width="197.28515625" style="1" bestFit="1" customWidth="1"/>
    <col min="290" max="290" width="78.7109375" style="1" bestFit="1" customWidth="1"/>
    <col min="291" max="292" width="255.7109375" style="1" bestFit="1" customWidth="1"/>
    <col min="293" max="293" width="237.140625" style="1" bestFit="1" customWidth="1"/>
    <col min="294" max="294" width="188.42578125" style="1" bestFit="1" customWidth="1"/>
    <col min="295" max="295" width="189.140625" style="1" bestFit="1" customWidth="1"/>
    <col min="296" max="296" width="217.42578125" style="1" bestFit="1" customWidth="1"/>
    <col min="297" max="297" width="144.140625" style="1" bestFit="1" customWidth="1"/>
    <col min="298" max="298" width="72.28515625" style="1" bestFit="1" customWidth="1"/>
    <col min="299" max="299" width="114.28515625" style="1" bestFit="1" customWidth="1"/>
    <col min="300" max="300" width="255.7109375" style="1" bestFit="1" customWidth="1"/>
    <col min="301" max="301" width="121.5703125" style="1" bestFit="1" customWidth="1"/>
    <col min="302" max="302" width="184.140625" style="1" bestFit="1" customWidth="1"/>
    <col min="303" max="303" width="180.28515625" style="1" bestFit="1" customWidth="1"/>
    <col min="304" max="304" width="73.5703125" style="1" bestFit="1" customWidth="1"/>
    <col min="305" max="305" width="255.7109375" style="1" bestFit="1" customWidth="1"/>
    <col min="306" max="306" width="202.7109375" style="1" bestFit="1" customWidth="1"/>
    <col min="307" max="307" width="188.7109375" style="1" bestFit="1" customWidth="1"/>
    <col min="308" max="308" width="156.5703125" style="1" bestFit="1" customWidth="1"/>
    <col min="309" max="309" width="255.7109375" style="1" bestFit="1" customWidth="1"/>
    <col min="310" max="310" width="175.5703125" style="1" bestFit="1" customWidth="1"/>
    <col min="311" max="311" width="171.7109375" style="1" bestFit="1" customWidth="1"/>
    <col min="312" max="312" width="76.28515625" style="1" bestFit="1" customWidth="1"/>
    <col min="313" max="313" width="15" style="1" bestFit="1" customWidth="1"/>
    <col min="314" max="314" width="218.85546875" style="1" bestFit="1" customWidth="1"/>
    <col min="315" max="315" width="146.7109375" style="1" bestFit="1" customWidth="1"/>
    <col min="316" max="316" width="176.28515625" style="1" bestFit="1" customWidth="1"/>
    <col min="317" max="317" width="202.7109375" style="1" bestFit="1" customWidth="1"/>
    <col min="318" max="318" width="96.7109375" style="1" bestFit="1" customWidth="1"/>
    <col min="319" max="319" width="158.85546875" style="1" bestFit="1" customWidth="1"/>
    <col min="320" max="320" width="159.28515625" style="1" bestFit="1" customWidth="1"/>
    <col min="321" max="321" width="121" style="1" bestFit="1" customWidth="1"/>
    <col min="322" max="322" width="201.42578125" style="1" bestFit="1" customWidth="1"/>
    <col min="323" max="323" width="135.7109375" style="1" bestFit="1" customWidth="1"/>
    <col min="324" max="324" width="173.7109375" style="1" bestFit="1" customWidth="1"/>
    <col min="325" max="325" width="255.7109375" style="1" bestFit="1" customWidth="1"/>
    <col min="326" max="326" width="199.140625" style="1" bestFit="1" customWidth="1"/>
    <col min="327" max="327" width="11" style="1" bestFit="1" customWidth="1"/>
    <col min="328" max="328" width="14.140625" style="1" bestFit="1" customWidth="1"/>
    <col min="329" max="329" width="98" style="1" bestFit="1" customWidth="1"/>
    <col min="330" max="330" width="171" style="1" bestFit="1" customWidth="1"/>
    <col min="331" max="331" width="129.140625" style="1" bestFit="1" customWidth="1"/>
    <col min="332" max="332" width="94.42578125" style="1" bestFit="1" customWidth="1"/>
    <col min="333" max="333" width="88.5703125" style="1" bestFit="1" customWidth="1"/>
    <col min="334" max="334" width="77.28515625" style="1" bestFit="1" customWidth="1"/>
    <col min="335" max="335" width="255.7109375" style="1" bestFit="1" customWidth="1"/>
    <col min="336" max="336" width="118.42578125" style="1" bestFit="1" customWidth="1"/>
    <col min="337" max="337" width="196.28515625" style="1" bestFit="1" customWidth="1"/>
    <col min="338" max="338" width="131.42578125" style="1" bestFit="1" customWidth="1"/>
    <col min="339" max="339" width="195.85546875" style="1" bestFit="1" customWidth="1"/>
    <col min="340" max="341" width="255.7109375" style="1" bestFit="1" customWidth="1"/>
    <col min="342" max="342" width="86.5703125" style="1" bestFit="1" customWidth="1"/>
    <col min="343" max="343" width="48.5703125" style="1" bestFit="1" customWidth="1"/>
    <col min="344" max="344" width="150.5703125" style="1" bestFit="1" customWidth="1"/>
    <col min="345" max="345" width="97.28515625" style="1" bestFit="1" customWidth="1"/>
    <col min="346" max="346" width="150" style="1" bestFit="1" customWidth="1"/>
    <col min="347" max="347" width="125.140625" style="1" bestFit="1" customWidth="1"/>
    <col min="348" max="348" width="109.42578125" style="1" bestFit="1" customWidth="1"/>
    <col min="349" max="349" width="208.42578125" style="1" bestFit="1" customWidth="1"/>
    <col min="350" max="350" width="210.7109375" style="1" bestFit="1" customWidth="1"/>
    <col min="351" max="351" width="219.85546875" style="1" bestFit="1" customWidth="1"/>
    <col min="352" max="352" width="255.7109375" style="1" bestFit="1" customWidth="1"/>
    <col min="353" max="353" width="93.85546875" style="1" bestFit="1" customWidth="1"/>
    <col min="354" max="354" width="255.7109375" style="1" bestFit="1" customWidth="1"/>
    <col min="355" max="355" width="164.140625" style="1" bestFit="1" customWidth="1"/>
    <col min="356" max="356" width="255.7109375" style="1" bestFit="1" customWidth="1"/>
    <col min="357" max="357" width="74.140625" style="1" bestFit="1" customWidth="1"/>
    <col min="358" max="358" width="103.42578125" style="1" bestFit="1" customWidth="1"/>
    <col min="359" max="359" width="56.7109375" style="1" bestFit="1" customWidth="1"/>
    <col min="360" max="360" width="37.7109375" style="1" bestFit="1" customWidth="1"/>
    <col min="361" max="361" width="176.7109375" style="1" bestFit="1" customWidth="1"/>
    <col min="362" max="362" width="136.5703125" style="1" bestFit="1" customWidth="1"/>
    <col min="363" max="363" width="102.140625" style="1" bestFit="1" customWidth="1"/>
    <col min="364" max="364" width="68.85546875" style="1" bestFit="1" customWidth="1"/>
    <col min="365" max="365" width="255.7109375" style="1" bestFit="1" customWidth="1"/>
    <col min="366" max="366" width="169.85546875" style="1" bestFit="1" customWidth="1"/>
    <col min="367" max="367" width="109.42578125" style="1" bestFit="1" customWidth="1"/>
    <col min="368" max="368" width="177.7109375" style="1" bestFit="1" customWidth="1"/>
    <col min="369" max="369" width="124.85546875" style="1" bestFit="1" customWidth="1"/>
    <col min="370" max="370" width="71" style="1" bestFit="1" customWidth="1"/>
    <col min="371" max="371" width="75.28515625" style="1" bestFit="1" customWidth="1"/>
    <col min="372" max="372" width="169.5703125" style="1" bestFit="1" customWidth="1"/>
    <col min="373" max="373" width="92.28515625" style="1" bestFit="1" customWidth="1"/>
    <col min="374" max="374" width="112.42578125" style="1" bestFit="1" customWidth="1"/>
    <col min="375" max="375" width="153.7109375" style="1" bestFit="1" customWidth="1"/>
    <col min="376" max="376" width="56.42578125" style="1" bestFit="1" customWidth="1"/>
    <col min="377" max="377" width="255.7109375" style="1" bestFit="1" customWidth="1"/>
    <col min="378" max="378" width="113.7109375" style="1" bestFit="1" customWidth="1"/>
    <col min="379" max="379" width="184.28515625" style="1" bestFit="1" customWidth="1"/>
    <col min="380" max="380" width="72.42578125" style="1" bestFit="1" customWidth="1"/>
    <col min="381" max="381" width="111.7109375" style="1" bestFit="1" customWidth="1"/>
    <col min="382" max="382" width="65.28515625" style="1" bestFit="1" customWidth="1"/>
    <col min="383" max="383" width="75.85546875" style="1" bestFit="1" customWidth="1"/>
    <col min="384" max="384" width="117.140625" style="1" bestFit="1" customWidth="1"/>
    <col min="385" max="385" width="248.7109375" style="1" bestFit="1" customWidth="1"/>
    <col min="386" max="386" width="224.28515625" style="1" bestFit="1" customWidth="1"/>
    <col min="387" max="387" width="236.5703125" style="1" bestFit="1" customWidth="1"/>
    <col min="388" max="388" width="130.140625" style="1" bestFit="1" customWidth="1"/>
    <col min="389" max="389" width="226" style="1" bestFit="1" customWidth="1"/>
    <col min="390" max="390" width="66" style="1" bestFit="1" customWidth="1"/>
    <col min="391" max="391" width="48.7109375" style="1" bestFit="1" customWidth="1"/>
    <col min="392" max="392" width="112.140625" style="1" bestFit="1" customWidth="1"/>
    <col min="393" max="393" width="255.7109375" style="1" bestFit="1" customWidth="1"/>
    <col min="394" max="394" width="112" style="1" bestFit="1" customWidth="1"/>
    <col min="395" max="396" width="255.7109375" style="1" bestFit="1" customWidth="1"/>
    <col min="397" max="397" width="65.7109375" style="1" bestFit="1" customWidth="1"/>
    <col min="398" max="398" width="120" style="1" bestFit="1" customWidth="1"/>
    <col min="399" max="399" width="154.140625" style="1" bestFit="1" customWidth="1"/>
    <col min="400" max="400" width="98.140625" style="1" bestFit="1" customWidth="1"/>
    <col min="401" max="401" width="88.5703125" style="1" bestFit="1" customWidth="1"/>
    <col min="402" max="402" width="161.7109375" style="1" bestFit="1" customWidth="1"/>
    <col min="403" max="404" width="255.7109375" style="1" bestFit="1" customWidth="1"/>
    <col min="405" max="405" width="68.140625" style="1" bestFit="1" customWidth="1"/>
    <col min="406" max="406" width="189.140625" style="1" bestFit="1" customWidth="1"/>
    <col min="407" max="407" width="165.7109375" style="1" bestFit="1" customWidth="1"/>
    <col min="408" max="408" width="150.5703125" style="1" bestFit="1" customWidth="1"/>
    <col min="409" max="409" width="124.28515625" style="1" bestFit="1" customWidth="1"/>
    <col min="410" max="410" width="136.42578125" style="1" bestFit="1" customWidth="1"/>
    <col min="411" max="411" width="104.28515625" style="1" bestFit="1" customWidth="1"/>
    <col min="412" max="412" width="193.140625" style="1" bestFit="1" customWidth="1"/>
    <col min="413" max="413" width="123.85546875" style="1" bestFit="1" customWidth="1"/>
    <col min="414" max="414" width="255.7109375" style="1" bestFit="1" customWidth="1"/>
    <col min="415" max="415" width="124.5703125" style="1" bestFit="1" customWidth="1"/>
    <col min="416" max="416" width="102.7109375" style="1" bestFit="1" customWidth="1"/>
    <col min="417" max="417" width="97.42578125" style="1" bestFit="1" customWidth="1"/>
    <col min="418" max="418" width="78.85546875" style="1" bestFit="1" customWidth="1"/>
    <col min="419" max="419" width="243.85546875" style="1" bestFit="1" customWidth="1"/>
    <col min="420" max="420" width="155" style="1" bestFit="1" customWidth="1"/>
    <col min="421" max="421" width="126.42578125" style="1" bestFit="1" customWidth="1"/>
    <col min="422" max="422" width="70.140625" style="1" bestFit="1" customWidth="1"/>
    <col min="423" max="423" width="159.42578125" style="1" bestFit="1" customWidth="1"/>
    <col min="424" max="424" width="73.7109375" style="1" bestFit="1" customWidth="1"/>
    <col min="425" max="425" width="199.42578125" style="1" bestFit="1" customWidth="1"/>
    <col min="426" max="426" width="82.28515625" style="1" bestFit="1" customWidth="1"/>
    <col min="427" max="427" width="133.7109375" style="1" bestFit="1" customWidth="1"/>
    <col min="428" max="428" width="62.7109375" style="1" bestFit="1" customWidth="1"/>
    <col min="429" max="429" width="91.7109375" style="1" bestFit="1" customWidth="1"/>
    <col min="430" max="430" width="157.42578125" style="1" bestFit="1" customWidth="1"/>
    <col min="431" max="431" width="102" style="1" bestFit="1" customWidth="1"/>
    <col min="432" max="432" width="96.7109375" style="1" bestFit="1" customWidth="1"/>
    <col min="433" max="433" width="66.7109375" style="1" bestFit="1" customWidth="1"/>
    <col min="434" max="434" width="143.5703125" style="1" bestFit="1" customWidth="1"/>
    <col min="435" max="435" width="133.42578125" style="1" bestFit="1" customWidth="1"/>
    <col min="436" max="436" width="70.85546875" style="1" bestFit="1" customWidth="1"/>
    <col min="437" max="437" width="170.140625" style="1" bestFit="1" customWidth="1"/>
    <col min="438" max="438" width="4.85546875" style="1" bestFit="1" customWidth="1"/>
    <col min="439" max="439" width="164.5703125" style="1" bestFit="1" customWidth="1"/>
    <col min="440" max="440" width="129.85546875" style="1" bestFit="1" customWidth="1"/>
    <col min="441" max="441" width="208.42578125" style="1" bestFit="1" customWidth="1"/>
    <col min="442" max="442" width="45.85546875" style="1" bestFit="1" customWidth="1"/>
    <col min="443" max="443" width="102.85546875" style="1" bestFit="1" customWidth="1"/>
    <col min="444" max="444" width="122" style="1" bestFit="1" customWidth="1"/>
    <col min="445" max="445" width="105.85546875" style="1" bestFit="1" customWidth="1"/>
    <col min="446" max="446" width="70.5703125" style="1" bestFit="1" customWidth="1"/>
    <col min="447" max="447" width="32" style="1" bestFit="1" customWidth="1"/>
    <col min="448" max="448" width="71" style="1" bestFit="1" customWidth="1"/>
    <col min="449" max="449" width="52.7109375" style="1" bestFit="1" customWidth="1"/>
    <col min="450" max="450" width="101.42578125" style="1" bestFit="1" customWidth="1"/>
    <col min="451" max="451" width="66.42578125" style="1" bestFit="1" customWidth="1"/>
    <col min="452" max="452" width="255.7109375" style="1" bestFit="1" customWidth="1"/>
    <col min="453" max="453" width="84.5703125" style="1" bestFit="1" customWidth="1"/>
    <col min="454" max="454" width="68.85546875" style="1" bestFit="1" customWidth="1"/>
    <col min="455" max="455" width="120" style="1" bestFit="1" customWidth="1"/>
    <col min="456" max="456" width="125.7109375" style="1" bestFit="1" customWidth="1"/>
    <col min="457" max="457" width="132.85546875" style="1" bestFit="1" customWidth="1"/>
    <col min="458" max="458" width="161.42578125" style="1" bestFit="1" customWidth="1"/>
    <col min="459" max="459" width="104.42578125" style="1" bestFit="1" customWidth="1"/>
    <col min="460" max="460" width="71" style="1" bestFit="1" customWidth="1"/>
    <col min="461" max="461" width="85.7109375" style="1" bestFit="1" customWidth="1"/>
    <col min="462" max="462" width="157.7109375" style="1" bestFit="1" customWidth="1"/>
    <col min="463" max="463" width="255.7109375" style="1" bestFit="1" customWidth="1"/>
    <col min="464" max="464" width="207.42578125" style="1" bestFit="1" customWidth="1"/>
    <col min="465" max="465" width="103.140625" style="1" bestFit="1" customWidth="1"/>
    <col min="466" max="466" width="128.140625" style="1" bestFit="1" customWidth="1"/>
    <col min="467" max="467" width="104.42578125" style="1" bestFit="1" customWidth="1"/>
    <col min="468" max="468" width="113.5703125" style="1" bestFit="1" customWidth="1"/>
    <col min="469" max="469" width="75.5703125" style="1" bestFit="1" customWidth="1"/>
    <col min="470" max="470" width="147.28515625" style="1" bestFit="1" customWidth="1"/>
    <col min="471" max="471" width="92" style="1" bestFit="1" customWidth="1"/>
    <col min="472" max="472" width="166.5703125" style="1" bestFit="1" customWidth="1"/>
    <col min="473" max="473" width="110.28515625" style="1" bestFit="1" customWidth="1"/>
    <col min="474" max="474" width="43.7109375" style="1" bestFit="1" customWidth="1"/>
    <col min="475" max="475" width="150.28515625" style="1" bestFit="1" customWidth="1"/>
    <col min="476" max="476" width="157.28515625" style="1" bestFit="1" customWidth="1"/>
    <col min="477" max="477" width="104.42578125" style="1" bestFit="1" customWidth="1"/>
    <col min="478" max="478" width="70.5703125" style="1" bestFit="1" customWidth="1"/>
    <col min="479" max="479" width="137.42578125" style="1" bestFit="1" customWidth="1"/>
    <col min="480" max="480" width="255.7109375" style="1" bestFit="1" customWidth="1"/>
    <col min="481" max="481" width="225.5703125" style="1" bestFit="1" customWidth="1"/>
    <col min="482" max="482" width="255.7109375" style="1" bestFit="1" customWidth="1"/>
    <col min="483" max="483" width="168.85546875" style="1" bestFit="1" customWidth="1"/>
    <col min="484" max="484" width="88.5703125" style="1" bestFit="1" customWidth="1"/>
    <col min="485" max="485" width="151.28515625" style="1" bestFit="1" customWidth="1"/>
    <col min="486" max="486" width="173.140625" style="1" bestFit="1" customWidth="1"/>
    <col min="487" max="487" width="119.85546875" style="1" bestFit="1" customWidth="1"/>
    <col min="488" max="488" width="129.42578125" style="1" bestFit="1" customWidth="1"/>
    <col min="489" max="489" width="63.140625" style="1" bestFit="1" customWidth="1"/>
    <col min="490" max="490" width="255.7109375" style="1" bestFit="1" customWidth="1"/>
    <col min="491" max="491" width="48.140625" style="1" bestFit="1" customWidth="1"/>
    <col min="492" max="492" width="147.28515625" style="1" bestFit="1" customWidth="1"/>
    <col min="493" max="493" width="170.85546875" style="1" bestFit="1" customWidth="1"/>
    <col min="494" max="494" width="71" style="1" bestFit="1" customWidth="1"/>
    <col min="495" max="495" width="146.5703125" style="1" bestFit="1" customWidth="1"/>
    <col min="496" max="496" width="97.140625" style="1" bestFit="1" customWidth="1"/>
    <col min="497" max="497" width="214.42578125" style="1" bestFit="1" customWidth="1"/>
    <col min="498" max="498" width="112.85546875" style="1" bestFit="1" customWidth="1"/>
    <col min="499" max="499" width="75.85546875" style="1" bestFit="1" customWidth="1"/>
    <col min="500" max="500" width="184.85546875" style="1" bestFit="1" customWidth="1"/>
    <col min="501" max="501" width="72.85546875" style="1" bestFit="1" customWidth="1"/>
    <col min="502" max="502" width="113" style="1" bestFit="1" customWidth="1"/>
    <col min="503" max="503" width="120" style="1" bestFit="1" customWidth="1"/>
    <col min="504" max="504" width="176.7109375" style="1" bestFit="1" customWidth="1"/>
    <col min="505" max="505" width="148.42578125" style="1" bestFit="1" customWidth="1"/>
    <col min="506" max="506" width="202.7109375" style="1" bestFit="1" customWidth="1"/>
    <col min="507" max="507" width="162.85546875" style="1" bestFit="1" customWidth="1"/>
    <col min="508" max="508" width="15" style="1" bestFit="1" customWidth="1"/>
    <col min="509" max="509" width="82.7109375" style="1" bestFit="1" customWidth="1"/>
    <col min="510" max="510" width="115.85546875" style="1" bestFit="1" customWidth="1"/>
    <col min="511" max="511" width="98.85546875" style="1" bestFit="1" customWidth="1"/>
    <col min="512" max="512" width="138.140625" style="1" bestFit="1" customWidth="1"/>
    <col min="513" max="513" width="15" style="1" bestFit="1" customWidth="1"/>
    <col min="514" max="514" width="12.85546875" style="1" bestFit="1" customWidth="1"/>
    <col min="515" max="16384" width="11.42578125" style="1"/>
  </cols>
  <sheetData>
    <row r="2" spans="4:25" ht="15.75" thickBot="1" x14ac:dyDescent="0.3"/>
    <row r="3" spans="4:25" ht="27" thickBot="1" x14ac:dyDescent="0.45">
      <c r="D3" s="705" t="s">
        <v>0</v>
      </c>
      <c r="E3" s="706"/>
      <c r="F3" s="706"/>
      <c r="G3" s="706"/>
      <c r="H3" s="706"/>
      <c r="I3" s="706"/>
      <c r="J3" s="707"/>
    </row>
    <row r="10" spans="4:25" x14ac:dyDescent="0.25">
      <c r="D10"/>
      <c r="E10" s="5" t="s">
        <v>1</v>
      </c>
      <c r="F10"/>
      <c r="G10"/>
      <c r="H10"/>
      <c r="I10"/>
      <c r="J10"/>
      <c r="K10"/>
      <c r="L10"/>
      <c r="M10"/>
      <c r="N10"/>
      <c r="O10"/>
      <c r="P10"/>
      <c r="Q10"/>
      <c r="R10"/>
      <c r="S10"/>
      <c r="T10"/>
      <c r="U10"/>
      <c r="V10"/>
      <c r="W10"/>
      <c r="X10"/>
      <c r="Y10"/>
    </row>
    <row r="11" spans="4:25" x14ac:dyDescent="0.25">
      <c r="D11" s="5" t="s">
        <v>2</v>
      </c>
      <c r="E11" t="s">
        <v>3</v>
      </c>
      <c r="F11" t="s">
        <v>4</v>
      </c>
      <c r="G11" t="s">
        <v>5</v>
      </c>
      <c r="H11" t="s">
        <v>6</v>
      </c>
      <c r="I11" t="s">
        <v>7</v>
      </c>
      <c r="J11" t="s">
        <v>8</v>
      </c>
      <c r="K11" t="s">
        <v>9</v>
      </c>
      <c r="L11" t="s">
        <v>10</v>
      </c>
      <c r="M11"/>
      <c r="N11"/>
      <c r="O11"/>
      <c r="P11"/>
      <c r="Q11"/>
      <c r="R11"/>
      <c r="S11"/>
      <c r="T11"/>
      <c r="U11"/>
      <c r="V11"/>
      <c r="W11"/>
      <c r="X11"/>
      <c r="Y11"/>
    </row>
    <row r="12" spans="4:25" x14ac:dyDescent="0.25">
      <c r="D12" s="6" t="s">
        <v>11</v>
      </c>
      <c r="E12"/>
      <c r="F12"/>
      <c r="G12"/>
      <c r="H12"/>
      <c r="I12"/>
      <c r="J12"/>
      <c r="K12"/>
      <c r="L12"/>
      <c r="M12"/>
      <c r="N12"/>
      <c r="O12"/>
      <c r="P12"/>
      <c r="Q12"/>
      <c r="R12"/>
      <c r="S12"/>
      <c r="T12"/>
      <c r="U12"/>
      <c r="V12"/>
      <c r="W12"/>
      <c r="X12"/>
      <c r="Y12"/>
    </row>
    <row r="13" spans="4:25" x14ac:dyDescent="0.25">
      <c r="D13" s="6" t="s">
        <v>12</v>
      </c>
      <c r="E13"/>
      <c r="F13"/>
      <c r="G13"/>
      <c r="H13"/>
      <c r="I13"/>
      <c r="J13"/>
      <c r="K13"/>
      <c r="L13"/>
      <c r="M13"/>
      <c r="N13"/>
      <c r="O13"/>
      <c r="P13"/>
      <c r="Q13"/>
      <c r="R13"/>
      <c r="S13"/>
      <c r="T13"/>
      <c r="U13"/>
      <c r="V13"/>
      <c r="W13"/>
      <c r="X13"/>
      <c r="Y13"/>
    </row>
    <row r="14" spans="4:25" x14ac:dyDescent="0.25">
      <c r="D14" s="6" t="s">
        <v>13</v>
      </c>
      <c r="E14"/>
      <c r="F14"/>
      <c r="G14"/>
      <c r="H14"/>
      <c r="I14"/>
      <c r="J14"/>
      <c r="K14"/>
      <c r="L14"/>
      <c r="M14"/>
      <c r="N14"/>
      <c r="O14"/>
      <c r="P14"/>
      <c r="Q14"/>
      <c r="R14"/>
      <c r="S14"/>
      <c r="T14"/>
      <c r="U14"/>
      <c r="V14"/>
      <c r="W14"/>
      <c r="X14"/>
      <c r="Y14"/>
    </row>
    <row r="15" spans="4:25" x14ac:dyDescent="0.25">
      <c r="D15" s="6" t="s">
        <v>14</v>
      </c>
      <c r="E15"/>
      <c r="F15"/>
      <c r="G15"/>
      <c r="H15"/>
      <c r="I15"/>
      <c r="J15"/>
      <c r="K15"/>
      <c r="L15"/>
      <c r="M15"/>
      <c r="N15"/>
      <c r="O15"/>
      <c r="P15"/>
      <c r="Q15"/>
      <c r="R15"/>
      <c r="S15"/>
      <c r="T15"/>
      <c r="U15"/>
      <c r="V15"/>
      <c r="W15"/>
      <c r="X15"/>
      <c r="Y15"/>
    </row>
    <row r="16" spans="4:25" x14ac:dyDescent="0.25">
      <c r="D16" s="6" t="s">
        <v>15</v>
      </c>
      <c r="E16"/>
      <c r="F16"/>
      <c r="G16"/>
      <c r="H16"/>
      <c r="I16"/>
      <c r="J16"/>
      <c r="K16"/>
      <c r="L16"/>
      <c r="M16"/>
      <c r="N16"/>
      <c r="O16"/>
      <c r="P16"/>
      <c r="Q16"/>
      <c r="R16"/>
      <c r="S16"/>
      <c r="T16"/>
      <c r="U16"/>
      <c r="V16"/>
      <c r="W16"/>
      <c r="X16"/>
      <c r="Y16"/>
    </row>
    <row r="17" spans="4:25" x14ac:dyDescent="0.25">
      <c r="D17" s="6" t="s">
        <v>16</v>
      </c>
      <c r="E17"/>
      <c r="F17"/>
      <c r="G17"/>
      <c r="H17"/>
      <c r="I17"/>
      <c r="J17"/>
      <c r="K17"/>
      <c r="L17"/>
      <c r="M17"/>
      <c r="N17"/>
      <c r="O17"/>
      <c r="P17"/>
      <c r="Q17"/>
      <c r="R17"/>
      <c r="S17"/>
      <c r="T17"/>
      <c r="U17"/>
      <c r="V17"/>
      <c r="W17"/>
      <c r="X17"/>
      <c r="Y17"/>
    </row>
    <row r="18" spans="4:25" x14ac:dyDescent="0.25">
      <c r="D18" s="6" t="s">
        <v>17</v>
      </c>
      <c r="E18"/>
      <c r="F18"/>
      <c r="G18"/>
      <c r="H18"/>
      <c r="I18"/>
      <c r="J18"/>
      <c r="K18"/>
      <c r="L18"/>
      <c r="M18"/>
      <c r="N18"/>
      <c r="O18"/>
      <c r="P18"/>
      <c r="Q18"/>
      <c r="R18"/>
      <c r="S18"/>
      <c r="T18"/>
      <c r="U18"/>
      <c r="V18"/>
      <c r="W18"/>
      <c r="X18"/>
      <c r="Y18"/>
    </row>
    <row r="19" spans="4:25" x14ac:dyDescent="0.25">
      <c r="D19" s="6" t="s">
        <v>18</v>
      </c>
      <c r="E19"/>
      <c r="F19"/>
      <c r="G19"/>
      <c r="H19"/>
      <c r="I19"/>
      <c r="J19"/>
      <c r="K19"/>
      <c r="L19"/>
      <c r="M19"/>
      <c r="N19"/>
      <c r="O19"/>
      <c r="P19"/>
      <c r="Q19"/>
      <c r="R19"/>
      <c r="S19"/>
      <c r="T19"/>
      <c r="U19"/>
      <c r="V19"/>
      <c r="W19"/>
      <c r="X19"/>
      <c r="Y19"/>
    </row>
    <row r="20" spans="4:25" x14ac:dyDescent="0.25">
      <c r="D20" s="6" t="s">
        <v>19</v>
      </c>
      <c r="E20"/>
      <c r="F20"/>
      <c r="G20"/>
      <c r="H20"/>
      <c r="I20"/>
      <c r="J20"/>
      <c r="K20"/>
      <c r="L20"/>
      <c r="M20"/>
      <c r="N20"/>
      <c r="O20"/>
      <c r="P20"/>
      <c r="Q20"/>
      <c r="R20"/>
      <c r="S20"/>
      <c r="T20"/>
      <c r="U20"/>
      <c r="V20"/>
      <c r="W20"/>
      <c r="X20"/>
      <c r="Y20"/>
    </row>
    <row r="21" spans="4:25" x14ac:dyDescent="0.25">
      <c r="D21" s="6" t="s">
        <v>20</v>
      </c>
      <c r="E21"/>
      <c r="F21"/>
      <c r="G21"/>
      <c r="H21"/>
      <c r="I21"/>
      <c r="J21"/>
      <c r="K21"/>
      <c r="L21"/>
      <c r="M21"/>
      <c r="N21"/>
      <c r="O21"/>
      <c r="P21"/>
      <c r="Q21"/>
      <c r="R21"/>
      <c r="S21"/>
      <c r="T21"/>
      <c r="U21"/>
      <c r="V21"/>
      <c r="W21"/>
      <c r="X21"/>
      <c r="Y21"/>
    </row>
    <row r="22" spans="4:25" x14ac:dyDescent="0.25">
      <c r="D22" s="6" t="s">
        <v>21</v>
      </c>
      <c r="E22"/>
      <c r="F22"/>
      <c r="G22"/>
      <c r="H22"/>
      <c r="I22"/>
      <c r="J22"/>
      <c r="K22"/>
      <c r="L22"/>
      <c r="M22"/>
      <c r="N22"/>
      <c r="O22"/>
      <c r="P22"/>
      <c r="Q22"/>
      <c r="R22"/>
      <c r="S22"/>
      <c r="T22"/>
      <c r="U22"/>
      <c r="V22"/>
      <c r="W22"/>
      <c r="X22"/>
      <c r="Y22"/>
    </row>
    <row r="23" spans="4:25" x14ac:dyDescent="0.25">
      <c r="D23" s="6" t="s">
        <v>22</v>
      </c>
      <c r="E23"/>
      <c r="F23"/>
      <c r="G23"/>
      <c r="H23"/>
      <c r="I23"/>
      <c r="J23"/>
      <c r="K23"/>
      <c r="L23"/>
      <c r="M23"/>
      <c r="N23"/>
      <c r="O23"/>
      <c r="P23"/>
      <c r="Q23"/>
      <c r="R23"/>
      <c r="S23"/>
      <c r="T23"/>
      <c r="U23"/>
      <c r="V23"/>
      <c r="W23"/>
      <c r="X23"/>
      <c r="Y23"/>
    </row>
    <row r="24" spans="4:25" x14ac:dyDescent="0.25">
      <c r="D24" s="6" t="s">
        <v>23</v>
      </c>
      <c r="E24"/>
      <c r="F24"/>
      <c r="G24"/>
      <c r="H24"/>
      <c r="I24"/>
      <c r="J24"/>
      <c r="K24"/>
      <c r="L24"/>
      <c r="M24"/>
      <c r="N24"/>
      <c r="O24"/>
      <c r="P24"/>
      <c r="Q24"/>
      <c r="R24"/>
      <c r="S24"/>
      <c r="T24"/>
      <c r="U24"/>
      <c r="V24"/>
      <c r="W24"/>
      <c r="X24"/>
      <c r="Y24"/>
    </row>
    <row r="25" spans="4:25" x14ac:dyDescent="0.25">
      <c r="D25" s="6" t="s">
        <v>24</v>
      </c>
      <c r="E25"/>
      <c r="F25"/>
      <c r="G25"/>
      <c r="H25"/>
      <c r="I25"/>
      <c r="J25"/>
      <c r="K25"/>
      <c r="L25"/>
      <c r="M25"/>
      <c r="N25"/>
      <c r="O25"/>
      <c r="P25"/>
      <c r="Q25"/>
      <c r="R25"/>
      <c r="S25"/>
      <c r="T25"/>
      <c r="U25"/>
      <c r="V25"/>
      <c r="W25"/>
      <c r="X25"/>
      <c r="Y25"/>
    </row>
    <row r="26" spans="4:25" x14ac:dyDescent="0.25">
      <c r="D26" s="6" t="s">
        <v>25</v>
      </c>
      <c r="E26"/>
      <c r="F26"/>
      <c r="G26"/>
      <c r="H26"/>
      <c r="I26"/>
      <c r="J26"/>
      <c r="K26"/>
      <c r="L26"/>
      <c r="M26"/>
      <c r="N26"/>
      <c r="O26"/>
      <c r="P26"/>
      <c r="Q26"/>
      <c r="R26"/>
      <c r="S26"/>
      <c r="T26"/>
      <c r="U26"/>
      <c r="V26"/>
      <c r="W26"/>
      <c r="X26"/>
      <c r="Y26"/>
    </row>
    <row r="27" spans="4:25" x14ac:dyDescent="0.25">
      <c r="D27" s="6" t="s">
        <v>26</v>
      </c>
      <c r="E27"/>
      <c r="F27"/>
      <c r="G27"/>
      <c r="H27"/>
      <c r="I27"/>
      <c r="J27"/>
      <c r="K27"/>
      <c r="L27"/>
      <c r="M27"/>
      <c r="N27"/>
      <c r="O27"/>
      <c r="P27"/>
      <c r="Q27"/>
      <c r="R27"/>
      <c r="S27"/>
      <c r="T27"/>
      <c r="U27"/>
      <c r="V27"/>
      <c r="W27"/>
      <c r="X27"/>
      <c r="Y27"/>
    </row>
    <row r="28" spans="4:25" x14ac:dyDescent="0.25">
      <c r="D28" s="6" t="s">
        <v>27</v>
      </c>
      <c r="E28"/>
      <c r="F28"/>
      <c r="G28"/>
      <c r="H28"/>
      <c r="I28"/>
      <c r="J28"/>
      <c r="K28"/>
      <c r="L28"/>
      <c r="M28"/>
      <c r="N28"/>
      <c r="O28"/>
      <c r="P28"/>
      <c r="Q28"/>
      <c r="R28"/>
      <c r="S28"/>
      <c r="T28"/>
      <c r="U28"/>
      <c r="V28"/>
      <c r="W28"/>
      <c r="X28"/>
      <c r="Y28"/>
    </row>
    <row r="29" spans="4:25" x14ac:dyDescent="0.25">
      <c r="D29" s="6" t="s">
        <v>28</v>
      </c>
      <c r="E29"/>
      <c r="F29"/>
      <c r="G29"/>
      <c r="H29"/>
      <c r="I29"/>
      <c r="J29"/>
      <c r="K29"/>
      <c r="L29"/>
      <c r="M29"/>
      <c r="N29"/>
      <c r="O29"/>
      <c r="P29"/>
      <c r="Q29"/>
      <c r="R29"/>
      <c r="S29"/>
      <c r="T29"/>
      <c r="U29"/>
      <c r="V29"/>
      <c r="W29"/>
      <c r="X29"/>
      <c r="Y29"/>
    </row>
    <row r="30" spans="4:25" x14ac:dyDescent="0.25">
      <c r="D30" s="6" t="s">
        <v>29</v>
      </c>
      <c r="E30"/>
      <c r="F30"/>
      <c r="G30"/>
      <c r="H30"/>
      <c r="I30"/>
      <c r="J30"/>
      <c r="K30"/>
      <c r="L30"/>
      <c r="M30"/>
      <c r="N30"/>
      <c r="O30"/>
      <c r="P30"/>
      <c r="Q30"/>
      <c r="R30"/>
      <c r="S30"/>
      <c r="T30"/>
      <c r="U30"/>
      <c r="V30"/>
      <c r="W30"/>
      <c r="X30"/>
      <c r="Y30"/>
    </row>
    <row r="31" spans="4:25" x14ac:dyDescent="0.25">
      <c r="D31" s="6" t="s">
        <v>30</v>
      </c>
      <c r="E31"/>
      <c r="F31"/>
      <c r="G31"/>
      <c r="H31"/>
      <c r="I31"/>
      <c r="J31"/>
      <c r="K31"/>
      <c r="L31"/>
      <c r="M31"/>
      <c r="N31"/>
      <c r="O31"/>
      <c r="P31"/>
      <c r="Q31"/>
      <c r="R31"/>
      <c r="S31"/>
      <c r="T31"/>
      <c r="U31"/>
      <c r="V31"/>
      <c r="W31"/>
      <c r="X31"/>
      <c r="Y31"/>
    </row>
    <row r="32" spans="4:25" x14ac:dyDescent="0.25">
      <c r="D32" s="6" t="s">
        <v>31</v>
      </c>
      <c r="E32"/>
      <c r="F32"/>
      <c r="G32"/>
      <c r="H32"/>
      <c r="I32"/>
      <c r="J32"/>
      <c r="K32"/>
      <c r="L32"/>
      <c r="M32"/>
      <c r="N32"/>
      <c r="O32"/>
      <c r="P32"/>
      <c r="Q32"/>
      <c r="R32"/>
      <c r="S32"/>
      <c r="T32"/>
      <c r="U32"/>
      <c r="V32"/>
      <c r="W32"/>
      <c r="X32"/>
      <c r="Y32"/>
    </row>
    <row r="33" spans="4:25" x14ac:dyDescent="0.25">
      <c r="D33" s="6" t="s">
        <v>32</v>
      </c>
      <c r="E33"/>
      <c r="F33"/>
      <c r="G33"/>
      <c r="H33"/>
      <c r="I33"/>
      <c r="J33"/>
      <c r="K33"/>
      <c r="L33"/>
      <c r="M33"/>
      <c r="N33"/>
      <c r="O33"/>
      <c r="P33"/>
      <c r="Q33"/>
      <c r="R33"/>
      <c r="S33"/>
      <c r="T33"/>
      <c r="U33"/>
      <c r="V33"/>
      <c r="W33"/>
      <c r="X33"/>
      <c r="Y33"/>
    </row>
    <row r="34" spans="4:25" x14ac:dyDescent="0.25">
      <c r="D34" s="6" t="s">
        <v>33</v>
      </c>
      <c r="E34"/>
      <c r="F34"/>
      <c r="G34"/>
      <c r="H34"/>
      <c r="I34"/>
      <c r="J34"/>
      <c r="K34"/>
      <c r="L34"/>
      <c r="M34"/>
      <c r="N34"/>
      <c r="O34"/>
      <c r="P34"/>
      <c r="Q34"/>
      <c r="R34"/>
      <c r="S34"/>
      <c r="T34"/>
      <c r="U34"/>
      <c r="V34"/>
      <c r="W34"/>
      <c r="X34"/>
      <c r="Y34"/>
    </row>
    <row r="35" spans="4:25" x14ac:dyDescent="0.25">
      <c r="D35" s="6" t="s">
        <v>34</v>
      </c>
      <c r="E35"/>
      <c r="F35"/>
      <c r="G35"/>
      <c r="H35"/>
      <c r="I35"/>
      <c r="J35"/>
      <c r="K35"/>
      <c r="L35"/>
      <c r="M35"/>
      <c r="N35"/>
      <c r="O35"/>
      <c r="P35"/>
      <c r="Q35"/>
      <c r="R35"/>
      <c r="S35"/>
      <c r="T35"/>
      <c r="U35"/>
      <c r="V35"/>
      <c r="W35"/>
      <c r="X35"/>
      <c r="Y35"/>
    </row>
    <row r="36" spans="4:25" x14ac:dyDescent="0.25">
      <c r="D36" s="6" t="s">
        <v>35</v>
      </c>
      <c r="E36"/>
      <c r="F36"/>
      <c r="G36"/>
      <c r="H36"/>
      <c r="I36"/>
      <c r="J36"/>
      <c r="K36"/>
      <c r="L36"/>
      <c r="M36"/>
      <c r="N36"/>
      <c r="O36"/>
      <c r="P36"/>
      <c r="Q36"/>
      <c r="R36"/>
      <c r="S36"/>
      <c r="T36"/>
      <c r="U36"/>
      <c r="V36"/>
      <c r="W36"/>
      <c r="X36"/>
      <c r="Y36"/>
    </row>
    <row r="37" spans="4:25" x14ac:dyDescent="0.25">
      <c r="D37" s="6" t="s">
        <v>36</v>
      </c>
      <c r="E37"/>
      <c r="F37"/>
      <c r="G37"/>
      <c r="H37"/>
      <c r="I37"/>
      <c r="J37"/>
      <c r="K37"/>
      <c r="L37"/>
      <c r="M37"/>
      <c r="N37"/>
      <c r="O37"/>
      <c r="P37"/>
      <c r="Q37"/>
      <c r="R37"/>
      <c r="S37"/>
      <c r="T37"/>
      <c r="U37"/>
      <c r="V37"/>
      <c r="W37"/>
      <c r="X37"/>
      <c r="Y37"/>
    </row>
    <row r="38" spans="4:25" x14ac:dyDescent="0.25">
      <c r="D38" s="6" t="s">
        <v>37</v>
      </c>
      <c r="E38"/>
      <c r="F38"/>
      <c r="G38"/>
      <c r="H38"/>
      <c r="I38"/>
      <c r="J38"/>
      <c r="K38"/>
      <c r="L38"/>
      <c r="M38"/>
      <c r="N38"/>
      <c r="O38"/>
      <c r="P38"/>
      <c r="Q38"/>
      <c r="R38"/>
      <c r="S38"/>
      <c r="T38"/>
      <c r="U38"/>
      <c r="V38"/>
      <c r="W38"/>
      <c r="X38"/>
      <c r="Y38"/>
    </row>
    <row r="39" spans="4:25" x14ac:dyDescent="0.25">
      <c r="D39" s="6" t="s">
        <v>38</v>
      </c>
      <c r="E39"/>
      <c r="F39"/>
      <c r="G39"/>
      <c r="H39"/>
      <c r="I39"/>
      <c r="J39"/>
      <c r="K39"/>
      <c r="L39"/>
      <c r="M39"/>
      <c r="N39"/>
      <c r="O39"/>
      <c r="P39"/>
      <c r="Q39"/>
      <c r="R39"/>
      <c r="S39"/>
      <c r="T39"/>
      <c r="U39"/>
      <c r="V39"/>
      <c r="W39"/>
      <c r="X39"/>
      <c r="Y39"/>
    </row>
    <row r="40" spans="4:25" x14ac:dyDescent="0.25">
      <c r="D40" s="6" t="s">
        <v>39</v>
      </c>
      <c r="E40"/>
      <c r="F40"/>
      <c r="G40"/>
      <c r="H40"/>
      <c r="I40"/>
      <c r="J40"/>
      <c r="K40"/>
      <c r="L40"/>
      <c r="M40"/>
      <c r="N40"/>
      <c r="O40"/>
      <c r="P40"/>
      <c r="Q40"/>
      <c r="R40"/>
      <c r="S40"/>
      <c r="T40"/>
      <c r="U40"/>
      <c r="V40"/>
      <c r="W40"/>
      <c r="X40"/>
      <c r="Y40"/>
    </row>
    <row r="41" spans="4:25" x14ac:dyDescent="0.25">
      <c r="D41" s="6" t="s">
        <v>40</v>
      </c>
      <c r="E41"/>
      <c r="F41"/>
      <c r="G41"/>
      <c r="H41"/>
      <c r="I41"/>
      <c r="J41"/>
      <c r="K41"/>
      <c r="L41"/>
      <c r="M41"/>
      <c r="N41"/>
      <c r="O41"/>
      <c r="P41"/>
      <c r="Q41"/>
      <c r="R41"/>
      <c r="S41"/>
      <c r="T41"/>
      <c r="U41"/>
      <c r="V41"/>
      <c r="W41"/>
      <c r="X41"/>
      <c r="Y41"/>
    </row>
    <row r="42" spans="4:25" x14ac:dyDescent="0.25">
      <c r="D42" s="6" t="s">
        <v>41</v>
      </c>
      <c r="E42"/>
      <c r="F42"/>
      <c r="G42"/>
      <c r="H42"/>
      <c r="I42"/>
      <c r="J42"/>
      <c r="K42"/>
      <c r="L42"/>
      <c r="M42"/>
      <c r="N42"/>
      <c r="O42"/>
      <c r="P42"/>
      <c r="Q42"/>
      <c r="R42"/>
      <c r="S42"/>
      <c r="T42"/>
      <c r="U42"/>
      <c r="V42"/>
      <c r="W42"/>
      <c r="X42"/>
      <c r="Y42"/>
    </row>
    <row r="43" spans="4:25" x14ac:dyDescent="0.25">
      <c r="D43" s="6" t="s">
        <v>42</v>
      </c>
      <c r="E43"/>
      <c r="F43"/>
      <c r="G43"/>
      <c r="H43"/>
      <c r="I43"/>
      <c r="J43"/>
      <c r="K43"/>
      <c r="L43"/>
      <c r="M43"/>
      <c r="N43"/>
      <c r="O43"/>
      <c r="P43"/>
      <c r="Q43"/>
      <c r="R43"/>
      <c r="S43"/>
      <c r="T43"/>
      <c r="U43"/>
      <c r="V43"/>
      <c r="W43"/>
      <c r="X43"/>
      <c r="Y43"/>
    </row>
    <row r="44" spans="4:25" x14ac:dyDescent="0.25">
      <c r="D44" s="6" t="s">
        <v>43</v>
      </c>
      <c r="E44"/>
      <c r="F44"/>
      <c r="G44"/>
      <c r="H44"/>
      <c r="I44"/>
      <c r="J44"/>
      <c r="K44"/>
      <c r="L44"/>
      <c r="M44"/>
      <c r="N44"/>
      <c r="O44"/>
      <c r="P44"/>
      <c r="Q44"/>
      <c r="R44"/>
      <c r="S44"/>
      <c r="T44"/>
      <c r="U44"/>
      <c r="V44"/>
      <c r="W44"/>
      <c r="X44"/>
      <c r="Y44"/>
    </row>
    <row r="45" spans="4:25" x14ac:dyDescent="0.25">
      <c r="D45" s="6" t="s">
        <v>44</v>
      </c>
      <c r="E45"/>
      <c r="F45"/>
      <c r="G45"/>
      <c r="H45"/>
      <c r="I45"/>
      <c r="J45"/>
      <c r="K45"/>
      <c r="L45"/>
      <c r="M45"/>
      <c r="N45"/>
      <c r="O45"/>
      <c r="P45"/>
      <c r="Q45"/>
      <c r="R45"/>
      <c r="S45"/>
      <c r="T45"/>
      <c r="U45"/>
      <c r="V45"/>
      <c r="W45"/>
      <c r="X45"/>
      <c r="Y45"/>
    </row>
    <row r="46" spans="4:25" x14ac:dyDescent="0.25">
      <c r="D46" s="6" t="s">
        <v>45</v>
      </c>
      <c r="E46"/>
      <c r="F46"/>
      <c r="G46"/>
      <c r="H46"/>
      <c r="I46"/>
      <c r="J46"/>
      <c r="K46"/>
      <c r="L46"/>
      <c r="M46"/>
      <c r="N46"/>
      <c r="O46"/>
      <c r="P46"/>
      <c r="Q46"/>
      <c r="R46"/>
      <c r="S46"/>
      <c r="T46"/>
      <c r="U46"/>
      <c r="V46"/>
      <c r="W46"/>
      <c r="X46"/>
      <c r="Y46"/>
    </row>
    <row r="47" spans="4:25" x14ac:dyDescent="0.25">
      <c r="D47" s="6" t="s">
        <v>46</v>
      </c>
      <c r="E47"/>
      <c r="F47"/>
      <c r="G47"/>
      <c r="H47"/>
      <c r="I47"/>
      <c r="J47"/>
      <c r="K47"/>
      <c r="L47"/>
      <c r="M47"/>
      <c r="N47"/>
      <c r="O47"/>
      <c r="P47"/>
      <c r="Q47"/>
      <c r="R47"/>
      <c r="S47"/>
      <c r="T47"/>
      <c r="U47"/>
      <c r="V47"/>
      <c r="W47"/>
      <c r="X47"/>
      <c r="Y47"/>
    </row>
    <row r="48" spans="4:25" x14ac:dyDescent="0.25">
      <c r="D48" s="6" t="s">
        <v>47</v>
      </c>
      <c r="E48"/>
      <c r="F48"/>
      <c r="G48"/>
      <c r="H48"/>
      <c r="I48"/>
      <c r="J48"/>
      <c r="K48"/>
      <c r="L48"/>
      <c r="M48"/>
      <c r="N48"/>
      <c r="O48"/>
      <c r="P48"/>
      <c r="Q48"/>
      <c r="R48"/>
      <c r="S48"/>
      <c r="T48"/>
      <c r="U48"/>
      <c r="V48"/>
      <c r="W48"/>
      <c r="X48"/>
      <c r="Y48"/>
    </row>
    <row r="49" spans="4:25" x14ac:dyDescent="0.25">
      <c r="D49" s="6" t="s">
        <v>10</v>
      </c>
      <c r="E49"/>
      <c r="F49"/>
      <c r="G49"/>
      <c r="H49"/>
      <c r="I49"/>
      <c r="J49"/>
      <c r="K49"/>
      <c r="L49"/>
      <c r="M49"/>
      <c r="N49"/>
      <c r="O49"/>
      <c r="P49"/>
      <c r="Q49"/>
      <c r="R49"/>
      <c r="S49"/>
      <c r="T49"/>
      <c r="U49"/>
      <c r="V49"/>
      <c r="W49"/>
      <c r="X49"/>
      <c r="Y49"/>
    </row>
    <row r="55" spans="4:25" x14ac:dyDescent="0.25">
      <c r="D55" s="5" t="s">
        <v>2</v>
      </c>
      <c r="E55"/>
      <c r="F55"/>
      <c r="G55"/>
      <c r="H55"/>
      <c r="I55"/>
      <c r="J55"/>
      <c r="K55"/>
      <c r="L55"/>
      <c r="M55"/>
      <c r="N55"/>
      <c r="O55"/>
      <c r="P55"/>
      <c r="Q55"/>
      <c r="R55"/>
      <c r="S55"/>
      <c r="T55"/>
      <c r="U55"/>
      <c r="V55"/>
      <c r="W55"/>
      <c r="X55"/>
    </row>
    <row r="56" spans="4:25" x14ac:dyDescent="0.25">
      <c r="D56" s="6" t="s">
        <v>11</v>
      </c>
      <c r="E56"/>
      <c r="F56"/>
      <c r="G56"/>
      <c r="H56"/>
      <c r="I56"/>
      <c r="J56"/>
      <c r="K56"/>
      <c r="L56"/>
      <c r="M56"/>
      <c r="N56"/>
      <c r="O56"/>
      <c r="P56"/>
      <c r="Q56"/>
      <c r="R56"/>
      <c r="S56"/>
      <c r="T56"/>
      <c r="U56"/>
      <c r="V56"/>
      <c r="W56"/>
      <c r="X56"/>
    </row>
    <row r="57" spans="4:25" x14ac:dyDescent="0.25">
      <c r="D57" s="6" t="s">
        <v>12</v>
      </c>
      <c r="E57"/>
      <c r="F57"/>
      <c r="G57"/>
      <c r="H57"/>
      <c r="I57"/>
      <c r="J57"/>
      <c r="K57"/>
      <c r="L57"/>
      <c r="M57"/>
      <c r="N57"/>
      <c r="O57"/>
      <c r="P57"/>
      <c r="Q57"/>
      <c r="R57"/>
      <c r="S57"/>
      <c r="T57"/>
      <c r="U57"/>
      <c r="V57"/>
      <c r="W57"/>
      <c r="X57"/>
      <c r="Y57" s="12"/>
    </row>
    <row r="58" spans="4:25" x14ac:dyDescent="0.25">
      <c r="D58" s="6" t="s">
        <v>13</v>
      </c>
      <c r="E58"/>
      <c r="F58"/>
      <c r="G58"/>
      <c r="H58"/>
      <c r="I58"/>
      <c r="J58"/>
      <c r="K58"/>
      <c r="L58"/>
      <c r="M58"/>
      <c r="N58"/>
      <c r="O58"/>
      <c r="P58"/>
      <c r="Q58"/>
      <c r="R58"/>
      <c r="S58"/>
      <c r="T58"/>
      <c r="U58"/>
      <c r="V58"/>
      <c r="W58"/>
      <c r="X58"/>
    </row>
    <row r="59" spans="4:25" x14ac:dyDescent="0.25">
      <c r="D59" s="6" t="s">
        <v>14</v>
      </c>
      <c r="E59"/>
      <c r="F59"/>
      <c r="G59"/>
      <c r="H59"/>
      <c r="I59"/>
      <c r="J59"/>
      <c r="K59"/>
      <c r="L59"/>
      <c r="M59"/>
      <c r="N59"/>
      <c r="O59"/>
      <c r="P59"/>
      <c r="Q59"/>
      <c r="R59"/>
      <c r="S59"/>
      <c r="T59"/>
      <c r="U59"/>
      <c r="V59"/>
      <c r="W59"/>
      <c r="X59"/>
    </row>
    <row r="60" spans="4:25" x14ac:dyDescent="0.25">
      <c r="D60" s="6" t="s">
        <v>15</v>
      </c>
      <c r="E60"/>
      <c r="F60"/>
      <c r="G60"/>
      <c r="H60"/>
      <c r="I60"/>
      <c r="J60"/>
      <c r="K60"/>
      <c r="L60"/>
      <c r="M60"/>
      <c r="N60"/>
      <c r="O60"/>
      <c r="P60"/>
      <c r="Q60"/>
      <c r="R60"/>
      <c r="S60"/>
      <c r="T60"/>
      <c r="U60"/>
      <c r="V60"/>
      <c r="W60"/>
      <c r="X60"/>
    </row>
    <row r="61" spans="4:25" x14ac:dyDescent="0.25">
      <c r="D61" s="6" t="s">
        <v>16</v>
      </c>
      <c r="E61"/>
      <c r="F61"/>
      <c r="G61"/>
      <c r="H61"/>
      <c r="I61"/>
      <c r="J61"/>
      <c r="K61"/>
      <c r="L61"/>
      <c r="M61"/>
      <c r="N61"/>
      <c r="O61"/>
      <c r="P61"/>
      <c r="Q61"/>
      <c r="R61"/>
      <c r="S61"/>
      <c r="T61"/>
      <c r="U61"/>
      <c r="V61"/>
      <c r="W61"/>
      <c r="X61"/>
    </row>
    <row r="62" spans="4:25" x14ac:dyDescent="0.25">
      <c r="D62" s="6" t="s">
        <v>17</v>
      </c>
      <c r="E62"/>
      <c r="F62"/>
      <c r="G62"/>
      <c r="H62"/>
      <c r="I62"/>
      <c r="J62"/>
      <c r="K62"/>
      <c r="L62"/>
      <c r="M62"/>
      <c r="N62"/>
      <c r="O62"/>
      <c r="P62"/>
      <c r="Q62"/>
      <c r="R62"/>
      <c r="S62"/>
      <c r="T62"/>
      <c r="U62"/>
      <c r="V62"/>
      <c r="W62"/>
      <c r="X62"/>
    </row>
    <row r="63" spans="4:25" x14ac:dyDescent="0.25">
      <c r="D63" s="6" t="s">
        <v>18</v>
      </c>
      <c r="E63"/>
      <c r="F63"/>
      <c r="G63"/>
      <c r="H63"/>
      <c r="I63"/>
      <c r="J63"/>
      <c r="K63"/>
      <c r="L63"/>
      <c r="M63"/>
      <c r="N63"/>
      <c r="O63"/>
      <c r="P63"/>
      <c r="Q63"/>
      <c r="R63"/>
      <c r="S63"/>
      <c r="T63"/>
      <c r="U63"/>
      <c r="V63"/>
      <c r="W63"/>
      <c r="X63"/>
    </row>
    <row r="64" spans="4:25" x14ac:dyDescent="0.25">
      <c r="D64" s="6" t="s">
        <v>19</v>
      </c>
      <c r="E64"/>
      <c r="F64"/>
      <c r="G64"/>
      <c r="H64"/>
      <c r="I64"/>
      <c r="J64"/>
      <c r="K64"/>
      <c r="L64"/>
      <c r="M64"/>
      <c r="N64"/>
      <c r="O64"/>
      <c r="P64"/>
      <c r="Q64"/>
      <c r="R64"/>
      <c r="S64"/>
      <c r="T64"/>
      <c r="U64"/>
      <c r="V64"/>
      <c r="W64"/>
      <c r="X64"/>
    </row>
    <row r="65" spans="4:24" x14ac:dyDescent="0.25">
      <c r="D65" s="6" t="s">
        <v>20</v>
      </c>
      <c r="E65"/>
      <c r="F65"/>
      <c r="G65"/>
      <c r="H65"/>
      <c r="I65"/>
      <c r="J65"/>
      <c r="K65"/>
      <c r="L65"/>
      <c r="M65"/>
      <c r="N65"/>
      <c r="O65"/>
      <c r="P65"/>
      <c r="Q65"/>
      <c r="R65"/>
      <c r="S65"/>
      <c r="T65"/>
      <c r="U65"/>
      <c r="V65"/>
      <c r="W65"/>
      <c r="X65"/>
    </row>
    <row r="66" spans="4:24" x14ac:dyDescent="0.25">
      <c r="D66" s="6" t="s">
        <v>21</v>
      </c>
      <c r="E66"/>
      <c r="F66"/>
      <c r="G66"/>
      <c r="H66"/>
      <c r="I66"/>
      <c r="J66"/>
      <c r="K66"/>
      <c r="L66"/>
      <c r="M66"/>
      <c r="N66"/>
      <c r="O66"/>
      <c r="P66"/>
      <c r="Q66"/>
      <c r="R66"/>
      <c r="S66"/>
      <c r="T66"/>
      <c r="U66"/>
      <c r="V66"/>
      <c r="W66"/>
      <c r="X66"/>
    </row>
    <row r="67" spans="4:24" x14ac:dyDescent="0.25">
      <c r="D67" s="6" t="s">
        <v>22</v>
      </c>
      <c r="E67"/>
      <c r="F67"/>
      <c r="G67"/>
      <c r="H67"/>
      <c r="I67" t="s">
        <v>48</v>
      </c>
      <c r="J67">
        <v>471</v>
      </c>
      <c r="K67" s="19">
        <f>J67/J69</f>
        <v>0.69571639586410639</v>
      </c>
      <c r="L67"/>
      <c r="M67"/>
      <c r="N67"/>
      <c r="O67"/>
      <c r="P67"/>
      <c r="Q67"/>
      <c r="R67"/>
      <c r="S67"/>
      <c r="T67"/>
      <c r="U67"/>
      <c r="V67"/>
      <c r="W67"/>
      <c r="X67"/>
    </row>
    <row r="68" spans="4:24" x14ac:dyDescent="0.25">
      <c r="D68" s="6" t="s">
        <v>23</v>
      </c>
      <c r="E68"/>
      <c r="F68"/>
      <c r="G68"/>
      <c r="H68"/>
      <c r="I68" t="s">
        <v>49</v>
      </c>
      <c r="J68">
        <v>206</v>
      </c>
      <c r="K68" s="19">
        <f>J68/J69</f>
        <v>0.30428360413589367</v>
      </c>
      <c r="L68"/>
      <c r="M68"/>
      <c r="N68"/>
      <c r="O68"/>
      <c r="P68"/>
      <c r="Q68"/>
      <c r="R68"/>
      <c r="S68"/>
      <c r="T68"/>
      <c r="U68"/>
      <c r="V68"/>
      <c r="W68"/>
      <c r="X68"/>
    </row>
    <row r="69" spans="4:24" x14ac:dyDescent="0.25">
      <c r="D69" s="6" t="s">
        <v>24</v>
      </c>
      <c r="E69"/>
      <c r="F69"/>
      <c r="G69"/>
      <c r="H69"/>
      <c r="I69"/>
      <c r="J69">
        <v>677</v>
      </c>
      <c r="K69"/>
      <c r="L69"/>
      <c r="M69"/>
      <c r="N69"/>
      <c r="O69"/>
      <c r="P69"/>
      <c r="Q69"/>
      <c r="R69"/>
      <c r="S69"/>
      <c r="T69"/>
      <c r="U69"/>
      <c r="V69"/>
      <c r="W69"/>
      <c r="X69"/>
    </row>
    <row r="70" spans="4:24" x14ac:dyDescent="0.25">
      <c r="D70" s="6" t="s">
        <v>25</v>
      </c>
      <c r="E70"/>
      <c r="F70"/>
      <c r="G70"/>
      <c r="H70"/>
      <c r="I70"/>
      <c r="J70"/>
      <c r="K70"/>
      <c r="L70"/>
      <c r="M70"/>
      <c r="N70"/>
      <c r="O70"/>
      <c r="P70"/>
      <c r="Q70"/>
      <c r="R70"/>
      <c r="S70"/>
      <c r="T70"/>
      <c r="U70"/>
      <c r="V70"/>
      <c r="W70"/>
      <c r="X70"/>
    </row>
    <row r="71" spans="4:24" x14ac:dyDescent="0.25">
      <c r="D71" s="6" t="s">
        <v>26</v>
      </c>
      <c r="E71"/>
      <c r="F71"/>
      <c r="G71"/>
      <c r="H71"/>
      <c r="I71"/>
      <c r="J71"/>
      <c r="K71"/>
      <c r="L71"/>
      <c r="M71"/>
      <c r="N71"/>
      <c r="O71"/>
      <c r="P71"/>
      <c r="Q71"/>
      <c r="R71"/>
      <c r="S71"/>
      <c r="T71"/>
      <c r="U71"/>
      <c r="V71"/>
      <c r="W71"/>
      <c r="X71"/>
    </row>
    <row r="72" spans="4:24" x14ac:dyDescent="0.25">
      <c r="D72" s="6" t="s">
        <v>27</v>
      </c>
      <c r="E72"/>
      <c r="F72"/>
      <c r="G72"/>
      <c r="H72"/>
      <c r="I72"/>
      <c r="J72"/>
      <c r="K72"/>
      <c r="L72"/>
      <c r="M72"/>
      <c r="N72"/>
      <c r="O72"/>
      <c r="P72"/>
      <c r="Q72"/>
      <c r="R72"/>
      <c r="S72"/>
      <c r="T72"/>
      <c r="U72"/>
      <c r="V72"/>
      <c r="W72"/>
      <c r="X72"/>
    </row>
    <row r="73" spans="4:24" x14ac:dyDescent="0.25">
      <c r="D73" s="6" t="s">
        <v>28</v>
      </c>
      <c r="E73"/>
      <c r="F73"/>
      <c r="G73"/>
      <c r="H73"/>
      <c r="I73"/>
      <c r="J73"/>
      <c r="K73"/>
      <c r="L73"/>
      <c r="M73"/>
      <c r="N73"/>
      <c r="O73"/>
      <c r="P73"/>
      <c r="Q73"/>
      <c r="R73"/>
      <c r="S73"/>
      <c r="T73"/>
      <c r="U73"/>
      <c r="V73"/>
      <c r="W73"/>
      <c r="X73"/>
    </row>
    <row r="74" spans="4:24" x14ac:dyDescent="0.25">
      <c r="D74" s="6" t="s">
        <v>29</v>
      </c>
      <c r="E74"/>
      <c r="F74"/>
      <c r="G74"/>
      <c r="H74"/>
      <c r="I74"/>
      <c r="J74"/>
      <c r="K74"/>
      <c r="L74"/>
      <c r="M74"/>
      <c r="N74"/>
      <c r="O74"/>
      <c r="P74"/>
      <c r="Q74"/>
      <c r="R74"/>
      <c r="S74"/>
      <c r="T74"/>
      <c r="U74"/>
      <c r="V74"/>
      <c r="W74"/>
      <c r="X74"/>
    </row>
    <row r="75" spans="4:24" x14ac:dyDescent="0.25">
      <c r="D75" s="6" t="s">
        <v>30</v>
      </c>
      <c r="E75"/>
      <c r="F75"/>
      <c r="G75"/>
      <c r="H75"/>
      <c r="I75"/>
      <c r="J75"/>
      <c r="K75"/>
      <c r="L75"/>
      <c r="M75"/>
      <c r="N75"/>
      <c r="O75"/>
      <c r="P75"/>
      <c r="Q75"/>
      <c r="R75"/>
      <c r="S75"/>
      <c r="T75"/>
      <c r="U75"/>
      <c r="V75"/>
      <c r="W75"/>
      <c r="X75"/>
    </row>
    <row r="76" spans="4:24" x14ac:dyDescent="0.25">
      <c r="D76" s="6" t="s">
        <v>31</v>
      </c>
      <c r="E76"/>
      <c r="F76"/>
      <c r="G76"/>
      <c r="H76"/>
      <c r="I76"/>
      <c r="J76"/>
      <c r="K76"/>
      <c r="L76"/>
      <c r="M76"/>
      <c r="N76"/>
      <c r="O76"/>
      <c r="P76"/>
      <c r="Q76"/>
      <c r="R76"/>
      <c r="S76"/>
      <c r="T76"/>
      <c r="U76"/>
      <c r="V76"/>
      <c r="W76"/>
      <c r="X76"/>
    </row>
    <row r="77" spans="4:24" x14ac:dyDescent="0.25">
      <c r="D77" s="6" t="s">
        <v>32</v>
      </c>
      <c r="E77"/>
      <c r="F77"/>
      <c r="G77"/>
      <c r="H77"/>
      <c r="I77"/>
      <c r="J77"/>
      <c r="K77"/>
      <c r="L77"/>
      <c r="M77"/>
      <c r="N77"/>
      <c r="O77"/>
      <c r="P77"/>
      <c r="Q77"/>
      <c r="R77"/>
      <c r="S77"/>
      <c r="T77"/>
      <c r="U77"/>
      <c r="V77"/>
      <c r="W77"/>
      <c r="X77"/>
    </row>
    <row r="78" spans="4:24" x14ac:dyDescent="0.25">
      <c r="D78" s="6" t="s">
        <v>33</v>
      </c>
      <c r="E78"/>
      <c r="F78"/>
      <c r="G78"/>
      <c r="H78"/>
      <c r="I78"/>
      <c r="J78"/>
      <c r="K78"/>
      <c r="L78"/>
      <c r="M78"/>
      <c r="N78"/>
      <c r="O78"/>
      <c r="P78"/>
      <c r="Q78"/>
      <c r="R78"/>
      <c r="S78"/>
      <c r="T78"/>
      <c r="U78"/>
      <c r="V78"/>
      <c r="W78"/>
      <c r="X78"/>
    </row>
    <row r="79" spans="4:24" x14ac:dyDescent="0.25">
      <c r="D79" s="6" t="s">
        <v>34</v>
      </c>
      <c r="E79"/>
      <c r="F79"/>
      <c r="G79"/>
      <c r="H79"/>
      <c r="I79"/>
      <c r="J79"/>
      <c r="K79"/>
      <c r="L79"/>
      <c r="M79"/>
      <c r="N79"/>
      <c r="O79"/>
      <c r="P79"/>
      <c r="Q79"/>
      <c r="R79"/>
      <c r="S79"/>
      <c r="T79"/>
      <c r="U79"/>
      <c r="V79"/>
      <c r="W79"/>
      <c r="X79"/>
    </row>
    <row r="80" spans="4:24" x14ac:dyDescent="0.25">
      <c r="D80" s="6" t="s">
        <v>35</v>
      </c>
      <c r="E80"/>
      <c r="F80"/>
      <c r="G80"/>
      <c r="H80"/>
      <c r="I80"/>
      <c r="J80"/>
      <c r="K80"/>
      <c r="L80"/>
      <c r="M80"/>
      <c r="N80"/>
      <c r="O80"/>
      <c r="P80"/>
      <c r="Q80"/>
      <c r="R80"/>
      <c r="S80"/>
      <c r="T80"/>
      <c r="U80"/>
      <c r="V80"/>
      <c r="W80"/>
      <c r="X80"/>
    </row>
    <row r="81" spans="4:24" x14ac:dyDescent="0.25">
      <c r="D81" s="6" t="s">
        <v>36</v>
      </c>
      <c r="E81"/>
      <c r="F81"/>
      <c r="G81"/>
      <c r="H81"/>
      <c r="I81"/>
      <c r="J81"/>
      <c r="K81"/>
      <c r="L81"/>
      <c r="M81"/>
      <c r="N81"/>
      <c r="O81"/>
      <c r="P81"/>
      <c r="Q81"/>
      <c r="R81"/>
      <c r="S81"/>
      <c r="T81"/>
      <c r="U81"/>
      <c r="V81"/>
      <c r="W81"/>
      <c r="X81"/>
    </row>
    <row r="82" spans="4:24" x14ac:dyDescent="0.25">
      <c r="D82" s="6" t="s">
        <v>37</v>
      </c>
      <c r="E82"/>
      <c r="F82"/>
      <c r="G82"/>
      <c r="H82"/>
      <c r="I82"/>
      <c r="J82"/>
      <c r="K82"/>
      <c r="L82"/>
      <c r="M82"/>
      <c r="N82"/>
      <c r="O82"/>
      <c r="P82"/>
      <c r="Q82"/>
      <c r="R82"/>
      <c r="S82"/>
      <c r="T82"/>
      <c r="U82"/>
      <c r="V82"/>
      <c r="W82"/>
      <c r="X82"/>
    </row>
    <row r="83" spans="4:24" x14ac:dyDescent="0.25">
      <c r="D83" s="6" t="s">
        <v>38</v>
      </c>
      <c r="E83"/>
      <c r="F83"/>
      <c r="G83"/>
      <c r="H83"/>
      <c r="I83"/>
      <c r="J83"/>
      <c r="K83"/>
      <c r="L83"/>
      <c r="M83"/>
      <c r="N83"/>
      <c r="O83"/>
      <c r="P83"/>
      <c r="Q83"/>
      <c r="R83"/>
      <c r="S83"/>
      <c r="T83"/>
      <c r="U83"/>
      <c r="V83"/>
      <c r="W83"/>
      <c r="X83"/>
    </row>
    <row r="84" spans="4:24" x14ac:dyDescent="0.25">
      <c r="D84" s="6" t="s">
        <v>39</v>
      </c>
      <c r="E84"/>
      <c r="F84"/>
      <c r="G84"/>
      <c r="H84"/>
      <c r="I84"/>
      <c r="J84"/>
      <c r="K84"/>
      <c r="L84"/>
      <c r="M84"/>
      <c r="N84"/>
      <c r="O84"/>
      <c r="P84"/>
      <c r="Q84"/>
      <c r="R84"/>
      <c r="S84"/>
      <c r="T84"/>
      <c r="U84"/>
      <c r="V84"/>
      <c r="W84"/>
      <c r="X84"/>
    </row>
    <row r="85" spans="4:24" x14ac:dyDescent="0.25">
      <c r="D85" s="6" t="s">
        <v>40</v>
      </c>
      <c r="E85"/>
      <c r="F85"/>
      <c r="G85"/>
      <c r="H85"/>
      <c r="I85"/>
      <c r="J85"/>
      <c r="K85"/>
      <c r="L85"/>
      <c r="M85"/>
      <c r="N85"/>
      <c r="O85"/>
      <c r="P85"/>
      <c r="Q85"/>
      <c r="R85"/>
      <c r="S85"/>
      <c r="T85"/>
      <c r="U85"/>
      <c r="V85"/>
      <c r="W85"/>
      <c r="X85"/>
    </row>
    <row r="86" spans="4:24" x14ac:dyDescent="0.25">
      <c r="D86" s="6" t="s">
        <v>41</v>
      </c>
      <c r="E86"/>
      <c r="F86"/>
      <c r="G86"/>
      <c r="H86"/>
      <c r="I86"/>
      <c r="J86"/>
      <c r="K86"/>
      <c r="L86"/>
      <c r="M86"/>
      <c r="N86"/>
      <c r="O86"/>
      <c r="P86"/>
      <c r="Q86"/>
      <c r="R86"/>
      <c r="S86"/>
      <c r="T86"/>
      <c r="U86"/>
      <c r="V86"/>
      <c r="W86"/>
      <c r="X86"/>
    </row>
    <row r="87" spans="4:24" x14ac:dyDescent="0.25">
      <c r="D87" s="6" t="s">
        <v>42</v>
      </c>
      <c r="E87"/>
      <c r="F87"/>
      <c r="G87"/>
      <c r="H87"/>
      <c r="I87"/>
      <c r="J87"/>
      <c r="K87"/>
      <c r="L87"/>
      <c r="M87"/>
      <c r="N87"/>
      <c r="O87"/>
      <c r="P87"/>
      <c r="Q87"/>
      <c r="R87"/>
      <c r="S87"/>
      <c r="T87"/>
      <c r="U87"/>
      <c r="V87"/>
      <c r="W87"/>
      <c r="X87"/>
    </row>
    <row r="88" spans="4:24" x14ac:dyDescent="0.25">
      <c r="D88" s="6" t="s">
        <v>43</v>
      </c>
      <c r="E88"/>
      <c r="F88"/>
      <c r="G88"/>
      <c r="H88"/>
      <c r="I88"/>
      <c r="J88"/>
      <c r="K88"/>
      <c r="L88"/>
      <c r="M88"/>
      <c r="N88"/>
      <c r="O88"/>
      <c r="P88"/>
      <c r="Q88"/>
      <c r="R88"/>
      <c r="S88"/>
      <c r="T88"/>
      <c r="U88"/>
      <c r="V88"/>
      <c r="W88"/>
      <c r="X88"/>
    </row>
    <row r="89" spans="4:24" x14ac:dyDescent="0.25">
      <c r="D89" s="6" t="s">
        <v>44</v>
      </c>
      <c r="E89"/>
      <c r="F89"/>
      <c r="G89"/>
      <c r="H89"/>
      <c r="I89"/>
      <c r="J89"/>
      <c r="K89"/>
      <c r="L89"/>
      <c r="M89"/>
      <c r="N89"/>
      <c r="O89"/>
      <c r="P89"/>
      <c r="Q89"/>
      <c r="R89"/>
      <c r="S89"/>
      <c r="T89"/>
      <c r="U89"/>
      <c r="V89"/>
      <c r="W89"/>
      <c r="X89"/>
    </row>
    <row r="90" spans="4:24" x14ac:dyDescent="0.25">
      <c r="D90" s="6" t="s">
        <v>45</v>
      </c>
      <c r="E90"/>
      <c r="F90"/>
      <c r="G90"/>
      <c r="H90"/>
      <c r="I90"/>
      <c r="J90"/>
      <c r="K90"/>
      <c r="L90"/>
      <c r="M90"/>
      <c r="N90"/>
      <c r="O90"/>
      <c r="P90"/>
      <c r="Q90"/>
      <c r="R90"/>
      <c r="S90"/>
      <c r="T90"/>
      <c r="U90"/>
      <c r="V90"/>
      <c r="W90"/>
      <c r="X90"/>
    </row>
    <row r="91" spans="4:24" x14ac:dyDescent="0.25">
      <c r="D91" s="6" t="s">
        <v>46</v>
      </c>
      <c r="E91"/>
      <c r="F91"/>
      <c r="G91"/>
      <c r="H91"/>
      <c r="I91"/>
      <c r="J91"/>
      <c r="K91"/>
      <c r="L91"/>
      <c r="M91"/>
      <c r="N91"/>
      <c r="O91"/>
      <c r="P91"/>
      <c r="Q91"/>
      <c r="R91"/>
      <c r="S91"/>
      <c r="T91"/>
      <c r="U91"/>
      <c r="V91"/>
      <c r="W91"/>
      <c r="X91"/>
    </row>
    <row r="92" spans="4:24" x14ac:dyDescent="0.25">
      <c r="D92" s="6" t="s">
        <v>47</v>
      </c>
      <c r="E92"/>
      <c r="F92"/>
      <c r="G92"/>
      <c r="H92"/>
      <c r="I92"/>
      <c r="J92"/>
      <c r="K92"/>
      <c r="L92"/>
      <c r="M92"/>
      <c r="N92"/>
      <c r="O92"/>
      <c r="P92"/>
      <c r="Q92"/>
      <c r="R92"/>
      <c r="S92"/>
      <c r="T92"/>
      <c r="U92"/>
      <c r="V92"/>
      <c r="W92"/>
      <c r="X92"/>
    </row>
    <row r="93" spans="4:24" x14ac:dyDescent="0.25">
      <c r="D93" s="6" t="s">
        <v>10</v>
      </c>
      <c r="E93"/>
      <c r="F93"/>
      <c r="G93"/>
      <c r="H93"/>
      <c r="I93"/>
      <c r="J93"/>
      <c r="K93"/>
      <c r="L93"/>
      <c r="M93"/>
      <c r="N93"/>
      <c r="O93"/>
      <c r="P93"/>
      <c r="Q93"/>
      <c r="R93"/>
      <c r="S93"/>
      <c r="T93"/>
      <c r="U93"/>
      <c r="V93"/>
      <c r="W93"/>
      <c r="X93"/>
    </row>
    <row r="94" spans="4:24" x14ac:dyDescent="0.25">
      <c r="D94"/>
      <c r="E94"/>
      <c r="F94"/>
      <c r="G94"/>
      <c r="H94"/>
      <c r="I94"/>
      <c r="J94"/>
      <c r="K94"/>
      <c r="L94"/>
      <c r="M94"/>
      <c r="N94"/>
      <c r="O94"/>
      <c r="P94"/>
      <c r="Q94"/>
      <c r="R94"/>
      <c r="S94"/>
      <c r="T94"/>
      <c r="U94"/>
      <c r="V94"/>
      <c r="W94"/>
      <c r="X94"/>
    </row>
    <row r="95" spans="4:24" x14ac:dyDescent="0.25">
      <c r="D95"/>
      <c r="E95"/>
      <c r="F95"/>
      <c r="G95"/>
      <c r="H95"/>
      <c r="I95"/>
      <c r="J95"/>
      <c r="K95"/>
      <c r="L95"/>
      <c r="M95"/>
      <c r="N95"/>
      <c r="O95"/>
      <c r="P95"/>
      <c r="Q95"/>
      <c r="R95"/>
      <c r="S95"/>
      <c r="T95"/>
      <c r="U95"/>
      <c r="V95"/>
      <c r="W95"/>
      <c r="X95"/>
    </row>
    <row r="99" spans="4:10" x14ac:dyDescent="0.25">
      <c r="D99" s="708" t="s">
        <v>50</v>
      </c>
      <c r="E99" s="708"/>
      <c r="F99" s="708"/>
      <c r="G99" s="708"/>
      <c r="H99" s="708"/>
      <c r="I99" s="708"/>
      <c r="J99" s="708"/>
    </row>
    <row r="101" spans="4:10" x14ac:dyDescent="0.25">
      <c r="D101" s="1" t="s">
        <v>2</v>
      </c>
      <c r="E101" s="1" t="s">
        <v>51</v>
      </c>
    </row>
    <row r="102" spans="4:10" x14ac:dyDescent="0.25">
      <c r="D102" s="11" t="s">
        <v>3</v>
      </c>
      <c r="E102" s="1">
        <v>67</v>
      </c>
    </row>
    <row r="103" spans="4:10" x14ac:dyDescent="0.25">
      <c r="D103" s="11" t="s">
        <v>4</v>
      </c>
      <c r="E103" s="1">
        <v>128</v>
      </c>
    </row>
    <row r="104" spans="4:10" x14ac:dyDescent="0.25">
      <c r="D104" s="11" t="s">
        <v>5</v>
      </c>
      <c r="E104" s="1">
        <v>14</v>
      </c>
    </row>
    <row r="105" spans="4:10" x14ac:dyDescent="0.25">
      <c r="D105" s="11" t="s">
        <v>6</v>
      </c>
      <c r="E105" s="1">
        <v>246</v>
      </c>
    </row>
    <row r="106" spans="4:10" x14ac:dyDescent="0.25">
      <c r="D106" s="11" t="s">
        <v>7</v>
      </c>
      <c r="E106" s="1">
        <v>213</v>
      </c>
    </row>
    <row r="107" spans="4:10" x14ac:dyDescent="0.25">
      <c r="D107" s="11" t="s">
        <v>8</v>
      </c>
      <c r="E107" s="1">
        <v>38</v>
      </c>
    </row>
    <row r="108" spans="4:10" x14ac:dyDescent="0.25">
      <c r="D108" s="11" t="s">
        <v>9</v>
      </c>
      <c r="E108" s="1">
        <v>17</v>
      </c>
    </row>
    <row r="109" spans="4:10" x14ac:dyDescent="0.25">
      <c r="D109" s="11" t="s">
        <v>10</v>
      </c>
      <c r="E109" s="1">
        <v>723</v>
      </c>
    </row>
    <row r="133" spans="4:10" x14ac:dyDescent="0.25">
      <c r="D133" s="709" t="s">
        <v>52</v>
      </c>
      <c r="E133" s="709"/>
      <c r="F133" s="709"/>
      <c r="G133" s="709"/>
      <c r="H133" s="709"/>
      <c r="I133" s="709"/>
      <c r="J133" s="709"/>
    </row>
    <row r="135" spans="4:10" x14ac:dyDescent="0.25">
      <c r="D135" s="1" t="s">
        <v>53</v>
      </c>
      <c r="E135" s="1" t="s">
        <v>54</v>
      </c>
    </row>
    <row r="137" spans="4:10" x14ac:dyDescent="0.25">
      <c r="D137" s="1" t="s">
        <v>2</v>
      </c>
      <c r="E137" s="1" t="s">
        <v>55</v>
      </c>
    </row>
    <row r="138" spans="4:10" x14ac:dyDescent="0.25">
      <c r="D138" s="11" t="s">
        <v>6</v>
      </c>
      <c r="E138" s="1">
        <v>185</v>
      </c>
    </row>
    <row r="139" spans="4:10" x14ac:dyDescent="0.25">
      <c r="D139" s="11" t="s">
        <v>8</v>
      </c>
      <c r="E139" s="1">
        <v>9</v>
      </c>
    </row>
    <row r="140" spans="4:10" x14ac:dyDescent="0.25">
      <c r="D140" s="11" t="s">
        <v>9</v>
      </c>
      <c r="E140" s="1">
        <v>17</v>
      </c>
    </row>
    <row r="141" spans="4:10" x14ac:dyDescent="0.25">
      <c r="D141" s="11" t="s">
        <v>10</v>
      </c>
      <c r="E141" s="1">
        <v>211</v>
      </c>
    </row>
    <row r="143" spans="4:10" x14ac:dyDescent="0.25">
      <c r="E143" s="11"/>
    </row>
    <row r="144" spans="4:10" x14ac:dyDescent="0.25">
      <c r="E144" s="11"/>
    </row>
    <row r="145" spans="5:5" x14ac:dyDescent="0.25">
      <c r="E145" s="11"/>
    </row>
    <row r="146" spans="5:5" x14ac:dyDescent="0.25">
      <c r="E146" s="11"/>
    </row>
    <row r="147" spans="5:5" x14ac:dyDescent="0.25">
      <c r="E147" s="11"/>
    </row>
    <row r="148" spans="5:5" x14ac:dyDescent="0.25">
      <c r="E148" s="11"/>
    </row>
    <row r="149" spans="5:5" x14ac:dyDescent="0.25">
      <c r="E149" s="11"/>
    </row>
    <row r="150" spans="5:5" x14ac:dyDescent="0.25">
      <c r="E150" s="11"/>
    </row>
    <row r="151" spans="5:5" x14ac:dyDescent="0.25">
      <c r="E151" s="11"/>
    </row>
    <row r="152" spans="5:5" x14ac:dyDescent="0.25">
      <c r="E152" s="11"/>
    </row>
    <row r="153" spans="5:5" x14ac:dyDescent="0.25">
      <c r="E153" s="11"/>
    </row>
    <row r="154" spans="5:5" x14ac:dyDescent="0.25">
      <c r="E154" s="11"/>
    </row>
    <row r="155" spans="5:5" x14ac:dyDescent="0.25">
      <c r="E155" s="11"/>
    </row>
    <row r="156" spans="5:5" x14ac:dyDescent="0.25">
      <c r="E156" s="11"/>
    </row>
    <row r="157" spans="5:5" x14ac:dyDescent="0.25">
      <c r="E157" s="11"/>
    </row>
    <row r="158" spans="5:5" x14ac:dyDescent="0.25">
      <c r="E158" s="11"/>
    </row>
    <row r="159" spans="5:5" x14ac:dyDescent="0.25">
      <c r="E159" s="11"/>
    </row>
    <row r="160" spans="5:5" x14ac:dyDescent="0.25">
      <c r="E160" s="11"/>
    </row>
    <row r="161" spans="4:10" x14ac:dyDescent="0.25">
      <c r="E161" s="11"/>
    </row>
    <row r="162" spans="4:10" x14ac:dyDescent="0.25">
      <c r="E162" s="11"/>
    </row>
    <row r="163" spans="4:10" x14ac:dyDescent="0.25">
      <c r="E163" s="11"/>
    </row>
    <row r="164" spans="4:10" x14ac:dyDescent="0.25">
      <c r="D164" s="709" t="s">
        <v>56</v>
      </c>
      <c r="E164" s="709"/>
      <c r="F164" s="709"/>
      <c r="G164" s="709"/>
      <c r="H164" s="709"/>
      <c r="I164" s="709"/>
      <c r="J164" s="709"/>
    </row>
    <row r="166" spans="4:10" x14ac:dyDescent="0.25">
      <c r="D166" s="1" t="s">
        <v>53</v>
      </c>
      <c r="E166" s="1" t="s">
        <v>57</v>
      </c>
    </row>
    <row r="167" spans="4:10" x14ac:dyDescent="0.25">
      <c r="D167" s="1" t="s">
        <v>58</v>
      </c>
      <c r="E167" s="1" t="s">
        <v>57</v>
      </c>
    </row>
    <row r="169" spans="4:10" x14ac:dyDescent="0.25">
      <c r="D169" s="1" t="s">
        <v>2</v>
      </c>
      <c r="E169" s="1" t="s">
        <v>59</v>
      </c>
    </row>
    <row r="170" spans="4:10" x14ac:dyDescent="0.25">
      <c r="D170" s="11" t="s">
        <v>4</v>
      </c>
      <c r="E170" s="1">
        <v>51</v>
      </c>
    </row>
    <row r="171" spans="4:10" x14ac:dyDescent="0.25">
      <c r="D171" s="11" t="s">
        <v>8</v>
      </c>
      <c r="E171" s="1">
        <v>28</v>
      </c>
    </row>
    <row r="172" spans="4:10" x14ac:dyDescent="0.25">
      <c r="D172" s="11" t="s">
        <v>10</v>
      </c>
      <c r="E172" s="1">
        <v>79</v>
      </c>
    </row>
    <row r="173" spans="4:10" x14ac:dyDescent="0.25">
      <c r="D173"/>
      <c r="E173"/>
    </row>
    <row r="174" spans="4:10" x14ac:dyDescent="0.25">
      <c r="D174"/>
      <c r="E174"/>
    </row>
    <row r="200" spans="4:10" x14ac:dyDescent="0.25">
      <c r="D200" s="703"/>
      <c r="E200" s="703"/>
      <c r="F200" s="703"/>
      <c r="G200" s="703"/>
      <c r="H200" s="703"/>
      <c r="I200" s="703"/>
      <c r="J200" s="703"/>
    </row>
    <row r="203" spans="4:10" x14ac:dyDescent="0.25">
      <c r="D203" s="1" t="s">
        <v>53</v>
      </c>
      <c r="E203" s="1" t="s">
        <v>57</v>
      </c>
    </row>
    <row r="205" spans="4:10" x14ac:dyDescent="0.25">
      <c r="D205" s="1" t="s">
        <v>2</v>
      </c>
      <c r="E205"/>
      <c r="F205"/>
      <c r="G205"/>
    </row>
    <row r="206" spans="4:10" x14ac:dyDescent="0.25">
      <c r="D206" s="11" t="s">
        <v>3</v>
      </c>
      <c r="E206"/>
      <c r="F206"/>
      <c r="G206"/>
    </row>
    <row r="207" spans="4:10" x14ac:dyDescent="0.25">
      <c r="D207" s="11" t="s">
        <v>4</v>
      </c>
      <c r="E207"/>
      <c r="F207"/>
      <c r="G207"/>
    </row>
    <row r="208" spans="4:10" x14ac:dyDescent="0.25">
      <c r="D208" s="11" t="s">
        <v>5</v>
      </c>
      <c r="E208"/>
      <c r="F208"/>
      <c r="G208"/>
    </row>
    <row r="209" spans="4:7" x14ac:dyDescent="0.25">
      <c r="D209" s="11" t="s">
        <v>6</v>
      </c>
      <c r="E209"/>
      <c r="F209"/>
      <c r="G209"/>
    </row>
    <row r="210" spans="4:7" x14ac:dyDescent="0.25">
      <c r="D210" s="11" t="s">
        <v>7</v>
      </c>
      <c r="E210"/>
      <c r="F210"/>
      <c r="G210"/>
    </row>
    <row r="211" spans="4:7" x14ac:dyDescent="0.25">
      <c r="D211" s="11" t="s">
        <v>8</v>
      </c>
      <c r="E211"/>
      <c r="F211"/>
      <c r="G211"/>
    </row>
    <row r="212" spans="4:7" x14ac:dyDescent="0.25">
      <c r="D212" s="11" t="s">
        <v>10</v>
      </c>
      <c r="E212"/>
      <c r="F212"/>
      <c r="G212"/>
    </row>
    <row r="213" spans="4:7" x14ac:dyDescent="0.25">
      <c r="D213"/>
      <c r="E213"/>
      <c r="F213"/>
      <c r="G213"/>
    </row>
    <row r="231" spans="4:10" ht="18.75" x14ac:dyDescent="0.3">
      <c r="D231" s="704" t="s">
        <v>60</v>
      </c>
      <c r="E231" s="704"/>
      <c r="F231" s="704"/>
      <c r="G231" s="704"/>
      <c r="H231" s="704"/>
      <c r="I231" s="704"/>
      <c r="J231" s="704"/>
    </row>
    <row r="235" spans="4:10" x14ac:dyDescent="0.25">
      <c r="D235" s="1" t="s">
        <v>53</v>
      </c>
      <c r="E235" s="1" t="s">
        <v>57</v>
      </c>
    </row>
    <row r="237" spans="4:10" x14ac:dyDescent="0.25">
      <c r="D237" s="1" t="s">
        <v>2</v>
      </c>
      <c r="E237"/>
      <c r="F237"/>
      <c r="G237"/>
    </row>
    <row r="238" spans="4:10" x14ac:dyDescent="0.25">
      <c r="D238" s="11" t="s">
        <v>3</v>
      </c>
      <c r="E238"/>
      <c r="F238"/>
      <c r="G238"/>
    </row>
    <row r="239" spans="4:10" x14ac:dyDescent="0.25">
      <c r="D239" s="11" t="s">
        <v>4</v>
      </c>
      <c r="E239"/>
      <c r="F239"/>
      <c r="G239"/>
    </row>
    <row r="240" spans="4:10" x14ac:dyDescent="0.25">
      <c r="D240" s="11" t="s">
        <v>5</v>
      </c>
      <c r="E240"/>
      <c r="F240"/>
      <c r="G240"/>
    </row>
    <row r="241" spans="4:7" x14ac:dyDescent="0.25">
      <c r="D241" s="11" t="s">
        <v>6</v>
      </c>
      <c r="E241"/>
      <c r="F241"/>
      <c r="G241"/>
    </row>
    <row r="242" spans="4:7" x14ac:dyDescent="0.25">
      <c r="D242" s="11" t="s">
        <v>7</v>
      </c>
      <c r="E242"/>
      <c r="F242"/>
      <c r="G242"/>
    </row>
    <row r="243" spans="4:7" x14ac:dyDescent="0.25">
      <c r="D243" s="11" t="s">
        <v>8</v>
      </c>
      <c r="E243"/>
      <c r="F243"/>
      <c r="G243"/>
    </row>
    <row r="244" spans="4:7" x14ac:dyDescent="0.25">
      <c r="D244" s="11" t="s">
        <v>10</v>
      </c>
      <c r="E244"/>
      <c r="F244"/>
      <c r="G244"/>
    </row>
    <row r="245" spans="4:7" x14ac:dyDescent="0.25">
      <c r="D245"/>
      <c r="E245"/>
      <c r="F245"/>
      <c r="G245"/>
    </row>
    <row r="246" spans="4:7" x14ac:dyDescent="0.25">
      <c r="D246"/>
      <c r="E246"/>
      <c r="F246"/>
      <c r="G246"/>
    </row>
    <row r="247" spans="4:7" x14ac:dyDescent="0.25">
      <c r="D247" s="1" t="s">
        <v>53</v>
      </c>
      <c r="E247" s="1" t="s">
        <v>57</v>
      </c>
    </row>
    <row r="249" spans="4:7" x14ac:dyDescent="0.25">
      <c r="D249" s="1" t="s">
        <v>2</v>
      </c>
      <c r="E249" s="1" t="s">
        <v>51</v>
      </c>
    </row>
    <row r="250" spans="4:7" x14ac:dyDescent="0.25">
      <c r="D250" s="11" t="s">
        <v>3</v>
      </c>
      <c r="E250" s="1">
        <v>65</v>
      </c>
    </row>
    <row r="251" spans="4:7" x14ac:dyDescent="0.25">
      <c r="D251" s="11" t="s">
        <v>4</v>
      </c>
      <c r="E251" s="1">
        <v>128</v>
      </c>
    </row>
    <row r="252" spans="4:7" x14ac:dyDescent="0.25">
      <c r="D252" s="11" t="s">
        <v>5</v>
      </c>
      <c r="E252" s="1">
        <v>14</v>
      </c>
    </row>
    <row r="253" spans="4:7" x14ac:dyDescent="0.25">
      <c r="D253" s="11" t="s">
        <v>6</v>
      </c>
      <c r="E253" s="1">
        <v>55</v>
      </c>
    </row>
    <row r="254" spans="4:7" x14ac:dyDescent="0.25">
      <c r="D254" s="11" t="s">
        <v>7</v>
      </c>
      <c r="E254" s="1">
        <v>142</v>
      </c>
    </row>
    <row r="255" spans="4:7" x14ac:dyDescent="0.25">
      <c r="D255" s="11" t="s">
        <v>8</v>
      </c>
      <c r="E255" s="1">
        <v>29</v>
      </c>
    </row>
    <row r="256" spans="4:7" x14ac:dyDescent="0.25">
      <c r="D256" s="11" t="s">
        <v>10</v>
      </c>
      <c r="E256" s="1">
        <v>433</v>
      </c>
    </row>
    <row r="257" spans="4:4" x14ac:dyDescent="0.25">
      <c r="D257" s="11"/>
    </row>
    <row r="258" spans="4:4" x14ac:dyDescent="0.25">
      <c r="D258" s="11"/>
    </row>
    <row r="259" spans="4:4" x14ac:dyDescent="0.25">
      <c r="D259" s="11"/>
    </row>
    <row r="260" spans="4:4" x14ac:dyDescent="0.25">
      <c r="D260" s="11"/>
    </row>
    <row r="261" spans="4:4" x14ac:dyDescent="0.25">
      <c r="D261" s="11"/>
    </row>
    <row r="262" spans="4:4" x14ac:dyDescent="0.25">
      <c r="D262" s="11"/>
    </row>
    <row r="263" spans="4:4" x14ac:dyDescent="0.25">
      <c r="D263" s="11"/>
    </row>
    <row r="264" spans="4:4" x14ac:dyDescent="0.25">
      <c r="D264" s="11"/>
    </row>
    <row r="265" spans="4:4" x14ac:dyDescent="0.25">
      <c r="D265" s="11"/>
    </row>
    <row r="266" spans="4:4" x14ac:dyDescent="0.25">
      <c r="D266" s="11"/>
    </row>
    <row r="267" spans="4:4" x14ac:dyDescent="0.25">
      <c r="D267" s="11"/>
    </row>
    <row r="268" spans="4:4" x14ac:dyDescent="0.25">
      <c r="D268" s="11"/>
    </row>
    <row r="269" spans="4:4" x14ac:dyDescent="0.25">
      <c r="D269" s="11"/>
    </row>
    <row r="270" spans="4:4" x14ac:dyDescent="0.25">
      <c r="D270" s="11"/>
    </row>
    <row r="271" spans="4:4" x14ac:dyDescent="0.25">
      <c r="D271" s="11"/>
    </row>
    <row r="272" spans="4:4" x14ac:dyDescent="0.25">
      <c r="D272" s="11"/>
    </row>
    <row r="273" spans="4:4" x14ac:dyDescent="0.25">
      <c r="D273" s="11"/>
    </row>
    <row r="274" spans="4:4" x14ac:dyDescent="0.25">
      <c r="D274" s="11"/>
    </row>
    <row r="298" spans="4:24" x14ac:dyDescent="0.25">
      <c r="D298" s="5" t="s">
        <v>61</v>
      </c>
      <c r="E298" t="s">
        <v>62</v>
      </c>
    </row>
    <row r="299" spans="4:24" x14ac:dyDescent="0.25">
      <c r="D299"/>
      <c r="E299"/>
    </row>
    <row r="300" spans="4:24" x14ac:dyDescent="0.25">
      <c r="D300" s="5" t="s">
        <v>2</v>
      </c>
      <c r="E300" t="s">
        <v>63</v>
      </c>
      <c r="F300"/>
      <c r="G300"/>
      <c r="H300"/>
      <c r="I300"/>
      <c r="J300"/>
      <c r="K300"/>
      <c r="L300"/>
      <c r="M300"/>
      <c r="N300"/>
      <c r="O300"/>
      <c r="P300"/>
      <c r="Q300"/>
      <c r="R300"/>
      <c r="S300"/>
      <c r="T300"/>
      <c r="U300"/>
      <c r="V300"/>
      <c r="W300"/>
      <c r="X300"/>
    </row>
    <row r="301" spans="4:24" x14ac:dyDescent="0.25">
      <c r="D301" s="6" t="s">
        <v>11</v>
      </c>
      <c r="E301">
        <v>5</v>
      </c>
      <c r="F301"/>
      <c r="G301"/>
      <c r="H301"/>
      <c r="I301"/>
      <c r="J301"/>
      <c r="K301"/>
      <c r="L301"/>
      <c r="M301"/>
      <c r="N301"/>
      <c r="O301"/>
      <c r="P301"/>
      <c r="Q301"/>
      <c r="R301"/>
      <c r="S301"/>
      <c r="T301"/>
      <c r="U301"/>
      <c r="V301"/>
      <c r="W301"/>
      <c r="X301"/>
    </row>
    <row r="302" spans="4:24" x14ac:dyDescent="0.25">
      <c r="D302" s="6" t="s">
        <v>21</v>
      </c>
      <c r="E302">
        <v>6</v>
      </c>
      <c r="F302"/>
      <c r="G302"/>
      <c r="H302"/>
      <c r="I302"/>
      <c r="J302"/>
      <c r="K302"/>
      <c r="L302"/>
      <c r="M302"/>
      <c r="N302"/>
      <c r="O302"/>
      <c r="P302"/>
      <c r="Q302"/>
      <c r="R302"/>
      <c r="S302"/>
      <c r="T302"/>
      <c r="U302"/>
      <c r="V302"/>
      <c r="W302"/>
      <c r="X302"/>
    </row>
    <row r="303" spans="4:24" x14ac:dyDescent="0.25">
      <c r="D303" s="6" t="s">
        <v>25</v>
      </c>
      <c r="E303">
        <v>13</v>
      </c>
      <c r="F303"/>
      <c r="G303"/>
      <c r="H303"/>
      <c r="I303"/>
      <c r="J303"/>
      <c r="K303"/>
      <c r="L303"/>
      <c r="M303"/>
      <c r="N303"/>
      <c r="O303"/>
      <c r="P303"/>
      <c r="Q303"/>
      <c r="R303"/>
      <c r="S303"/>
      <c r="T303"/>
      <c r="U303"/>
      <c r="V303"/>
      <c r="W303"/>
      <c r="X303"/>
    </row>
    <row r="304" spans="4:24" x14ac:dyDescent="0.25">
      <c r="D304" s="6" t="s">
        <v>26</v>
      </c>
      <c r="E304">
        <v>12</v>
      </c>
      <c r="F304"/>
      <c r="G304"/>
      <c r="H304"/>
      <c r="I304"/>
      <c r="J304"/>
      <c r="K304"/>
      <c r="L304"/>
      <c r="M304"/>
      <c r="N304"/>
      <c r="O304"/>
      <c r="P304"/>
      <c r="Q304"/>
      <c r="R304"/>
      <c r="S304"/>
      <c r="T304"/>
      <c r="U304"/>
      <c r="V304"/>
      <c r="W304"/>
      <c r="X304"/>
    </row>
    <row r="305" spans="4:24" x14ac:dyDescent="0.25">
      <c r="D305" s="6" t="s">
        <v>29</v>
      </c>
      <c r="E305">
        <v>10</v>
      </c>
      <c r="F305"/>
      <c r="G305"/>
      <c r="H305"/>
      <c r="I305"/>
      <c r="J305"/>
      <c r="K305"/>
      <c r="L305"/>
      <c r="M305"/>
      <c r="N305"/>
      <c r="O305"/>
      <c r="P305"/>
      <c r="Q305"/>
      <c r="R305"/>
      <c r="S305"/>
      <c r="T305"/>
      <c r="U305"/>
      <c r="V305"/>
      <c r="W305"/>
      <c r="X305"/>
    </row>
    <row r="306" spans="4:24" x14ac:dyDescent="0.25">
      <c r="D306" s="6" t="s">
        <v>30</v>
      </c>
      <c r="E306">
        <v>9</v>
      </c>
      <c r="F306"/>
      <c r="G306"/>
      <c r="H306"/>
      <c r="I306"/>
      <c r="J306"/>
      <c r="K306"/>
      <c r="L306"/>
      <c r="M306"/>
      <c r="N306"/>
      <c r="O306"/>
      <c r="P306"/>
      <c r="Q306"/>
      <c r="R306"/>
      <c r="S306"/>
      <c r="T306"/>
      <c r="U306"/>
      <c r="V306"/>
      <c r="W306"/>
      <c r="X306"/>
    </row>
    <row r="307" spans="4:24" x14ac:dyDescent="0.25">
      <c r="D307" s="6" t="s">
        <v>33</v>
      </c>
      <c r="E307">
        <v>9</v>
      </c>
      <c r="F307"/>
      <c r="G307"/>
      <c r="H307"/>
      <c r="I307"/>
      <c r="J307"/>
      <c r="K307"/>
      <c r="L307"/>
      <c r="M307"/>
      <c r="N307"/>
      <c r="O307"/>
      <c r="P307"/>
      <c r="Q307"/>
      <c r="R307"/>
      <c r="S307"/>
      <c r="T307"/>
      <c r="U307"/>
      <c r="V307"/>
      <c r="W307"/>
      <c r="X307"/>
    </row>
    <row r="308" spans="4:24" x14ac:dyDescent="0.25">
      <c r="D308" s="6" t="s">
        <v>35</v>
      </c>
      <c r="E308">
        <v>11</v>
      </c>
      <c r="F308"/>
      <c r="G308"/>
      <c r="H308"/>
      <c r="I308"/>
      <c r="J308"/>
      <c r="K308"/>
      <c r="L308"/>
      <c r="M308"/>
      <c r="N308"/>
      <c r="O308"/>
      <c r="P308"/>
      <c r="Q308"/>
      <c r="R308"/>
      <c r="S308"/>
      <c r="T308"/>
      <c r="U308"/>
      <c r="V308"/>
      <c r="W308"/>
      <c r="X308"/>
    </row>
    <row r="309" spans="4:24" x14ac:dyDescent="0.25">
      <c r="D309" s="6" t="s">
        <v>40</v>
      </c>
      <c r="E309">
        <v>70</v>
      </c>
      <c r="F309"/>
      <c r="G309"/>
      <c r="H309"/>
      <c r="I309"/>
      <c r="J309"/>
      <c r="K309"/>
      <c r="L309"/>
      <c r="M309"/>
      <c r="N309"/>
      <c r="O309"/>
      <c r="P309"/>
      <c r="Q309"/>
      <c r="R309"/>
      <c r="S309"/>
      <c r="T309"/>
      <c r="U309"/>
      <c r="V309"/>
      <c r="W309"/>
      <c r="X309"/>
    </row>
    <row r="310" spans="4:24" x14ac:dyDescent="0.25">
      <c r="D310" s="6" t="s">
        <v>47</v>
      </c>
      <c r="E310">
        <v>3</v>
      </c>
      <c r="F310"/>
      <c r="G310"/>
      <c r="H310"/>
      <c r="I310"/>
      <c r="J310"/>
      <c r="K310"/>
      <c r="L310"/>
      <c r="M310"/>
      <c r="N310"/>
      <c r="O310"/>
      <c r="P310"/>
      <c r="Q310"/>
      <c r="R310"/>
      <c r="S310"/>
      <c r="T310"/>
      <c r="U310"/>
      <c r="V310"/>
      <c r="W310"/>
      <c r="X310"/>
    </row>
    <row r="311" spans="4:24" x14ac:dyDescent="0.25">
      <c r="D311" s="6" t="s">
        <v>10</v>
      </c>
      <c r="E311">
        <v>148</v>
      </c>
      <c r="F311"/>
      <c r="G311"/>
      <c r="H311"/>
      <c r="I311"/>
      <c r="J311"/>
      <c r="K311"/>
      <c r="L311"/>
      <c r="M311"/>
      <c r="N311"/>
      <c r="O311"/>
      <c r="P311"/>
      <c r="Q311"/>
      <c r="R311"/>
      <c r="S311"/>
      <c r="T311"/>
      <c r="U311"/>
      <c r="V311"/>
      <c r="W311"/>
      <c r="X311"/>
    </row>
    <row r="312" spans="4:24" x14ac:dyDescent="0.25">
      <c r="D312" s="5" t="s">
        <v>61</v>
      </c>
      <c r="E312" t="s">
        <v>62</v>
      </c>
      <c r="F312"/>
      <c r="G312"/>
      <c r="H312"/>
      <c r="I312"/>
      <c r="J312"/>
      <c r="K312"/>
      <c r="L312"/>
      <c r="M312"/>
      <c r="N312"/>
      <c r="O312"/>
      <c r="P312"/>
      <c r="Q312"/>
      <c r="R312"/>
      <c r="S312"/>
      <c r="T312"/>
      <c r="U312"/>
      <c r="V312"/>
      <c r="W312"/>
      <c r="X312"/>
    </row>
    <row r="313" spans="4:24" x14ac:dyDescent="0.25">
      <c r="D313"/>
      <c r="E313"/>
      <c r="F313"/>
      <c r="G313"/>
      <c r="H313"/>
      <c r="I313"/>
      <c r="J313"/>
      <c r="K313"/>
      <c r="L313"/>
      <c r="M313"/>
      <c r="N313"/>
      <c r="O313"/>
      <c r="P313"/>
      <c r="Q313"/>
      <c r="R313"/>
      <c r="S313"/>
      <c r="T313"/>
      <c r="U313"/>
      <c r="V313"/>
      <c r="W313"/>
      <c r="X313"/>
    </row>
    <row r="314" spans="4:24" x14ac:dyDescent="0.25">
      <c r="D314" s="5" t="s">
        <v>2</v>
      </c>
      <c r="E314" t="s">
        <v>63</v>
      </c>
      <c r="F314" s="5"/>
      <c r="G314" s="5"/>
      <c r="H314" s="5"/>
      <c r="I314" s="5"/>
      <c r="J314" s="5"/>
      <c r="K314" s="5"/>
      <c r="L314" s="5"/>
      <c r="M314" s="5"/>
      <c r="N314" s="5"/>
      <c r="O314" s="5"/>
      <c r="P314" s="5"/>
      <c r="Q314" s="5"/>
      <c r="R314" s="5"/>
      <c r="S314" s="5"/>
      <c r="T314" s="5"/>
      <c r="U314" s="5"/>
      <c r="V314" s="5"/>
      <c r="W314" s="5"/>
      <c r="X314" s="5"/>
    </row>
    <row r="315" spans="4:24" x14ac:dyDescent="0.25">
      <c r="D315" s="6" t="s">
        <v>6</v>
      </c>
      <c r="E315">
        <v>135</v>
      </c>
      <c r="F315"/>
      <c r="G315"/>
      <c r="H315"/>
      <c r="I315"/>
      <c r="J315"/>
      <c r="K315"/>
      <c r="L315"/>
      <c r="M315"/>
      <c r="N315"/>
      <c r="O315"/>
      <c r="P315"/>
      <c r="Q315"/>
      <c r="R315"/>
      <c r="S315"/>
      <c r="T315"/>
      <c r="U315"/>
      <c r="V315"/>
      <c r="W315"/>
      <c r="X315"/>
    </row>
    <row r="316" spans="4:24" x14ac:dyDescent="0.25">
      <c r="D316" s="6" t="s">
        <v>9</v>
      </c>
      <c r="E316">
        <v>13</v>
      </c>
      <c r="F316"/>
      <c r="G316"/>
      <c r="H316"/>
      <c r="I316"/>
      <c r="J316"/>
      <c r="K316"/>
      <c r="L316"/>
      <c r="M316"/>
      <c r="N316"/>
      <c r="O316"/>
      <c r="P316"/>
      <c r="Q316"/>
      <c r="R316"/>
      <c r="S316"/>
      <c r="T316"/>
      <c r="U316"/>
      <c r="V316"/>
      <c r="W316"/>
      <c r="X316"/>
    </row>
    <row r="317" spans="4:24" x14ac:dyDescent="0.25">
      <c r="D317" s="6" t="s">
        <v>10</v>
      </c>
      <c r="E317">
        <v>148</v>
      </c>
      <c r="F317"/>
      <c r="G317"/>
      <c r="H317"/>
      <c r="I317"/>
      <c r="J317"/>
      <c r="K317"/>
      <c r="L317"/>
      <c r="M317"/>
      <c r="N317"/>
      <c r="O317"/>
      <c r="P317"/>
      <c r="Q317"/>
      <c r="R317"/>
      <c r="S317"/>
      <c r="T317"/>
      <c r="U317"/>
      <c r="V317"/>
      <c r="W317"/>
      <c r="X317"/>
    </row>
    <row r="318" spans="4:24" x14ac:dyDescent="0.25">
      <c r="D318"/>
      <c r="E318"/>
      <c r="F318"/>
      <c r="G318"/>
      <c r="H318"/>
      <c r="I318"/>
      <c r="J318"/>
      <c r="K318"/>
      <c r="L318"/>
      <c r="M318"/>
      <c r="N318"/>
      <c r="O318"/>
      <c r="P318"/>
      <c r="Q318"/>
      <c r="R318"/>
      <c r="S318"/>
      <c r="T318"/>
      <c r="U318"/>
      <c r="V318"/>
      <c r="W318"/>
      <c r="X318"/>
    </row>
    <row r="319" spans="4:24" x14ac:dyDescent="0.25">
      <c r="D319"/>
      <c r="E319"/>
      <c r="F319"/>
      <c r="G319"/>
      <c r="H319"/>
      <c r="I319"/>
      <c r="J319"/>
      <c r="K319"/>
      <c r="L319"/>
      <c r="M319"/>
      <c r="N319"/>
      <c r="O319"/>
      <c r="P319"/>
      <c r="Q319"/>
      <c r="R319"/>
      <c r="S319"/>
      <c r="T319"/>
      <c r="U319"/>
      <c r="V319"/>
      <c r="W319"/>
      <c r="X319"/>
    </row>
    <row r="320" spans="4:24" x14ac:dyDescent="0.25">
      <c r="D320"/>
      <c r="E320"/>
      <c r="F320"/>
      <c r="G320"/>
      <c r="H320"/>
      <c r="I320"/>
      <c r="J320"/>
      <c r="K320"/>
      <c r="L320"/>
      <c r="M320"/>
      <c r="N320"/>
      <c r="O320"/>
      <c r="P320"/>
      <c r="Q320"/>
      <c r="R320"/>
      <c r="S320"/>
      <c r="T320"/>
      <c r="U320"/>
      <c r="V320"/>
      <c r="W320"/>
      <c r="X320"/>
    </row>
    <row r="321" spans="4:24" x14ac:dyDescent="0.25">
      <c r="D321" s="5" t="s">
        <v>61</v>
      </c>
      <c r="E321" t="s">
        <v>64</v>
      </c>
      <c r="F321"/>
      <c r="G321"/>
      <c r="H321"/>
      <c r="I321"/>
      <c r="J321"/>
      <c r="K321"/>
      <c r="L321"/>
      <c r="M321"/>
      <c r="N321"/>
      <c r="O321"/>
      <c r="P321"/>
      <c r="Q321"/>
      <c r="R321"/>
      <c r="S321"/>
      <c r="T321"/>
      <c r="U321"/>
      <c r="V321"/>
      <c r="W321"/>
      <c r="X321"/>
    </row>
    <row r="322" spans="4:24" x14ac:dyDescent="0.25">
      <c r="D322" s="5" t="s">
        <v>65</v>
      </c>
      <c r="E322" t="s">
        <v>62</v>
      </c>
      <c r="F322"/>
      <c r="G322"/>
      <c r="H322"/>
      <c r="I322"/>
      <c r="J322"/>
      <c r="K322"/>
      <c r="L322"/>
      <c r="M322"/>
      <c r="N322"/>
      <c r="O322"/>
      <c r="P322"/>
      <c r="Q322"/>
      <c r="R322"/>
      <c r="S322"/>
      <c r="T322"/>
      <c r="U322"/>
      <c r="V322"/>
      <c r="W322"/>
      <c r="X322"/>
    </row>
    <row r="323" spans="4:24" x14ac:dyDescent="0.25">
      <c r="D323"/>
      <c r="E323"/>
      <c r="F323"/>
      <c r="G323"/>
      <c r="H323"/>
      <c r="I323"/>
      <c r="J323"/>
      <c r="K323"/>
      <c r="L323"/>
      <c r="M323"/>
      <c r="N323"/>
      <c r="O323"/>
      <c r="P323"/>
      <c r="Q323"/>
      <c r="R323"/>
      <c r="S323"/>
      <c r="T323"/>
      <c r="U323"/>
      <c r="V323"/>
      <c r="W323"/>
      <c r="X323"/>
    </row>
    <row r="324" spans="4:24" x14ac:dyDescent="0.25">
      <c r="D324" s="5" t="s">
        <v>2</v>
      </c>
      <c r="E324" t="s">
        <v>66</v>
      </c>
      <c r="F324"/>
      <c r="G324" s="5"/>
      <c r="H324" s="5"/>
      <c r="I324" s="5"/>
      <c r="J324" s="5"/>
      <c r="K324" s="5"/>
      <c r="L324" s="5"/>
      <c r="M324" s="5"/>
      <c r="N324" s="5"/>
      <c r="O324" s="5"/>
      <c r="P324" s="5"/>
      <c r="Q324" s="5"/>
      <c r="R324" s="5"/>
      <c r="S324" s="5"/>
      <c r="T324" s="5"/>
      <c r="U324" s="5"/>
      <c r="V324" s="5"/>
      <c r="W324" s="5"/>
      <c r="X324" s="5"/>
    </row>
    <row r="325" spans="4:24" x14ac:dyDescent="0.25">
      <c r="D325" s="6" t="s">
        <v>5</v>
      </c>
      <c r="E325">
        <v>1</v>
      </c>
      <c r="F325"/>
      <c r="G325"/>
      <c r="H325"/>
      <c r="I325"/>
      <c r="J325"/>
      <c r="K325"/>
      <c r="L325"/>
      <c r="M325"/>
      <c r="N325"/>
      <c r="O325"/>
      <c r="P325"/>
      <c r="Q325"/>
      <c r="R325"/>
      <c r="S325"/>
      <c r="T325"/>
      <c r="U325"/>
      <c r="V325"/>
      <c r="W325"/>
      <c r="X325"/>
    </row>
    <row r="326" spans="4:24" x14ac:dyDescent="0.25">
      <c r="D326" s="6" t="s">
        <v>6</v>
      </c>
      <c r="E326">
        <v>53</v>
      </c>
      <c r="F326"/>
      <c r="G326"/>
      <c r="H326"/>
      <c r="I326"/>
      <c r="J326"/>
      <c r="K326"/>
      <c r="L326"/>
      <c r="M326"/>
      <c r="N326"/>
      <c r="O326"/>
      <c r="P326"/>
      <c r="Q326"/>
      <c r="R326"/>
      <c r="S326"/>
      <c r="T326"/>
      <c r="U326"/>
      <c r="V326"/>
      <c r="W326"/>
      <c r="X326"/>
    </row>
    <row r="327" spans="4:24" x14ac:dyDescent="0.25">
      <c r="D327" s="6" t="s">
        <v>8</v>
      </c>
      <c r="E327">
        <v>9</v>
      </c>
      <c r="F327"/>
      <c r="G327"/>
      <c r="H327"/>
      <c r="I327"/>
      <c r="J327"/>
      <c r="K327"/>
      <c r="L327"/>
      <c r="M327"/>
      <c r="N327"/>
      <c r="O327"/>
      <c r="P327"/>
      <c r="Q327"/>
      <c r="R327"/>
      <c r="S327"/>
      <c r="T327"/>
      <c r="U327"/>
      <c r="V327"/>
      <c r="W327"/>
      <c r="X327"/>
    </row>
    <row r="328" spans="4:24" x14ac:dyDescent="0.25">
      <c r="D328" s="6" t="s">
        <v>9</v>
      </c>
      <c r="E328">
        <v>4</v>
      </c>
      <c r="F328"/>
      <c r="G328"/>
      <c r="H328"/>
      <c r="I328"/>
      <c r="J328"/>
      <c r="K328"/>
      <c r="L328"/>
      <c r="M328"/>
      <c r="N328"/>
      <c r="O328"/>
      <c r="P328"/>
      <c r="Q328"/>
      <c r="R328"/>
      <c r="S328"/>
      <c r="T328"/>
      <c r="U328"/>
      <c r="V328"/>
      <c r="W328"/>
      <c r="X328"/>
    </row>
    <row r="329" spans="4:24" x14ac:dyDescent="0.25">
      <c r="D329" s="6" t="s">
        <v>10</v>
      </c>
      <c r="E329">
        <v>67</v>
      </c>
      <c r="F329"/>
      <c r="G329"/>
      <c r="H329"/>
      <c r="I329"/>
      <c r="J329"/>
      <c r="K329"/>
      <c r="L329"/>
      <c r="M329"/>
      <c r="N329"/>
      <c r="O329"/>
      <c r="P329"/>
      <c r="Q329"/>
      <c r="R329"/>
      <c r="S329"/>
      <c r="T329"/>
      <c r="U329"/>
      <c r="V329"/>
      <c r="W329"/>
      <c r="X329"/>
    </row>
    <row r="330" spans="4:24" x14ac:dyDescent="0.25">
      <c r="D330"/>
      <c r="E330"/>
      <c r="F330"/>
      <c r="G330"/>
      <c r="H330"/>
      <c r="I330"/>
      <c r="J330"/>
      <c r="K330"/>
      <c r="L330"/>
      <c r="M330"/>
      <c r="N330"/>
      <c r="O330"/>
      <c r="P330"/>
      <c r="Q330"/>
      <c r="R330"/>
      <c r="S330"/>
      <c r="T330"/>
      <c r="U330"/>
      <c r="V330"/>
      <c r="W330"/>
      <c r="X330"/>
    </row>
    <row r="331" spans="4:24" x14ac:dyDescent="0.25">
      <c r="D331"/>
      <c r="E331"/>
      <c r="F331"/>
      <c r="G331"/>
      <c r="H331"/>
      <c r="I331"/>
      <c r="J331"/>
      <c r="K331"/>
      <c r="L331"/>
      <c r="M331"/>
      <c r="N331"/>
      <c r="O331"/>
      <c r="P331"/>
      <c r="Q331"/>
      <c r="R331"/>
      <c r="S331"/>
      <c r="T331"/>
      <c r="U331"/>
      <c r="V331"/>
      <c r="W331"/>
      <c r="X331"/>
    </row>
    <row r="332" spans="4:24" x14ac:dyDescent="0.25">
      <c r="D332" s="5" t="s">
        <v>61</v>
      </c>
      <c r="E332" t="s">
        <v>64</v>
      </c>
      <c r="F332"/>
      <c r="G332"/>
      <c r="H332"/>
      <c r="I332"/>
      <c r="J332"/>
      <c r="K332"/>
      <c r="L332"/>
      <c r="M332"/>
      <c r="N332"/>
      <c r="O332"/>
      <c r="P332"/>
      <c r="Q332"/>
      <c r="R332"/>
      <c r="S332"/>
      <c r="T332"/>
      <c r="U332"/>
      <c r="V332"/>
      <c r="W332"/>
      <c r="X332"/>
    </row>
    <row r="333" spans="4:24" x14ac:dyDescent="0.25">
      <c r="D333" s="5" t="s">
        <v>65</v>
      </c>
      <c r="E333" t="s">
        <v>62</v>
      </c>
      <c r="F333"/>
      <c r="G333"/>
      <c r="H333"/>
      <c r="I333"/>
      <c r="J333"/>
      <c r="K333"/>
      <c r="L333"/>
      <c r="M333"/>
      <c r="N333"/>
      <c r="O333"/>
      <c r="P333"/>
      <c r="Q333"/>
      <c r="R333"/>
      <c r="S333"/>
      <c r="T333"/>
      <c r="U333"/>
      <c r="V333"/>
      <c r="W333"/>
      <c r="X333"/>
    </row>
    <row r="334" spans="4:24" x14ac:dyDescent="0.25">
      <c r="D334"/>
      <c r="E334"/>
      <c r="F334"/>
      <c r="G334"/>
      <c r="H334"/>
      <c r="I334"/>
      <c r="J334"/>
      <c r="K334"/>
      <c r="L334"/>
      <c r="M334"/>
      <c r="N334"/>
      <c r="O334"/>
      <c r="P334"/>
      <c r="Q334"/>
      <c r="R334"/>
      <c r="S334"/>
      <c r="T334"/>
      <c r="U334"/>
      <c r="V334"/>
      <c r="W334"/>
      <c r="X334"/>
    </row>
    <row r="335" spans="4:24" x14ac:dyDescent="0.25">
      <c r="D335" s="5" t="s">
        <v>2</v>
      </c>
      <c r="E335" t="s">
        <v>66</v>
      </c>
      <c r="F335" s="5"/>
      <c r="G335" s="5"/>
      <c r="H335" s="5"/>
      <c r="I335" s="5"/>
      <c r="J335" s="5"/>
      <c r="K335" s="5"/>
      <c r="L335" s="5"/>
      <c r="M335" s="5"/>
      <c r="N335" s="5"/>
      <c r="O335" s="5"/>
      <c r="P335" s="5"/>
      <c r="Q335" s="5"/>
      <c r="R335" s="5"/>
      <c r="S335" s="5"/>
      <c r="T335" s="5"/>
      <c r="U335" s="5"/>
      <c r="V335" s="5"/>
      <c r="W335" s="5"/>
      <c r="X335" s="5"/>
    </row>
    <row r="336" spans="4:24" x14ac:dyDescent="0.25">
      <c r="D336" s="6" t="s">
        <v>67</v>
      </c>
      <c r="E336">
        <v>1</v>
      </c>
      <c r="F336"/>
      <c r="G336"/>
      <c r="H336"/>
      <c r="I336"/>
      <c r="J336"/>
      <c r="K336"/>
      <c r="L336"/>
      <c r="M336"/>
      <c r="N336"/>
      <c r="O336"/>
      <c r="P336"/>
      <c r="Q336"/>
      <c r="R336"/>
      <c r="S336"/>
      <c r="T336"/>
      <c r="U336"/>
      <c r="V336"/>
      <c r="W336"/>
      <c r="X336"/>
    </row>
    <row r="337" spans="4:24" x14ac:dyDescent="0.25">
      <c r="D337" s="6" t="s">
        <v>68</v>
      </c>
      <c r="E337">
        <v>1</v>
      </c>
      <c r="F337"/>
      <c r="G337"/>
      <c r="H337"/>
      <c r="I337"/>
      <c r="J337"/>
      <c r="K337"/>
      <c r="L337"/>
      <c r="M337"/>
      <c r="N337"/>
      <c r="O337"/>
      <c r="P337"/>
      <c r="Q337"/>
      <c r="R337"/>
      <c r="S337"/>
      <c r="T337"/>
      <c r="U337"/>
      <c r="V337"/>
      <c r="W337"/>
      <c r="X337"/>
    </row>
    <row r="338" spans="4:24" x14ac:dyDescent="0.25">
      <c r="D338" s="6" t="s">
        <v>69</v>
      </c>
      <c r="E338">
        <v>1</v>
      </c>
      <c r="F338"/>
      <c r="G338"/>
      <c r="H338"/>
      <c r="I338"/>
      <c r="J338"/>
      <c r="K338"/>
      <c r="L338"/>
      <c r="M338"/>
      <c r="N338"/>
      <c r="O338"/>
      <c r="P338"/>
      <c r="Q338"/>
      <c r="R338"/>
      <c r="S338"/>
      <c r="T338"/>
      <c r="U338"/>
      <c r="V338"/>
      <c r="W338"/>
      <c r="X338"/>
    </row>
    <row r="339" spans="4:24" x14ac:dyDescent="0.25">
      <c r="D339" s="6" t="s">
        <v>70</v>
      </c>
      <c r="E339">
        <v>6</v>
      </c>
      <c r="F339"/>
      <c r="G339"/>
      <c r="H339"/>
      <c r="I339"/>
      <c r="J339"/>
      <c r="K339"/>
      <c r="L339"/>
      <c r="M339"/>
      <c r="N339"/>
      <c r="O339"/>
      <c r="P339"/>
      <c r="Q339"/>
      <c r="R339"/>
      <c r="S339"/>
      <c r="T339"/>
      <c r="U339"/>
      <c r="V339"/>
      <c r="W339"/>
      <c r="X339"/>
    </row>
    <row r="340" spans="4:24" x14ac:dyDescent="0.25">
      <c r="D340" s="6" t="s">
        <v>24</v>
      </c>
      <c r="E340">
        <v>27</v>
      </c>
    </row>
    <row r="341" spans="4:24" x14ac:dyDescent="0.25">
      <c r="D341" s="6" t="s">
        <v>40</v>
      </c>
      <c r="E341">
        <v>31</v>
      </c>
    </row>
    <row r="342" spans="4:24" x14ac:dyDescent="0.25">
      <c r="D342" s="6" t="s">
        <v>10</v>
      </c>
      <c r="E342">
        <v>67</v>
      </c>
    </row>
    <row r="345" spans="4:24" x14ac:dyDescent="0.25">
      <c r="D345"/>
      <c r="E345"/>
    </row>
    <row r="346" spans="4:24" x14ac:dyDescent="0.25">
      <c r="D346" s="5" t="s">
        <v>53</v>
      </c>
      <c r="E346" t="s">
        <v>57</v>
      </c>
      <c r="F346" s="703" t="s">
        <v>71</v>
      </c>
      <c r="G346" s="703"/>
    </row>
    <row r="348" spans="4:24" x14ac:dyDescent="0.25">
      <c r="D348" s="5" t="s">
        <v>2</v>
      </c>
      <c r="E348"/>
      <c r="F348"/>
      <c r="G348"/>
    </row>
    <row r="349" spans="4:24" x14ac:dyDescent="0.25">
      <c r="D349" s="6" t="s">
        <v>11</v>
      </c>
      <c r="E349"/>
      <c r="F349"/>
      <c r="G349"/>
      <c r="H349" s="12"/>
      <c r="I349" s="12"/>
      <c r="J349" s="12"/>
      <c r="K349" s="12"/>
      <c r="L349" s="12"/>
      <c r="M349" s="12"/>
      <c r="N349" s="12"/>
      <c r="O349" s="12"/>
      <c r="P349" s="12"/>
      <c r="Q349" s="12"/>
      <c r="R349" s="12"/>
      <c r="S349" s="12"/>
      <c r="T349" s="12"/>
      <c r="U349" s="12"/>
      <c r="V349" s="12"/>
      <c r="W349" s="12"/>
      <c r="X349" s="12"/>
    </row>
    <row r="350" spans="4:24" x14ac:dyDescent="0.25">
      <c r="D350" s="6" t="s">
        <v>12</v>
      </c>
      <c r="E350"/>
      <c r="F350"/>
      <c r="G350"/>
    </row>
    <row r="351" spans="4:24" x14ac:dyDescent="0.25">
      <c r="D351" s="6" t="s">
        <v>13</v>
      </c>
      <c r="E351"/>
      <c r="F351"/>
      <c r="G351"/>
    </row>
    <row r="352" spans="4:24" x14ac:dyDescent="0.25">
      <c r="D352" s="6" t="s">
        <v>14</v>
      </c>
      <c r="E352"/>
      <c r="F352"/>
      <c r="G352"/>
    </row>
    <row r="353" spans="4:7" x14ac:dyDescent="0.25">
      <c r="D353" s="6" t="s">
        <v>15</v>
      </c>
      <c r="E353"/>
      <c r="F353"/>
      <c r="G353"/>
    </row>
    <row r="354" spans="4:7" x14ac:dyDescent="0.25">
      <c r="D354" s="6" t="s">
        <v>16</v>
      </c>
      <c r="E354"/>
      <c r="F354"/>
      <c r="G354"/>
    </row>
    <row r="355" spans="4:7" x14ac:dyDescent="0.25">
      <c r="D355" s="6" t="s">
        <v>17</v>
      </c>
      <c r="E355"/>
      <c r="F355"/>
      <c r="G355"/>
    </row>
    <row r="356" spans="4:7" x14ac:dyDescent="0.25">
      <c r="D356" s="6" t="s">
        <v>18</v>
      </c>
      <c r="E356"/>
      <c r="F356"/>
      <c r="G356"/>
    </row>
    <row r="357" spans="4:7" x14ac:dyDescent="0.25">
      <c r="D357" s="6" t="s">
        <v>19</v>
      </c>
      <c r="E357"/>
      <c r="F357"/>
      <c r="G357"/>
    </row>
    <row r="358" spans="4:7" x14ac:dyDescent="0.25">
      <c r="D358" s="6" t="s">
        <v>20</v>
      </c>
      <c r="E358"/>
      <c r="F358"/>
      <c r="G358"/>
    </row>
    <row r="359" spans="4:7" x14ac:dyDescent="0.25">
      <c r="D359" s="6" t="s">
        <v>21</v>
      </c>
      <c r="E359"/>
      <c r="F359"/>
      <c r="G359"/>
    </row>
    <row r="360" spans="4:7" x14ac:dyDescent="0.25">
      <c r="D360" s="6" t="s">
        <v>22</v>
      </c>
      <c r="E360"/>
      <c r="F360"/>
      <c r="G360"/>
    </row>
    <row r="361" spans="4:7" x14ac:dyDescent="0.25">
      <c r="D361" s="6" t="s">
        <v>23</v>
      </c>
      <c r="E361"/>
      <c r="F361"/>
      <c r="G361"/>
    </row>
    <row r="362" spans="4:7" x14ac:dyDescent="0.25">
      <c r="D362" s="6" t="s">
        <v>24</v>
      </c>
      <c r="E362"/>
      <c r="F362"/>
      <c r="G362"/>
    </row>
    <row r="363" spans="4:7" x14ac:dyDescent="0.25">
      <c r="D363" s="6" t="s">
        <v>25</v>
      </c>
      <c r="E363"/>
      <c r="F363"/>
      <c r="G363"/>
    </row>
    <row r="364" spans="4:7" x14ac:dyDescent="0.25">
      <c r="D364" s="6" t="s">
        <v>26</v>
      </c>
      <c r="E364"/>
      <c r="F364"/>
      <c r="G364"/>
    </row>
    <row r="365" spans="4:7" x14ac:dyDescent="0.25">
      <c r="D365" s="6" t="s">
        <v>27</v>
      </c>
      <c r="E365"/>
      <c r="F365"/>
      <c r="G365"/>
    </row>
    <row r="366" spans="4:7" x14ac:dyDescent="0.25">
      <c r="D366" s="6" t="s">
        <v>30</v>
      </c>
      <c r="E366"/>
      <c r="F366"/>
      <c r="G366"/>
    </row>
    <row r="367" spans="4:7" x14ac:dyDescent="0.25">
      <c r="D367" s="6" t="s">
        <v>31</v>
      </c>
      <c r="E367"/>
      <c r="F367"/>
      <c r="G367"/>
    </row>
    <row r="368" spans="4:7" x14ac:dyDescent="0.25">
      <c r="D368" s="6" t="s">
        <v>32</v>
      </c>
      <c r="E368"/>
      <c r="F368"/>
      <c r="G368"/>
    </row>
    <row r="369" spans="4:7" x14ac:dyDescent="0.25">
      <c r="D369" s="6" t="s">
        <v>34</v>
      </c>
      <c r="E369"/>
      <c r="F369"/>
      <c r="G369"/>
    </row>
    <row r="370" spans="4:7" x14ac:dyDescent="0.25">
      <c r="D370" s="6" t="s">
        <v>35</v>
      </c>
      <c r="E370"/>
      <c r="F370"/>
      <c r="G370"/>
    </row>
    <row r="371" spans="4:7" x14ac:dyDescent="0.25">
      <c r="D371" s="6" t="s">
        <v>36</v>
      </c>
      <c r="E371"/>
      <c r="F371"/>
      <c r="G371"/>
    </row>
    <row r="372" spans="4:7" x14ac:dyDescent="0.25">
      <c r="D372" s="6" t="s">
        <v>37</v>
      </c>
      <c r="E372"/>
      <c r="F372"/>
      <c r="G372"/>
    </row>
    <row r="373" spans="4:7" x14ac:dyDescent="0.25">
      <c r="D373" s="6" t="s">
        <v>38</v>
      </c>
      <c r="E373"/>
      <c r="F373"/>
      <c r="G373"/>
    </row>
    <row r="374" spans="4:7" x14ac:dyDescent="0.25">
      <c r="D374" s="6" t="s">
        <v>40</v>
      </c>
      <c r="E374"/>
      <c r="F374"/>
      <c r="G374"/>
    </row>
    <row r="375" spans="4:7" x14ac:dyDescent="0.25">
      <c r="D375" s="6" t="s">
        <v>41</v>
      </c>
      <c r="E375"/>
      <c r="F375"/>
      <c r="G375"/>
    </row>
    <row r="376" spans="4:7" x14ac:dyDescent="0.25">
      <c r="D376" s="6" t="s">
        <v>42</v>
      </c>
      <c r="E376"/>
      <c r="F376"/>
      <c r="G376"/>
    </row>
    <row r="377" spans="4:7" x14ac:dyDescent="0.25">
      <c r="D377" s="6" t="s">
        <v>43</v>
      </c>
      <c r="E377"/>
      <c r="F377"/>
      <c r="G377"/>
    </row>
    <row r="378" spans="4:7" x14ac:dyDescent="0.25">
      <c r="D378" s="6" t="s">
        <v>44</v>
      </c>
      <c r="E378"/>
      <c r="F378"/>
      <c r="G378"/>
    </row>
    <row r="379" spans="4:7" x14ac:dyDescent="0.25">
      <c r="D379" s="6" t="s">
        <v>45</v>
      </c>
      <c r="E379"/>
      <c r="F379"/>
      <c r="G379"/>
    </row>
    <row r="380" spans="4:7" x14ac:dyDescent="0.25">
      <c r="D380" s="6" t="s">
        <v>10</v>
      </c>
      <c r="E380"/>
      <c r="F380"/>
      <c r="G380"/>
    </row>
    <row r="381" spans="4:7" x14ac:dyDescent="0.25">
      <c r="D381"/>
      <c r="E381"/>
      <c r="F381"/>
      <c r="G381"/>
    </row>
    <row r="382" spans="4:7" x14ac:dyDescent="0.25">
      <c r="D382"/>
      <c r="E382"/>
      <c r="F382"/>
      <c r="G382"/>
    </row>
    <row r="383" spans="4:7" x14ac:dyDescent="0.25">
      <c r="D383"/>
      <c r="E383"/>
      <c r="F383"/>
      <c r="G383"/>
    </row>
    <row r="384" spans="4:7" x14ac:dyDescent="0.25">
      <c r="D384" s="5" t="s">
        <v>53</v>
      </c>
      <c r="E384" t="s">
        <v>57</v>
      </c>
      <c r="F384"/>
      <c r="G384"/>
    </row>
    <row r="385" spans="4:7" x14ac:dyDescent="0.25">
      <c r="F385"/>
      <c r="G385"/>
    </row>
    <row r="386" spans="4:7" x14ac:dyDescent="0.25">
      <c r="D386" s="5" t="s">
        <v>2</v>
      </c>
      <c r="E386"/>
      <c r="F386" s="5" t="s">
        <v>72</v>
      </c>
      <c r="G386" s="5"/>
    </row>
    <row r="387" spans="4:7" x14ac:dyDescent="0.25">
      <c r="D387" s="6" t="s">
        <v>12</v>
      </c>
      <c r="E387"/>
    </row>
    <row r="388" spans="4:7" x14ac:dyDescent="0.25">
      <c r="D388" s="6" t="s">
        <v>13</v>
      </c>
      <c r="E388"/>
    </row>
    <row r="389" spans="4:7" x14ac:dyDescent="0.25">
      <c r="D389" s="6" t="s">
        <v>15</v>
      </c>
      <c r="E389"/>
    </row>
    <row r="390" spans="4:7" x14ac:dyDescent="0.25">
      <c r="D390" s="6" t="s">
        <v>17</v>
      </c>
      <c r="E390"/>
    </row>
    <row r="391" spans="4:7" x14ac:dyDescent="0.25">
      <c r="D391" s="6" t="s">
        <v>20</v>
      </c>
      <c r="E391"/>
    </row>
    <row r="392" spans="4:7" x14ac:dyDescent="0.25">
      <c r="D392" s="6" t="s">
        <v>21</v>
      </c>
      <c r="E392"/>
    </row>
    <row r="393" spans="4:7" x14ac:dyDescent="0.25">
      <c r="D393" s="6" t="s">
        <v>22</v>
      </c>
      <c r="E393"/>
    </row>
    <row r="394" spans="4:7" x14ac:dyDescent="0.25">
      <c r="D394" s="6" t="s">
        <v>24</v>
      </c>
      <c r="E394"/>
    </row>
    <row r="395" spans="4:7" x14ac:dyDescent="0.25">
      <c r="D395" s="6" t="s">
        <v>25</v>
      </c>
      <c r="E395"/>
    </row>
    <row r="396" spans="4:7" x14ac:dyDescent="0.25">
      <c r="D396" s="6" t="s">
        <v>26</v>
      </c>
      <c r="E396"/>
    </row>
    <row r="397" spans="4:7" x14ac:dyDescent="0.25">
      <c r="D397" s="6" t="s">
        <v>27</v>
      </c>
      <c r="E397"/>
    </row>
    <row r="398" spans="4:7" x14ac:dyDescent="0.25">
      <c r="D398" s="6" t="s">
        <v>30</v>
      </c>
      <c r="E398"/>
    </row>
    <row r="399" spans="4:7" x14ac:dyDescent="0.25">
      <c r="D399" s="6" t="s">
        <v>31</v>
      </c>
      <c r="E399"/>
    </row>
    <row r="400" spans="4:7" x14ac:dyDescent="0.25">
      <c r="D400" s="6" t="s">
        <v>33</v>
      </c>
      <c r="E400"/>
    </row>
    <row r="401" spans="4:6" x14ac:dyDescent="0.25">
      <c r="D401" s="6" t="s">
        <v>34</v>
      </c>
      <c r="E401"/>
    </row>
    <row r="402" spans="4:6" x14ac:dyDescent="0.25">
      <c r="D402" s="6" t="s">
        <v>36</v>
      </c>
      <c r="E402"/>
    </row>
    <row r="403" spans="4:6" x14ac:dyDescent="0.25">
      <c r="D403" s="6" t="s">
        <v>39</v>
      </c>
      <c r="E403"/>
    </row>
    <row r="404" spans="4:6" x14ac:dyDescent="0.25">
      <c r="D404" s="6" t="s">
        <v>40</v>
      </c>
      <c r="E404"/>
    </row>
    <row r="405" spans="4:6" x14ac:dyDescent="0.25">
      <c r="D405" s="6" t="s">
        <v>44</v>
      </c>
      <c r="E405"/>
    </row>
    <row r="406" spans="4:6" x14ac:dyDescent="0.25">
      <c r="D406" s="6" t="s">
        <v>46</v>
      </c>
      <c r="E406"/>
    </row>
    <row r="407" spans="4:6" x14ac:dyDescent="0.25">
      <c r="D407" s="6" t="s">
        <v>10</v>
      </c>
      <c r="E407"/>
    </row>
    <row r="408" spans="4:6" x14ac:dyDescent="0.25">
      <c r="D408"/>
      <c r="E408"/>
    </row>
    <row r="409" spans="4:6" x14ac:dyDescent="0.25">
      <c r="D409"/>
      <c r="E409"/>
    </row>
    <row r="410" spans="4:6" x14ac:dyDescent="0.25">
      <c r="D410"/>
      <c r="E410"/>
    </row>
    <row r="411" spans="4:6" x14ac:dyDescent="0.25">
      <c r="D411"/>
      <c r="E411"/>
    </row>
    <row r="412" spans="4:6" x14ac:dyDescent="0.25">
      <c r="D412"/>
      <c r="E412"/>
    </row>
    <row r="413" spans="4:6" x14ac:dyDescent="0.25">
      <c r="D413"/>
      <c r="E413"/>
    </row>
    <row r="414" spans="4:6" x14ac:dyDescent="0.25">
      <c r="D414"/>
      <c r="E414"/>
    </row>
    <row r="415" spans="4:6" x14ac:dyDescent="0.25">
      <c r="D415"/>
      <c r="E415"/>
    </row>
    <row r="416" spans="4:6" x14ac:dyDescent="0.25">
      <c r="D416" s="5" t="s">
        <v>53</v>
      </c>
      <c r="E416" t="s">
        <v>57</v>
      </c>
      <c r="F416" s="1" t="s">
        <v>73</v>
      </c>
    </row>
    <row r="418" spans="4:36" x14ac:dyDescent="0.25">
      <c r="D418" s="5" t="s">
        <v>2</v>
      </c>
      <c r="E418"/>
      <c r="F418"/>
      <c r="G418"/>
      <c r="H418"/>
      <c r="I418"/>
      <c r="J418"/>
      <c r="K418"/>
      <c r="L418"/>
      <c r="M418"/>
      <c r="N418"/>
      <c r="O418"/>
      <c r="P418"/>
      <c r="Q418"/>
      <c r="R418"/>
      <c r="S418"/>
      <c r="T418"/>
      <c r="U418"/>
      <c r="V418"/>
      <c r="W418"/>
      <c r="X418"/>
      <c r="Y418"/>
      <c r="Z418"/>
      <c r="AA418"/>
      <c r="AB418"/>
      <c r="AC418"/>
      <c r="AD418"/>
      <c r="AE418"/>
      <c r="AF418"/>
      <c r="AG418"/>
      <c r="AH418"/>
      <c r="AI418"/>
      <c r="AJ418"/>
    </row>
    <row r="419" spans="4:36" x14ac:dyDescent="0.25">
      <c r="D419" s="6" t="s">
        <v>3</v>
      </c>
      <c r="E419"/>
      <c r="F419"/>
      <c r="G419"/>
      <c r="H419"/>
      <c r="I419"/>
      <c r="J419"/>
      <c r="K419"/>
      <c r="L419"/>
      <c r="M419"/>
      <c r="N419"/>
      <c r="O419"/>
      <c r="P419"/>
      <c r="Q419"/>
      <c r="R419"/>
      <c r="S419"/>
      <c r="T419"/>
      <c r="U419"/>
      <c r="V419"/>
      <c r="W419"/>
      <c r="X419"/>
      <c r="Y419"/>
      <c r="Z419"/>
      <c r="AA419"/>
      <c r="AB419"/>
      <c r="AC419"/>
      <c r="AD419"/>
      <c r="AE419"/>
      <c r="AF419"/>
      <c r="AG419"/>
      <c r="AH419"/>
      <c r="AI419"/>
      <c r="AJ419"/>
    </row>
    <row r="420" spans="4:36" x14ac:dyDescent="0.25">
      <c r="D420" s="6" t="s">
        <v>4</v>
      </c>
      <c r="E420"/>
      <c r="F420"/>
      <c r="G420"/>
      <c r="H420"/>
      <c r="I420"/>
      <c r="J420"/>
      <c r="K420"/>
      <c r="L420"/>
      <c r="M420"/>
      <c r="N420"/>
      <c r="O420"/>
      <c r="P420"/>
      <c r="Q420"/>
      <c r="R420"/>
      <c r="S420"/>
      <c r="T420"/>
      <c r="U420"/>
      <c r="V420"/>
      <c r="W420"/>
      <c r="X420"/>
      <c r="Y420"/>
      <c r="Z420"/>
      <c r="AA420"/>
      <c r="AB420"/>
      <c r="AC420"/>
      <c r="AD420"/>
      <c r="AE420"/>
      <c r="AF420"/>
      <c r="AG420"/>
      <c r="AH420"/>
      <c r="AI420"/>
      <c r="AJ420"/>
    </row>
    <row r="421" spans="4:36" x14ac:dyDescent="0.25">
      <c r="D421" s="6" t="s">
        <v>5</v>
      </c>
      <c r="E421"/>
    </row>
    <row r="422" spans="4:36" x14ac:dyDescent="0.25">
      <c r="D422" s="6" t="s">
        <v>6</v>
      </c>
      <c r="E422"/>
    </row>
    <row r="423" spans="4:36" x14ac:dyDescent="0.25">
      <c r="D423" s="6" t="s">
        <v>7</v>
      </c>
      <c r="E423"/>
    </row>
    <row r="424" spans="4:36" x14ac:dyDescent="0.25">
      <c r="D424" s="6" t="s">
        <v>8</v>
      </c>
      <c r="E424"/>
    </row>
    <row r="425" spans="4:36" x14ac:dyDescent="0.25">
      <c r="D425" s="6" t="s">
        <v>10</v>
      </c>
      <c r="E425"/>
    </row>
    <row r="426" spans="4:36" x14ac:dyDescent="0.25">
      <c r="D426"/>
      <c r="E426"/>
    </row>
    <row r="427" spans="4:36" x14ac:dyDescent="0.25">
      <c r="D427"/>
      <c r="E427"/>
    </row>
    <row r="428" spans="4:36" x14ac:dyDescent="0.25">
      <c r="D428"/>
      <c r="E428"/>
    </row>
    <row r="429" spans="4:36" x14ac:dyDescent="0.25">
      <c r="D429"/>
      <c r="E429"/>
    </row>
    <row r="430" spans="4:36" x14ac:dyDescent="0.25">
      <c r="D430"/>
      <c r="E430"/>
    </row>
    <row r="431" spans="4:36" x14ac:dyDescent="0.25">
      <c r="D431" s="5" t="s">
        <v>53</v>
      </c>
      <c r="E431" t="s">
        <v>57</v>
      </c>
      <c r="F431" s="1" t="s">
        <v>74</v>
      </c>
    </row>
    <row r="433" spans="4:6" x14ac:dyDescent="0.25">
      <c r="D433" s="5" t="s">
        <v>2</v>
      </c>
      <c r="E433"/>
    </row>
    <row r="434" spans="4:6" x14ac:dyDescent="0.25">
      <c r="D434" s="6" t="s">
        <v>3</v>
      </c>
      <c r="E434"/>
    </row>
    <row r="435" spans="4:6" x14ac:dyDescent="0.25">
      <c r="D435" s="6" t="s">
        <v>6</v>
      </c>
      <c r="E435"/>
    </row>
    <row r="436" spans="4:6" x14ac:dyDescent="0.25">
      <c r="D436" s="6" t="s">
        <v>7</v>
      </c>
      <c r="E436"/>
    </row>
    <row r="437" spans="4:6" x14ac:dyDescent="0.25">
      <c r="D437" s="6" t="s">
        <v>10</v>
      </c>
      <c r="E437"/>
    </row>
    <row r="438" spans="4:6" x14ac:dyDescent="0.25">
      <c r="D438"/>
      <c r="E438"/>
    </row>
    <row r="439" spans="4:6" x14ac:dyDescent="0.25">
      <c r="D439"/>
      <c r="E439"/>
    </row>
    <row r="440" spans="4:6" x14ac:dyDescent="0.25">
      <c r="D440"/>
      <c r="E440"/>
    </row>
    <row r="441" spans="4:6" x14ac:dyDescent="0.25">
      <c r="D441"/>
      <c r="E441"/>
    </row>
    <row r="442" spans="4:6" x14ac:dyDescent="0.25">
      <c r="D442"/>
      <c r="E442"/>
      <c r="F442" s="1" t="s">
        <v>74</v>
      </c>
    </row>
    <row r="444" spans="4:6" x14ac:dyDescent="0.25">
      <c r="D444" s="5" t="s">
        <v>2</v>
      </c>
      <c r="E444" s="5"/>
      <c r="F444" s="12"/>
    </row>
    <row r="445" spans="4:6" x14ac:dyDescent="0.25">
      <c r="D445" s="6" t="s">
        <v>75</v>
      </c>
      <c r="E445"/>
    </row>
    <row r="446" spans="4:6" x14ac:dyDescent="0.25">
      <c r="D446" s="6" t="s">
        <v>76</v>
      </c>
      <c r="E446"/>
    </row>
    <row r="447" spans="4:6" x14ac:dyDescent="0.25">
      <c r="D447" s="6" t="s">
        <v>77</v>
      </c>
      <c r="E447"/>
    </row>
    <row r="448" spans="4:6" x14ac:dyDescent="0.25">
      <c r="D448" s="6" t="s">
        <v>78</v>
      </c>
      <c r="E448"/>
    </row>
    <row r="449" spans="4:5" x14ac:dyDescent="0.25">
      <c r="D449" s="6" t="s">
        <v>79</v>
      </c>
      <c r="E449"/>
    </row>
    <row r="450" spans="4:5" x14ac:dyDescent="0.25">
      <c r="D450" s="6" t="s">
        <v>80</v>
      </c>
      <c r="E450"/>
    </row>
    <row r="451" spans="4:5" x14ac:dyDescent="0.25">
      <c r="D451" s="6" t="s">
        <v>81</v>
      </c>
      <c r="E451"/>
    </row>
    <row r="452" spans="4:5" x14ac:dyDescent="0.25">
      <c r="D452" s="6" t="s">
        <v>82</v>
      </c>
      <c r="E452"/>
    </row>
    <row r="453" spans="4:5" x14ac:dyDescent="0.25">
      <c r="D453" s="6" t="s">
        <v>83</v>
      </c>
      <c r="E453"/>
    </row>
    <row r="454" spans="4:5" x14ac:dyDescent="0.25">
      <c r="D454" s="6" t="s">
        <v>84</v>
      </c>
      <c r="E454"/>
    </row>
    <row r="455" spans="4:5" x14ac:dyDescent="0.25">
      <c r="D455" s="6" t="s">
        <v>85</v>
      </c>
    </row>
    <row r="456" spans="4:5" x14ac:dyDescent="0.25">
      <c r="D456" s="6" t="s">
        <v>86</v>
      </c>
    </row>
    <row r="457" spans="4:5" x14ac:dyDescent="0.25">
      <c r="D457" s="6" t="s">
        <v>87</v>
      </c>
    </row>
    <row r="458" spans="4:5" x14ac:dyDescent="0.25">
      <c r="D458" s="6" t="s">
        <v>88</v>
      </c>
    </row>
    <row r="459" spans="4:5" x14ac:dyDescent="0.25">
      <c r="D459" s="6" t="s">
        <v>89</v>
      </c>
    </row>
    <row r="460" spans="4:5" x14ac:dyDescent="0.25">
      <c r="D460" s="6" t="s">
        <v>90</v>
      </c>
    </row>
    <row r="461" spans="4:5" x14ac:dyDescent="0.25">
      <c r="D461" s="6" t="s">
        <v>10</v>
      </c>
    </row>
  </sheetData>
  <mergeCells count="7">
    <mergeCell ref="F346:G346"/>
    <mergeCell ref="D231:J231"/>
    <mergeCell ref="D3:J3"/>
    <mergeCell ref="D99:J99"/>
    <mergeCell ref="D200:J200"/>
    <mergeCell ref="D133:J133"/>
    <mergeCell ref="D164:J164"/>
  </mergeCells>
  <pageMargins left="0.7" right="0.7" top="0.75" bottom="0.75" header="0.3" footer="0.3"/>
  <pageSetup orientation="portrait" horizontalDpi="0" verticalDpi="0" r:id="rId18"/>
  <drawing r:id="rId1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E4CE9-66DE-4532-8B1D-9E383DEDE15B}">
  <dimension ref="A1:D10"/>
  <sheetViews>
    <sheetView workbookViewId="0">
      <selection activeCell="B10" sqref="B10:C10"/>
    </sheetView>
  </sheetViews>
  <sheetFormatPr baseColWidth="10" defaultRowHeight="15" x14ac:dyDescent="0.25"/>
  <cols>
    <col min="1" max="1" width="51.28515625" bestFit="1" customWidth="1"/>
    <col min="2" max="2" width="21.28515625" bestFit="1" customWidth="1"/>
    <col min="3" max="3" width="11.28515625" customWidth="1"/>
    <col min="4" max="4" width="11.85546875" bestFit="1" customWidth="1"/>
    <col min="5" max="5" width="46.7109375" customWidth="1"/>
    <col min="8" max="8" width="26.28515625" customWidth="1"/>
    <col min="10" max="10" width="11.28515625" customWidth="1"/>
    <col min="12" max="12" width="11.5703125" customWidth="1"/>
    <col min="13" max="13" width="14.85546875" customWidth="1"/>
    <col min="14" max="14" width="46.5703125" customWidth="1"/>
    <col min="16" max="16" width="22.5703125" customWidth="1"/>
    <col min="17" max="17" width="43.42578125" customWidth="1"/>
    <col min="18" max="18" width="23.42578125" customWidth="1"/>
    <col min="19" max="19" width="21.7109375" customWidth="1"/>
    <col min="20" max="20" width="46.7109375" customWidth="1"/>
    <col min="23" max="23" width="19.42578125" customWidth="1"/>
    <col min="24" max="24" width="24" customWidth="1"/>
    <col min="25" max="25" width="24.85546875" customWidth="1"/>
    <col min="27" max="27" width="12.28515625" customWidth="1"/>
    <col min="28" max="28" width="14.140625" customWidth="1"/>
    <col min="29" max="29" width="13.42578125" customWidth="1"/>
    <col min="30" max="30" width="29.42578125" customWidth="1"/>
    <col min="31" max="32" width="46.7109375" customWidth="1"/>
    <col min="34" max="34" width="13.5703125" customWidth="1"/>
    <col min="35" max="35" width="33.42578125" customWidth="1"/>
    <col min="37" max="37" width="16.140625" customWidth="1"/>
    <col min="40" max="40" width="23.42578125" customWidth="1"/>
    <col min="41" max="41" width="14.7109375" customWidth="1"/>
    <col min="42" max="42" width="11.42578125" customWidth="1"/>
    <col min="43" max="43" width="34.42578125" customWidth="1"/>
    <col min="44" max="44" width="26.42578125" customWidth="1"/>
    <col min="46" max="46" width="36" customWidth="1"/>
    <col min="47" max="47" width="15.42578125" customWidth="1"/>
    <col min="49" max="49" width="14.5703125" customWidth="1"/>
    <col min="50" max="50" width="34.42578125" customWidth="1"/>
    <col min="51" max="51" width="11.5703125" customWidth="1"/>
    <col min="52" max="52" width="17.140625" customWidth="1"/>
  </cols>
  <sheetData>
    <row r="1" spans="1:4" x14ac:dyDescent="0.25">
      <c r="A1" s="5" t="s">
        <v>117</v>
      </c>
      <c r="B1" t="s">
        <v>57</v>
      </c>
    </row>
    <row r="3" spans="1:4" x14ac:dyDescent="0.25">
      <c r="A3" s="5" t="s">
        <v>5460</v>
      </c>
      <c r="B3" s="5" t="s">
        <v>1</v>
      </c>
    </row>
    <row r="4" spans="1:4" x14ac:dyDescent="0.25">
      <c r="A4" s="5" t="s">
        <v>2</v>
      </c>
      <c r="B4" t="s">
        <v>49</v>
      </c>
      <c r="C4" t="s">
        <v>198</v>
      </c>
      <c r="D4" t="s">
        <v>10</v>
      </c>
    </row>
    <row r="5" spans="1:4" x14ac:dyDescent="0.25">
      <c r="A5" s="6" t="s">
        <v>3268</v>
      </c>
      <c r="B5">
        <v>2</v>
      </c>
      <c r="D5">
        <v>2</v>
      </c>
    </row>
    <row r="6" spans="1:4" x14ac:dyDescent="0.25">
      <c r="A6" s="6" t="s">
        <v>2832</v>
      </c>
      <c r="B6">
        <v>2</v>
      </c>
      <c r="D6">
        <v>2</v>
      </c>
    </row>
    <row r="7" spans="1:4" x14ac:dyDescent="0.25">
      <c r="A7" s="6" t="s">
        <v>2843</v>
      </c>
      <c r="B7">
        <v>2</v>
      </c>
      <c r="D7">
        <v>2</v>
      </c>
    </row>
    <row r="8" spans="1:4" x14ac:dyDescent="0.25">
      <c r="A8" s="6" t="s">
        <v>3012</v>
      </c>
      <c r="C8">
        <v>1</v>
      </c>
      <c r="D8">
        <v>1</v>
      </c>
    </row>
    <row r="9" spans="1:4" x14ac:dyDescent="0.25">
      <c r="A9" s="6" t="s">
        <v>10</v>
      </c>
      <c r="B9">
        <v>6</v>
      </c>
      <c r="C9">
        <v>1</v>
      </c>
      <c r="D9">
        <v>7</v>
      </c>
    </row>
    <row r="10" spans="1:4" x14ac:dyDescent="0.25">
      <c r="B10" s="804"/>
      <c r="C10" s="80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H459"/>
  <sheetViews>
    <sheetView topLeftCell="N5" workbookViewId="0">
      <pane ySplit="1" topLeftCell="A6" activePane="bottomLeft" state="frozen"/>
      <selection activeCell="A5" sqref="A5"/>
      <selection pane="bottomLeft" activeCell="A5" sqref="A5"/>
    </sheetView>
  </sheetViews>
  <sheetFormatPr baseColWidth="10" defaultColWidth="11.42578125" defaultRowHeight="15" x14ac:dyDescent="0.25"/>
  <cols>
    <col min="2" max="2" width="22.140625" customWidth="1"/>
    <col min="3" max="3" width="34.28515625" customWidth="1"/>
    <col min="4" max="4" width="22.42578125" style="89" bestFit="1" customWidth="1"/>
    <col min="5" max="5" width="20.7109375" style="89" customWidth="1"/>
    <col min="6" max="17" width="22.42578125" bestFit="1" customWidth="1"/>
    <col min="18" max="21" width="22.42578125" customWidth="1"/>
    <col min="22" max="22" width="14.42578125" customWidth="1"/>
    <col min="23" max="23" width="17.5703125" customWidth="1"/>
    <col min="24" max="25" width="14.42578125" customWidth="1"/>
    <col min="26" max="26" width="19.42578125" customWidth="1"/>
    <col min="27" max="28" width="14.5703125" customWidth="1"/>
    <col min="29" max="32" width="22.42578125" style="444" customWidth="1"/>
    <col min="33" max="34" width="22.42578125" style="444" bestFit="1" customWidth="1"/>
    <col min="35" max="479" width="22.42578125" bestFit="1" customWidth="1"/>
    <col min="480" max="481" width="12.5703125" bestFit="1" customWidth="1"/>
    <col min="482" max="486" width="41.140625" bestFit="1" customWidth="1"/>
    <col min="487" max="487" width="44.28515625" bestFit="1" customWidth="1"/>
    <col min="488" max="488" width="12.5703125" bestFit="1" customWidth="1"/>
  </cols>
  <sheetData>
    <row r="1" spans="2:34" hidden="1" x14ac:dyDescent="0.25"/>
    <row r="2" spans="2:34" ht="15" hidden="1" customHeight="1" x14ac:dyDescent="0.25">
      <c r="B2" s="480" t="s">
        <v>3790</v>
      </c>
      <c r="C2" s="155">
        <v>44803</v>
      </c>
      <c r="D2" s="784" t="s">
        <v>2573</v>
      </c>
      <c r="E2" s="785"/>
      <c r="F2" s="479">
        <v>5</v>
      </c>
    </row>
    <row r="3" spans="2:34" ht="15.75" hidden="1" thickBot="1" x14ac:dyDescent="0.3">
      <c r="V3" s="780" t="s">
        <v>3791</v>
      </c>
      <c r="W3" s="781"/>
      <c r="X3" s="781"/>
      <c r="Y3" s="781"/>
      <c r="Z3" s="781"/>
      <c r="AA3" s="781"/>
      <c r="AB3" s="534"/>
      <c r="AC3" s="779" t="s">
        <v>3792</v>
      </c>
      <c r="AD3" s="779"/>
      <c r="AE3" s="779"/>
      <c r="AF3" s="779"/>
      <c r="AG3" s="779"/>
      <c r="AH3" s="779"/>
    </row>
    <row r="4" spans="2:34" hidden="1" x14ac:dyDescent="0.25">
      <c r="B4" s="445"/>
      <c r="C4" s="445"/>
      <c r="D4" s="445"/>
      <c r="E4" s="445"/>
      <c r="F4" s="445"/>
      <c r="G4" s="445"/>
      <c r="H4" s="445"/>
      <c r="I4" s="445"/>
      <c r="J4" s="445"/>
      <c r="K4" s="445"/>
      <c r="L4" s="445"/>
      <c r="M4" s="445"/>
      <c r="N4" s="445"/>
      <c r="O4" s="445"/>
      <c r="P4" s="445"/>
      <c r="Q4" s="445"/>
      <c r="R4" s="445"/>
      <c r="S4" s="445"/>
      <c r="T4" s="445"/>
      <c r="U4" s="445"/>
      <c r="V4" s="787" t="s">
        <v>107</v>
      </c>
      <c r="W4" s="788"/>
      <c r="X4" s="788"/>
      <c r="Y4" s="788"/>
      <c r="Z4" s="789" t="s">
        <v>108</v>
      </c>
      <c r="AA4" s="790"/>
      <c r="AB4" s="535"/>
      <c r="AC4" s="782" t="s">
        <v>107</v>
      </c>
      <c r="AD4" s="783"/>
      <c r="AE4" s="783"/>
      <c r="AF4" s="783"/>
      <c r="AG4" s="786" t="s">
        <v>108</v>
      </c>
      <c r="AH4" s="787"/>
    </row>
    <row r="5" spans="2:34" ht="51.75" customHeight="1" thickBot="1" x14ac:dyDescent="0.3">
      <c r="B5" s="375" t="s">
        <v>2521</v>
      </c>
      <c r="C5" s="375" t="s">
        <v>2522</v>
      </c>
      <c r="D5" s="375" t="s">
        <v>113</v>
      </c>
      <c r="E5" s="375" t="s">
        <v>2524</v>
      </c>
      <c r="F5" s="375" t="s">
        <v>2525</v>
      </c>
      <c r="G5" s="375" t="s">
        <v>113</v>
      </c>
      <c r="H5" s="375" t="s">
        <v>2526</v>
      </c>
      <c r="I5" s="375" t="s">
        <v>2592</v>
      </c>
      <c r="J5" s="375" t="s">
        <v>2593</v>
      </c>
      <c r="K5" s="375" t="s">
        <v>113</v>
      </c>
      <c r="L5" s="375" t="s">
        <v>2594</v>
      </c>
      <c r="M5" s="375" t="s">
        <v>113</v>
      </c>
      <c r="N5" s="375" t="s">
        <v>117</v>
      </c>
      <c r="O5" s="375" t="s">
        <v>120</v>
      </c>
      <c r="P5" s="375" t="s">
        <v>121</v>
      </c>
      <c r="Q5" s="375" t="s">
        <v>2595</v>
      </c>
      <c r="R5" s="375" t="s">
        <v>3793</v>
      </c>
      <c r="S5" s="375" t="s">
        <v>122</v>
      </c>
      <c r="T5" s="375" t="s">
        <v>130</v>
      </c>
      <c r="U5" s="375" t="s">
        <v>53</v>
      </c>
      <c r="V5" s="481" t="s">
        <v>136</v>
      </c>
      <c r="W5" s="448" t="s">
        <v>137</v>
      </c>
      <c r="X5" s="448" t="s">
        <v>138</v>
      </c>
      <c r="Y5" s="448" t="s">
        <v>139</v>
      </c>
      <c r="Z5" s="482" t="s">
        <v>2827</v>
      </c>
      <c r="AA5" s="483" t="s">
        <v>137</v>
      </c>
      <c r="AB5" s="536" t="s">
        <v>3794</v>
      </c>
      <c r="AC5" s="446" t="s">
        <v>136</v>
      </c>
      <c r="AD5" s="447" t="s">
        <v>137</v>
      </c>
      <c r="AE5" s="447" t="s">
        <v>138</v>
      </c>
      <c r="AF5" s="447" t="s">
        <v>139</v>
      </c>
      <c r="AG5" s="448" t="s">
        <v>2827</v>
      </c>
      <c r="AH5" s="448" t="s">
        <v>137</v>
      </c>
    </row>
    <row r="6" spans="2:34" s="1" customFormat="1" ht="33" customHeight="1" x14ac:dyDescent="0.25">
      <c r="B6" s="63" t="s">
        <v>2635</v>
      </c>
      <c r="C6" s="25" t="s">
        <v>2636</v>
      </c>
      <c r="D6" s="25" t="s">
        <v>102</v>
      </c>
      <c r="E6" s="25" t="s">
        <v>2635</v>
      </c>
      <c r="F6" s="25" t="s">
        <v>2636</v>
      </c>
      <c r="G6" s="25" t="s">
        <v>102</v>
      </c>
      <c r="H6" s="25" t="s">
        <v>3795</v>
      </c>
      <c r="I6" s="25" t="s">
        <v>2682</v>
      </c>
      <c r="J6" s="25" t="s">
        <v>2683</v>
      </c>
      <c r="K6" s="25" t="s">
        <v>2684</v>
      </c>
      <c r="L6" s="25" t="s">
        <v>2685</v>
      </c>
      <c r="M6" s="25" t="s">
        <v>2686</v>
      </c>
      <c r="N6" s="25" t="s">
        <v>6</v>
      </c>
      <c r="O6" s="25" t="s">
        <v>3796</v>
      </c>
      <c r="P6" s="28">
        <v>2017</v>
      </c>
      <c r="Q6" s="28" t="s">
        <v>3797</v>
      </c>
      <c r="R6" s="28" t="e">
        <f>COUNTIF(#REF!,'TABLERO-HALLAZGOS'!Q6)</f>
        <v>#REF!</v>
      </c>
      <c r="S6" s="25" t="s">
        <v>3798</v>
      </c>
      <c r="T6" s="383">
        <v>43872</v>
      </c>
      <c r="U6" s="383">
        <v>44238</v>
      </c>
      <c r="V6" s="484" t="e">
        <f>(SUMIF(#REF!,'TABLERO-HALLAZGOS'!Q6,#REF!))/(R6)</f>
        <v>#REF!</v>
      </c>
      <c r="W6" s="465" t="e">
        <f>IF(V6&lt;=0%,"SIN AVANCE",IF(V6&lt;33%,"AVANCE MINIMO",IF(V6&lt;66%,"AVANCE PARCIAL",IF(V6&lt;=99.9%,"AVANCE SIGNIFICATIVO",IF(V6=100%,"CUMPLIMIENTO TOTAL","ERROR")))))</f>
        <v>#REF!</v>
      </c>
      <c r="X6" s="485">
        <f>U6-$C$2</f>
        <v>-565</v>
      </c>
      <c r="Y6" s="383" t="str">
        <f>(IF(X6&lt;=0,"VENCIDO",IF(X6&lt;=$F$2,"POR VENCER","CON TIEMPO")))</f>
        <v>VENCIDO</v>
      </c>
      <c r="Z6" s="484" t="e">
        <f>(SUMIF(#REF!,'TABLERO-HALLAZGOS'!Q6,#REF!))/(R6)</f>
        <v>#REF!</v>
      </c>
      <c r="AA6" s="46" t="s">
        <v>49</v>
      </c>
      <c r="AB6" s="46" t="s">
        <v>49</v>
      </c>
      <c r="AC6" s="240" t="e">
        <f>(SUMIF(#REF!,'TABLERO-HALLAZGOS'!Q6,#REF!))/(R6)</f>
        <v>#REF!</v>
      </c>
      <c r="AD6" s="46" t="e">
        <f>IF(AC6&lt;=0%,"SIN AVANCE",IF(AC6&lt;33%,"AVANCE MINIMO",IF(AC6&lt;66%,"AVANCE PARCIAL",IF(AC6&lt;=99.9%,"AVANCE SIGNIFICATIVO",IF(AC6=100%,"CUMPLIMIENTO TOTAL","ERROR")))))</f>
        <v>#REF!</v>
      </c>
      <c r="AE6" s="85" t="e">
        <f>(IF(AD6="CUMPLIMIENTO TOTAL","CUMPLIMIENTO TOTAL",U6-$C$2))</f>
        <v>#REF!</v>
      </c>
      <c r="AF6" s="85" t="e">
        <f>(IF(AD6="CUMPLIMIENTO TOTAL","CUMPLIMIENTO TOTAL",IF(AE6&lt;=0,"VENCIDO",IF(AE6&lt;=$F$2,"POR VENCER","CON TIEMPO"))))</f>
        <v>#REF!</v>
      </c>
      <c r="AG6" s="240" t="e">
        <f>(SUMIF(#REF!,'TABLERO-HALLAZGOS'!Q6,#REF!))/(R6)</f>
        <v>#REF!</v>
      </c>
      <c r="AH6" s="46" t="s">
        <v>49</v>
      </c>
    </row>
    <row r="7" spans="2:34" s="1" customFormat="1" ht="33" customHeight="1" x14ac:dyDescent="0.25">
      <c r="B7" s="25" t="s">
        <v>2637</v>
      </c>
      <c r="C7" s="25" t="s">
        <v>2636</v>
      </c>
      <c r="D7" s="25" t="s">
        <v>102</v>
      </c>
      <c r="E7" s="25" t="s">
        <v>2637</v>
      </c>
      <c r="F7" s="25" t="s">
        <v>24</v>
      </c>
      <c r="G7" s="25" t="s">
        <v>99</v>
      </c>
      <c r="H7" s="25" t="s">
        <v>2638</v>
      </c>
      <c r="I7" s="40" t="s">
        <v>2639</v>
      </c>
      <c r="J7" s="449" t="s">
        <v>2640</v>
      </c>
      <c r="K7" s="449" t="s">
        <v>2641</v>
      </c>
      <c r="L7" s="449" t="s">
        <v>2642</v>
      </c>
      <c r="M7" s="449" t="s">
        <v>2643</v>
      </c>
      <c r="N7" s="25" t="s">
        <v>7</v>
      </c>
      <c r="O7" s="28">
        <v>524</v>
      </c>
      <c r="P7" s="28">
        <v>2018</v>
      </c>
      <c r="Q7" s="28" t="s">
        <v>3799</v>
      </c>
      <c r="R7" s="28" t="e">
        <f>COUNTIF(#REF!,'TABLERO-HALLAZGOS'!Q7)</f>
        <v>#REF!</v>
      </c>
      <c r="S7" s="25" t="s">
        <v>3800</v>
      </c>
      <c r="T7" s="383">
        <v>43462</v>
      </c>
      <c r="U7" s="383">
        <v>43821</v>
      </c>
      <c r="V7" s="484" t="e">
        <f>(SUMIF(#REF!,'TABLERO-HALLAZGOS'!Q7,#REF!))/(R7)</f>
        <v>#REF!</v>
      </c>
      <c r="W7" s="465" t="e">
        <f t="shared" ref="W7:W56" si="0">IF(V7&lt;=0%,"SIN AVANCE",IF(V7&lt;33%,"AVANCE MINIMO",IF(V7&lt;66%,"AVANCE PARCIAL",IF(V7&lt;=99.9%,"AVANCE SIGNIFICATIVO",IF(V7=100%,"CUMPLIMIENTO TOTAL","ERROR")))))</f>
        <v>#REF!</v>
      </c>
      <c r="X7" s="485">
        <f t="shared" ref="X7:X56" si="1">U7-$C$2</f>
        <v>-982</v>
      </c>
      <c r="Y7" s="383" t="str">
        <f t="shared" ref="Y7:Y56" si="2">(IF(X7&lt;=0,"VENCIDO",IF(X7&lt;=$F$2,"POR VENCER","CON TIEMPO")))</f>
        <v>VENCIDO</v>
      </c>
      <c r="Z7" s="484" t="e">
        <f>(SUMIF(#REF!,'TABLERO-HALLAZGOS'!Q7,#REF!))/(R7)</f>
        <v>#REF!</v>
      </c>
      <c r="AA7" s="46" t="s">
        <v>49</v>
      </c>
      <c r="AB7" s="46" t="s">
        <v>49</v>
      </c>
      <c r="AC7" s="240" t="e">
        <f>(SUMIF(#REF!,'TABLERO-HALLAZGOS'!Q7,#REF!))/(R7)</f>
        <v>#REF!</v>
      </c>
      <c r="AD7" s="46" t="e">
        <f t="shared" ref="AD7:AD20" si="3">IF(AC7&lt;=0%,"SIN AVANCE",IF(AC7&lt;33%,"AVANCE MINIMO",IF(AC7&lt;66%,"AVANCE PARCIAL",IF(AC7&lt;=99.9%,"AVANCE SIGNIFICATIVO",IF(AC7=100%,"CUMPLIMIENTO TOTAL","ERROR")))))</f>
        <v>#REF!</v>
      </c>
      <c r="AE7" s="85" t="e">
        <f t="shared" ref="AE7:AE20" si="4">(IF(AD7="CUMPLIMIENTO TOTAL","CUMPLIMIENTO TOTAL",U7-$C$2))</f>
        <v>#REF!</v>
      </c>
      <c r="AF7" s="85" t="e">
        <f t="shared" ref="AF7:AF20" si="5">(IF(AD7="CUMPLIMIENTO TOTAL","CUMPLIMIENTO TOTAL",IF(AE7&lt;=0,"VENCIDO",IF(AE7&lt;=$F$2,"POR VENCER","CON TIEMPO"))))</f>
        <v>#REF!</v>
      </c>
      <c r="AG7" s="240" t="e">
        <f>(SUMIF(#REF!,'TABLERO-HALLAZGOS'!Q7,#REF!))/(R7)</f>
        <v>#REF!</v>
      </c>
      <c r="AH7" s="46" t="s">
        <v>49</v>
      </c>
    </row>
    <row r="8" spans="2:34" s="1" customFormat="1" ht="33" customHeight="1" x14ac:dyDescent="0.25">
      <c r="B8" s="25" t="s">
        <v>2637</v>
      </c>
      <c r="C8" s="25" t="s">
        <v>2636</v>
      </c>
      <c r="D8" s="25" t="s">
        <v>102</v>
      </c>
      <c r="E8" s="40" t="s">
        <v>2635</v>
      </c>
      <c r="F8" s="25" t="s">
        <v>2636</v>
      </c>
      <c r="G8" s="25" t="s">
        <v>102</v>
      </c>
      <c r="H8" s="25" t="s">
        <v>2778</v>
      </c>
      <c r="I8" s="25" t="s">
        <v>2639</v>
      </c>
      <c r="J8" s="25" t="s">
        <v>2769</v>
      </c>
      <c r="K8" s="25" t="s">
        <v>2770</v>
      </c>
      <c r="L8" s="25" t="s">
        <v>2771</v>
      </c>
      <c r="M8" s="25" t="s">
        <v>2772</v>
      </c>
      <c r="N8" s="25" t="s">
        <v>8</v>
      </c>
      <c r="O8" s="25" t="s">
        <v>3801</v>
      </c>
      <c r="P8" s="28">
        <v>2018</v>
      </c>
      <c r="Q8" s="28" t="s">
        <v>3802</v>
      </c>
      <c r="R8" s="28" t="e">
        <f>COUNTIF(#REF!,'TABLERO-HALLAZGOS'!Q8)</f>
        <v>#REF!</v>
      </c>
      <c r="S8" s="25" t="s">
        <v>3803</v>
      </c>
      <c r="T8" s="383">
        <v>43486</v>
      </c>
      <c r="U8" s="383">
        <v>43769</v>
      </c>
      <c r="V8" s="484" t="e">
        <f>(SUMIF(#REF!,'TABLERO-HALLAZGOS'!Q8,#REF!))/(R8)</f>
        <v>#REF!</v>
      </c>
      <c r="W8" s="465" t="e">
        <f t="shared" si="0"/>
        <v>#REF!</v>
      </c>
      <c r="X8" s="485">
        <f t="shared" si="1"/>
        <v>-1034</v>
      </c>
      <c r="Y8" s="383" t="str">
        <f t="shared" si="2"/>
        <v>VENCIDO</v>
      </c>
      <c r="Z8" s="484" t="e">
        <f>(SUMIF(#REF!,'TABLERO-HALLAZGOS'!Q8,#REF!))/(R8)</f>
        <v>#REF!</v>
      </c>
      <c r="AA8" s="46" t="s">
        <v>49</v>
      </c>
      <c r="AB8" s="46" t="s">
        <v>49</v>
      </c>
      <c r="AC8" s="240" t="e">
        <f>(SUMIF(#REF!,'TABLERO-HALLAZGOS'!Q8,#REF!))/(R8)</f>
        <v>#REF!</v>
      </c>
      <c r="AD8" s="46" t="e">
        <f t="shared" si="3"/>
        <v>#REF!</v>
      </c>
      <c r="AE8" s="85" t="e">
        <f t="shared" si="4"/>
        <v>#REF!</v>
      </c>
      <c r="AF8" s="85" t="e">
        <f t="shared" si="5"/>
        <v>#REF!</v>
      </c>
      <c r="AG8" s="240" t="e">
        <f>(SUMIF(#REF!,'TABLERO-HALLAZGOS'!Q8,#REF!))/(R8)</f>
        <v>#REF!</v>
      </c>
      <c r="AH8" s="46" t="s">
        <v>49</v>
      </c>
    </row>
    <row r="9" spans="2:34" s="1" customFormat="1" ht="33" customHeight="1" x14ac:dyDescent="0.25">
      <c r="B9" s="25" t="s">
        <v>2637</v>
      </c>
      <c r="C9" s="25" t="s">
        <v>2636</v>
      </c>
      <c r="D9" s="25" t="s">
        <v>102</v>
      </c>
      <c r="E9" s="40" t="s">
        <v>2635</v>
      </c>
      <c r="F9" s="25" t="s">
        <v>2636</v>
      </c>
      <c r="G9" s="25" t="s">
        <v>102</v>
      </c>
      <c r="H9" s="25" t="s">
        <v>2778</v>
      </c>
      <c r="I9" s="25" t="s">
        <v>2639</v>
      </c>
      <c r="J9" s="25" t="s">
        <v>2769</v>
      </c>
      <c r="K9" s="25" t="s">
        <v>2770</v>
      </c>
      <c r="L9" s="25" t="s">
        <v>2771</v>
      </c>
      <c r="M9" s="25" t="s">
        <v>2772</v>
      </c>
      <c r="N9" s="25" t="s">
        <v>8</v>
      </c>
      <c r="O9" s="25" t="s">
        <v>3801</v>
      </c>
      <c r="P9" s="28">
        <v>2018</v>
      </c>
      <c r="Q9" s="28" t="s">
        <v>3804</v>
      </c>
      <c r="R9" s="28" t="e">
        <f>COUNTIF(#REF!,'TABLERO-HALLAZGOS'!Q9)</f>
        <v>#REF!</v>
      </c>
      <c r="S9" s="25" t="s">
        <v>3805</v>
      </c>
      <c r="T9" s="383">
        <v>43486</v>
      </c>
      <c r="U9" s="383">
        <v>43769</v>
      </c>
      <c r="V9" s="484" t="e">
        <f>(SUMIF(#REF!,'TABLERO-HALLAZGOS'!Q9,#REF!))/(R9)</f>
        <v>#REF!</v>
      </c>
      <c r="W9" s="465" t="e">
        <f t="shared" si="0"/>
        <v>#REF!</v>
      </c>
      <c r="X9" s="485">
        <f t="shared" si="1"/>
        <v>-1034</v>
      </c>
      <c r="Y9" s="383" t="str">
        <f t="shared" si="2"/>
        <v>VENCIDO</v>
      </c>
      <c r="Z9" s="484" t="e">
        <f>(SUMIF(#REF!,'TABLERO-HALLAZGOS'!Q9,#REF!))/(R9)</f>
        <v>#REF!</v>
      </c>
      <c r="AA9" s="46" t="s">
        <v>49</v>
      </c>
      <c r="AB9" s="46" t="s">
        <v>49</v>
      </c>
      <c r="AC9" s="240" t="e">
        <f>(SUMIF(#REF!,'TABLERO-HALLAZGOS'!Q9,#REF!))/(R9)</f>
        <v>#REF!</v>
      </c>
      <c r="AD9" s="46" t="e">
        <f t="shared" si="3"/>
        <v>#REF!</v>
      </c>
      <c r="AE9" s="85" t="e">
        <f t="shared" si="4"/>
        <v>#REF!</v>
      </c>
      <c r="AF9" s="85" t="e">
        <f t="shared" si="5"/>
        <v>#REF!</v>
      </c>
      <c r="AG9" s="240" t="e">
        <f>(SUMIF(#REF!,'TABLERO-HALLAZGOS'!Q9,#REF!))/(R9)</f>
        <v>#REF!</v>
      </c>
      <c r="AH9" s="46" t="s">
        <v>49</v>
      </c>
    </row>
    <row r="10" spans="2:34" s="1" customFormat="1" ht="33" customHeight="1" x14ac:dyDescent="0.25">
      <c r="B10" s="25" t="s">
        <v>2637</v>
      </c>
      <c r="C10" s="25" t="s">
        <v>2636</v>
      </c>
      <c r="D10" s="25" t="s">
        <v>102</v>
      </c>
      <c r="E10" s="25" t="s">
        <v>2635</v>
      </c>
      <c r="F10" s="25" t="s">
        <v>2636</v>
      </c>
      <c r="G10" s="25" t="s">
        <v>102</v>
      </c>
      <c r="H10" s="25" t="s">
        <v>2778</v>
      </c>
      <c r="I10" s="25" t="s">
        <v>2639</v>
      </c>
      <c r="J10" s="25" t="s">
        <v>2769</v>
      </c>
      <c r="K10" s="25" t="s">
        <v>2770</v>
      </c>
      <c r="L10" s="25" t="s">
        <v>2771</v>
      </c>
      <c r="M10" s="25" t="s">
        <v>2772</v>
      </c>
      <c r="N10" s="25" t="s">
        <v>8</v>
      </c>
      <c r="O10" s="25" t="s">
        <v>3801</v>
      </c>
      <c r="P10" s="28">
        <v>2018</v>
      </c>
      <c r="Q10" s="28" t="s">
        <v>3806</v>
      </c>
      <c r="R10" s="28" t="e">
        <f>COUNTIF(#REF!,'TABLERO-HALLAZGOS'!Q10)</f>
        <v>#REF!</v>
      </c>
      <c r="S10" s="25" t="s">
        <v>3807</v>
      </c>
      <c r="T10" s="383">
        <v>42887</v>
      </c>
      <c r="U10" s="383">
        <v>43435</v>
      </c>
      <c r="V10" s="484" t="e">
        <f>(SUMIF(#REF!,'TABLERO-HALLAZGOS'!Q10,#REF!))/(R10)</f>
        <v>#REF!</v>
      </c>
      <c r="W10" s="465" t="e">
        <f t="shared" si="0"/>
        <v>#REF!</v>
      </c>
      <c r="X10" s="485">
        <f t="shared" si="1"/>
        <v>-1368</v>
      </c>
      <c r="Y10" s="383" t="str">
        <f t="shared" si="2"/>
        <v>VENCIDO</v>
      </c>
      <c r="Z10" s="484" t="e">
        <f>(SUMIF(#REF!,'TABLERO-HALLAZGOS'!Q10,#REF!))/(R10)</f>
        <v>#REF!</v>
      </c>
      <c r="AA10" s="46" t="s">
        <v>49</v>
      </c>
      <c r="AB10" s="46" t="s">
        <v>49</v>
      </c>
      <c r="AC10" s="240" t="e">
        <f>(SUMIF(#REF!,'TABLERO-HALLAZGOS'!Q10,#REF!))/(R10)</f>
        <v>#REF!</v>
      </c>
      <c r="AD10" s="46" t="e">
        <f t="shared" si="3"/>
        <v>#REF!</v>
      </c>
      <c r="AE10" s="85" t="e">
        <f t="shared" si="4"/>
        <v>#REF!</v>
      </c>
      <c r="AF10" s="85" t="e">
        <f t="shared" si="5"/>
        <v>#REF!</v>
      </c>
      <c r="AG10" s="240" t="e">
        <f>(SUMIF(#REF!,'TABLERO-HALLAZGOS'!Q10,#REF!))/(R10)</f>
        <v>#REF!</v>
      </c>
      <c r="AH10" s="46" t="s">
        <v>49</v>
      </c>
    </row>
    <row r="11" spans="2:34" s="1" customFormat="1" ht="33" customHeight="1" x14ac:dyDescent="0.25">
      <c r="B11" s="40" t="s">
        <v>2635</v>
      </c>
      <c r="C11" s="25" t="s">
        <v>2636</v>
      </c>
      <c r="D11" s="25" t="s">
        <v>102</v>
      </c>
      <c r="E11" s="61" t="s">
        <v>170</v>
      </c>
      <c r="F11" s="61" t="s">
        <v>2527</v>
      </c>
      <c r="G11" s="61" t="s">
        <v>95</v>
      </c>
      <c r="H11" s="25" t="s">
        <v>2886</v>
      </c>
      <c r="I11" s="40" t="s">
        <v>78</v>
      </c>
      <c r="J11" s="449" t="s">
        <v>3808</v>
      </c>
      <c r="K11" s="449" t="s">
        <v>95</v>
      </c>
      <c r="L11" s="449" t="s">
        <v>84</v>
      </c>
      <c r="M11" s="449" t="s">
        <v>84</v>
      </c>
      <c r="N11" s="25" t="s">
        <v>6</v>
      </c>
      <c r="O11" s="25" t="s">
        <v>396</v>
      </c>
      <c r="P11" s="28">
        <v>2018</v>
      </c>
      <c r="Q11" s="28" t="s">
        <v>3809</v>
      </c>
      <c r="R11" s="28" t="e">
        <f>COUNTIF(#REF!,'TABLERO-HALLAZGOS'!Q11)</f>
        <v>#REF!</v>
      </c>
      <c r="S11" s="25" t="s">
        <v>3810</v>
      </c>
      <c r="T11" s="383">
        <v>43452</v>
      </c>
      <c r="U11" s="383">
        <v>43799</v>
      </c>
      <c r="V11" s="484" t="e">
        <f>(SUMIF(#REF!,'TABLERO-HALLAZGOS'!Q11,#REF!))/(R11)</f>
        <v>#REF!</v>
      </c>
      <c r="W11" s="465" t="e">
        <f t="shared" si="0"/>
        <v>#REF!</v>
      </c>
      <c r="X11" s="485">
        <f t="shared" si="1"/>
        <v>-1004</v>
      </c>
      <c r="Y11" s="383" t="str">
        <f t="shared" si="2"/>
        <v>VENCIDO</v>
      </c>
      <c r="Z11" s="484" t="e">
        <f>(SUMIF(#REF!,'TABLERO-HALLAZGOS'!Q11,#REF!))/(R11)</f>
        <v>#REF!</v>
      </c>
      <c r="AA11" s="46" t="s">
        <v>48</v>
      </c>
      <c r="AB11" s="46" t="s">
        <v>48</v>
      </c>
      <c r="AC11" s="240" t="e">
        <f>(SUMIF(#REF!,'TABLERO-HALLAZGOS'!Q11,#REF!))/(R11)</f>
        <v>#REF!</v>
      </c>
      <c r="AD11" s="46" t="e">
        <f t="shared" si="3"/>
        <v>#REF!</v>
      </c>
      <c r="AE11" s="85" t="e">
        <f t="shared" si="4"/>
        <v>#REF!</v>
      </c>
      <c r="AF11" s="85" t="e">
        <f t="shared" si="5"/>
        <v>#REF!</v>
      </c>
      <c r="AG11" s="240" t="e">
        <f>(SUMIF(#REF!,'TABLERO-HALLAZGOS'!Q11,#REF!))/(R11)</f>
        <v>#REF!</v>
      </c>
      <c r="AH11" s="46" t="s">
        <v>49</v>
      </c>
    </row>
    <row r="12" spans="2:34" s="1" customFormat="1" ht="33" customHeight="1" x14ac:dyDescent="0.25">
      <c r="B12" s="40" t="s">
        <v>2635</v>
      </c>
      <c r="C12" s="25" t="s">
        <v>2636</v>
      </c>
      <c r="D12" s="25" t="s">
        <v>102</v>
      </c>
      <c r="E12" s="61" t="s">
        <v>170</v>
      </c>
      <c r="F12" s="61" t="s">
        <v>2527</v>
      </c>
      <c r="G12" s="61" t="s">
        <v>95</v>
      </c>
      <c r="H12" s="25" t="s">
        <v>2886</v>
      </c>
      <c r="I12" s="450" t="s">
        <v>3012</v>
      </c>
      <c r="J12" s="451" t="s">
        <v>3811</v>
      </c>
      <c r="K12" s="452" t="s">
        <v>3014</v>
      </c>
      <c r="L12" s="452" t="s">
        <v>84</v>
      </c>
      <c r="M12" s="452" t="s">
        <v>84</v>
      </c>
      <c r="N12" s="25" t="s">
        <v>6</v>
      </c>
      <c r="O12" s="25" t="s">
        <v>396</v>
      </c>
      <c r="P12" s="28">
        <v>2018</v>
      </c>
      <c r="Q12" s="28" t="s">
        <v>3812</v>
      </c>
      <c r="R12" s="28" t="e">
        <f>COUNTIF(#REF!,'TABLERO-HALLAZGOS'!Q12)</f>
        <v>#REF!</v>
      </c>
      <c r="S12" s="25" t="s">
        <v>3813</v>
      </c>
      <c r="T12" s="383">
        <v>43452</v>
      </c>
      <c r="U12" s="383">
        <v>43799</v>
      </c>
      <c r="V12" s="484" t="e">
        <f>(SUMIF(#REF!,'TABLERO-HALLAZGOS'!Q12,#REF!))/(R12)</f>
        <v>#REF!</v>
      </c>
      <c r="W12" s="465" t="e">
        <f t="shared" si="0"/>
        <v>#REF!</v>
      </c>
      <c r="X12" s="485">
        <f t="shared" si="1"/>
        <v>-1004</v>
      </c>
      <c r="Y12" s="383" t="str">
        <f t="shared" si="2"/>
        <v>VENCIDO</v>
      </c>
      <c r="Z12" s="484" t="e">
        <f>(SUMIF(#REF!,'TABLERO-HALLAZGOS'!Q12,#REF!))/(R12)</f>
        <v>#REF!</v>
      </c>
      <c r="AA12" s="46" t="s">
        <v>48</v>
      </c>
      <c r="AB12" s="46" t="s">
        <v>48</v>
      </c>
      <c r="AC12" s="240" t="e">
        <f>(SUMIF(#REF!,'TABLERO-HALLAZGOS'!Q12,#REF!))/(R12)</f>
        <v>#REF!</v>
      </c>
      <c r="AD12" s="46" t="e">
        <f t="shared" si="3"/>
        <v>#REF!</v>
      </c>
      <c r="AE12" s="85" t="e">
        <f t="shared" si="4"/>
        <v>#REF!</v>
      </c>
      <c r="AF12" s="85" t="e">
        <f t="shared" si="5"/>
        <v>#REF!</v>
      </c>
      <c r="AG12" s="240" t="e">
        <f>(SUMIF(#REF!,'TABLERO-HALLAZGOS'!Q12,#REF!))/(R12)</f>
        <v>#REF!</v>
      </c>
      <c r="AH12" s="46" t="s">
        <v>49</v>
      </c>
    </row>
    <row r="13" spans="2:34" s="1" customFormat="1" ht="33" customHeight="1" x14ac:dyDescent="0.25">
      <c r="B13" s="25" t="s">
        <v>3814</v>
      </c>
      <c r="C13" s="28" t="s">
        <v>3815</v>
      </c>
      <c r="D13" s="25" t="s">
        <v>3816</v>
      </c>
      <c r="E13" s="28" t="s">
        <v>3817</v>
      </c>
      <c r="F13" s="28" t="s">
        <v>24</v>
      </c>
      <c r="G13" s="25" t="s">
        <v>99</v>
      </c>
      <c r="H13" s="25" t="s">
        <v>3818</v>
      </c>
      <c r="I13" s="453" t="s">
        <v>3819</v>
      </c>
      <c r="J13" s="454" t="s">
        <v>2603</v>
      </c>
      <c r="K13" s="387" t="s">
        <v>2604</v>
      </c>
      <c r="L13" s="455" t="s">
        <v>2657</v>
      </c>
      <c r="M13" s="387" t="s">
        <v>2658</v>
      </c>
      <c r="N13" s="25" t="s">
        <v>7</v>
      </c>
      <c r="O13" s="28">
        <v>54</v>
      </c>
      <c r="P13" s="28">
        <v>2019</v>
      </c>
      <c r="Q13" s="28" t="s">
        <v>3820</v>
      </c>
      <c r="R13" s="28" t="e">
        <f>COUNTIF(#REF!,'TABLERO-HALLAZGOS'!Q13)</f>
        <v>#REF!</v>
      </c>
      <c r="S13" s="25" t="s">
        <v>3821</v>
      </c>
      <c r="T13" s="383">
        <v>43587</v>
      </c>
      <c r="U13" s="383">
        <v>43946</v>
      </c>
      <c r="V13" s="484" t="e">
        <f>(SUMIF(#REF!,'TABLERO-HALLAZGOS'!Q13,#REF!))/(R13)</f>
        <v>#REF!</v>
      </c>
      <c r="W13" s="465" t="e">
        <f t="shared" si="0"/>
        <v>#REF!</v>
      </c>
      <c r="X13" s="485">
        <f t="shared" si="1"/>
        <v>-857</v>
      </c>
      <c r="Y13" s="383" t="str">
        <f t="shared" si="2"/>
        <v>VENCIDO</v>
      </c>
      <c r="Z13" s="484" t="e">
        <f>(SUMIF(#REF!,'TABLERO-HALLAZGOS'!Q13,#REF!))/(R13)</f>
        <v>#REF!</v>
      </c>
      <c r="AA13" s="46" t="s">
        <v>49</v>
      </c>
      <c r="AB13" s="46" t="s">
        <v>49</v>
      </c>
      <c r="AC13" s="240" t="e">
        <f>(SUMIF(#REF!,'TABLERO-HALLAZGOS'!Q13,#REF!))/(R13)</f>
        <v>#REF!</v>
      </c>
      <c r="AD13" s="46" t="e">
        <f t="shared" si="3"/>
        <v>#REF!</v>
      </c>
      <c r="AE13" s="85" t="e">
        <f t="shared" si="4"/>
        <v>#REF!</v>
      </c>
      <c r="AF13" s="85" t="e">
        <f t="shared" si="5"/>
        <v>#REF!</v>
      </c>
      <c r="AG13" s="240" t="e">
        <f>(SUMIF(#REF!,'TABLERO-HALLAZGOS'!Q13,#REF!))/(R13)</f>
        <v>#REF!</v>
      </c>
      <c r="AH13" s="46" t="s">
        <v>49</v>
      </c>
    </row>
    <row r="14" spans="2:34" s="1" customFormat="1" ht="33" customHeight="1" x14ac:dyDescent="0.25">
      <c r="B14" s="40" t="s">
        <v>2635</v>
      </c>
      <c r="C14" s="25" t="s">
        <v>2636</v>
      </c>
      <c r="D14" s="25" t="s">
        <v>102</v>
      </c>
      <c r="E14" s="28" t="s">
        <v>2663</v>
      </c>
      <c r="F14" s="28" t="s">
        <v>24</v>
      </c>
      <c r="G14" s="25" t="s">
        <v>99</v>
      </c>
      <c r="H14" s="25" t="s">
        <v>967</v>
      </c>
      <c r="I14" s="456" t="s">
        <v>2664</v>
      </c>
      <c r="J14" s="457" t="s">
        <v>2603</v>
      </c>
      <c r="K14" s="457" t="s">
        <v>2604</v>
      </c>
      <c r="L14" s="456" t="s">
        <v>2665</v>
      </c>
      <c r="M14" s="457" t="s">
        <v>2666</v>
      </c>
      <c r="N14" s="25" t="s">
        <v>7</v>
      </c>
      <c r="O14" s="28">
        <v>60</v>
      </c>
      <c r="P14" s="28">
        <v>2019</v>
      </c>
      <c r="Q14" s="28" t="s">
        <v>3822</v>
      </c>
      <c r="R14" s="28" t="e">
        <f>COUNTIF(#REF!,'TABLERO-HALLAZGOS'!Q14)</f>
        <v>#REF!</v>
      </c>
      <c r="S14" s="25" t="s">
        <v>924</v>
      </c>
      <c r="T14" s="383">
        <v>43827</v>
      </c>
      <c r="U14" s="383">
        <v>44175</v>
      </c>
      <c r="V14" s="484" t="e">
        <f>(SUMIF(#REF!,'TABLERO-HALLAZGOS'!Q14,#REF!))/(R14)</f>
        <v>#REF!</v>
      </c>
      <c r="W14" s="465" t="e">
        <f t="shared" si="0"/>
        <v>#REF!</v>
      </c>
      <c r="X14" s="485">
        <f t="shared" si="1"/>
        <v>-628</v>
      </c>
      <c r="Y14" s="383" t="str">
        <f t="shared" si="2"/>
        <v>VENCIDO</v>
      </c>
      <c r="Z14" s="484" t="e">
        <f>(SUMIF(#REF!,'TABLERO-HALLAZGOS'!Q14,#REF!))/(R14)</f>
        <v>#REF!</v>
      </c>
      <c r="AA14" s="46" t="s">
        <v>49</v>
      </c>
      <c r="AB14" s="46" t="s">
        <v>49</v>
      </c>
      <c r="AC14" s="240" t="e">
        <f>(SUMIF(#REF!,'TABLERO-HALLAZGOS'!Q14,#REF!))/(R14)</f>
        <v>#REF!</v>
      </c>
      <c r="AD14" s="46" t="e">
        <f t="shared" si="3"/>
        <v>#REF!</v>
      </c>
      <c r="AE14" s="85" t="e">
        <f t="shared" si="4"/>
        <v>#REF!</v>
      </c>
      <c r="AF14" s="85" t="e">
        <f t="shared" si="5"/>
        <v>#REF!</v>
      </c>
      <c r="AG14" s="240" t="e">
        <f>(SUMIF(#REF!,'TABLERO-HALLAZGOS'!Q14,#REF!))/(R14)</f>
        <v>#REF!</v>
      </c>
      <c r="AH14" s="46" t="s">
        <v>49</v>
      </c>
    </row>
    <row r="15" spans="2:34" s="1" customFormat="1" ht="33" customHeight="1" x14ac:dyDescent="0.25">
      <c r="B15" s="25" t="s">
        <v>2637</v>
      </c>
      <c r="C15" s="25" t="s">
        <v>2636</v>
      </c>
      <c r="D15" s="25" t="s">
        <v>102</v>
      </c>
      <c r="E15" s="25" t="s">
        <v>2635</v>
      </c>
      <c r="F15" s="25" t="s">
        <v>2636</v>
      </c>
      <c r="G15" s="25" t="s">
        <v>102</v>
      </c>
      <c r="H15" s="25"/>
      <c r="I15" s="25" t="s">
        <v>2639</v>
      </c>
      <c r="J15" s="25" t="s">
        <v>2769</v>
      </c>
      <c r="K15" s="25" t="s">
        <v>2770</v>
      </c>
      <c r="L15" s="25" t="s">
        <v>2771</v>
      </c>
      <c r="M15" s="25" t="s">
        <v>2772</v>
      </c>
      <c r="N15" s="25" t="s">
        <v>8</v>
      </c>
      <c r="O15" s="25" t="s">
        <v>3823</v>
      </c>
      <c r="P15" s="28">
        <v>2019</v>
      </c>
      <c r="Q15" s="28" t="s">
        <v>3824</v>
      </c>
      <c r="R15" s="28" t="e">
        <f>COUNTIF(#REF!,'TABLERO-HALLAZGOS'!Q15)</f>
        <v>#REF!</v>
      </c>
      <c r="S15" s="25" t="s">
        <v>3803</v>
      </c>
      <c r="T15" s="383">
        <v>43486</v>
      </c>
      <c r="U15" s="383">
        <v>43769</v>
      </c>
      <c r="V15" s="484" t="e">
        <f>(SUMIF(#REF!,'TABLERO-HALLAZGOS'!Q15,#REF!))/(R15)</f>
        <v>#REF!</v>
      </c>
      <c r="W15" s="465" t="e">
        <f t="shared" si="0"/>
        <v>#REF!</v>
      </c>
      <c r="X15" s="485">
        <f t="shared" si="1"/>
        <v>-1034</v>
      </c>
      <c r="Y15" s="383" t="str">
        <f t="shared" si="2"/>
        <v>VENCIDO</v>
      </c>
      <c r="Z15" s="484" t="e">
        <f>(SUMIF(#REF!,'TABLERO-HALLAZGOS'!Q15,#REF!))/(R15)</f>
        <v>#REF!</v>
      </c>
      <c r="AA15" s="46" t="s">
        <v>48</v>
      </c>
      <c r="AB15" s="46" t="s">
        <v>48</v>
      </c>
      <c r="AC15" s="240" t="e">
        <f>(SUMIF(#REF!,'TABLERO-HALLAZGOS'!Q15,#REF!))/(R15)</f>
        <v>#REF!</v>
      </c>
      <c r="AD15" s="46" t="e">
        <f t="shared" si="3"/>
        <v>#REF!</v>
      </c>
      <c r="AE15" s="85" t="e">
        <f t="shared" si="4"/>
        <v>#REF!</v>
      </c>
      <c r="AF15" s="85" t="e">
        <f t="shared" si="5"/>
        <v>#REF!</v>
      </c>
      <c r="AG15" s="240" t="e">
        <f>(SUMIF(#REF!,'TABLERO-HALLAZGOS'!Q15,#REF!))/(R15)</f>
        <v>#REF!</v>
      </c>
      <c r="AH15" s="46" t="s">
        <v>49</v>
      </c>
    </row>
    <row r="16" spans="2:34" s="1" customFormat="1" ht="33" customHeight="1" x14ac:dyDescent="0.25">
      <c r="B16" s="25" t="s">
        <v>2637</v>
      </c>
      <c r="C16" s="25" t="s">
        <v>2636</v>
      </c>
      <c r="D16" s="25" t="s">
        <v>102</v>
      </c>
      <c r="E16" s="25" t="s">
        <v>2635</v>
      </c>
      <c r="F16" s="25" t="s">
        <v>2636</v>
      </c>
      <c r="G16" s="25" t="s">
        <v>102</v>
      </c>
      <c r="H16" s="25"/>
      <c r="I16" s="25" t="s">
        <v>2639</v>
      </c>
      <c r="J16" s="25" t="s">
        <v>2769</v>
      </c>
      <c r="K16" s="25" t="s">
        <v>2770</v>
      </c>
      <c r="L16" s="25" t="s">
        <v>2771</v>
      </c>
      <c r="M16" s="25" t="s">
        <v>2772</v>
      </c>
      <c r="N16" s="25" t="s">
        <v>8</v>
      </c>
      <c r="O16" s="25" t="s">
        <v>3823</v>
      </c>
      <c r="P16" s="28">
        <v>2019</v>
      </c>
      <c r="Q16" s="28" t="s">
        <v>3825</v>
      </c>
      <c r="R16" s="28" t="e">
        <f>COUNTIF(#REF!,'TABLERO-HALLAZGOS'!Q16)</f>
        <v>#REF!</v>
      </c>
      <c r="S16" s="25" t="s">
        <v>3826</v>
      </c>
      <c r="T16" s="383">
        <v>43486</v>
      </c>
      <c r="U16" s="383">
        <v>43769</v>
      </c>
      <c r="V16" s="484" t="e">
        <f>(SUMIF(#REF!,'TABLERO-HALLAZGOS'!Q16,#REF!))/(R16)</f>
        <v>#REF!</v>
      </c>
      <c r="W16" s="465" t="e">
        <f t="shared" si="0"/>
        <v>#REF!</v>
      </c>
      <c r="X16" s="485">
        <f t="shared" si="1"/>
        <v>-1034</v>
      </c>
      <c r="Y16" s="383" t="str">
        <f t="shared" si="2"/>
        <v>VENCIDO</v>
      </c>
      <c r="Z16" s="484" t="e">
        <f>(SUMIF(#REF!,'TABLERO-HALLAZGOS'!Q16,#REF!))/(R16)</f>
        <v>#REF!</v>
      </c>
      <c r="AA16" s="46" t="s">
        <v>48</v>
      </c>
      <c r="AB16" s="46" t="s">
        <v>48</v>
      </c>
      <c r="AC16" s="240" t="e">
        <f>(SUMIF(#REF!,'TABLERO-HALLAZGOS'!Q16,#REF!))/(R16)</f>
        <v>#REF!</v>
      </c>
      <c r="AD16" s="46" t="e">
        <f t="shared" si="3"/>
        <v>#REF!</v>
      </c>
      <c r="AE16" s="85" t="e">
        <f t="shared" si="4"/>
        <v>#REF!</v>
      </c>
      <c r="AF16" s="85" t="e">
        <f t="shared" si="5"/>
        <v>#REF!</v>
      </c>
      <c r="AG16" s="240" t="e">
        <f>(SUMIF(#REF!,'TABLERO-HALLAZGOS'!Q16,#REF!))/(R16)</f>
        <v>#REF!</v>
      </c>
      <c r="AH16" s="46" t="s">
        <v>49</v>
      </c>
    </row>
    <row r="17" spans="2:34" s="1" customFormat="1" ht="33" customHeight="1" x14ac:dyDescent="0.25">
      <c r="B17" s="25" t="s">
        <v>2637</v>
      </c>
      <c r="C17" s="25" t="s">
        <v>2636</v>
      </c>
      <c r="D17" s="25" t="s">
        <v>102</v>
      </c>
      <c r="E17" s="25" t="s">
        <v>2635</v>
      </c>
      <c r="F17" s="25" t="s">
        <v>2636</v>
      </c>
      <c r="G17" s="25" t="s">
        <v>102</v>
      </c>
      <c r="H17" s="25"/>
      <c r="I17" s="25" t="s">
        <v>2639</v>
      </c>
      <c r="J17" s="25" t="s">
        <v>2769</v>
      </c>
      <c r="K17" s="25" t="s">
        <v>2770</v>
      </c>
      <c r="L17" s="25" t="s">
        <v>2771</v>
      </c>
      <c r="M17" s="25" t="s">
        <v>2772</v>
      </c>
      <c r="N17" s="25" t="s">
        <v>8</v>
      </c>
      <c r="O17" s="25" t="s">
        <v>3823</v>
      </c>
      <c r="P17" s="28">
        <v>2019</v>
      </c>
      <c r="Q17" s="28" t="s">
        <v>3827</v>
      </c>
      <c r="R17" s="28" t="e">
        <f>COUNTIF(#REF!,'TABLERO-HALLAZGOS'!Q17)</f>
        <v>#REF!</v>
      </c>
      <c r="S17" s="25" t="s">
        <v>3805</v>
      </c>
      <c r="T17" s="383">
        <v>43486</v>
      </c>
      <c r="U17" s="383">
        <v>43769</v>
      </c>
      <c r="V17" s="484" t="e">
        <f>(SUMIF(#REF!,'TABLERO-HALLAZGOS'!Q17,#REF!))/(R17)</f>
        <v>#REF!</v>
      </c>
      <c r="W17" s="465" t="e">
        <f t="shared" si="0"/>
        <v>#REF!</v>
      </c>
      <c r="X17" s="485">
        <f t="shared" si="1"/>
        <v>-1034</v>
      </c>
      <c r="Y17" s="383" t="str">
        <f t="shared" si="2"/>
        <v>VENCIDO</v>
      </c>
      <c r="Z17" s="484" t="e">
        <f>(SUMIF(#REF!,'TABLERO-HALLAZGOS'!Q17,#REF!))/(R17)</f>
        <v>#REF!</v>
      </c>
      <c r="AA17" s="46" t="s">
        <v>48</v>
      </c>
      <c r="AB17" s="46" t="s">
        <v>48</v>
      </c>
      <c r="AC17" s="240" t="e">
        <f>(SUMIF(#REF!,'TABLERO-HALLAZGOS'!Q17,#REF!))/(R17)</f>
        <v>#REF!</v>
      </c>
      <c r="AD17" s="46" t="e">
        <f t="shared" si="3"/>
        <v>#REF!</v>
      </c>
      <c r="AE17" s="85" t="e">
        <f t="shared" si="4"/>
        <v>#REF!</v>
      </c>
      <c r="AF17" s="85" t="e">
        <f t="shared" si="5"/>
        <v>#REF!</v>
      </c>
      <c r="AG17" s="240" t="e">
        <f>(SUMIF(#REF!,'TABLERO-HALLAZGOS'!Q17,#REF!))/(R17)</f>
        <v>#REF!</v>
      </c>
      <c r="AH17" s="46" t="s">
        <v>49</v>
      </c>
    </row>
    <row r="18" spans="2:34" s="1" customFormat="1" ht="33" customHeight="1" x14ac:dyDescent="0.25">
      <c r="B18" s="25" t="s">
        <v>2637</v>
      </c>
      <c r="C18" s="25" t="s">
        <v>2636</v>
      </c>
      <c r="D18" s="25" t="s">
        <v>102</v>
      </c>
      <c r="E18" s="28" t="s">
        <v>2635</v>
      </c>
      <c r="F18" s="25" t="s">
        <v>2636</v>
      </c>
      <c r="G18" s="25" t="s">
        <v>102</v>
      </c>
      <c r="H18" s="25" t="s">
        <v>2778</v>
      </c>
      <c r="I18" s="25" t="s">
        <v>2639</v>
      </c>
      <c r="J18" s="25" t="s">
        <v>2769</v>
      </c>
      <c r="K18" s="25" t="s">
        <v>2770</v>
      </c>
      <c r="L18" s="25" t="s">
        <v>2771</v>
      </c>
      <c r="M18" s="25" t="s">
        <v>2772</v>
      </c>
      <c r="N18" s="25" t="s">
        <v>8</v>
      </c>
      <c r="O18" s="25" t="s">
        <v>3823</v>
      </c>
      <c r="P18" s="28">
        <v>2019</v>
      </c>
      <c r="Q18" s="28" t="s">
        <v>3828</v>
      </c>
      <c r="R18" s="28" t="e">
        <f>COUNTIF(#REF!,'TABLERO-HALLAZGOS'!Q18)</f>
        <v>#REF!</v>
      </c>
      <c r="S18" s="25" t="s">
        <v>3807</v>
      </c>
      <c r="T18" s="383">
        <v>42887</v>
      </c>
      <c r="U18" s="383">
        <v>43435</v>
      </c>
      <c r="V18" s="484" t="e">
        <f>(SUMIF(#REF!,'TABLERO-HALLAZGOS'!Q18,#REF!))/(R18)</f>
        <v>#REF!</v>
      </c>
      <c r="W18" s="465" t="e">
        <f t="shared" si="0"/>
        <v>#REF!</v>
      </c>
      <c r="X18" s="485">
        <f t="shared" si="1"/>
        <v>-1368</v>
      </c>
      <c r="Y18" s="383" t="str">
        <f t="shared" si="2"/>
        <v>VENCIDO</v>
      </c>
      <c r="Z18" s="484" t="e">
        <f>(SUMIF(#REF!,'TABLERO-HALLAZGOS'!Q18,#REF!))/(R18)</f>
        <v>#REF!</v>
      </c>
      <c r="AA18" s="46" t="s">
        <v>49</v>
      </c>
      <c r="AB18" s="46" t="s">
        <v>49</v>
      </c>
      <c r="AC18" s="240" t="e">
        <f>(SUMIF(#REF!,'TABLERO-HALLAZGOS'!Q18,#REF!))/(R18)</f>
        <v>#REF!</v>
      </c>
      <c r="AD18" s="46" t="e">
        <f t="shared" si="3"/>
        <v>#REF!</v>
      </c>
      <c r="AE18" s="85" t="e">
        <f t="shared" si="4"/>
        <v>#REF!</v>
      </c>
      <c r="AF18" s="85" t="e">
        <f t="shared" si="5"/>
        <v>#REF!</v>
      </c>
      <c r="AG18" s="240" t="e">
        <f>(SUMIF(#REF!,'TABLERO-HALLAZGOS'!Q18,#REF!))/(R18)</f>
        <v>#REF!</v>
      </c>
      <c r="AH18" s="46" t="s">
        <v>49</v>
      </c>
    </row>
    <row r="19" spans="2:34" s="1" customFormat="1" ht="33" customHeight="1" x14ac:dyDescent="0.25">
      <c r="B19" s="25" t="s">
        <v>2637</v>
      </c>
      <c r="C19" s="25" t="s">
        <v>2636</v>
      </c>
      <c r="D19" s="25" t="s">
        <v>102</v>
      </c>
      <c r="E19" s="25" t="s">
        <v>2635</v>
      </c>
      <c r="F19" s="25" t="s">
        <v>2636</v>
      </c>
      <c r="G19" s="25" t="s">
        <v>102</v>
      </c>
      <c r="H19" s="25"/>
      <c r="I19" s="25" t="s">
        <v>2682</v>
      </c>
      <c r="J19" s="25" t="s">
        <v>2683</v>
      </c>
      <c r="K19" s="25" t="s">
        <v>2684</v>
      </c>
      <c r="L19" s="25" t="s">
        <v>2685</v>
      </c>
      <c r="M19" s="25" t="s">
        <v>2686</v>
      </c>
      <c r="N19" s="25" t="s">
        <v>8</v>
      </c>
      <c r="O19" s="25" t="s">
        <v>3801</v>
      </c>
      <c r="P19" s="28">
        <v>2019</v>
      </c>
      <c r="Q19" s="28" t="s">
        <v>3829</v>
      </c>
      <c r="R19" s="28" t="e">
        <f>COUNTIF(#REF!,'TABLERO-HALLAZGOS'!Q19)</f>
        <v>#REF!</v>
      </c>
      <c r="S19" s="25" t="s">
        <v>3830</v>
      </c>
      <c r="T19" s="383">
        <v>43486</v>
      </c>
      <c r="U19" s="383">
        <v>43769</v>
      </c>
      <c r="V19" s="484" t="e">
        <f>(SUMIF(#REF!,'TABLERO-HALLAZGOS'!Q19,#REF!))/(R19)</f>
        <v>#REF!</v>
      </c>
      <c r="W19" s="465" t="e">
        <f t="shared" si="0"/>
        <v>#REF!</v>
      </c>
      <c r="X19" s="485">
        <f t="shared" si="1"/>
        <v>-1034</v>
      </c>
      <c r="Y19" s="383" t="str">
        <f t="shared" si="2"/>
        <v>VENCIDO</v>
      </c>
      <c r="Z19" s="484" t="e">
        <f>(SUMIF(#REF!,'TABLERO-HALLAZGOS'!Q19,#REF!))/(R19)</f>
        <v>#REF!</v>
      </c>
      <c r="AA19" s="46" t="s">
        <v>49</v>
      </c>
      <c r="AB19" s="46" t="s">
        <v>49</v>
      </c>
      <c r="AC19" s="240" t="e">
        <f>(SUMIF(#REF!,'TABLERO-HALLAZGOS'!Q19,#REF!))/(R19)</f>
        <v>#REF!</v>
      </c>
      <c r="AD19" s="46" t="e">
        <f t="shared" si="3"/>
        <v>#REF!</v>
      </c>
      <c r="AE19" s="85" t="e">
        <f t="shared" si="4"/>
        <v>#REF!</v>
      </c>
      <c r="AF19" s="85" t="e">
        <f t="shared" si="5"/>
        <v>#REF!</v>
      </c>
      <c r="AG19" s="240" t="e">
        <f>(SUMIF(#REF!,'TABLERO-HALLAZGOS'!Q19,#REF!))/(R19)</f>
        <v>#REF!</v>
      </c>
      <c r="AH19" s="46" t="s">
        <v>49</v>
      </c>
    </row>
    <row r="20" spans="2:34" s="1" customFormat="1" ht="33" customHeight="1" x14ac:dyDescent="0.25">
      <c r="B20" s="25" t="s">
        <v>2637</v>
      </c>
      <c r="C20" s="25" t="s">
        <v>2636</v>
      </c>
      <c r="D20" s="25" t="s">
        <v>102</v>
      </c>
      <c r="E20" s="25" t="s">
        <v>2635</v>
      </c>
      <c r="F20" s="25" t="s">
        <v>2636</v>
      </c>
      <c r="G20" s="25" t="s">
        <v>102</v>
      </c>
      <c r="H20" s="25"/>
      <c r="I20" s="40" t="s">
        <v>2682</v>
      </c>
      <c r="J20" s="449" t="s">
        <v>2683</v>
      </c>
      <c r="K20" s="449" t="s">
        <v>2684</v>
      </c>
      <c r="L20" s="449" t="s">
        <v>2685</v>
      </c>
      <c r="M20" s="449" t="s">
        <v>2686</v>
      </c>
      <c r="N20" s="25" t="s">
        <v>8</v>
      </c>
      <c r="O20" s="25" t="s">
        <v>3801</v>
      </c>
      <c r="P20" s="28">
        <v>2019</v>
      </c>
      <c r="Q20" s="28" t="s">
        <v>3831</v>
      </c>
      <c r="R20" s="28" t="e">
        <f>COUNTIF(#REF!,'TABLERO-HALLAZGOS'!Q20)</f>
        <v>#REF!</v>
      </c>
      <c r="S20" s="25" t="s">
        <v>3832</v>
      </c>
      <c r="T20" s="383">
        <v>43486</v>
      </c>
      <c r="U20" s="383">
        <v>43769</v>
      </c>
      <c r="V20" s="484" t="e">
        <f>(SUMIF(#REF!,'TABLERO-HALLAZGOS'!Q20,#REF!))/(R20)</f>
        <v>#REF!</v>
      </c>
      <c r="W20" s="465" t="e">
        <f t="shared" si="0"/>
        <v>#REF!</v>
      </c>
      <c r="X20" s="485">
        <f t="shared" si="1"/>
        <v>-1034</v>
      </c>
      <c r="Y20" s="383" t="str">
        <f t="shared" si="2"/>
        <v>VENCIDO</v>
      </c>
      <c r="Z20" s="484" t="e">
        <f>(SUMIF(#REF!,'TABLERO-HALLAZGOS'!Q20,#REF!))/(R20)</f>
        <v>#REF!</v>
      </c>
      <c r="AA20" s="46" t="s">
        <v>49</v>
      </c>
      <c r="AB20" s="46" t="s">
        <v>49</v>
      </c>
      <c r="AC20" s="240" t="e">
        <f>(SUMIF(#REF!,'TABLERO-HALLAZGOS'!Q20,#REF!))/(R20)</f>
        <v>#REF!</v>
      </c>
      <c r="AD20" s="46" t="e">
        <f t="shared" si="3"/>
        <v>#REF!</v>
      </c>
      <c r="AE20" s="85" t="e">
        <f t="shared" si="4"/>
        <v>#REF!</v>
      </c>
      <c r="AF20" s="85" t="e">
        <f t="shared" si="5"/>
        <v>#REF!</v>
      </c>
      <c r="AG20" s="240" t="e">
        <f>(SUMIF(#REF!,'TABLERO-HALLAZGOS'!Q20,#REF!))/(R20)</f>
        <v>#REF!</v>
      </c>
      <c r="AH20" s="46" t="s">
        <v>49</v>
      </c>
    </row>
    <row r="21" spans="2:34" s="1" customFormat="1" ht="33" customHeight="1" x14ac:dyDescent="0.25">
      <c r="B21" s="25" t="s">
        <v>2663</v>
      </c>
      <c r="C21" s="28" t="s">
        <v>24</v>
      </c>
      <c r="D21" s="28" t="s">
        <v>99</v>
      </c>
      <c r="E21" s="28" t="s">
        <v>2663</v>
      </c>
      <c r="F21" s="28" t="s">
        <v>24</v>
      </c>
      <c r="G21" s="25" t="s">
        <v>99</v>
      </c>
      <c r="H21" s="25" t="s">
        <v>967</v>
      </c>
      <c r="I21" s="456" t="s">
        <v>2664</v>
      </c>
      <c r="J21" s="457" t="s">
        <v>2603</v>
      </c>
      <c r="K21" s="457" t="s">
        <v>2604</v>
      </c>
      <c r="L21" s="456" t="s">
        <v>2665</v>
      </c>
      <c r="M21" s="457" t="s">
        <v>2666</v>
      </c>
      <c r="N21" s="25" t="s">
        <v>8</v>
      </c>
      <c r="O21" s="25" t="s">
        <v>970</v>
      </c>
      <c r="P21" s="28">
        <v>2019</v>
      </c>
      <c r="Q21" s="28" t="s">
        <v>2836</v>
      </c>
      <c r="R21" s="28" t="e">
        <f>COUNTIF(#REF!,'TABLERO-HALLAZGOS'!Q21)</f>
        <v>#REF!</v>
      </c>
      <c r="S21" s="25" t="s">
        <v>3833</v>
      </c>
      <c r="T21" s="383">
        <v>43770</v>
      </c>
      <c r="U21" s="383">
        <v>44135</v>
      </c>
      <c r="V21" s="484" t="e">
        <f>(SUMIF(#REF!,'TABLERO-HALLAZGOS'!Q21,#REF!))/(R21)</f>
        <v>#REF!</v>
      </c>
      <c r="W21" s="465" t="e">
        <f t="shared" si="0"/>
        <v>#REF!</v>
      </c>
      <c r="X21" s="485">
        <f t="shared" si="1"/>
        <v>-668</v>
      </c>
      <c r="Y21" s="383" t="str">
        <f t="shared" si="2"/>
        <v>VENCIDO</v>
      </c>
      <c r="Z21" s="484" t="e">
        <f>(SUMIF(#REF!,'TABLERO-HALLAZGOS'!Q21,#REF!))/(R21)</f>
        <v>#REF!</v>
      </c>
      <c r="AA21" s="46" t="s">
        <v>48</v>
      </c>
      <c r="AB21" s="46" t="s">
        <v>48</v>
      </c>
      <c r="AC21" s="240" t="e">
        <f>(SUMIF(#REF!,'TABLERO-HALLAZGOS'!Q21,#REF!))/(R21)</f>
        <v>#REF!</v>
      </c>
      <c r="AD21" s="46" t="e">
        <f t="shared" ref="AD21:AD58" si="6">IF(AC21&lt;=0%,"SIN AVANCE",IF(AC21&lt;33%,"AVANCE MINIMO",IF(AC21&lt;66%,"AVANCE PARCIAL",IF(AC21&lt;=99.9%,"AVANCE SIGNIFICATIVO",IF(AC21=100%,"CUMPLIMIENTO TOTAL","ERROR")))))</f>
        <v>#REF!</v>
      </c>
      <c r="AE21" s="46">
        <f t="shared" ref="AE21:AE56" si="7">U21-$C$2</f>
        <v>-668</v>
      </c>
      <c r="AF21" s="46" t="str">
        <f t="shared" ref="AF21:AF56" si="8">(IF(AE21&lt;=0,"VENCIDO",IF(AE21&lt;=$F$2,"POR VENCER","CON TIEMPO")))</f>
        <v>VENCIDO</v>
      </c>
      <c r="AG21" s="240" t="e">
        <f>(SUMIF(#REF!,'TABLERO-HALLAZGOS'!Q21,#REF!))/(R21)</f>
        <v>#REF!</v>
      </c>
      <c r="AH21" s="46" t="s">
        <v>48</v>
      </c>
    </row>
    <row r="22" spans="2:34" s="1" customFormat="1" ht="33" customHeight="1" x14ac:dyDescent="0.25">
      <c r="B22" s="25" t="s">
        <v>2663</v>
      </c>
      <c r="C22" s="28" t="s">
        <v>24</v>
      </c>
      <c r="D22" s="28" t="s">
        <v>99</v>
      </c>
      <c r="E22" s="28" t="s">
        <v>258</v>
      </c>
      <c r="F22" s="28" t="s">
        <v>2636</v>
      </c>
      <c r="G22" s="25" t="s">
        <v>102</v>
      </c>
      <c r="H22" s="25"/>
      <c r="I22" s="40" t="s">
        <v>2639</v>
      </c>
      <c r="J22" s="449" t="s">
        <v>2769</v>
      </c>
      <c r="K22" s="449" t="s">
        <v>2770</v>
      </c>
      <c r="L22" s="449" t="s">
        <v>2771</v>
      </c>
      <c r="M22" s="449" t="s">
        <v>2772</v>
      </c>
      <c r="N22" s="25" t="s">
        <v>8</v>
      </c>
      <c r="O22" s="25" t="s">
        <v>970</v>
      </c>
      <c r="P22" s="28">
        <v>2019</v>
      </c>
      <c r="Q22" s="28" t="s">
        <v>3834</v>
      </c>
      <c r="R22" s="28" t="e">
        <f>COUNTIF(#REF!,'TABLERO-HALLAZGOS'!Q22)</f>
        <v>#REF!</v>
      </c>
      <c r="S22" s="25" t="s">
        <v>3835</v>
      </c>
      <c r="T22" s="383">
        <v>43770</v>
      </c>
      <c r="U22" s="383">
        <v>44135</v>
      </c>
      <c r="V22" s="484" t="e">
        <f>(SUMIF(#REF!,'TABLERO-HALLAZGOS'!Q22,#REF!))/(R22)</f>
        <v>#REF!</v>
      </c>
      <c r="W22" s="465" t="e">
        <f t="shared" si="0"/>
        <v>#REF!</v>
      </c>
      <c r="X22" s="485">
        <f t="shared" si="1"/>
        <v>-668</v>
      </c>
      <c r="Y22" s="383" t="str">
        <f t="shared" si="2"/>
        <v>VENCIDO</v>
      </c>
      <c r="Z22" s="484" t="e">
        <f>(SUMIF(#REF!,'TABLERO-HALLAZGOS'!Q22,#REF!))/(R22)</f>
        <v>#REF!</v>
      </c>
      <c r="AA22" s="46" t="s">
        <v>48</v>
      </c>
      <c r="AB22" s="46" t="s">
        <v>48</v>
      </c>
      <c r="AC22" s="240" t="e">
        <f>(SUMIF(#REF!,'TABLERO-HALLAZGOS'!Q22,#REF!))/(R22)</f>
        <v>#REF!</v>
      </c>
      <c r="AD22" s="46" t="e">
        <f t="shared" si="6"/>
        <v>#REF!</v>
      </c>
      <c r="AE22" s="46">
        <f t="shared" si="7"/>
        <v>-668</v>
      </c>
      <c r="AF22" s="46" t="str">
        <f t="shared" si="8"/>
        <v>VENCIDO</v>
      </c>
      <c r="AG22" s="240" t="e">
        <f>(SUMIF(#REF!,'TABLERO-HALLAZGOS'!Q22,#REF!))/(R22)</f>
        <v>#REF!</v>
      </c>
      <c r="AH22" s="46" t="s">
        <v>48</v>
      </c>
    </row>
    <row r="23" spans="2:34" s="1" customFormat="1" ht="33" customHeight="1" x14ac:dyDescent="0.25">
      <c r="B23" s="25" t="s">
        <v>2663</v>
      </c>
      <c r="C23" s="28" t="s">
        <v>24</v>
      </c>
      <c r="D23" s="28" t="s">
        <v>99</v>
      </c>
      <c r="E23" s="28" t="s">
        <v>2663</v>
      </c>
      <c r="F23" s="28" t="s">
        <v>24</v>
      </c>
      <c r="G23" s="25" t="s">
        <v>99</v>
      </c>
      <c r="H23" s="25" t="s">
        <v>967</v>
      </c>
      <c r="I23" s="456" t="s">
        <v>2664</v>
      </c>
      <c r="J23" s="457" t="s">
        <v>2603</v>
      </c>
      <c r="K23" s="457" t="s">
        <v>2604</v>
      </c>
      <c r="L23" s="456" t="s">
        <v>2665</v>
      </c>
      <c r="M23" s="457" t="s">
        <v>2666</v>
      </c>
      <c r="N23" s="25" t="s">
        <v>8</v>
      </c>
      <c r="O23" s="25" t="s">
        <v>970</v>
      </c>
      <c r="P23" s="28">
        <v>2019</v>
      </c>
      <c r="Q23" s="28" t="s">
        <v>3836</v>
      </c>
      <c r="R23" s="28" t="e">
        <f>COUNTIF(#REF!,'TABLERO-HALLAZGOS'!Q23)</f>
        <v>#REF!</v>
      </c>
      <c r="S23" s="25" t="s">
        <v>3837</v>
      </c>
      <c r="T23" s="383">
        <v>43770</v>
      </c>
      <c r="U23" s="383">
        <v>44135</v>
      </c>
      <c r="V23" s="484" t="e">
        <f>(SUMIF(#REF!,'TABLERO-HALLAZGOS'!Q23,#REF!))/(R23)</f>
        <v>#REF!</v>
      </c>
      <c r="W23" s="465" t="e">
        <f t="shared" si="0"/>
        <v>#REF!</v>
      </c>
      <c r="X23" s="485">
        <f t="shared" si="1"/>
        <v>-668</v>
      </c>
      <c r="Y23" s="383" t="str">
        <f t="shared" si="2"/>
        <v>VENCIDO</v>
      </c>
      <c r="Z23" s="484" t="e">
        <f>(SUMIF(#REF!,'TABLERO-HALLAZGOS'!Q23,#REF!))/(R23)</f>
        <v>#REF!</v>
      </c>
      <c r="AA23" s="46" t="s">
        <v>48</v>
      </c>
      <c r="AB23" s="46" t="s">
        <v>48</v>
      </c>
      <c r="AC23" s="240" t="e">
        <f>(SUMIF(#REF!,'TABLERO-HALLAZGOS'!Q23,#REF!))/(R23)</f>
        <v>#REF!</v>
      </c>
      <c r="AD23" s="46" t="e">
        <f>IF(AC23&lt;=0%,"SIN AVANCE",IF(AC23&lt;33%,"AVANCE MINIMO",IF(AC23&lt;66%,"AVANCE PARCIAL",IF(AC23&lt;=99.9%,"AVANCE SIGNIFICATIVO",IF(AC23=100%,"CUMPLIMIENTO TOTAL","ERROR")))))</f>
        <v>#REF!</v>
      </c>
      <c r="AE23" s="85" t="e">
        <f>(IF(AD23="CUMPLIMIENTO TOTAL","CUMPLIMIENTO TOTAL",U23-$C$2))</f>
        <v>#REF!</v>
      </c>
      <c r="AF23" s="85" t="e">
        <f>(IF(AD23="CUMPLIMIENTO TOTAL","CUMPLIMIENTO TOTAL",IF(AE23&lt;=0,"VENCIDO",IF(AE23&lt;=$F$2,"POR VENCER","CON TIEMPO"))))</f>
        <v>#REF!</v>
      </c>
      <c r="AG23" s="240" t="e">
        <f>(SUMIF(#REF!,'TABLERO-HALLAZGOS'!Q23,#REF!))/(R23)</f>
        <v>#REF!</v>
      </c>
      <c r="AH23" s="46" t="s">
        <v>49</v>
      </c>
    </row>
    <row r="24" spans="2:34" s="1" customFormat="1" ht="33" customHeight="1" x14ac:dyDescent="0.25">
      <c r="B24" s="25" t="s">
        <v>2663</v>
      </c>
      <c r="C24" s="28" t="s">
        <v>24</v>
      </c>
      <c r="D24" s="28" t="s">
        <v>99</v>
      </c>
      <c r="E24" s="28" t="s">
        <v>2663</v>
      </c>
      <c r="F24" s="28" t="s">
        <v>24</v>
      </c>
      <c r="G24" s="25" t="s">
        <v>99</v>
      </c>
      <c r="H24" s="25" t="s">
        <v>967</v>
      </c>
      <c r="I24" s="456" t="s">
        <v>2664</v>
      </c>
      <c r="J24" s="457" t="s">
        <v>2603</v>
      </c>
      <c r="K24" s="457" t="s">
        <v>2604</v>
      </c>
      <c r="L24" s="456" t="s">
        <v>2665</v>
      </c>
      <c r="M24" s="457" t="s">
        <v>2666</v>
      </c>
      <c r="N24" s="25" t="s">
        <v>8</v>
      </c>
      <c r="O24" s="25" t="s">
        <v>970</v>
      </c>
      <c r="P24" s="28">
        <v>2019</v>
      </c>
      <c r="Q24" s="28" t="s">
        <v>3838</v>
      </c>
      <c r="R24" s="28" t="e">
        <f>COUNTIF(#REF!,'TABLERO-HALLAZGOS'!Q24)</f>
        <v>#REF!</v>
      </c>
      <c r="S24" s="25" t="s">
        <v>3839</v>
      </c>
      <c r="T24" s="383">
        <v>43770</v>
      </c>
      <c r="U24" s="383">
        <v>44135</v>
      </c>
      <c r="V24" s="484" t="e">
        <f>(SUMIF(#REF!,'TABLERO-HALLAZGOS'!Q24,#REF!))/(R24)</f>
        <v>#REF!</v>
      </c>
      <c r="W24" s="465" t="e">
        <f t="shared" si="0"/>
        <v>#REF!</v>
      </c>
      <c r="X24" s="485">
        <f t="shared" si="1"/>
        <v>-668</v>
      </c>
      <c r="Y24" s="383" t="str">
        <f t="shared" si="2"/>
        <v>VENCIDO</v>
      </c>
      <c r="Z24" s="484" t="e">
        <f>(SUMIF(#REF!,'TABLERO-HALLAZGOS'!Q24,#REF!))/(R24)</f>
        <v>#REF!</v>
      </c>
      <c r="AA24" s="46" t="s">
        <v>48</v>
      </c>
      <c r="AB24" s="46" t="s">
        <v>48</v>
      </c>
      <c r="AC24" s="240" t="e">
        <f>(SUMIF(#REF!,'TABLERO-HALLAZGOS'!Q24,#REF!))/(R24)</f>
        <v>#REF!</v>
      </c>
      <c r="AD24" s="46" t="e">
        <f t="shared" si="6"/>
        <v>#REF!</v>
      </c>
      <c r="AE24" s="46">
        <f t="shared" si="7"/>
        <v>-668</v>
      </c>
      <c r="AF24" s="46" t="str">
        <f t="shared" si="8"/>
        <v>VENCIDO</v>
      </c>
      <c r="AG24" s="240" t="e">
        <f>(SUMIF(#REF!,'TABLERO-HALLAZGOS'!Q24,#REF!))/(R24)</f>
        <v>#REF!</v>
      </c>
      <c r="AH24" s="46" t="s">
        <v>48</v>
      </c>
    </row>
    <row r="25" spans="2:34" s="1" customFormat="1" ht="33" customHeight="1" x14ac:dyDescent="0.25">
      <c r="B25" s="25" t="s">
        <v>2663</v>
      </c>
      <c r="C25" s="28" t="s">
        <v>24</v>
      </c>
      <c r="D25" s="28" t="s">
        <v>99</v>
      </c>
      <c r="E25" s="28" t="s">
        <v>2663</v>
      </c>
      <c r="F25" s="28" t="s">
        <v>24</v>
      </c>
      <c r="G25" s="25" t="s">
        <v>99</v>
      </c>
      <c r="H25" s="25" t="s">
        <v>967</v>
      </c>
      <c r="I25" s="456" t="s">
        <v>2664</v>
      </c>
      <c r="J25" s="457" t="s">
        <v>2603</v>
      </c>
      <c r="K25" s="457" t="s">
        <v>2604</v>
      </c>
      <c r="L25" s="456" t="s">
        <v>2665</v>
      </c>
      <c r="M25" s="457" t="s">
        <v>2666</v>
      </c>
      <c r="N25" s="25" t="s">
        <v>8</v>
      </c>
      <c r="O25" s="25" t="s">
        <v>970</v>
      </c>
      <c r="P25" s="28">
        <v>2019</v>
      </c>
      <c r="Q25" s="28" t="s">
        <v>3840</v>
      </c>
      <c r="R25" s="28" t="e">
        <f>COUNTIF(#REF!,'TABLERO-HALLAZGOS'!Q25)</f>
        <v>#REF!</v>
      </c>
      <c r="S25" s="25" t="s">
        <v>3841</v>
      </c>
      <c r="T25" s="383">
        <v>43770</v>
      </c>
      <c r="U25" s="383">
        <v>44135</v>
      </c>
      <c r="V25" s="484" t="e">
        <f>(SUMIF(#REF!,'TABLERO-HALLAZGOS'!Q25,#REF!))/(R25)</f>
        <v>#REF!</v>
      </c>
      <c r="W25" s="465" t="e">
        <f t="shared" si="0"/>
        <v>#REF!</v>
      </c>
      <c r="X25" s="485">
        <f t="shared" si="1"/>
        <v>-668</v>
      </c>
      <c r="Y25" s="383" t="str">
        <f t="shared" si="2"/>
        <v>VENCIDO</v>
      </c>
      <c r="Z25" s="484" t="e">
        <f>(SUMIF(#REF!,'TABLERO-HALLAZGOS'!Q25,#REF!))/(R25)</f>
        <v>#REF!</v>
      </c>
      <c r="AA25" s="46" t="s">
        <v>48</v>
      </c>
      <c r="AB25" s="46" t="s">
        <v>48</v>
      </c>
      <c r="AC25" s="240" t="e">
        <f>(SUMIF(#REF!,'TABLERO-HALLAZGOS'!Q25,#REF!))/(R25)</f>
        <v>#REF!</v>
      </c>
      <c r="AD25" s="46" t="e">
        <f t="shared" si="6"/>
        <v>#REF!</v>
      </c>
      <c r="AE25" s="46">
        <f t="shared" si="7"/>
        <v>-668</v>
      </c>
      <c r="AF25" s="46" t="str">
        <f t="shared" si="8"/>
        <v>VENCIDO</v>
      </c>
      <c r="AG25" s="240" t="e">
        <f>(SUMIF(#REF!,'TABLERO-HALLAZGOS'!Q25,#REF!))/(R25)</f>
        <v>#REF!</v>
      </c>
      <c r="AH25" s="46" t="s">
        <v>48</v>
      </c>
    </row>
    <row r="26" spans="2:34" s="1" customFormat="1" ht="33" customHeight="1" x14ac:dyDescent="0.25">
      <c r="B26" s="40" t="s">
        <v>2635</v>
      </c>
      <c r="C26" s="25" t="s">
        <v>2636</v>
      </c>
      <c r="D26" s="25" t="s">
        <v>102</v>
      </c>
      <c r="E26" s="40" t="s">
        <v>2635</v>
      </c>
      <c r="F26" s="40" t="s">
        <v>2636</v>
      </c>
      <c r="G26" s="25" t="s">
        <v>102</v>
      </c>
      <c r="H26" s="25" t="s">
        <v>3842</v>
      </c>
      <c r="I26" s="40" t="s">
        <v>3843</v>
      </c>
      <c r="J26" s="449" t="s">
        <v>3844</v>
      </c>
      <c r="K26" s="449" t="s">
        <v>3845</v>
      </c>
      <c r="L26" s="449" t="s">
        <v>3846</v>
      </c>
      <c r="M26" s="449" t="s">
        <v>3847</v>
      </c>
      <c r="N26" s="25" t="s">
        <v>8</v>
      </c>
      <c r="O26" s="25" t="s">
        <v>3848</v>
      </c>
      <c r="P26" s="28">
        <v>2019</v>
      </c>
      <c r="Q26" s="28" t="s">
        <v>3849</v>
      </c>
      <c r="R26" s="28" t="e">
        <f>COUNTIF(#REF!,'TABLERO-HALLAZGOS'!Q26)</f>
        <v>#REF!</v>
      </c>
      <c r="S26" s="25" t="s">
        <v>3850</v>
      </c>
      <c r="T26" s="383">
        <v>43685</v>
      </c>
      <c r="U26" s="383">
        <v>43829</v>
      </c>
      <c r="V26" s="484" t="e">
        <f>(SUMIF(#REF!,'TABLERO-HALLAZGOS'!Q26,#REF!))/(R26)</f>
        <v>#REF!</v>
      </c>
      <c r="W26" s="465" t="e">
        <f t="shared" si="0"/>
        <v>#REF!</v>
      </c>
      <c r="X26" s="485">
        <f t="shared" si="1"/>
        <v>-974</v>
      </c>
      <c r="Y26" s="383" t="str">
        <f t="shared" si="2"/>
        <v>VENCIDO</v>
      </c>
      <c r="Z26" s="484" t="e">
        <f>(SUMIF(#REF!,'TABLERO-HALLAZGOS'!Q26,#REF!))/(R26)</f>
        <v>#REF!</v>
      </c>
      <c r="AA26" s="46" t="s">
        <v>48</v>
      </c>
      <c r="AB26" s="46" t="s">
        <v>48</v>
      </c>
      <c r="AC26" s="240" t="e">
        <f>(SUMIF(#REF!,'TABLERO-HALLAZGOS'!Q26,#REF!))/(R26)</f>
        <v>#REF!</v>
      </c>
      <c r="AD26" s="46" t="e">
        <f t="shared" si="6"/>
        <v>#REF!</v>
      </c>
      <c r="AE26" s="85" t="e">
        <f t="shared" ref="AE26:AE30" si="9">(IF(AD26="CUMPLIMIENTO TOTAL","CUMPLIMIENTO TOTAL",U26-$C$2))</f>
        <v>#REF!</v>
      </c>
      <c r="AF26" s="85" t="e">
        <f t="shared" ref="AF26:AF30" si="10">(IF(AD26="CUMPLIMIENTO TOTAL","CUMPLIMIENTO TOTAL",IF(AE26&lt;=0,"VENCIDO",IF(AE26&lt;=$F$2,"POR VENCER","CON TIEMPO"))))</f>
        <v>#REF!</v>
      </c>
      <c r="AG26" s="240" t="e">
        <f>(SUMIF(#REF!,'TABLERO-HALLAZGOS'!Q26,#REF!))/(R26)</f>
        <v>#REF!</v>
      </c>
      <c r="AH26" s="46" t="s">
        <v>49</v>
      </c>
    </row>
    <row r="27" spans="2:34" s="1" customFormat="1" ht="33" customHeight="1" x14ac:dyDescent="0.25">
      <c r="B27" s="40" t="s">
        <v>2635</v>
      </c>
      <c r="C27" s="25" t="s">
        <v>2636</v>
      </c>
      <c r="D27" s="25" t="s">
        <v>102</v>
      </c>
      <c r="E27" s="40" t="s">
        <v>2635</v>
      </c>
      <c r="F27" s="40" t="s">
        <v>2636</v>
      </c>
      <c r="G27" s="25" t="s">
        <v>102</v>
      </c>
      <c r="H27" s="25" t="s">
        <v>2778</v>
      </c>
      <c r="I27" s="40" t="s">
        <v>2682</v>
      </c>
      <c r="J27" s="449" t="s">
        <v>2683</v>
      </c>
      <c r="K27" s="449" t="s">
        <v>2684</v>
      </c>
      <c r="L27" s="449" t="s">
        <v>2685</v>
      </c>
      <c r="M27" s="449" t="s">
        <v>2686</v>
      </c>
      <c r="N27" s="25" t="s">
        <v>8</v>
      </c>
      <c r="O27" s="25" t="s">
        <v>3848</v>
      </c>
      <c r="P27" s="28">
        <v>2019</v>
      </c>
      <c r="Q27" s="28" t="s">
        <v>3851</v>
      </c>
      <c r="R27" s="28" t="e">
        <f>COUNTIF(#REF!,'TABLERO-HALLAZGOS'!Q27)</f>
        <v>#REF!</v>
      </c>
      <c r="S27" s="25" t="s">
        <v>3852</v>
      </c>
      <c r="T27" s="383">
        <v>43685</v>
      </c>
      <c r="U27" s="383">
        <v>43951</v>
      </c>
      <c r="V27" s="484" t="e">
        <f>(SUMIF(#REF!,'TABLERO-HALLAZGOS'!Q27,#REF!))/(R27)</f>
        <v>#REF!</v>
      </c>
      <c r="W27" s="465" t="e">
        <f t="shared" si="0"/>
        <v>#REF!</v>
      </c>
      <c r="X27" s="485">
        <f t="shared" si="1"/>
        <v>-852</v>
      </c>
      <c r="Y27" s="383" t="str">
        <f t="shared" si="2"/>
        <v>VENCIDO</v>
      </c>
      <c r="Z27" s="484" t="e">
        <f>(SUMIF(#REF!,'TABLERO-HALLAZGOS'!Q27,#REF!))/(R27)</f>
        <v>#REF!</v>
      </c>
      <c r="AA27" s="46" t="s">
        <v>48</v>
      </c>
      <c r="AB27" s="46" t="s">
        <v>48</v>
      </c>
      <c r="AC27" s="240" t="e">
        <f>(SUMIF(#REF!,'TABLERO-HALLAZGOS'!Q27,#REF!))/(R27)</f>
        <v>#REF!</v>
      </c>
      <c r="AD27" s="46" t="e">
        <f t="shared" si="6"/>
        <v>#REF!</v>
      </c>
      <c r="AE27" s="85" t="e">
        <f t="shared" si="9"/>
        <v>#REF!</v>
      </c>
      <c r="AF27" s="85" t="e">
        <f t="shared" si="10"/>
        <v>#REF!</v>
      </c>
      <c r="AG27" s="240" t="e">
        <f>(SUMIF(#REF!,'TABLERO-HALLAZGOS'!Q27,#REF!))/(R27)</f>
        <v>#REF!</v>
      </c>
      <c r="AH27" s="46" t="s">
        <v>49</v>
      </c>
    </row>
    <row r="28" spans="2:34" s="1" customFormat="1" ht="33" customHeight="1" x14ac:dyDescent="0.25">
      <c r="B28" s="40" t="s">
        <v>2635</v>
      </c>
      <c r="C28" s="25" t="s">
        <v>2636</v>
      </c>
      <c r="D28" s="25" t="s">
        <v>102</v>
      </c>
      <c r="E28" s="40" t="s">
        <v>2635</v>
      </c>
      <c r="F28" s="40" t="s">
        <v>2636</v>
      </c>
      <c r="G28" s="25" t="s">
        <v>102</v>
      </c>
      <c r="H28" s="25" t="s">
        <v>2778</v>
      </c>
      <c r="I28" s="40" t="s">
        <v>2639</v>
      </c>
      <c r="J28" s="449" t="s">
        <v>2769</v>
      </c>
      <c r="K28" s="449" t="s">
        <v>2770</v>
      </c>
      <c r="L28" s="449" t="s">
        <v>2771</v>
      </c>
      <c r="M28" s="449" t="s">
        <v>2772</v>
      </c>
      <c r="N28" s="25" t="s">
        <v>8</v>
      </c>
      <c r="O28" s="25" t="s">
        <v>3848</v>
      </c>
      <c r="P28" s="28">
        <v>2019</v>
      </c>
      <c r="Q28" s="28" t="s">
        <v>3853</v>
      </c>
      <c r="R28" s="28" t="e">
        <f>COUNTIF(#REF!,'TABLERO-HALLAZGOS'!Q28)</f>
        <v>#REF!</v>
      </c>
      <c r="S28" s="25" t="s">
        <v>3854</v>
      </c>
      <c r="T28" s="383">
        <v>43685</v>
      </c>
      <c r="U28" s="383">
        <v>43951</v>
      </c>
      <c r="V28" s="484" t="e">
        <f>(SUMIF(#REF!,'TABLERO-HALLAZGOS'!Q28,#REF!))/(R28)</f>
        <v>#REF!</v>
      </c>
      <c r="W28" s="465" t="e">
        <f t="shared" si="0"/>
        <v>#REF!</v>
      </c>
      <c r="X28" s="485">
        <f t="shared" si="1"/>
        <v>-852</v>
      </c>
      <c r="Y28" s="383" t="str">
        <f t="shared" si="2"/>
        <v>VENCIDO</v>
      </c>
      <c r="Z28" s="484" t="e">
        <f>(SUMIF(#REF!,'TABLERO-HALLAZGOS'!Q28,#REF!))/(R28)</f>
        <v>#REF!</v>
      </c>
      <c r="AA28" s="46" t="s">
        <v>49</v>
      </c>
      <c r="AB28" s="46" t="s">
        <v>49</v>
      </c>
      <c r="AC28" s="240" t="e">
        <f>(SUMIF(#REF!,'TABLERO-HALLAZGOS'!Q28,#REF!))/(R28)</f>
        <v>#REF!</v>
      </c>
      <c r="AD28" s="46" t="e">
        <f t="shared" si="6"/>
        <v>#REF!</v>
      </c>
      <c r="AE28" s="85" t="e">
        <f t="shared" si="9"/>
        <v>#REF!</v>
      </c>
      <c r="AF28" s="85" t="e">
        <f t="shared" si="10"/>
        <v>#REF!</v>
      </c>
      <c r="AG28" s="240" t="e">
        <f>(SUMIF(#REF!,'TABLERO-HALLAZGOS'!Q28,#REF!))/(R28)</f>
        <v>#REF!</v>
      </c>
      <c r="AH28" s="46" t="s">
        <v>49</v>
      </c>
    </row>
    <row r="29" spans="2:34" s="1" customFormat="1" ht="33" customHeight="1" x14ac:dyDescent="0.25">
      <c r="B29" s="40" t="s">
        <v>2635</v>
      </c>
      <c r="C29" s="25" t="s">
        <v>2636</v>
      </c>
      <c r="D29" s="25" t="s">
        <v>102</v>
      </c>
      <c r="E29" s="40" t="s">
        <v>2635</v>
      </c>
      <c r="F29" s="40" t="s">
        <v>2636</v>
      </c>
      <c r="G29" s="25" t="s">
        <v>102</v>
      </c>
      <c r="H29" s="25" t="s">
        <v>2778</v>
      </c>
      <c r="I29" s="40" t="s">
        <v>2682</v>
      </c>
      <c r="J29" s="449" t="s">
        <v>2683</v>
      </c>
      <c r="K29" s="449" t="s">
        <v>2684</v>
      </c>
      <c r="L29" s="449" t="s">
        <v>2685</v>
      </c>
      <c r="M29" s="449" t="s">
        <v>2686</v>
      </c>
      <c r="N29" s="25" t="s">
        <v>8</v>
      </c>
      <c r="O29" s="25" t="s">
        <v>3848</v>
      </c>
      <c r="P29" s="28">
        <v>2019</v>
      </c>
      <c r="Q29" s="28" t="s">
        <v>3855</v>
      </c>
      <c r="R29" s="28" t="e">
        <f>COUNTIF(#REF!,'TABLERO-HALLAZGOS'!Q29)</f>
        <v>#REF!</v>
      </c>
      <c r="S29" s="25" t="s">
        <v>3856</v>
      </c>
      <c r="T29" s="383">
        <v>43685</v>
      </c>
      <c r="U29" s="383">
        <v>43829</v>
      </c>
      <c r="V29" s="484" t="e">
        <f>(SUMIF(#REF!,'TABLERO-HALLAZGOS'!Q29,#REF!))/(R29)</f>
        <v>#REF!</v>
      </c>
      <c r="W29" s="465" t="e">
        <f t="shared" si="0"/>
        <v>#REF!</v>
      </c>
      <c r="X29" s="485">
        <f t="shared" si="1"/>
        <v>-974</v>
      </c>
      <c r="Y29" s="383" t="str">
        <f t="shared" si="2"/>
        <v>VENCIDO</v>
      </c>
      <c r="Z29" s="484" t="e">
        <f>(SUMIF(#REF!,'TABLERO-HALLAZGOS'!Q29,#REF!))/(R29)</f>
        <v>#REF!</v>
      </c>
      <c r="AA29" s="46" t="s">
        <v>49</v>
      </c>
      <c r="AB29" s="46" t="s">
        <v>49</v>
      </c>
      <c r="AC29" s="240" t="e">
        <f>(SUMIF(#REF!,'TABLERO-HALLAZGOS'!Q29,#REF!))/(R29)</f>
        <v>#REF!</v>
      </c>
      <c r="AD29" s="46" t="e">
        <f t="shared" si="6"/>
        <v>#REF!</v>
      </c>
      <c r="AE29" s="85" t="e">
        <f t="shared" si="9"/>
        <v>#REF!</v>
      </c>
      <c r="AF29" s="85" t="e">
        <f t="shared" si="10"/>
        <v>#REF!</v>
      </c>
      <c r="AG29" s="240" t="e">
        <f>(SUMIF(#REF!,'TABLERO-HALLAZGOS'!Q29,#REF!))/(R29)</f>
        <v>#REF!</v>
      </c>
      <c r="AH29" s="46" t="s">
        <v>49</v>
      </c>
    </row>
    <row r="30" spans="2:34" s="1" customFormat="1" ht="33" customHeight="1" x14ac:dyDescent="0.25">
      <c r="B30" s="40" t="s">
        <v>2635</v>
      </c>
      <c r="C30" s="25" t="s">
        <v>2636</v>
      </c>
      <c r="D30" s="25" t="s">
        <v>102</v>
      </c>
      <c r="E30" s="40" t="s">
        <v>2635</v>
      </c>
      <c r="F30" s="40" t="s">
        <v>2636</v>
      </c>
      <c r="G30" s="25" t="s">
        <v>102</v>
      </c>
      <c r="H30" s="46"/>
      <c r="I30" s="40" t="s">
        <v>2639</v>
      </c>
      <c r="J30" s="449" t="s">
        <v>2769</v>
      </c>
      <c r="K30" s="449" t="s">
        <v>2770</v>
      </c>
      <c r="L30" s="449" t="s">
        <v>2771</v>
      </c>
      <c r="M30" s="449" t="s">
        <v>2772</v>
      </c>
      <c r="N30" s="25" t="s">
        <v>8</v>
      </c>
      <c r="O30" s="25" t="s">
        <v>3848</v>
      </c>
      <c r="P30" s="28">
        <v>2019</v>
      </c>
      <c r="Q30" s="28" t="s">
        <v>3857</v>
      </c>
      <c r="R30" s="28" t="e">
        <f>COUNTIF(#REF!,'TABLERO-HALLAZGOS'!Q30)</f>
        <v>#REF!</v>
      </c>
      <c r="S30" s="25" t="s">
        <v>3858</v>
      </c>
      <c r="T30" s="383">
        <v>43685</v>
      </c>
      <c r="U30" s="383">
        <v>43951</v>
      </c>
      <c r="V30" s="484" t="e">
        <f>(SUMIF(#REF!,'TABLERO-HALLAZGOS'!Q30,#REF!))/(R30)</f>
        <v>#REF!</v>
      </c>
      <c r="W30" s="465" t="e">
        <f t="shared" si="0"/>
        <v>#REF!</v>
      </c>
      <c r="X30" s="485">
        <f t="shared" si="1"/>
        <v>-852</v>
      </c>
      <c r="Y30" s="383" t="str">
        <f t="shared" si="2"/>
        <v>VENCIDO</v>
      </c>
      <c r="Z30" s="484" t="e">
        <f>(SUMIF(#REF!,'TABLERO-HALLAZGOS'!Q30,#REF!))/(R30)</f>
        <v>#REF!</v>
      </c>
      <c r="AA30" s="46" t="s">
        <v>48</v>
      </c>
      <c r="AB30" s="46" t="s">
        <v>48</v>
      </c>
      <c r="AC30" s="240" t="e">
        <f>(SUMIF(#REF!,'TABLERO-HALLAZGOS'!Q30,#REF!))/(R30)</f>
        <v>#REF!</v>
      </c>
      <c r="AD30" s="46" t="e">
        <f t="shared" si="6"/>
        <v>#REF!</v>
      </c>
      <c r="AE30" s="85" t="e">
        <f t="shared" si="9"/>
        <v>#REF!</v>
      </c>
      <c r="AF30" s="85" t="e">
        <f t="shared" si="10"/>
        <v>#REF!</v>
      </c>
      <c r="AG30" s="240" t="e">
        <f>(SUMIF(#REF!,'TABLERO-HALLAZGOS'!Q30,#REF!))/(R30)</f>
        <v>#REF!</v>
      </c>
      <c r="AH30" s="46" t="s">
        <v>49</v>
      </c>
    </row>
    <row r="31" spans="2:34" s="1" customFormat="1" ht="33" customHeight="1" x14ac:dyDescent="0.25">
      <c r="B31" s="25" t="s">
        <v>2599</v>
      </c>
      <c r="C31" s="28" t="s">
        <v>2600</v>
      </c>
      <c r="D31" s="28" t="s">
        <v>96</v>
      </c>
      <c r="E31" s="61" t="s">
        <v>2599</v>
      </c>
      <c r="F31" s="61" t="s">
        <v>2600</v>
      </c>
      <c r="G31" s="61" t="s">
        <v>96</v>
      </c>
      <c r="H31" s="40" t="s">
        <v>2601</v>
      </c>
      <c r="I31" s="394" t="s">
        <v>2602</v>
      </c>
      <c r="J31" s="454" t="s">
        <v>2603</v>
      </c>
      <c r="K31" s="387" t="s">
        <v>2604</v>
      </c>
      <c r="L31" s="455" t="s">
        <v>2605</v>
      </c>
      <c r="M31" s="387" t="s">
        <v>2606</v>
      </c>
      <c r="N31" s="25" t="s">
        <v>9</v>
      </c>
      <c r="O31" s="25" t="s">
        <v>997</v>
      </c>
      <c r="P31" s="28">
        <v>2019</v>
      </c>
      <c r="Q31" s="28" t="s">
        <v>3859</v>
      </c>
      <c r="R31" s="28" t="e">
        <f>COUNTIF(#REF!,'TABLERO-HALLAZGOS'!Q31)</f>
        <v>#REF!</v>
      </c>
      <c r="S31" s="25" t="s">
        <v>998</v>
      </c>
      <c r="T31" s="383" t="s">
        <v>54</v>
      </c>
      <c r="U31" s="383" t="s">
        <v>54</v>
      </c>
      <c r="V31" s="484" t="e">
        <f>(SUMIF(#REF!,'TABLERO-HALLAZGOS'!Q31,#REF!))/(R31)</f>
        <v>#REF!</v>
      </c>
      <c r="W31" s="465" t="e">
        <f t="shared" si="0"/>
        <v>#REF!</v>
      </c>
      <c r="X31" s="485" t="e">
        <f t="shared" si="1"/>
        <v>#VALUE!</v>
      </c>
      <c r="Y31" s="383" t="e">
        <f t="shared" si="2"/>
        <v>#VALUE!</v>
      </c>
      <c r="Z31" s="484" t="e">
        <f>(SUMIF(#REF!,'TABLERO-HALLAZGOS'!Q31,#REF!))/(R31)</f>
        <v>#REF!</v>
      </c>
      <c r="AA31" s="46" t="s">
        <v>48</v>
      </c>
      <c r="AB31" s="46" t="s">
        <v>48</v>
      </c>
      <c r="AC31" s="240" t="e">
        <f>(SUMIF(#REF!,'TABLERO-HALLAZGOS'!Q31,#REF!))/(R31)</f>
        <v>#REF!</v>
      </c>
      <c r="AD31" s="46" t="e">
        <f t="shared" si="6"/>
        <v>#REF!</v>
      </c>
      <c r="AE31" s="46" t="e">
        <f t="shared" si="7"/>
        <v>#VALUE!</v>
      </c>
      <c r="AF31" s="46" t="e">
        <f t="shared" si="8"/>
        <v>#VALUE!</v>
      </c>
      <c r="AG31" s="240" t="e">
        <f>(SUMIF(#REF!,'TABLERO-HALLAZGOS'!Q31,#REF!))/(R31)</f>
        <v>#REF!</v>
      </c>
      <c r="AH31" s="46" t="s">
        <v>48</v>
      </c>
    </row>
    <row r="32" spans="2:34" s="1" customFormat="1" ht="33" customHeight="1" x14ac:dyDescent="0.25">
      <c r="B32" s="25" t="s">
        <v>3860</v>
      </c>
      <c r="C32" s="28" t="s">
        <v>2600</v>
      </c>
      <c r="D32" s="28" t="s">
        <v>96</v>
      </c>
      <c r="E32" s="61" t="s">
        <v>3860</v>
      </c>
      <c r="F32" s="61" t="s">
        <v>2600</v>
      </c>
      <c r="G32" s="61" t="s">
        <v>96</v>
      </c>
      <c r="H32" s="40" t="s">
        <v>3861</v>
      </c>
      <c r="I32" s="396" t="s">
        <v>3862</v>
      </c>
      <c r="J32" s="458" t="s">
        <v>3863</v>
      </c>
      <c r="K32" s="457" t="s">
        <v>3864</v>
      </c>
      <c r="L32" s="457" t="s">
        <v>84</v>
      </c>
      <c r="M32" s="457" t="s">
        <v>84</v>
      </c>
      <c r="N32" s="25" t="s">
        <v>6</v>
      </c>
      <c r="O32" s="25" t="s">
        <v>3865</v>
      </c>
      <c r="P32" s="28">
        <v>2019</v>
      </c>
      <c r="Q32" s="28" t="s">
        <v>3866</v>
      </c>
      <c r="R32" s="28" t="e">
        <f>COUNTIF(#REF!,'TABLERO-HALLAZGOS'!Q32)</f>
        <v>#REF!</v>
      </c>
      <c r="S32" s="25" t="s">
        <v>3867</v>
      </c>
      <c r="T32" s="383">
        <v>44022</v>
      </c>
      <c r="U32" s="383">
        <v>44386</v>
      </c>
      <c r="V32" s="484" t="e">
        <f>(SUMIF(#REF!,'TABLERO-HALLAZGOS'!Q32,#REF!))/(R32)</f>
        <v>#REF!</v>
      </c>
      <c r="W32" s="465" t="e">
        <f t="shared" si="0"/>
        <v>#REF!</v>
      </c>
      <c r="X32" s="485">
        <f t="shared" si="1"/>
        <v>-417</v>
      </c>
      <c r="Y32" s="383" t="str">
        <f t="shared" si="2"/>
        <v>VENCIDO</v>
      </c>
      <c r="Z32" s="484" t="e">
        <f>(SUMIF(#REF!,'TABLERO-HALLAZGOS'!Q32,#REF!))/(R32)</f>
        <v>#REF!</v>
      </c>
      <c r="AA32" s="46" t="s">
        <v>49</v>
      </c>
      <c r="AB32" s="46" t="s">
        <v>49</v>
      </c>
      <c r="AC32" s="240" t="e">
        <f>(SUMIF(#REF!,'TABLERO-HALLAZGOS'!Q32,#REF!))/(R32)</f>
        <v>#REF!</v>
      </c>
      <c r="AD32" s="46" t="e">
        <f t="shared" si="6"/>
        <v>#REF!</v>
      </c>
      <c r="AE32" s="85" t="e">
        <f t="shared" ref="AE32:AE44" si="11">(IF(AD32="CUMPLIMIENTO TOTAL","CUMPLIMIENTO TOTAL",U32-$C$2))</f>
        <v>#REF!</v>
      </c>
      <c r="AF32" s="85" t="e">
        <f t="shared" ref="AF32:AF44" si="12">(IF(AD32="CUMPLIMIENTO TOTAL","CUMPLIMIENTO TOTAL",IF(AE32&lt;=0,"VENCIDO",IF(AE32&lt;=$F$2,"POR VENCER","CON TIEMPO"))))</f>
        <v>#REF!</v>
      </c>
      <c r="AG32" s="240" t="e">
        <f>(SUMIF(#REF!,'TABLERO-HALLAZGOS'!Q32,#REF!))/(R32)</f>
        <v>#REF!</v>
      </c>
      <c r="AH32" s="46" t="s">
        <v>49</v>
      </c>
    </row>
    <row r="33" spans="2:34" s="1" customFormat="1" ht="33" customHeight="1" x14ac:dyDescent="0.25">
      <c r="B33" s="25" t="s">
        <v>2599</v>
      </c>
      <c r="C33" s="28" t="s">
        <v>2600</v>
      </c>
      <c r="D33" s="28" t="s">
        <v>96</v>
      </c>
      <c r="E33" s="61" t="s">
        <v>2599</v>
      </c>
      <c r="F33" s="61" t="s">
        <v>2600</v>
      </c>
      <c r="G33" s="61" t="s">
        <v>96</v>
      </c>
      <c r="H33" s="40" t="s">
        <v>3868</v>
      </c>
      <c r="I33" s="394" t="s">
        <v>2602</v>
      </c>
      <c r="J33" s="454" t="s">
        <v>2603</v>
      </c>
      <c r="K33" s="387" t="s">
        <v>2604</v>
      </c>
      <c r="L33" s="455" t="s">
        <v>2605</v>
      </c>
      <c r="M33" s="387" t="s">
        <v>2606</v>
      </c>
      <c r="N33" s="25" t="s">
        <v>6</v>
      </c>
      <c r="O33" s="25" t="s">
        <v>1007</v>
      </c>
      <c r="P33" s="28">
        <v>2019</v>
      </c>
      <c r="Q33" s="28" t="s">
        <v>3869</v>
      </c>
      <c r="R33" s="28" t="e">
        <f>COUNTIF(#REF!,'TABLERO-HALLAZGOS'!Q33)</f>
        <v>#REF!</v>
      </c>
      <c r="S33" s="25" t="s">
        <v>3870</v>
      </c>
      <c r="T33" s="383">
        <v>43990</v>
      </c>
      <c r="U33" s="383">
        <v>44354</v>
      </c>
      <c r="V33" s="484" t="e">
        <f>(SUMIF(#REF!,'TABLERO-HALLAZGOS'!Q33,#REF!))/(R33)</f>
        <v>#REF!</v>
      </c>
      <c r="W33" s="465" t="e">
        <f t="shared" si="0"/>
        <v>#REF!</v>
      </c>
      <c r="X33" s="485">
        <f t="shared" si="1"/>
        <v>-449</v>
      </c>
      <c r="Y33" s="383" t="str">
        <f t="shared" si="2"/>
        <v>VENCIDO</v>
      </c>
      <c r="Z33" s="484" t="e">
        <f>(SUMIF(#REF!,'TABLERO-HALLAZGOS'!Q33,#REF!))/(R33)</f>
        <v>#REF!</v>
      </c>
      <c r="AA33" s="46" t="s">
        <v>48</v>
      </c>
      <c r="AB33" s="46" t="s">
        <v>48</v>
      </c>
      <c r="AC33" s="240" t="e">
        <f>(SUMIF(#REF!,'TABLERO-HALLAZGOS'!Q33,#REF!))/(R33)</f>
        <v>#REF!</v>
      </c>
      <c r="AD33" s="46" t="e">
        <f t="shared" si="6"/>
        <v>#REF!</v>
      </c>
      <c r="AE33" s="85" t="e">
        <f t="shared" si="11"/>
        <v>#REF!</v>
      </c>
      <c r="AF33" s="85" t="e">
        <f t="shared" si="12"/>
        <v>#REF!</v>
      </c>
      <c r="AG33" s="240" t="e">
        <f>(SUMIF(#REF!,'TABLERO-HALLAZGOS'!Q33,#REF!))/(R33)</f>
        <v>#REF!</v>
      </c>
      <c r="AH33" s="46" t="s">
        <v>49</v>
      </c>
    </row>
    <row r="34" spans="2:34" s="1" customFormat="1" ht="33" customHeight="1" x14ac:dyDescent="0.25">
      <c r="B34" s="25" t="s">
        <v>11</v>
      </c>
      <c r="C34" s="28" t="s">
        <v>2527</v>
      </c>
      <c r="D34" s="28" t="s">
        <v>95</v>
      </c>
      <c r="E34" s="25" t="s">
        <v>11</v>
      </c>
      <c r="F34" s="61" t="s">
        <v>2527</v>
      </c>
      <c r="G34" s="61" t="s">
        <v>95</v>
      </c>
      <c r="H34" s="25" t="s">
        <v>11</v>
      </c>
      <c r="I34" s="453" t="s">
        <v>2618</v>
      </c>
      <c r="J34" s="453" t="s">
        <v>2619</v>
      </c>
      <c r="K34" s="387" t="s">
        <v>1541</v>
      </c>
      <c r="L34" s="387" t="s">
        <v>84</v>
      </c>
      <c r="M34" s="387" t="s">
        <v>84</v>
      </c>
      <c r="N34" s="25" t="s">
        <v>6</v>
      </c>
      <c r="O34" s="25" t="s">
        <v>2529</v>
      </c>
      <c r="P34" s="28">
        <v>2019</v>
      </c>
      <c r="Q34" s="28" t="s">
        <v>3871</v>
      </c>
      <c r="R34" s="28" t="e">
        <f>COUNTIF(#REF!,'TABLERO-HALLAZGOS'!Q34)</f>
        <v>#REF!</v>
      </c>
      <c r="S34" s="25" t="s">
        <v>3872</v>
      </c>
      <c r="T34" s="383">
        <v>43485</v>
      </c>
      <c r="U34" s="383">
        <v>43585</v>
      </c>
      <c r="V34" s="484" t="e">
        <f>(SUMIF(#REF!,'TABLERO-HALLAZGOS'!Q34,#REF!))/(R34)</f>
        <v>#REF!</v>
      </c>
      <c r="W34" s="465" t="e">
        <f t="shared" si="0"/>
        <v>#REF!</v>
      </c>
      <c r="X34" s="485">
        <f t="shared" si="1"/>
        <v>-1218</v>
      </c>
      <c r="Y34" s="383" t="str">
        <f t="shared" si="2"/>
        <v>VENCIDO</v>
      </c>
      <c r="Z34" s="484" t="e">
        <f>(SUMIF(#REF!,'TABLERO-HALLAZGOS'!Q34,#REF!))/(R34)</f>
        <v>#REF!</v>
      </c>
      <c r="AA34" s="46" t="s">
        <v>49</v>
      </c>
      <c r="AB34" s="46" t="s">
        <v>49</v>
      </c>
      <c r="AC34" s="240" t="e">
        <f>(SUMIF(#REF!,'TABLERO-HALLAZGOS'!Q34,#REF!))/(R34)</f>
        <v>#REF!</v>
      </c>
      <c r="AD34" s="46" t="e">
        <f t="shared" si="6"/>
        <v>#REF!</v>
      </c>
      <c r="AE34" s="85" t="e">
        <f t="shared" si="11"/>
        <v>#REF!</v>
      </c>
      <c r="AF34" s="85" t="e">
        <f t="shared" si="12"/>
        <v>#REF!</v>
      </c>
      <c r="AG34" s="240" t="e">
        <f>(SUMIF(#REF!,'TABLERO-HALLAZGOS'!Q34,#REF!))/(R34)</f>
        <v>#REF!</v>
      </c>
      <c r="AH34" s="46" t="s">
        <v>49</v>
      </c>
    </row>
    <row r="35" spans="2:34" s="1" customFormat="1" ht="33" customHeight="1" x14ac:dyDescent="0.25">
      <c r="B35" s="25" t="s">
        <v>11</v>
      </c>
      <c r="C35" s="28" t="s">
        <v>2527</v>
      </c>
      <c r="D35" s="28" t="s">
        <v>95</v>
      </c>
      <c r="E35" s="25" t="s">
        <v>11</v>
      </c>
      <c r="F35" s="61" t="s">
        <v>2527</v>
      </c>
      <c r="G35" s="61" t="s">
        <v>95</v>
      </c>
      <c r="H35" s="25" t="s">
        <v>11</v>
      </c>
      <c r="I35" s="453" t="s">
        <v>2618</v>
      </c>
      <c r="J35" s="453" t="s">
        <v>2619</v>
      </c>
      <c r="K35" s="387" t="s">
        <v>1541</v>
      </c>
      <c r="L35" s="387" t="s">
        <v>84</v>
      </c>
      <c r="M35" s="387" t="s">
        <v>84</v>
      </c>
      <c r="N35" s="25" t="s">
        <v>6</v>
      </c>
      <c r="O35" s="25" t="s">
        <v>2529</v>
      </c>
      <c r="P35" s="28">
        <v>2019</v>
      </c>
      <c r="Q35" s="28" t="s">
        <v>3873</v>
      </c>
      <c r="R35" s="28" t="e">
        <f>COUNTIF(#REF!,'TABLERO-HALLAZGOS'!Q35)</f>
        <v>#REF!</v>
      </c>
      <c r="S35" s="25" t="s">
        <v>3874</v>
      </c>
      <c r="T35" s="383">
        <v>43485</v>
      </c>
      <c r="U35" s="383">
        <v>43646</v>
      </c>
      <c r="V35" s="484" t="e">
        <f>(SUMIF(#REF!,'TABLERO-HALLAZGOS'!Q35,#REF!))/(R35)</f>
        <v>#REF!</v>
      </c>
      <c r="W35" s="465" t="e">
        <f t="shared" si="0"/>
        <v>#REF!</v>
      </c>
      <c r="X35" s="485">
        <f t="shared" si="1"/>
        <v>-1157</v>
      </c>
      <c r="Y35" s="383" t="str">
        <f t="shared" si="2"/>
        <v>VENCIDO</v>
      </c>
      <c r="Z35" s="484" t="e">
        <f>(SUMIF(#REF!,'TABLERO-HALLAZGOS'!Q35,#REF!))/(R35)</f>
        <v>#REF!</v>
      </c>
      <c r="AA35" s="46" t="s">
        <v>48</v>
      </c>
      <c r="AB35" s="46" t="s">
        <v>48</v>
      </c>
      <c r="AC35" s="240" t="e">
        <f>(SUMIF(#REF!,'TABLERO-HALLAZGOS'!Q35,#REF!))/(R35)</f>
        <v>#REF!</v>
      </c>
      <c r="AD35" s="46" t="e">
        <f t="shared" si="6"/>
        <v>#REF!</v>
      </c>
      <c r="AE35" s="85" t="e">
        <f t="shared" si="11"/>
        <v>#REF!</v>
      </c>
      <c r="AF35" s="85" t="e">
        <f t="shared" si="12"/>
        <v>#REF!</v>
      </c>
      <c r="AG35" s="240" t="e">
        <f>(SUMIF(#REF!,'TABLERO-HALLAZGOS'!Q35,#REF!))/(R35)</f>
        <v>#REF!</v>
      </c>
      <c r="AH35" s="46" t="s">
        <v>49</v>
      </c>
    </row>
    <row r="36" spans="2:34" s="1" customFormat="1" ht="33" customHeight="1" x14ac:dyDescent="0.25">
      <c r="B36" s="25" t="s">
        <v>11</v>
      </c>
      <c r="C36" s="28" t="s">
        <v>2527</v>
      </c>
      <c r="D36" s="28" t="s">
        <v>95</v>
      </c>
      <c r="E36" s="25" t="s">
        <v>11</v>
      </c>
      <c r="F36" s="61" t="s">
        <v>2527</v>
      </c>
      <c r="G36" s="61" t="s">
        <v>95</v>
      </c>
      <c r="H36" s="25" t="s">
        <v>11</v>
      </c>
      <c r="I36" s="453" t="s">
        <v>2618</v>
      </c>
      <c r="J36" s="453" t="s">
        <v>2619</v>
      </c>
      <c r="K36" s="387" t="s">
        <v>1541</v>
      </c>
      <c r="L36" s="387" t="s">
        <v>84</v>
      </c>
      <c r="M36" s="387" t="s">
        <v>84</v>
      </c>
      <c r="N36" s="25" t="s">
        <v>6</v>
      </c>
      <c r="O36" s="25" t="s">
        <v>2529</v>
      </c>
      <c r="P36" s="28">
        <v>2019</v>
      </c>
      <c r="Q36" s="28" t="s">
        <v>3875</v>
      </c>
      <c r="R36" s="28" t="e">
        <f>COUNTIF(#REF!,'TABLERO-HALLAZGOS'!Q36)</f>
        <v>#REF!</v>
      </c>
      <c r="S36" s="25" t="s">
        <v>3876</v>
      </c>
      <c r="T36" s="383" t="s">
        <v>3877</v>
      </c>
      <c r="U36" s="383">
        <v>43676</v>
      </c>
      <c r="V36" s="484" t="e">
        <f>(SUMIF(#REF!,'TABLERO-HALLAZGOS'!Q36,#REF!))/(R36)</f>
        <v>#REF!</v>
      </c>
      <c r="W36" s="465" t="e">
        <f t="shared" si="0"/>
        <v>#REF!</v>
      </c>
      <c r="X36" s="485">
        <f t="shared" si="1"/>
        <v>-1127</v>
      </c>
      <c r="Y36" s="383" t="str">
        <f t="shared" si="2"/>
        <v>VENCIDO</v>
      </c>
      <c r="Z36" s="484" t="e">
        <f>(SUMIF(#REF!,'TABLERO-HALLAZGOS'!Q36,#REF!))/(R36)</f>
        <v>#REF!</v>
      </c>
      <c r="AA36" s="46" t="s">
        <v>48</v>
      </c>
      <c r="AB36" s="46" t="s">
        <v>48</v>
      </c>
      <c r="AC36" s="240" t="e">
        <f>(SUMIF(#REF!,'TABLERO-HALLAZGOS'!Q36,#REF!))/(R36)</f>
        <v>#REF!</v>
      </c>
      <c r="AD36" s="46" t="e">
        <f t="shared" si="6"/>
        <v>#REF!</v>
      </c>
      <c r="AE36" s="85" t="e">
        <f t="shared" si="11"/>
        <v>#REF!</v>
      </c>
      <c r="AF36" s="85" t="e">
        <f t="shared" si="12"/>
        <v>#REF!</v>
      </c>
      <c r="AG36" s="240" t="e">
        <f>(SUMIF(#REF!,'TABLERO-HALLAZGOS'!Q36,#REF!))/(R36)</f>
        <v>#REF!</v>
      </c>
      <c r="AH36" s="46" t="s">
        <v>49</v>
      </c>
    </row>
    <row r="37" spans="2:34" s="1" customFormat="1" ht="33" customHeight="1" x14ac:dyDescent="0.25">
      <c r="B37" s="25" t="s">
        <v>11</v>
      </c>
      <c r="C37" s="28" t="s">
        <v>2527</v>
      </c>
      <c r="D37" s="28" t="s">
        <v>95</v>
      </c>
      <c r="E37" s="25" t="s">
        <v>11</v>
      </c>
      <c r="F37" s="61" t="s">
        <v>2527</v>
      </c>
      <c r="G37" s="61" t="s">
        <v>95</v>
      </c>
      <c r="H37" s="25" t="s">
        <v>11</v>
      </c>
      <c r="I37" s="453" t="s">
        <v>2618</v>
      </c>
      <c r="J37" s="453" t="s">
        <v>2619</v>
      </c>
      <c r="K37" s="387" t="s">
        <v>1541</v>
      </c>
      <c r="L37" s="387" t="s">
        <v>84</v>
      </c>
      <c r="M37" s="387" t="s">
        <v>84</v>
      </c>
      <c r="N37" s="25" t="s">
        <v>6</v>
      </c>
      <c r="O37" s="25" t="s">
        <v>2529</v>
      </c>
      <c r="P37" s="28">
        <v>2019</v>
      </c>
      <c r="Q37" s="28" t="s">
        <v>3878</v>
      </c>
      <c r="R37" s="28" t="e">
        <f>COUNTIF(#REF!,'TABLERO-HALLAZGOS'!Q37)</f>
        <v>#REF!</v>
      </c>
      <c r="S37" s="25" t="s">
        <v>3879</v>
      </c>
      <c r="T37" s="383" t="s">
        <v>54</v>
      </c>
      <c r="U37" s="383" t="s">
        <v>54</v>
      </c>
      <c r="V37" s="484" t="e">
        <f>(SUMIF(#REF!,'TABLERO-HALLAZGOS'!Q37,#REF!))/(R37)</f>
        <v>#REF!</v>
      </c>
      <c r="W37" s="465" t="e">
        <f t="shared" si="0"/>
        <v>#REF!</v>
      </c>
      <c r="X37" s="485" t="e">
        <f t="shared" si="1"/>
        <v>#VALUE!</v>
      </c>
      <c r="Y37" s="383" t="e">
        <f t="shared" si="2"/>
        <v>#VALUE!</v>
      </c>
      <c r="Z37" s="484" t="e">
        <f>(SUMIF(#REF!,'TABLERO-HALLAZGOS'!Q37,#REF!))/(R37)</f>
        <v>#REF!</v>
      </c>
      <c r="AA37" s="46" t="s">
        <v>49</v>
      </c>
      <c r="AB37" s="46" t="s">
        <v>49</v>
      </c>
      <c r="AC37" s="240" t="e">
        <f>(SUMIF(#REF!,'TABLERO-HALLAZGOS'!Q37,#REF!))/(R37)</f>
        <v>#REF!</v>
      </c>
      <c r="AD37" s="46" t="e">
        <f t="shared" si="6"/>
        <v>#REF!</v>
      </c>
      <c r="AE37" s="85" t="e">
        <f t="shared" si="11"/>
        <v>#REF!</v>
      </c>
      <c r="AF37" s="85" t="e">
        <f t="shared" si="12"/>
        <v>#REF!</v>
      </c>
      <c r="AG37" s="240" t="e">
        <f>(SUMIF(#REF!,'TABLERO-HALLAZGOS'!Q37,#REF!))/(R37)</f>
        <v>#REF!</v>
      </c>
      <c r="AH37" s="46" t="s">
        <v>49</v>
      </c>
    </row>
    <row r="38" spans="2:34" s="1" customFormat="1" ht="33" customHeight="1" x14ac:dyDescent="0.25">
      <c r="B38" s="40" t="s">
        <v>2635</v>
      </c>
      <c r="C38" s="25" t="s">
        <v>2636</v>
      </c>
      <c r="D38" s="25" t="s">
        <v>102</v>
      </c>
      <c r="E38" s="40" t="s">
        <v>2637</v>
      </c>
      <c r="F38" s="40" t="s">
        <v>24</v>
      </c>
      <c r="G38" s="25" t="s">
        <v>99</v>
      </c>
      <c r="H38" s="25" t="s">
        <v>2638</v>
      </c>
      <c r="I38" s="40" t="s">
        <v>2639</v>
      </c>
      <c r="J38" s="449" t="s">
        <v>2640</v>
      </c>
      <c r="K38" s="449" t="s">
        <v>2641</v>
      </c>
      <c r="L38" s="449" t="s">
        <v>2642</v>
      </c>
      <c r="M38" s="449" t="s">
        <v>2643</v>
      </c>
      <c r="N38" s="25" t="s">
        <v>6</v>
      </c>
      <c r="O38" s="25" t="s">
        <v>1044</v>
      </c>
      <c r="P38" s="28">
        <v>2019</v>
      </c>
      <c r="Q38" s="28" t="s">
        <v>3880</v>
      </c>
      <c r="R38" s="28" t="e">
        <f>COUNTIF(#REF!,'TABLERO-HALLAZGOS'!Q38)</f>
        <v>#REF!</v>
      </c>
      <c r="S38" s="25" t="s">
        <v>3881</v>
      </c>
      <c r="T38" s="383">
        <v>43878</v>
      </c>
      <c r="U38" s="383">
        <v>44225</v>
      </c>
      <c r="V38" s="484" t="e">
        <f>(SUMIF(#REF!,'TABLERO-HALLAZGOS'!Q38,#REF!))/(R38)</f>
        <v>#REF!</v>
      </c>
      <c r="W38" s="465" t="e">
        <f t="shared" si="0"/>
        <v>#REF!</v>
      </c>
      <c r="X38" s="485">
        <f t="shared" si="1"/>
        <v>-578</v>
      </c>
      <c r="Y38" s="383" t="str">
        <f t="shared" si="2"/>
        <v>VENCIDO</v>
      </c>
      <c r="Z38" s="484" t="e">
        <f>(SUMIF(#REF!,'TABLERO-HALLAZGOS'!Q38,#REF!))/(R38)</f>
        <v>#REF!</v>
      </c>
      <c r="AA38" s="46" t="s">
        <v>49</v>
      </c>
      <c r="AB38" s="46" t="s">
        <v>49</v>
      </c>
      <c r="AC38" s="240" t="e">
        <f>(SUMIF(#REF!,'TABLERO-HALLAZGOS'!Q38,#REF!))/(R38)</f>
        <v>#REF!</v>
      </c>
      <c r="AD38" s="46" t="e">
        <f t="shared" si="6"/>
        <v>#REF!</v>
      </c>
      <c r="AE38" s="85" t="e">
        <f t="shared" si="11"/>
        <v>#REF!</v>
      </c>
      <c r="AF38" s="85" t="e">
        <f t="shared" si="12"/>
        <v>#REF!</v>
      </c>
      <c r="AG38" s="240" t="e">
        <f>(SUMIF(#REF!,'TABLERO-HALLAZGOS'!Q38,#REF!))/(R38)</f>
        <v>#REF!</v>
      </c>
      <c r="AH38" s="46" t="s">
        <v>49</v>
      </c>
    </row>
    <row r="39" spans="2:34" s="1" customFormat="1" ht="33" customHeight="1" x14ac:dyDescent="0.25">
      <c r="B39" s="40" t="s">
        <v>2635</v>
      </c>
      <c r="C39" s="25" t="s">
        <v>2636</v>
      </c>
      <c r="D39" s="25" t="s">
        <v>102</v>
      </c>
      <c r="E39" s="40" t="s">
        <v>2637</v>
      </c>
      <c r="F39" s="40" t="s">
        <v>24</v>
      </c>
      <c r="G39" s="25" t="s">
        <v>99</v>
      </c>
      <c r="H39" s="25" t="s">
        <v>2638</v>
      </c>
      <c r="I39" s="40" t="s">
        <v>2639</v>
      </c>
      <c r="J39" s="449" t="s">
        <v>2640</v>
      </c>
      <c r="K39" s="449" t="s">
        <v>2641</v>
      </c>
      <c r="L39" s="449" t="s">
        <v>2642</v>
      </c>
      <c r="M39" s="449" t="s">
        <v>2643</v>
      </c>
      <c r="N39" s="25" t="s">
        <v>6</v>
      </c>
      <c r="O39" s="25" t="s">
        <v>1044</v>
      </c>
      <c r="P39" s="28">
        <v>2019</v>
      </c>
      <c r="Q39" s="28" t="s">
        <v>3882</v>
      </c>
      <c r="R39" s="28" t="e">
        <f>COUNTIF(#REF!,'TABLERO-HALLAZGOS'!Q39)</f>
        <v>#REF!</v>
      </c>
      <c r="S39" s="25" t="s">
        <v>3883</v>
      </c>
      <c r="T39" s="383">
        <v>43878</v>
      </c>
      <c r="U39" s="383">
        <v>44225</v>
      </c>
      <c r="V39" s="484" t="e">
        <f>(SUMIF(#REF!,'TABLERO-HALLAZGOS'!Q39,#REF!))/(R39)</f>
        <v>#REF!</v>
      </c>
      <c r="W39" s="465" t="e">
        <f t="shared" si="0"/>
        <v>#REF!</v>
      </c>
      <c r="X39" s="485">
        <f t="shared" si="1"/>
        <v>-578</v>
      </c>
      <c r="Y39" s="383" t="str">
        <f t="shared" si="2"/>
        <v>VENCIDO</v>
      </c>
      <c r="Z39" s="484" t="e">
        <f>(SUMIF(#REF!,'TABLERO-HALLAZGOS'!Q39,#REF!))/(R39)</f>
        <v>#REF!</v>
      </c>
      <c r="AA39" s="46" t="s">
        <v>49</v>
      </c>
      <c r="AB39" s="46" t="s">
        <v>49</v>
      </c>
      <c r="AC39" s="240" t="e">
        <f>(SUMIF(#REF!,'TABLERO-HALLAZGOS'!Q39,#REF!))/(R39)</f>
        <v>#REF!</v>
      </c>
      <c r="AD39" s="46" t="e">
        <f t="shared" si="6"/>
        <v>#REF!</v>
      </c>
      <c r="AE39" s="85" t="e">
        <f t="shared" si="11"/>
        <v>#REF!</v>
      </c>
      <c r="AF39" s="85" t="e">
        <f t="shared" si="12"/>
        <v>#REF!</v>
      </c>
      <c r="AG39" s="240" t="e">
        <f>(SUMIF(#REF!,'TABLERO-HALLAZGOS'!Q39,#REF!))/(R39)</f>
        <v>#REF!</v>
      </c>
      <c r="AH39" s="46" t="s">
        <v>49</v>
      </c>
    </row>
    <row r="40" spans="2:34" s="1" customFormat="1" ht="33" customHeight="1" x14ac:dyDescent="0.25">
      <c r="B40" s="40" t="s">
        <v>2635</v>
      </c>
      <c r="C40" s="25" t="s">
        <v>2636</v>
      </c>
      <c r="D40" s="25" t="s">
        <v>102</v>
      </c>
      <c r="E40" s="40" t="s">
        <v>2637</v>
      </c>
      <c r="F40" s="40" t="s">
        <v>24</v>
      </c>
      <c r="G40" s="25" t="s">
        <v>99</v>
      </c>
      <c r="H40" s="25" t="s">
        <v>2638</v>
      </c>
      <c r="I40" s="40" t="s">
        <v>2639</v>
      </c>
      <c r="J40" s="449" t="s">
        <v>2640</v>
      </c>
      <c r="K40" s="449" t="s">
        <v>2641</v>
      </c>
      <c r="L40" s="449" t="s">
        <v>2642</v>
      </c>
      <c r="M40" s="449" t="s">
        <v>2643</v>
      </c>
      <c r="N40" s="25" t="s">
        <v>6</v>
      </c>
      <c r="O40" s="25" t="s">
        <v>1044</v>
      </c>
      <c r="P40" s="28">
        <v>2019</v>
      </c>
      <c r="Q40" s="28" t="s">
        <v>3884</v>
      </c>
      <c r="R40" s="28" t="e">
        <f>COUNTIF(#REF!,'TABLERO-HALLAZGOS'!Q40)</f>
        <v>#REF!</v>
      </c>
      <c r="S40" s="25" t="s">
        <v>3885</v>
      </c>
      <c r="T40" s="383">
        <v>43878</v>
      </c>
      <c r="U40" s="383">
        <v>44225</v>
      </c>
      <c r="V40" s="484" t="e">
        <f>(SUMIF(#REF!,'TABLERO-HALLAZGOS'!Q40,#REF!))/(R40)</f>
        <v>#REF!</v>
      </c>
      <c r="W40" s="465" t="e">
        <f t="shared" si="0"/>
        <v>#REF!</v>
      </c>
      <c r="X40" s="485">
        <f t="shared" si="1"/>
        <v>-578</v>
      </c>
      <c r="Y40" s="383" t="str">
        <f t="shared" si="2"/>
        <v>VENCIDO</v>
      </c>
      <c r="Z40" s="484" t="e">
        <f>(SUMIF(#REF!,'TABLERO-HALLAZGOS'!Q40,#REF!))/(R40)</f>
        <v>#REF!</v>
      </c>
      <c r="AA40" s="46" t="s">
        <v>49</v>
      </c>
      <c r="AB40" s="46" t="s">
        <v>49</v>
      </c>
      <c r="AC40" s="240" t="e">
        <f>(SUMIF(#REF!,'TABLERO-HALLAZGOS'!Q40,#REF!))/(R40)</f>
        <v>#REF!</v>
      </c>
      <c r="AD40" s="46" t="e">
        <f t="shared" si="6"/>
        <v>#REF!</v>
      </c>
      <c r="AE40" s="85" t="e">
        <f t="shared" si="11"/>
        <v>#REF!</v>
      </c>
      <c r="AF40" s="85" t="e">
        <f t="shared" si="12"/>
        <v>#REF!</v>
      </c>
      <c r="AG40" s="240" t="e">
        <f>(SUMIF(#REF!,'TABLERO-HALLAZGOS'!Q40,#REF!))/(R40)</f>
        <v>#REF!</v>
      </c>
      <c r="AH40" s="46" t="s">
        <v>49</v>
      </c>
    </row>
    <row r="41" spans="2:34" s="1" customFormat="1" ht="33" customHeight="1" x14ac:dyDescent="0.25">
      <c r="B41" s="40" t="s">
        <v>2635</v>
      </c>
      <c r="C41" s="25" t="s">
        <v>2636</v>
      </c>
      <c r="D41" s="25" t="s">
        <v>102</v>
      </c>
      <c r="E41" s="40" t="s">
        <v>2637</v>
      </c>
      <c r="F41" s="40" t="s">
        <v>24</v>
      </c>
      <c r="G41" s="25" t="s">
        <v>99</v>
      </c>
      <c r="H41" s="25" t="s">
        <v>2638</v>
      </c>
      <c r="I41" s="40" t="s">
        <v>2639</v>
      </c>
      <c r="J41" s="449" t="s">
        <v>2640</v>
      </c>
      <c r="K41" s="449" t="s">
        <v>2641</v>
      </c>
      <c r="L41" s="449" t="s">
        <v>2642</v>
      </c>
      <c r="M41" s="449" t="s">
        <v>2643</v>
      </c>
      <c r="N41" s="25" t="s">
        <v>6</v>
      </c>
      <c r="O41" s="25" t="s">
        <v>1044</v>
      </c>
      <c r="P41" s="28">
        <v>2019</v>
      </c>
      <c r="Q41" s="28" t="s">
        <v>3886</v>
      </c>
      <c r="R41" s="28" t="e">
        <f>COUNTIF(#REF!,'TABLERO-HALLAZGOS'!Q41)</f>
        <v>#REF!</v>
      </c>
      <c r="S41" s="25" t="s">
        <v>3887</v>
      </c>
      <c r="T41" s="383">
        <v>43878</v>
      </c>
      <c r="U41" s="383">
        <v>44225</v>
      </c>
      <c r="V41" s="484" t="e">
        <f>(SUMIF(#REF!,'TABLERO-HALLAZGOS'!Q41,#REF!))/(R41)</f>
        <v>#REF!</v>
      </c>
      <c r="W41" s="465" t="e">
        <f t="shared" si="0"/>
        <v>#REF!</v>
      </c>
      <c r="X41" s="485">
        <f t="shared" si="1"/>
        <v>-578</v>
      </c>
      <c r="Y41" s="383" t="str">
        <f t="shared" si="2"/>
        <v>VENCIDO</v>
      </c>
      <c r="Z41" s="484" t="e">
        <f>(SUMIF(#REF!,'TABLERO-HALLAZGOS'!Q41,#REF!))/(R41)</f>
        <v>#REF!</v>
      </c>
      <c r="AA41" s="46" t="s">
        <v>49</v>
      </c>
      <c r="AB41" s="46" t="s">
        <v>49</v>
      </c>
      <c r="AC41" s="240" t="e">
        <f>(SUMIF(#REF!,'TABLERO-HALLAZGOS'!Q41,#REF!))/(R41)</f>
        <v>#REF!</v>
      </c>
      <c r="AD41" s="46" t="e">
        <f t="shared" si="6"/>
        <v>#REF!</v>
      </c>
      <c r="AE41" s="85" t="e">
        <f t="shared" si="11"/>
        <v>#REF!</v>
      </c>
      <c r="AF41" s="85" t="e">
        <f t="shared" si="12"/>
        <v>#REF!</v>
      </c>
      <c r="AG41" s="240" t="e">
        <f>(SUMIF(#REF!,'TABLERO-HALLAZGOS'!Q41,#REF!))/(R41)</f>
        <v>#REF!</v>
      </c>
      <c r="AH41" s="46" t="s">
        <v>49</v>
      </c>
    </row>
    <row r="42" spans="2:34" s="1" customFormat="1" ht="33" customHeight="1" x14ac:dyDescent="0.25">
      <c r="B42" s="40" t="s">
        <v>2635</v>
      </c>
      <c r="C42" s="25" t="s">
        <v>2636</v>
      </c>
      <c r="D42" s="25" t="s">
        <v>102</v>
      </c>
      <c r="E42" s="40" t="s">
        <v>2637</v>
      </c>
      <c r="F42" s="40" t="s">
        <v>24</v>
      </c>
      <c r="G42" s="25" t="s">
        <v>99</v>
      </c>
      <c r="H42" s="25" t="s">
        <v>2638</v>
      </c>
      <c r="I42" s="40" t="s">
        <v>2639</v>
      </c>
      <c r="J42" s="449" t="s">
        <v>2640</v>
      </c>
      <c r="K42" s="449" t="s">
        <v>2641</v>
      </c>
      <c r="L42" s="449" t="s">
        <v>2642</v>
      </c>
      <c r="M42" s="449" t="s">
        <v>2643</v>
      </c>
      <c r="N42" s="25" t="s">
        <v>6</v>
      </c>
      <c r="O42" s="25" t="s">
        <v>1044</v>
      </c>
      <c r="P42" s="28">
        <v>2019</v>
      </c>
      <c r="Q42" s="28" t="s">
        <v>3888</v>
      </c>
      <c r="R42" s="28" t="e">
        <f>COUNTIF(#REF!,'TABLERO-HALLAZGOS'!Q42)</f>
        <v>#REF!</v>
      </c>
      <c r="S42" s="25" t="s">
        <v>3889</v>
      </c>
      <c r="T42" s="383">
        <v>43878</v>
      </c>
      <c r="U42" s="383">
        <v>44225</v>
      </c>
      <c r="V42" s="484" t="e">
        <f>(SUMIF(#REF!,'TABLERO-HALLAZGOS'!Q42,#REF!))/(R42)</f>
        <v>#REF!</v>
      </c>
      <c r="W42" s="465" t="e">
        <f t="shared" si="0"/>
        <v>#REF!</v>
      </c>
      <c r="X42" s="485">
        <f t="shared" si="1"/>
        <v>-578</v>
      </c>
      <c r="Y42" s="383" t="str">
        <f t="shared" si="2"/>
        <v>VENCIDO</v>
      </c>
      <c r="Z42" s="484" t="e">
        <f>(SUMIF(#REF!,'TABLERO-HALLAZGOS'!Q42,#REF!))/(R42)</f>
        <v>#REF!</v>
      </c>
      <c r="AA42" s="46" t="s">
        <v>49</v>
      </c>
      <c r="AB42" s="46" t="s">
        <v>49</v>
      </c>
      <c r="AC42" s="240" t="e">
        <f>(SUMIF(#REF!,'TABLERO-HALLAZGOS'!Q42,#REF!))/(R42)</f>
        <v>#REF!</v>
      </c>
      <c r="AD42" s="46" t="e">
        <f t="shared" si="6"/>
        <v>#REF!</v>
      </c>
      <c r="AE42" s="85" t="e">
        <f t="shared" si="11"/>
        <v>#REF!</v>
      </c>
      <c r="AF42" s="85" t="e">
        <f t="shared" si="12"/>
        <v>#REF!</v>
      </c>
      <c r="AG42" s="240" t="e">
        <f>(SUMIF(#REF!,'TABLERO-HALLAZGOS'!Q42,#REF!))/(R42)</f>
        <v>#REF!</v>
      </c>
      <c r="AH42" s="46" t="s">
        <v>49</v>
      </c>
    </row>
    <row r="43" spans="2:34" s="1" customFormat="1" ht="33" customHeight="1" x14ac:dyDescent="0.25">
      <c r="B43" s="40" t="s">
        <v>2635</v>
      </c>
      <c r="C43" s="25" t="s">
        <v>2636</v>
      </c>
      <c r="D43" s="25" t="s">
        <v>102</v>
      </c>
      <c r="E43" s="40" t="s">
        <v>2637</v>
      </c>
      <c r="F43" s="40" t="s">
        <v>24</v>
      </c>
      <c r="G43" s="25" t="s">
        <v>99</v>
      </c>
      <c r="H43" s="25" t="s">
        <v>2638</v>
      </c>
      <c r="I43" s="25" t="s">
        <v>2682</v>
      </c>
      <c r="J43" s="25" t="s">
        <v>2683</v>
      </c>
      <c r="K43" s="25" t="s">
        <v>2684</v>
      </c>
      <c r="L43" s="25" t="s">
        <v>2685</v>
      </c>
      <c r="M43" s="25" t="s">
        <v>2686</v>
      </c>
      <c r="N43" s="25" t="s">
        <v>6</v>
      </c>
      <c r="O43" s="25" t="s">
        <v>1044</v>
      </c>
      <c r="P43" s="28">
        <v>2019</v>
      </c>
      <c r="Q43" s="28" t="s">
        <v>3890</v>
      </c>
      <c r="R43" s="28" t="e">
        <f>COUNTIF(#REF!,'TABLERO-HALLAZGOS'!Q43)</f>
        <v>#REF!</v>
      </c>
      <c r="S43" s="25" t="s">
        <v>3891</v>
      </c>
      <c r="T43" s="383">
        <v>43878</v>
      </c>
      <c r="U43" s="383">
        <v>44225</v>
      </c>
      <c r="V43" s="484" t="e">
        <f>(SUMIF(#REF!,'TABLERO-HALLAZGOS'!Q43,#REF!))/(R43)</f>
        <v>#REF!</v>
      </c>
      <c r="W43" s="465" t="e">
        <f t="shared" si="0"/>
        <v>#REF!</v>
      </c>
      <c r="X43" s="485">
        <f t="shared" si="1"/>
        <v>-578</v>
      </c>
      <c r="Y43" s="383" t="str">
        <f t="shared" si="2"/>
        <v>VENCIDO</v>
      </c>
      <c r="Z43" s="484" t="e">
        <f>(SUMIF(#REF!,'TABLERO-HALLAZGOS'!Q43,#REF!))/(R43)</f>
        <v>#REF!</v>
      </c>
      <c r="AA43" s="46" t="s">
        <v>49</v>
      </c>
      <c r="AB43" s="46" t="s">
        <v>49</v>
      </c>
      <c r="AC43" s="240" t="e">
        <f>(SUMIF(#REF!,'TABLERO-HALLAZGOS'!Q43,#REF!))/(R43)</f>
        <v>#REF!</v>
      </c>
      <c r="AD43" s="46" t="e">
        <f t="shared" si="6"/>
        <v>#REF!</v>
      </c>
      <c r="AE43" s="85" t="e">
        <f t="shared" si="11"/>
        <v>#REF!</v>
      </c>
      <c r="AF43" s="85" t="e">
        <f t="shared" si="12"/>
        <v>#REF!</v>
      </c>
      <c r="AG43" s="240" t="e">
        <f>(SUMIF(#REF!,'TABLERO-HALLAZGOS'!Q43,#REF!))/(R43)</f>
        <v>#REF!</v>
      </c>
      <c r="AH43" s="46" t="s">
        <v>49</v>
      </c>
    </row>
    <row r="44" spans="2:34" s="1" customFormat="1" ht="33" customHeight="1" x14ac:dyDescent="0.25">
      <c r="B44" s="40" t="s">
        <v>2635</v>
      </c>
      <c r="C44" s="25" t="s">
        <v>2636</v>
      </c>
      <c r="D44" s="25" t="s">
        <v>102</v>
      </c>
      <c r="E44" s="40" t="s">
        <v>2637</v>
      </c>
      <c r="F44" s="40" t="s">
        <v>24</v>
      </c>
      <c r="G44" s="25" t="s">
        <v>99</v>
      </c>
      <c r="H44" s="25" t="s">
        <v>2638</v>
      </c>
      <c r="I44" s="40" t="s">
        <v>2639</v>
      </c>
      <c r="J44" s="449" t="s">
        <v>2640</v>
      </c>
      <c r="K44" s="449" t="s">
        <v>2641</v>
      </c>
      <c r="L44" s="449" t="s">
        <v>2642</v>
      </c>
      <c r="M44" s="449" t="s">
        <v>2643</v>
      </c>
      <c r="N44" s="25" t="s">
        <v>6</v>
      </c>
      <c r="O44" s="25" t="s">
        <v>1044</v>
      </c>
      <c r="P44" s="28">
        <v>2019</v>
      </c>
      <c r="Q44" s="28" t="s">
        <v>3892</v>
      </c>
      <c r="R44" s="28" t="e">
        <f>COUNTIF(#REF!,'TABLERO-HALLAZGOS'!Q44)</f>
        <v>#REF!</v>
      </c>
      <c r="S44" s="25" t="s">
        <v>3893</v>
      </c>
      <c r="T44" s="383">
        <v>43878</v>
      </c>
      <c r="U44" s="383">
        <v>44225</v>
      </c>
      <c r="V44" s="484" t="e">
        <f>(SUMIF(#REF!,'TABLERO-HALLAZGOS'!Q44,#REF!))/(R44)</f>
        <v>#REF!</v>
      </c>
      <c r="W44" s="465" t="e">
        <f t="shared" si="0"/>
        <v>#REF!</v>
      </c>
      <c r="X44" s="485">
        <f t="shared" si="1"/>
        <v>-578</v>
      </c>
      <c r="Y44" s="383" t="str">
        <f t="shared" si="2"/>
        <v>VENCIDO</v>
      </c>
      <c r="Z44" s="484" t="e">
        <f>(SUMIF(#REF!,'TABLERO-HALLAZGOS'!Q44,#REF!))/(R44)</f>
        <v>#REF!</v>
      </c>
      <c r="AA44" s="46" t="s">
        <v>49</v>
      </c>
      <c r="AB44" s="46" t="s">
        <v>49</v>
      </c>
      <c r="AC44" s="240" t="e">
        <f>(SUMIF(#REF!,'TABLERO-HALLAZGOS'!Q44,#REF!))/(R44)</f>
        <v>#REF!</v>
      </c>
      <c r="AD44" s="46" t="e">
        <f t="shared" si="6"/>
        <v>#REF!</v>
      </c>
      <c r="AE44" s="85" t="e">
        <f t="shared" si="11"/>
        <v>#REF!</v>
      </c>
      <c r="AF44" s="85" t="e">
        <f t="shared" si="12"/>
        <v>#REF!</v>
      </c>
      <c r="AG44" s="240" t="e">
        <f>(SUMIF(#REF!,'TABLERO-HALLAZGOS'!Q44,#REF!))/(R44)</f>
        <v>#REF!</v>
      </c>
      <c r="AH44" s="46" t="s">
        <v>49</v>
      </c>
    </row>
    <row r="45" spans="2:34" s="1" customFormat="1" ht="33" customHeight="1" x14ac:dyDescent="0.25">
      <c r="B45" s="40" t="s">
        <v>2635</v>
      </c>
      <c r="C45" s="25" t="s">
        <v>2636</v>
      </c>
      <c r="D45" s="25" t="s">
        <v>102</v>
      </c>
      <c r="E45" s="40" t="s">
        <v>2635</v>
      </c>
      <c r="F45" s="40" t="s">
        <v>2636</v>
      </c>
      <c r="G45" s="25" t="s">
        <v>102</v>
      </c>
      <c r="H45" s="40" t="s">
        <v>3894</v>
      </c>
      <c r="I45" s="40" t="s">
        <v>2682</v>
      </c>
      <c r="J45" s="449" t="s">
        <v>2683</v>
      </c>
      <c r="K45" s="449" t="s">
        <v>2684</v>
      </c>
      <c r="L45" s="449" t="s">
        <v>2685</v>
      </c>
      <c r="M45" s="449" t="s">
        <v>2686</v>
      </c>
      <c r="N45" s="25" t="s">
        <v>6</v>
      </c>
      <c r="O45" s="25" t="s">
        <v>1065</v>
      </c>
      <c r="P45" s="28">
        <v>2019</v>
      </c>
      <c r="Q45" s="28" t="s">
        <v>3895</v>
      </c>
      <c r="R45" s="28" t="e">
        <f>COUNTIF(#REF!,'TABLERO-HALLAZGOS'!Q45)</f>
        <v>#REF!</v>
      </c>
      <c r="S45" s="25" t="s">
        <v>3896</v>
      </c>
      <c r="T45" s="383">
        <v>43872</v>
      </c>
      <c r="U45" s="383">
        <v>44238</v>
      </c>
      <c r="V45" s="484" t="e">
        <f>(SUMIF(#REF!,'TABLERO-HALLAZGOS'!Q45,#REF!))/(R45)</f>
        <v>#REF!</v>
      </c>
      <c r="W45" s="465" t="e">
        <f t="shared" si="0"/>
        <v>#REF!</v>
      </c>
      <c r="X45" s="485">
        <f t="shared" si="1"/>
        <v>-565</v>
      </c>
      <c r="Y45" s="383" t="str">
        <f t="shared" si="2"/>
        <v>VENCIDO</v>
      </c>
      <c r="Z45" s="484" t="e">
        <f>(SUMIF(#REF!,'TABLERO-HALLAZGOS'!Q45,#REF!))/(R45)</f>
        <v>#REF!</v>
      </c>
      <c r="AA45" s="46" t="s">
        <v>48</v>
      </c>
      <c r="AB45" s="46" t="s">
        <v>48</v>
      </c>
      <c r="AC45" s="240" t="e">
        <f>(SUMIF(#REF!,'TABLERO-HALLAZGOS'!Q45,#REF!))/(R45)</f>
        <v>#REF!</v>
      </c>
      <c r="AD45" s="46" t="e">
        <f t="shared" si="6"/>
        <v>#REF!</v>
      </c>
      <c r="AE45" s="46">
        <f t="shared" si="7"/>
        <v>-565</v>
      </c>
      <c r="AF45" s="46" t="str">
        <f t="shared" si="8"/>
        <v>VENCIDO</v>
      </c>
      <c r="AG45" s="240" t="e">
        <f>(SUMIF(#REF!,'TABLERO-HALLAZGOS'!Q45,#REF!))/(R45)</f>
        <v>#REF!</v>
      </c>
      <c r="AH45" s="46" t="s">
        <v>48</v>
      </c>
    </row>
    <row r="46" spans="2:34" s="1" customFormat="1" ht="33" customHeight="1" x14ac:dyDescent="0.25">
      <c r="B46" s="40" t="s">
        <v>2635</v>
      </c>
      <c r="C46" s="25" t="s">
        <v>2636</v>
      </c>
      <c r="D46" s="25" t="s">
        <v>102</v>
      </c>
      <c r="E46" s="40" t="s">
        <v>2635</v>
      </c>
      <c r="F46" s="40" t="s">
        <v>2636</v>
      </c>
      <c r="G46" s="25" t="s">
        <v>102</v>
      </c>
      <c r="H46" s="40"/>
      <c r="I46" s="40" t="s">
        <v>3897</v>
      </c>
      <c r="J46" s="40" t="s">
        <v>3898</v>
      </c>
      <c r="K46" s="40" t="s">
        <v>3899</v>
      </c>
      <c r="L46" s="40" t="s">
        <v>3900</v>
      </c>
      <c r="M46" s="40" t="s">
        <v>3901</v>
      </c>
      <c r="N46" s="25" t="s">
        <v>6</v>
      </c>
      <c r="O46" s="25" t="s">
        <v>1065</v>
      </c>
      <c r="P46" s="28">
        <v>2019</v>
      </c>
      <c r="Q46" s="28" t="s">
        <v>3902</v>
      </c>
      <c r="R46" s="28" t="e">
        <f>COUNTIF(#REF!,'TABLERO-HALLAZGOS'!Q46)</f>
        <v>#REF!</v>
      </c>
      <c r="S46" s="25" t="s">
        <v>1077</v>
      </c>
      <c r="T46" s="383">
        <v>43872</v>
      </c>
      <c r="U46" s="383">
        <v>44238</v>
      </c>
      <c r="V46" s="484" t="e">
        <f>(SUMIF(#REF!,'TABLERO-HALLAZGOS'!Q46,#REF!))/(R46)</f>
        <v>#REF!</v>
      </c>
      <c r="W46" s="465" t="e">
        <f t="shared" si="0"/>
        <v>#REF!</v>
      </c>
      <c r="X46" s="485">
        <f t="shared" si="1"/>
        <v>-565</v>
      </c>
      <c r="Y46" s="383" t="str">
        <f t="shared" si="2"/>
        <v>VENCIDO</v>
      </c>
      <c r="Z46" s="484" t="e">
        <f>(SUMIF(#REF!,'TABLERO-HALLAZGOS'!Q46,#REF!))/(R46)</f>
        <v>#REF!</v>
      </c>
      <c r="AA46" s="46" t="s">
        <v>48</v>
      </c>
      <c r="AB46" s="46" t="s">
        <v>48</v>
      </c>
      <c r="AC46" s="240" t="e">
        <f>(SUMIF(#REF!,'TABLERO-HALLAZGOS'!Q46,#REF!))/(R46)</f>
        <v>#REF!</v>
      </c>
      <c r="AD46" s="46" t="e">
        <f t="shared" si="6"/>
        <v>#REF!</v>
      </c>
      <c r="AE46" s="46">
        <f t="shared" si="7"/>
        <v>-565</v>
      </c>
      <c r="AF46" s="46" t="str">
        <f t="shared" si="8"/>
        <v>VENCIDO</v>
      </c>
      <c r="AG46" s="240" t="e">
        <f>(SUMIF(#REF!,'TABLERO-HALLAZGOS'!Q46,#REF!))/(R46)</f>
        <v>#REF!</v>
      </c>
      <c r="AH46" s="46" t="s">
        <v>48</v>
      </c>
    </row>
    <row r="47" spans="2:34" s="1" customFormat="1" ht="33" customHeight="1" x14ac:dyDescent="0.25">
      <c r="B47" s="40" t="s">
        <v>2635</v>
      </c>
      <c r="C47" s="25" t="s">
        <v>2636</v>
      </c>
      <c r="D47" s="25" t="s">
        <v>102</v>
      </c>
      <c r="E47" s="40" t="s">
        <v>2635</v>
      </c>
      <c r="F47" s="40" t="s">
        <v>2636</v>
      </c>
      <c r="G47" s="25" t="s">
        <v>102</v>
      </c>
      <c r="H47" s="25" t="s">
        <v>2778</v>
      </c>
      <c r="I47" s="40" t="s">
        <v>2682</v>
      </c>
      <c r="J47" s="449" t="s">
        <v>2683</v>
      </c>
      <c r="K47" s="449" t="s">
        <v>2684</v>
      </c>
      <c r="L47" s="449" t="s">
        <v>2685</v>
      </c>
      <c r="M47" s="449" t="s">
        <v>2686</v>
      </c>
      <c r="N47" s="25" t="s">
        <v>6</v>
      </c>
      <c r="O47" s="25" t="s">
        <v>1065</v>
      </c>
      <c r="P47" s="28">
        <v>2019</v>
      </c>
      <c r="Q47" s="28" t="s">
        <v>3903</v>
      </c>
      <c r="R47" s="28" t="e">
        <f>COUNTIF(#REF!,'TABLERO-HALLAZGOS'!Q47)</f>
        <v>#REF!</v>
      </c>
      <c r="S47" s="25" t="s">
        <v>3904</v>
      </c>
      <c r="T47" s="383">
        <v>43872</v>
      </c>
      <c r="U47" s="383">
        <v>44238</v>
      </c>
      <c r="V47" s="484" t="e">
        <f>(SUMIF(#REF!,'TABLERO-HALLAZGOS'!Q47,#REF!))/(R47)</f>
        <v>#REF!</v>
      </c>
      <c r="W47" s="465" t="e">
        <f t="shared" si="0"/>
        <v>#REF!</v>
      </c>
      <c r="X47" s="485">
        <f t="shared" si="1"/>
        <v>-565</v>
      </c>
      <c r="Y47" s="383" t="str">
        <f t="shared" si="2"/>
        <v>VENCIDO</v>
      </c>
      <c r="Z47" s="484" t="e">
        <f>(SUMIF(#REF!,'TABLERO-HALLAZGOS'!Q47,#REF!))/(R47)</f>
        <v>#REF!</v>
      </c>
      <c r="AA47" s="46" t="s">
        <v>49</v>
      </c>
      <c r="AB47" s="46" t="s">
        <v>49</v>
      </c>
      <c r="AC47" s="240" t="e">
        <f>(SUMIF(#REF!,'TABLERO-HALLAZGOS'!Q47,#REF!))/(R47)</f>
        <v>#REF!</v>
      </c>
      <c r="AD47" s="46" t="e">
        <f>IF(AC47&lt;=0%,"SIN AVANCE",IF(AC47&lt;33%,"AVANCE MINIMO",IF(AC47&lt;66%,"AVANCE PARCIAL",IF(AC47&lt;=99.9%,"AVANCE SIGNIFICATIVO",IF(AC47=100%,"CUMPLIMIENTO TOTAL","ERROR")))))</f>
        <v>#REF!</v>
      </c>
      <c r="AE47" s="85" t="e">
        <f>(IF(AD47="CUMPLIMIENTO TOTAL","CUMPLIMIENTO TOTAL",U47-$C$2))</f>
        <v>#REF!</v>
      </c>
      <c r="AF47" s="85" t="e">
        <f>(IF(AD47="CUMPLIMIENTO TOTAL","CUMPLIMIENTO TOTAL",IF(AE47&lt;=0,"VENCIDO",IF(AE47&lt;=$F$2,"POR VENCER","CON TIEMPO"))))</f>
        <v>#REF!</v>
      </c>
      <c r="AG47" s="240" t="e">
        <f>(SUMIF(#REF!,'TABLERO-HALLAZGOS'!Q47,#REF!))/(R47)</f>
        <v>#REF!</v>
      </c>
      <c r="AH47" s="46" t="s">
        <v>49</v>
      </c>
    </row>
    <row r="48" spans="2:34" s="1" customFormat="1" ht="33" customHeight="1" x14ac:dyDescent="0.25">
      <c r="B48" s="40" t="s">
        <v>2635</v>
      </c>
      <c r="C48" s="25" t="s">
        <v>2636</v>
      </c>
      <c r="D48" s="25" t="s">
        <v>102</v>
      </c>
      <c r="E48" s="40" t="s">
        <v>2635</v>
      </c>
      <c r="F48" s="40" t="s">
        <v>2636</v>
      </c>
      <c r="G48" s="25" t="s">
        <v>102</v>
      </c>
      <c r="H48" s="40" t="s">
        <v>3905</v>
      </c>
      <c r="I48" s="40" t="s">
        <v>2682</v>
      </c>
      <c r="J48" s="449" t="s">
        <v>2683</v>
      </c>
      <c r="K48" s="449" t="s">
        <v>2684</v>
      </c>
      <c r="L48" s="449" t="s">
        <v>2685</v>
      </c>
      <c r="M48" s="449" t="s">
        <v>2686</v>
      </c>
      <c r="N48" s="25" t="s">
        <v>6</v>
      </c>
      <c r="O48" s="25" t="s">
        <v>1065</v>
      </c>
      <c r="P48" s="28">
        <v>2019</v>
      </c>
      <c r="Q48" s="28" t="s">
        <v>3906</v>
      </c>
      <c r="R48" s="28" t="e">
        <f>COUNTIF(#REF!,'TABLERO-HALLAZGOS'!Q48)</f>
        <v>#REF!</v>
      </c>
      <c r="S48" s="25" t="s">
        <v>3907</v>
      </c>
      <c r="T48" s="383">
        <v>43872</v>
      </c>
      <c r="U48" s="383">
        <v>44238</v>
      </c>
      <c r="V48" s="484" t="e">
        <f>(SUMIF(#REF!,'TABLERO-HALLAZGOS'!Q48,#REF!))/(R48)</f>
        <v>#REF!</v>
      </c>
      <c r="W48" s="465" t="e">
        <f t="shared" si="0"/>
        <v>#REF!</v>
      </c>
      <c r="X48" s="485">
        <f t="shared" si="1"/>
        <v>-565</v>
      </c>
      <c r="Y48" s="383" t="str">
        <f t="shared" si="2"/>
        <v>VENCIDO</v>
      </c>
      <c r="Z48" s="484" t="e">
        <f>(SUMIF(#REF!,'TABLERO-HALLAZGOS'!Q48,#REF!))/(R48)</f>
        <v>#REF!</v>
      </c>
      <c r="AA48" s="46" t="s">
        <v>48</v>
      </c>
      <c r="AB48" s="46" t="s">
        <v>48</v>
      </c>
      <c r="AC48" s="240" t="e">
        <f>(SUMIF(#REF!,'TABLERO-HALLAZGOS'!Q48,#REF!))/(R48)</f>
        <v>#REF!</v>
      </c>
      <c r="AD48" s="46" t="e">
        <f t="shared" si="6"/>
        <v>#REF!</v>
      </c>
      <c r="AE48" s="46">
        <f t="shared" si="7"/>
        <v>-565</v>
      </c>
      <c r="AF48" s="46" t="str">
        <f t="shared" si="8"/>
        <v>VENCIDO</v>
      </c>
      <c r="AG48" s="240" t="e">
        <f>(SUMIF(#REF!,'TABLERO-HALLAZGOS'!Q48,#REF!))/(R48)</f>
        <v>#REF!</v>
      </c>
      <c r="AH48" s="46" t="s">
        <v>48</v>
      </c>
    </row>
    <row r="49" spans="2:34" s="1" customFormat="1" ht="33" customHeight="1" x14ac:dyDescent="0.25">
      <c r="B49" s="40" t="s">
        <v>2635</v>
      </c>
      <c r="C49" s="25" t="s">
        <v>2636</v>
      </c>
      <c r="D49" s="25" t="s">
        <v>102</v>
      </c>
      <c r="E49" s="40" t="s">
        <v>2635</v>
      </c>
      <c r="F49" s="40" t="s">
        <v>2636</v>
      </c>
      <c r="G49" s="25" t="s">
        <v>102</v>
      </c>
      <c r="H49" s="40"/>
      <c r="I49" s="40" t="s">
        <v>3908</v>
      </c>
      <c r="J49" s="40" t="s">
        <v>3068</v>
      </c>
      <c r="K49" s="40" t="s">
        <v>2604</v>
      </c>
      <c r="L49" s="40" t="s">
        <v>3909</v>
      </c>
      <c r="M49" s="40" t="s">
        <v>2666</v>
      </c>
      <c r="N49" s="25" t="s">
        <v>6</v>
      </c>
      <c r="O49" s="25" t="s">
        <v>1065</v>
      </c>
      <c r="P49" s="28">
        <v>2019</v>
      </c>
      <c r="Q49" s="28" t="s">
        <v>3910</v>
      </c>
      <c r="R49" s="28" t="e">
        <f>COUNTIF(#REF!,'TABLERO-HALLAZGOS'!Q49)</f>
        <v>#REF!</v>
      </c>
      <c r="S49" s="25" t="s">
        <v>3911</v>
      </c>
      <c r="T49" s="383">
        <v>43872</v>
      </c>
      <c r="U49" s="383">
        <v>44238</v>
      </c>
      <c r="V49" s="484" t="e">
        <f>(SUMIF(#REF!,'TABLERO-HALLAZGOS'!Q49,#REF!))/(R49)</f>
        <v>#REF!</v>
      </c>
      <c r="W49" s="465" t="e">
        <f t="shared" si="0"/>
        <v>#REF!</v>
      </c>
      <c r="X49" s="485">
        <f t="shared" si="1"/>
        <v>-565</v>
      </c>
      <c r="Y49" s="383" t="str">
        <f t="shared" si="2"/>
        <v>VENCIDO</v>
      </c>
      <c r="Z49" s="484" t="e">
        <f>(SUMIF(#REF!,'TABLERO-HALLAZGOS'!Q49,#REF!))/(R49)</f>
        <v>#REF!</v>
      </c>
      <c r="AA49" s="46" t="s">
        <v>49</v>
      </c>
      <c r="AB49" s="46" t="s">
        <v>49</v>
      </c>
      <c r="AC49" s="240" t="e">
        <f>(SUMIF(#REF!,'TABLERO-HALLAZGOS'!Q49,#REF!))/(R49)</f>
        <v>#REF!</v>
      </c>
      <c r="AD49" s="46" t="e">
        <f>IF(AC49&lt;=0%,"SIN AVANCE",IF(AC49&lt;33%,"AVANCE MINIMO",IF(AC49&lt;66%,"AVANCE PARCIAL",IF(AC49&lt;=99.9%,"AVANCE SIGNIFICATIVO",IF(AC49=100%,"CUMPLIMIENTO TOTAL","ERROR")))))</f>
        <v>#REF!</v>
      </c>
      <c r="AE49" s="85" t="e">
        <f>(IF(AD49="CUMPLIMIENTO TOTAL","CUMPLIMIENTO TOTAL",U49-$C$2))</f>
        <v>#REF!</v>
      </c>
      <c r="AF49" s="85" t="e">
        <f>(IF(AD49="CUMPLIMIENTO TOTAL","CUMPLIMIENTO TOTAL",IF(AE49&lt;=0,"VENCIDO",IF(AE49&lt;=$F$2,"POR VENCER","CON TIEMPO"))))</f>
        <v>#REF!</v>
      </c>
      <c r="AG49" s="240" t="e">
        <f>(SUMIF(#REF!,'TABLERO-HALLAZGOS'!Q49,#REF!))/(R49)</f>
        <v>#REF!</v>
      </c>
      <c r="AH49" s="46" t="s">
        <v>49</v>
      </c>
    </row>
    <row r="50" spans="2:34" s="1" customFormat="1" ht="33" customHeight="1" x14ac:dyDescent="0.25">
      <c r="B50" s="40" t="s">
        <v>2635</v>
      </c>
      <c r="C50" s="25" t="s">
        <v>2636</v>
      </c>
      <c r="D50" s="25" t="s">
        <v>102</v>
      </c>
      <c r="E50" s="40" t="s">
        <v>2635</v>
      </c>
      <c r="F50" s="40" t="s">
        <v>2636</v>
      </c>
      <c r="G50" s="25" t="s">
        <v>102</v>
      </c>
      <c r="H50" s="40"/>
      <c r="I50" s="40" t="s">
        <v>3908</v>
      </c>
      <c r="J50" s="40" t="s">
        <v>3068</v>
      </c>
      <c r="K50" s="40" t="s">
        <v>2604</v>
      </c>
      <c r="L50" s="40" t="s">
        <v>3909</v>
      </c>
      <c r="M50" s="40" t="s">
        <v>2666</v>
      </c>
      <c r="N50" s="25" t="s">
        <v>6</v>
      </c>
      <c r="O50" s="25" t="s">
        <v>1065</v>
      </c>
      <c r="P50" s="28">
        <v>2019</v>
      </c>
      <c r="Q50" s="28" t="s">
        <v>3912</v>
      </c>
      <c r="R50" s="28" t="e">
        <f>COUNTIF(#REF!,'TABLERO-HALLAZGOS'!Q50)</f>
        <v>#REF!</v>
      </c>
      <c r="S50" s="25" t="s">
        <v>3913</v>
      </c>
      <c r="T50" s="383">
        <v>43872</v>
      </c>
      <c r="U50" s="383">
        <v>44238</v>
      </c>
      <c r="V50" s="484" t="e">
        <f>(SUMIF(#REF!,'TABLERO-HALLAZGOS'!Q50,#REF!))/(R50)</f>
        <v>#REF!</v>
      </c>
      <c r="W50" s="465" t="e">
        <f t="shared" si="0"/>
        <v>#REF!</v>
      </c>
      <c r="X50" s="485">
        <f t="shared" si="1"/>
        <v>-565</v>
      </c>
      <c r="Y50" s="383" t="str">
        <f t="shared" si="2"/>
        <v>VENCIDO</v>
      </c>
      <c r="Z50" s="484" t="e">
        <f>(SUMIF(#REF!,'TABLERO-HALLAZGOS'!Q50,#REF!))/(R50)</f>
        <v>#REF!</v>
      </c>
      <c r="AA50" s="46" t="s">
        <v>48</v>
      </c>
      <c r="AB50" s="46" t="s">
        <v>48</v>
      </c>
      <c r="AC50" s="240" t="e">
        <f>(SUMIF(#REF!,'TABLERO-HALLAZGOS'!Q50,#REF!))/(R50)</f>
        <v>#REF!</v>
      </c>
      <c r="AD50" s="46" t="e">
        <f t="shared" si="6"/>
        <v>#REF!</v>
      </c>
      <c r="AE50" s="46">
        <f t="shared" si="7"/>
        <v>-565</v>
      </c>
      <c r="AF50" s="46" t="str">
        <f t="shared" si="8"/>
        <v>VENCIDO</v>
      </c>
      <c r="AG50" s="240" t="e">
        <f>(SUMIF(#REF!,'TABLERO-HALLAZGOS'!Q50,#REF!))/(R50)</f>
        <v>#REF!</v>
      </c>
      <c r="AH50" s="46" t="s">
        <v>48</v>
      </c>
    </row>
    <row r="51" spans="2:34" s="1" customFormat="1" ht="33" customHeight="1" x14ac:dyDescent="0.25">
      <c r="B51" s="40" t="s">
        <v>2635</v>
      </c>
      <c r="C51" s="25" t="s">
        <v>2636</v>
      </c>
      <c r="D51" s="25" t="s">
        <v>102</v>
      </c>
      <c r="E51" s="40" t="s">
        <v>2637</v>
      </c>
      <c r="F51" s="40" t="s">
        <v>24</v>
      </c>
      <c r="G51" s="25" t="s">
        <v>99</v>
      </c>
      <c r="H51" s="25" t="s">
        <v>2638</v>
      </c>
      <c r="I51" s="40" t="s">
        <v>2639</v>
      </c>
      <c r="J51" s="449" t="s">
        <v>2640</v>
      </c>
      <c r="K51" s="449" t="s">
        <v>2641</v>
      </c>
      <c r="L51" s="449" t="s">
        <v>2642</v>
      </c>
      <c r="M51" s="449" t="s">
        <v>2643</v>
      </c>
      <c r="N51" s="25" t="s">
        <v>6</v>
      </c>
      <c r="O51" s="25" t="s">
        <v>1065</v>
      </c>
      <c r="P51" s="28">
        <v>2019</v>
      </c>
      <c r="Q51" s="28" t="s">
        <v>3914</v>
      </c>
      <c r="R51" s="28" t="e">
        <f>COUNTIF(#REF!,'TABLERO-HALLAZGOS'!Q51)</f>
        <v>#REF!</v>
      </c>
      <c r="S51" s="25" t="s">
        <v>3915</v>
      </c>
      <c r="T51" s="383" t="s">
        <v>54</v>
      </c>
      <c r="U51" s="383" t="s">
        <v>54</v>
      </c>
      <c r="V51" s="484" t="e">
        <f>(SUMIF(#REF!,'TABLERO-HALLAZGOS'!Q51,#REF!))/(R51)</f>
        <v>#REF!</v>
      </c>
      <c r="W51" s="465" t="e">
        <f t="shared" si="0"/>
        <v>#REF!</v>
      </c>
      <c r="X51" s="485" t="e">
        <f t="shared" si="1"/>
        <v>#VALUE!</v>
      </c>
      <c r="Y51" s="383" t="e">
        <f t="shared" si="2"/>
        <v>#VALUE!</v>
      </c>
      <c r="Z51" s="484" t="e">
        <f>(SUMIF(#REF!,'TABLERO-HALLAZGOS'!Q51,#REF!))/(R51)</f>
        <v>#REF!</v>
      </c>
      <c r="AA51" s="46" t="s">
        <v>49</v>
      </c>
      <c r="AB51" s="46" t="s">
        <v>49</v>
      </c>
      <c r="AC51" s="240" t="e">
        <f>(SUMIF(#REF!,'TABLERO-HALLAZGOS'!Q51,#REF!))/(R51)</f>
        <v>#REF!</v>
      </c>
      <c r="AD51" s="46" t="e">
        <f>IF(AC51&lt;=0%,"SIN AVANCE",IF(AC51&lt;33%,"AVANCE MINIMO",IF(AC51&lt;66%,"AVANCE PARCIAL",IF(AC51&lt;=99.9%,"AVANCE SIGNIFICATIVO",IF(AC51=100%,"CUMPLIMIENTO TOTAL","ERROR")))))</f>
        <v>#REF!</v>
      </c>
      <c r="AE51" s="85" t="e">
        <f>(IF(AD51="CUMPLIMIENTO TOTAL","CUMPLIMIENTO TOTAL",U51-$C$2))</f>
        <v>#REF!</v>
      </c>
      <c r="AF51" s="85" t="e">
        <f>(IF(AD51="CUMPLIMIENTO TOTAL","CUMPLIMIENTO TOTAL",IF(AE51&lt;=0,"VENCIDO",IF(AE51&lt;=$F$2,"POR VENCER","CON TIEMPO"))))</f>
        <v>#REF!</v>
      </c>
      <c r="AG51" s="240" t="e">
        <f>(SUMIF(#REF!,'TABLERO-HALLAZGOS'!Q51,#REF!))/(R51)</f>
        <v>#REF!</v>
      </c>
      <c r="AH51" s="46" t="s">
        <v>49</v>
      </c>
    </row>
    <row r="52" spans="2:34" s="1" customFormat="1" ht="33" customHeight="1" x14ac:dyDescent="0.25">
      <c r="B52" s="40" t="s">
        <v>2635</v>
      </c>
      <c r="C52" s="25" t="s">
        <v>2636</v>
      </c>
      <c r="D52" s="25" t="s">
        <v>102</v>
      </c>
      <c r="E52" s="40" t="s">
        <v>2635</v>
      </c>
      <c r="F52" s="40" t="s">
        <v>2636</v>
      </c>
      <c r="G52" s="25" t="s">
        <v>102</v>
      </c>
      <c r="H52" s="40" t="s">
        <v>2765</v>
      </c>
      <c r="I52" s="40" t="s">
        <v>2639</v>
      </c>
      <c r="J52" s="449" t="s">
        <v>2769</v>
      </c>
      <c r="K52" s="449" t="s">
        <v>2770</v>
      </c>
      <c r="L52" s="449" t="s">
        <v>2771</v>
      </c>
      <c r="M52" s="449" t="s">
        <v>2772</v>
      </c>
      <c r="N52" s="25" t="s">
        <v>6</v>
      </c>
      <c r="O52" s="25" t="s">
        <v>1065</v>
      </c>
      <c r="P52" s="28">
        <v>2019</v>
      </c>
      <c r="Q52" s="28" t="s">
        <v>3916</v>
      </c>
      <c r="R52" s="28" t="e">
        <f>COUNTIF(#REF!,'TABLERO-HALLAZGOS'!Q52)</f>
        <v>#REF!</v>
      </c>
      <c r="S52" s="25" t="s">
        <v>3917</v>
      </c>
      <c r="T52" s="383">
        <v>43872</v>
      </c>
      <c r="U52" s="383">
        <v>44238</v>
      </c>
      <c r="V52" s="484" t="e">
        <f>(SUMIF(#REF!,'TABLERO-HALLAZGOS'!Q52,#REF!))/(R52)</f>
        <v>#REF!</v>
      </c>
      <c r="W52" s="465" t="e">
        <f t="shared" si="0"/>
        <v>#REF!</v>
      </c>
      <c r="X52" s="485">
        <f t="shared" si="1"/>
        <v>-565</v>
      </c>
      <c r="Y52" s="383" t="str">
        <f t="shared" si="2"/>
        <v>VENCIDO</v>
      </c>
      <c r="Z52" s="484" t="e">
        <f>(SUMIF(#REF!,'TABLERO-HALLAZGOS'!Q52,#REF!))/(R52)</f>
        <v>#REF!</v>
      </c>
      <c r="AA52" s="46" t="s">
        <v>48</v>
      </c>
      <c r="AB52" s="46" t="s">
        <v>48</v>
      </c>
      <c r="AC52" s="240" t="e">
        <f>(SUMIF(#REF!,'TABLERO-HALLAZGOS'!Q52,#REF!))/(R52)</f>
        <v>#REF!</v>
      </c>
      <c r="AD52" s="46" t="e">
        <f t="shared" si="6"/>
        <v>#REF!</v>
      </c>
      <c r="AE52" s="46">
        <f t="shared" si="7"/>
        <v>-565</v>
      </c>
      <c r="AF52" s="46" t="str">
        <f t="shared" si="8"/>
        <v>VENCIDO</v>
      </c>
      <c r="AG52" s="240" t="e">
        <f>(SUMIF(#REF!,'TABLERO-HALLAZGOS'!Q52,#REF!))/(R52)</f>
        <v>#REF!</v>
      </c>
      <c r="AH52" s="46" t="s">
        <v>48</v>
      </c>
    </row>
    <row r="53" spans="2:34" s="1" customFormat="1" ht="33" customHeight="1" x14ac:dyDescent="0.25">
      <c r="B53" s="40" t="s">
        <v>2635</v>
      </c>
      <c r="C53" s="25" t="s">
        <v>2636</v>
      </c>
      <c r="D53" s="25" t="s">
        <v>102</v>
      </c>
      <c r="E53" s="40" t="s">
        <v>2635</v>
      </c>
      <c r="F53" s="40" t="s">
        <v>2636</v>
      </c>
      <c r="G53" s="25" t="s">
        <v>102</v>
      </c>
      <c r="H53" s="40" t="s">
        <v>3918</v>
      </c>
      <c r="I53" s="40" t="s">
        <v>2639</v>
      </c>
      <c r="J53" s="449" t="s">
        <v>2769</v>
      </c>
      <c r="K53" s="449" t="s">
        <v>2770</v>
      </c>
      <c r="L53" s="449" t="s">
        <v>2771</v>
      </c>
      <c r="M53" s="449" t="s">
        <v>2772</v>
      </c>
      <c r="N53" s="25" t="s">
        <v>6</v>
      </c>
      <c r="O53" s="25" t="s">
        <v>1065</v>
      </c>
      <c r="P53" s="28">
        <v>2019</v>
      </c>
      <c r="Q53" s="28" t="s">
        <v>3919</v>
      </c>
      <c r="R53" s="28" t="e">
        <f>COUNTIF(#REF!,'TABLERO-HALLAZGOS'!Q53)</f>
        <v>#REF!</v>
      </c>
      <c r="S53" s="25" t="s">
        <v>2811</v>
      </c>
      <c r="T53" s="383">
        <v>43872</v>
      </c>
      <c r="U53" s="383">
        <v>44238</v>
      </c>
      <c r="V53" s="484" t="e">
        <f>(SUMIF(#REF!,'TABLERO-HALLAZGOS'!Q53,#REF!))/(R53)</f>
        <v>#REF!</v>
      </c>
      <c r="W53" s="465" t="e">
        <f t="shared" si="0"/>
        <v>#REF!</v>
      </c>
      <c r="X53" s="485">
        <f t="shared" si="1"/>
        <v>-565</v>
      </c>
      <c r="Y53" s="383" t="str">
        <f t="shared" si="2"/>
        <v>VENCIDO</v>
      </c>
      <c r="Z53" s="484" t="e">
        <f>(SUMIF(#REF!,'TABLERO-HALLAZGOS'!Q53,#REF!))/(R53)</f>
        <v>#REF!</v>
      </c>
      <c r="AA53" s="46" t="s">
        <v>49</v>
      </c>
      <c r="AB53" s="46" t="s">
        <v>49</v>
      </c>
      <c r="AC53" s="240" t="e">
        <f>(SUMIF(#REF!,'TABLERO-HALLAZGOS'!Q53,#REF!))/(R53)</f>
        <v>#REF!</v>
      </c>
      <c r="AD53" s="46" t="e">
        <f>IF(AC53&lt;=0%,"SIN AVANCE",IF(AC53&lt;33%,"AVANCE MINIMO",IF(AC53&lt;66%,"AVANCE PARCIAL",IF(AC53&lt;=99.9%,"AVANCE SIGNIFICATIVO",IF(AC53=100%,"CUMPLIMIENTO TOTAL","ERROR")))))</f>
        <v>#REF!</v>
      </c>
      <c r="AE53" s="85" t="e">
        <f>(IF(AD53="CUMPLIMIENTO TOTAL","CUMPLIMIENTO TOTAL",U53-$C$2))</f>
        <v>#REF!</v>
      </c>
      <c r="AF53" s="85" t="e">
        <f>(IF(AD53="CUMPLIMIENTO TOTAL","CUMPLIMIENTO TOTAL",IF(AE53&lt;=0,"VENCIDO",IF(AE53&lt;=$F$2,"POR VENCER","CON TIEMPO"))))</f>
        <v>#REF!</v>
      </c>
      <c r="AG53" s="240" t="e">
        <f>(SUMIF(#REF!,'TABLERO-HALLAZGOS'!Q53,#REF!))/(R53)</f>
        <v>#REF!</v>
      </c>
      <c r="AH53" s="46" t="s">
        <v>49</v>
      </c>
    </row>
    <row r="54" spans="2:34" s="1" customFormat="1" ht="33" customHeight="1" x14ac:dyDescent="0.25">
      <c r="B54" s="40" t="s">
        <v>2635</v>
      </c>
      <c r="C54" s="25" t="s">
        <v>2636</v>
      </c>
      <c r="D54" s="25" t="s">
        <v>102</v>
      </c>
      <c r="E54" s="40" t="s">
        <v>2635</v>
      </c>
      <c r="F54" s="40" t="s">
        <v>2636</v>
      </c>
      <c r="G54" s="25" t="s">
        <v>102</v>
      </c>
      <c r="H54" s="40" t="s">
        <v>3920</v>
      </c>
      <c r="I54" s="40" t="s">
        <v>2639</v>
      </c>
      <c r="J54" s="449" t="s">
        <v>2769</v>
      </c>
      <c r="K54" s="449" t="s">
        <v>2770</v>
      </c>
      <c r="L54" s="449" t="s">
        <v>2771</v>
      </c>
      <c r="M54" s="449" t="s">
        <v>2772</v>
      </c>
      <c r="N54" s="25" t="s">
        <v>6</v>
      </c>
      <c r="O54" s="25" t="s">
        <v>1065</v>
      </c>
      <c r="P54" s="28">
        <v>2019</v>
      </c>
      <c r="Q54" s="28" t="s">
        <v>2810</v>
      </c>
      <c r="R54" s="28" t="e">
        <f>COUNTIF(#REF!,'TABLERO-HALLAZGOS'!Q54)</f>
        <v>#REF!</v>
      </c>
      <c r="S54" s="25" t="s">
        <v>2811</v>
      </c>
      <c r="T54" s="383">
        <v>43872</v>
      </c>
      <c r="U54" s="383">
        <v>44238</v>
      </c>
      <c r="V54" s="484" t="e">
        <f>(SUMIF(#REF!,'TABLERO-HALLAZGOS'!Q54,#REF!))/(R54)</f>
        <v>#REF!</v>
      </c>
      <c r="W54" s="465" t="e">
        <f t="shared" si="0"/>
        <v>#REF!</v>
      </c>
      <c r="X54" s="485">
        <f t="shared" si="1"/>
        <v>-565</v>
      </c>
      <c r="Y54" s="383" t="str">
        <f t="shared" si="2"/>
        <v>VENCIDO</v>
      </c>
      <c r="Z54" s="484" t="e">
        <f>(SUMIF(#REF!,'TABLERO-HALLAZGOS'!Q54,#REF!))/(R54)</f>
        <v>#REF!</v>
      </c>
      <c r="AA54" s="46" t="s">
        <v>48</v>
      </c>
      <c r="AB54" s="46" t="s">
        <v>48</v>
      </c>
      <c r="AC54" s="240" t="e">
        <f>(SUMIF(#REF!,'TABLERO-HALLAZGOS'!Q54,#REF!))/(R54)</f>
        <v>#REF!</v>
      </c>
      <c r="AD54" s="46" t="e">
        <f t="shared" si="6"/>
        <v>#REF!</v>
      </c>
      <c r="AE54" s="46">
        <f t="shared" si="7"/>
        <v>-565</v>
      </c>
      <c r="AF54" s="46" t="str">
        <f t="shared" si="8"/>
        <v>VENCIDO</v>
      </c>
      <c r="AG54" s="240" t="e">
        <f>(SUMIF(#REF!,'TABLERO-HALLAZGOS'!Q54,#REF!))/(R54)</f>
        <v>#REF!</v>
      </c>
      <c r="AH54" s="46" t="s">
        <v>48</v>
      </c>
    </row>
    <row r="55" spans="2:34" s="1" customFormat="1" ht="33" customHeight="1" x14ac:dyDescent="0.25">
      <c r="B55" s="40" t="s">
        <v>2635</v>
      </c>
      <c r="C55" s="25" t="s">
        <v>2636</v>
      </c>
      <c r="D55" s="25" t="s">
        <v>102</v>
      </c>
      <c r="E55" s="40" t="s">
        <v>2635</v>
      </c>
      <c r="F55" s="40" t="s">
        <v>2636</v>
      </c>
      <c r="G55" s="25" t="s">
        <v>102</v>
      </c>
      <c r="H55" s="40" t="s">
        <v>3918</v>
      </c>
      <c r="I55" s="40" t="s">
        <v>2639</v>
      </c>
      <c r="J55" s="449" t="s">
        <v>2769</v>
      </c>
      <c r="K55" s="449" t="s">
        <v>2770</v>
      </c>
      <c r="L55" s="449" t="s">
        <v>2771</v>
      </c>
      <c r="M55" s="449" t="s">
        <v>2772</v>
      </c>
      <c r="N55" s="25" t="s">
        <v>6</v>
      </c>
      <c r="O55" s="25" t="s">
        <v>1065</v>
      </c>
      <c r="P55" s="28">
        <v>2019</v>
      </c>
      <c r="Q55" s="28" t="s">
        <v>3921</v>
      </c>
      <c r="R55" s="28" t="e">
        <f>COUNTIF(#REF!,'TABLERO-HALLAZGOS'!Q55)</f>
        <v>#REF!</v>
      </c>
      <c r="S55" s="25" t="s">
        <v>1135</v>
      </c>
      <c r="T55" s="383">
        <v>43872</v>
      </c>
      <c r="U55" s="383">
        <v>44238</v>
      </c>
      <c r="V55" s="484" t="e">
        <f>(SUMIF(#REF!,'TABLERO-HALLAZGOS'!Q55,#REF!))/(R55)</f>
        <v>#REF!</v>
      </c>
      <c r="W55" s="465" t="e">
        <f t="shared" si="0"/>
        <v>#REF!</v>
      </c>
      <c r="X55" s="485">
        <f t="shared" si="1"/>
        <v>-565</v>
      </c>
      <c r="Y55" s="383" t="str">
        <f t="shared" si="2"/>
        <v>VENCIDO</v>
      </c>
      <c r="Z55" s="484" t="e">
        <f>(SUMIF(#REF!,'TABLERO-HALLAZGOS'!Q55,#REF!))/(R55)</f>
        <v>#REF!</v>
      </c>
      <c r="AA55" s="46" t="s">
        <v>48</v>
      </c>
      <c r="AB55" s="46" t="s">
        <v>48</v>
      </c>
      <c r="AC55" s="240" t="e">
        <f>(SUMIF(#REF!,'TABLERO-HALLAZGOS'!Q55,#REF!))/(R55)</f>
        <v>#REF!</v>
      </c>
      <c r="AD55" s="46" t="e">
        <f>IF(AC55&lt;=0%,"SIN AVANCE",IF(AC55&lt;33%,"AVANCE MINIMO",IF(AC55&lt;66%,"AVANCE PARCIAL",IF(AC55&lt;=99.9%,"AVANCE SIGNIFICATIVO",IF(AC55=100%,"CUMPLIMIENTO TOTAL","ERROR")))))</f>
        <v>#REF!</v>
      </c>
      <c r="AE55" s="85" t="e">
        <f>(IF(AD55="CUMPLIMIENTO TOTAL","CUMPLIMIENTO TOTAL",U55-$C$2))</f>
        <v>#REF!</v>
      </c>
      <c r="AF55" s="85" t="e">
        <f>(IF(AD55="CUMPLIMIENTO TOTAL","CUMPLIMIENTO TOTAL",IF(AE55&lt;=0,"VENCIDO",IF(AE55&lt;=$F$2,"POR VENCER","CON TIEMPO"))))</f>
        <v>#REF!</v>
      </c>
      <c r="AG55" s="240" t="e">
        <f>(SUMIF(#REF!,'TABLERO-HALLAZGOS'!Q55,#REF!))/(R55)</f>
        <v>#REF!</v>
      </c>
      <c r="AH55" s="46" t="s">
        <v>49</v>
      </c>
    </row>
    <row r="56" spans="2:34" s="1" customFormat="1" ht="33" customHeight="1" x14ac:dyDescent="0.25">
      <c r="B56" s="40" t="s">
        <v>2635</v>
      </c>
      <c r="C56" s="25" t="s">
        <v>2636</v>
      </c>
      <c r="D56" s="25" t="s">
        <v>102</v>
      </c>
      <c r="E56" s="61" t="s">
        <v>2663</v>
      </c>
      <c r="F56" s="61" t="s">
        <v>24</v>
      </c>
      <c r="G56" s="40" t="s">
        <v>99</v>
      </c>
      <c r="H56" s="61" t="s">
        <v>2663</v>
      </c>
      <c r="I56" s="456" t="s">
        <v>2664</v>
      </c>
      <c r="J56" s="457" t="s">
        <v>2603</v>
      </c>
      <c r="K56" s="457" t="s">
        <v>2604</v>
      </c>
      <c r="L56" s="456" t="s">
        <v>2665</v>
      </c>
      <c r="M56" s="457" t="s">
        <v>2666</v>
      </c>
      <c r="N56" s="25" t="s">
        <v>6</v>
      </c>
      <c r="O56" s="25" t="s">
        <v>1065</v>
      </c>
      <c r="P56" s="28">
        <v>2019</v>
      </c>
      <c r="Q56" s="28" t="s">
        <v>2670</v>
      </c>
      <c r="R56" s="28" t="e">
        <f>COUNTIF(#REF!,'TABLERO-HALLAZGOS'!Q56)</f>
        <v>#REF!</v>
      </c>
      <c r="S56" s="25" t="s">
        <v>2671</v>
      </c>
      <c r="T56" s="383" t="s">
        <v>54</v>
      </c>
      <c r="U56" s="383" t="s">
        <v>54</v>
      </c>
      <c r="V56" s="484" t="e">
        <f>(SUMIF(#REF!,'TABLERO-HALLAZGOS'!Q56,#REF!))/(R56)</f>
        <v>#REF!</v>
      </c>
      <c r="W56" s="465" t="e">
        <f t="shared" si="0"/>
        <v>#REF!</v>
      </c>
      <c r="X56" s="485" t="e">
        <f t="shared" si="1"/>
        <v>#VALUE!</v>
      </c>
      <c r="Y56" s="383" t="e">
        <f t="shared" si="2"/>
        <v>#VALUE!</v>
      </c>
      <c r="Z56" s="484" t="e">
        <f>(SUMIF(#REF!,'TABLERO-HALLAZGOS'!Q56,#REF!))/(R56)</f>
        <v>#REF!</v>
      </c>
      <c r="AA56" s="46" t="s">
        <v>48</v>
      </c>
      <c r="AB56" s="46" t="s">
        <v>48</v>
      </c>
      <c r="AC56" s="240" t="e">
        <f>(SUMIF(#REF!,'TABLERO-HALLAZGOS'!Q56,#REF!))/(R56)</f>
        <v>#REF!</v>
      </c>
      <c r="AD56" s="46" t="e">
        <f t="shared" si="6"/>
        <v>#REF!</v>
      </c>
      <c r="AE56" s="46" t="e">
        <f t="shared" si="7"/>
        <v>#VALUE!</v>
      </c>
      <c r="AF56" s="46" t="e">
        <f t="shared" si="8"/>
        <v>#VALUE!</v>
      </c>
      <c r="AG56" s="240" t="e">
        <f>(SUMIF(#REF!,'TABLERO-HALLAZGOS'!Q56,#REF!))/(R56)</f>
        <v>#REF!</v>
      </c>
      <c r="AH56" s="46" t="s">
        <v>48</v>
      </c>
    </row>
    <row r="57" spans="2:34" s="1" customFormat="1" ht="33" customHeight="1" x14ac:dyDescent="0.25">
      <c r="B57" s="25" t="s">
        <v>2637</v>
      </c>
      <c r="C57" s="25" t="s">
        <v>2636</v>
      </c>
      <c r="D57" s="25" t="s">
        <v>102</v>
      </c>
      <c r="E57" s="40" t="s">
        <v>2635</v>
      </c>
      <c r="F57" s="40" t="s">
        <v>2636</v>
      </c>
      <c r="G57" s="25" t="s">
        <v>102</v>
      </c>
      <c r="H57" s="25"/>
      <c r="I57" s="40" t="s">
        <v>2639</v>
      </c>
      <c r="J57" s="449" t="s">
        <v>2769</v>
      </c>
      <c r="K57" s="449" t="s">
        <v>2770</v>
      </c>
      <c r="L57" s="449" t="s">
        <v>2771</v>
      </c>
      <c r="M57" s="449" t="s">
        <v>2772</v>
      </c>
      <c r="N57" s="25" t="s">
        <v>6</v>
      </c>
      <c r="O57" s="25" t="s">
        <v>2674</v>
      </c>
      <c r="P57" s="28">
        <v>2019</v>
      </c>
      <c r="Q57" s="28" t="s">
        <v>3922</v>
      </c>
      <c r="R57" s="28" t="e">
        <f>COUNTIF(#REF!,'TABLERO-HALLAZGOS'!Q57)</f>
        <v>#REF!</v>
      </c>
      <c r="S57" s="25" t="s">
        <v>3923</v>
      </c>
      <c r="T57" s="383" t="s">
        <v>54</v>
      </c>
      <c r="U57" s="383" t="s">
        <v>54</v>
      </c>
      <c r="V57" s="484" t="e">
        <f>(SUMIF(#REF!,'TABLERO-HALLAZGOS'!Q57,#REF!))/(R57)</f>
        <v>#REF!</v>
      </c>
      <c r="W57" s="465" t="e">
        <f t="shared" ref="W57:W112" si="13">IF(V57&lt;=0%,"SIN AVANCE",IF(V57&lt;33%,"AVANCE MINIMO",IF(V57&lt;66%,"AVANCE PARCIAL",IF(V57&lt;=99.9%,"AVANCE SIGNIFICATIVO",IF(V57=100%,"CUMPLIMIENTO TOTAL","ERROR")))))</f>
        <v>#REF!</v>
      </c>
      <c r="X57" s="485" t="e">
        <f t="shared" ref="X57:X112" si="14">U57-$C$2</f>
        <v>#VALUE!</v>
      </c>
      <c r="Y57" s="383" t="e">
        <f t="shared" ref="Y57:Y112" si="15">(IF(X57&lt;=0,"VENCIDO",IF(X57&lt;=$F$2,"POR VENCER","CON TIEMPO")))</f>
        <v>#VALUE!</v>
      </c>
      <c r="Z57" s="484" t="e">
        <f>(SUMIF(#REF!,'TABLERO-HALLAZGOS'!Q57,#REF!))/(R57)</f>
        <v>#REF!</v>
      </c>
      <c r="AA57" s="46" t="s">
        <v>49</v>
      </c>
      <c r="AB57" s="46" t="s">
        <v>49</v>
      </c>
      <c r="AC57" s="240" t="e">
        <f>(SUMIF(#REF!,'TABLERO-HALLAZGOS'!Q57,#REF!))/(R57)</f>
        <v>#REF!</v>
      </c>
      <c r="AD57" s="46" t="e">
        <f t="shared" si="6"/>
        <v>#REF!</v>
      </c>
      <c r="AE57" s="85" t="e">
        <f t="shared" ref="AE57:AE58" si="16">(IF(AD57="CUMPLIMIENTO TOTAL","CUMPLIMIENTO TOTAL",U57-$C$2))</f>
        <v>#REF!</v>
      </c>
      <c r="AF57" s="85" t="e">
        <f t="shared" ref="AF57:AF58" si="17">(IF(AD57="CUMPLIMIENTO TOTAL","CUMPLIMIENTO TOTAL",IF(AE57&lt;=0,"VENCIDO",IF(AE57&lt;=$F$2,"POR VENCER","CON TIEMPO"))))</f>
        <v>#REF!</v>
      </c>
      <c r="AG57" s="240" t="e">
        <f>(SUMIF(#REF!,'TABLERO-HALLAZGOS'!Q57,#REF!))/(R57)</f>
        <v>#REF!</v>
      </c>
      <c r="AH57" s="46" t="s">
        <v>49</v>
      </c>
    </row>
    <row r="58" spans="2:34" s="1" customFormat="1" ht="33" customHeight="1" x14ac:dyDescent="0.25">
      <c r="B58" s="25" t="s">
        <v>3924</v>
      </c>
      <c r="C58" s="25" t="s">
        <v>2636</v>
      </c>
      <c r="D58" s="25" t="s">
        <v>102</v>
      </c>
      <c r="E58" s="40" t="s">
        <v>2635</v>
      </c>
      <c r="F58" s="40" t="s">
        <v>2636</v>
      </c>
      <c r="G58" s="25" t="s">
        <v>102</v>
      </c>
      <c r="H58" s="40" t="s">
        <v>3925</v>
      </c>
      <c r="I58" s="40" t="s">
        <v>2639</v>
      </c>
      <c r="J58" s="449" t="s">
        <v>2769</v>
      </c>
      <c r="K58" s="449" t="s">
        <v>2770</v>
      </c>
      <c r="L58" s="449" t="s">
        <v>3926</v>
      </c>
      <c r="M58" s="449" t="s">
        <v>3646</v>
      </c>
      <c r="N58" s="25" t="s">
        <v>6</v>
      </c>
      <c r="O58" s="25" t="s">
        <v>1150</v>
      </c>
      <c r="P58" s="28">
        <v>2019</v>
      </c>
      <c r="Q58" s="28" t="s">
        <v>3927</v>
      </c>
      <c r="R58" s="28" t="e">
        <f>COUNTIF(#REF!,'TABLERO-HALLAZGOS'!Q58)</f>
        <v>#REF!</v>
      </c>
      <c r="S58" s="25" t="s">
        <v>3928</v>
      </c>
      <c r="T58" s="383">
        <v>43466</v>
      </c>
      <c r="U58" s="383">
        <v>43799</v>
      </c>
      <c r="V58" s="484" t="e">
        <f>(SUMIF(#REF!,'TABLERO-HALLAZGOS'!Q58,#REF!))/(R58)</f>
        <v>#REF!</v>
      </c>
      <c r="W58" s="465" t="e">
        <f t="shared" si="13"/>
        <v>#REF!</v>
      </c>
      <c r="X58" s="485">
        <f t="shared" si="14"/>
        <v>-1004</v>
      </c>
      <c r="Y58" s="383" t="str">
        <f t="shared" si="15"/>
        <v>VENCIDO</v>
      </c>
      <c r="Z58" s="484" t="e">
        <f>(SUMIF(#REF!,'TABLERO-HALLAZGOS'!Q58,#REF!))/(R58)</f>
        <v>#REF!</v>
      </c>
      <c r="AA58" s="46" t="s">
        <v>48</v>
      </c>
      <c r="AB58" s="46" t="s">
        <v>48</v>
      </c>
      <c r="AC58" s="240" t="e">
        <f>(SUMIF(#REF!,'TABLERO-HALLAZGOS'!Q58,#REF!))/(R58)</f>
        <v>#REF!</v>
      </c>
      <c r="AD58" s="46" t="e">
        <f t="shared" si="6"/>
        <v>#REF!</v>
      </c>
      <c r="AE58" s="85" t="e">
        <f t="shared" si="16"/>
        <v>#REF!</v>
      </c>
      <c r="AF58" s="85" t="e">
        <f t="shared" si="17"/>
        <v>#REF!</v>
      </c>
      <c r="AG58" s="240" t="e">
        <f>(SUMIF(#REF!,'TABLERO-HALLAZGOS'!Q58,#REF!))/(R58)</f>
        <v>#REF!</v>
      </c>
      <c r="AH58" s="46" t="s">
        <v>49</v>
      </c>
    </row>
    <row r="59" spans="2:34" s="1" customFormat="1" ht="33" customHeight="1" x14ac:dyDescent="0.25">
      <c r="B59" s="25" t="s">
        <v>3924</v>
      </c>
      <c r="C59" s="25" t="s">
        <v>2636</v>
      </c>
      <c r="D59" s="25" t="s">
        <v>102</v>
      </c>
      <c r="E59" s="40" t="s">
        <v>2635</v>
      </c>
      <c r="F59" s="40" t="s">
        <v>2636</v>
      </c>
      <c r="G59" s="25" t="s">
        <v>102</v>
      </c>
      <c r="H59" s="40" t="s">
        <v>3925</v>
      </c>
      <c r="I59" s="40" t="s">
        <v>2639</v>
      </c>
      <c r="J59" s="449" t="s">
        <v>2769</v>
      </c>
      <c r="K59" s="449" t="s">
        <v>2770</v>
      </c>
      <c r="L59" s="449" t="s">
        <v>3926</v>
      </c>
      <c r="M59" s="449" t="s">
        <v>3646</v>
      </c>
      <c r="N59" s="25" t="s">
        <v>6</v>
      </c>
      <c r="O59" s="25" t="s">
        <v>1150</v>
      </c>
      <c r="P59" s="28">
        <v>2019</v>
      </c>
      <c r="Q59" s="28" t="s">
        <v>3929</v>
      </c>
      <c r="R59" s="28" t="e">
        <f>COUNTIF(#REF!,'TABLERO-HALLAZGOS'!Q59)</f>
        <v>#REF!</v>
      </c>
      <c r="S59" s="25" t="s">
        <v>3930</v>
      </c>
      <c r="T59" s="383">
        <v>43466</v>
      </c>
      <c r="U59" s="383">
        <v>43799</v>
      </c>
      <c r="V59" s="484" t="e">
        <f>(SUMIF(#REF!,'TABLERO-HALLAZGOS'!Q59,#REF!))/(R59)</f>
        <v>#REF!</v>
      </c>
      <c r="W59" s="465" t="e">
        <f t="shared" si="13"/>
        <v>#REF!</v>
      </c>
      <c r="X59" s="485">
        <f t="shared" si="14"/>
        <v>-1004</v>
      </c>
      <c r="Y59" s="383" t="str">
        <f t="shared" si="15"/>
        <v>VENCIDO</v>
      </c>
      <c r="Z59" s="484" t="e">
        <f>(SUMIF(#REF!,'TABLERO-HALLAZGOS'!Q59,#REF!))/(R59)</f>
        <v>#REF!</v>
      </c>
      <c r="AA59" s="46" t="s">
        <v>48</v>
      </c>
      <c r="AB59" s="46" t="s">
        <v>48</v>
      </c>
      <c r="AC59" s="240" t="e">
        <f>(SUMIF(#REF!,'TABLERO-HALLAZGOS'!Q59,#REF!))/(R59)</f>
        <v>#REF!</v>
      </c>
      <c r="AD59" s="46" t="e">
        <f t="shared" ref="AD59:AD111" si="18">IF(AC59&lt;=0%,"SIN AVANCE",IF(AC59&lt;33%,"AVANCE MINIMO",IF(AC59&lt;66%,"AVANCE PARCIAL",IF(AC59&lt;=99.9%,"AVANCE SIGNIFICATIVO",IF(AC59=100%,"CUMPLIMIENTO TOTAL","ERROR")))))</f>
        <v>#REF!</v>
      </c>
      <c r="AE59" s="46">
        <f t="shared" ref="AE59:AE111" si="19">U59-$C$2</f>
        <v>-1004</v>
      </c>
      <c r="AF59" s="46" t="str">
        <f t="shared" ref="AF59:AF111" si="20">(IF(AE59&lt;=0,"VENCIDO",IF(AE59&lt;=$F$2,"POR VENCER","CON TIEMPO")))</f>
        <v>VENCIDO</v>
      </c>
      <c r="AG59" s="240" t="e">
        <f>(SUMIF(#REF!,'TABLERO-HALLAZGOS'!Q59,#REF!))/(R59)</f>
        <v>#REF!</v>
      </c>
      <c r="AH59" s="46" t="s">
        <v>48</v>
      </c>
    </row>
    <row r="60" spans="2:34" s="1" customFormat="1" ht="33" customHeight="1" x14ac:dyDescent="0.25">
      <c r="B60" s="25" t="s">
        <v>3924</v>
      </c>
      <c r="C60" s="25" t="s">
        <v>2636</v>
      </c>
      <c r="D60" s="25" t="s">
        <v>102</v>
      </c>
      <c r="E60" s="40" t="s">
        <v>2635</v>
      </c>
      <c r="F60" s="40" t="s">
        <v>2636</v>
      </c>
      <c r="G60" s="25" t="s">
        <v>102</v>
      </c>
      <c r="H60" s="40" t="s">
        <v>3925</v>
      </c>
      <c r="I60" s="40" t="s">
        <v>2639</v>
      </c>
      <c r="J60" s="449" t="s">
        <v>2769</v>
      </c>
      <c r="K60" s="449" t="s">
        <v>2770</v>
      </c>
      <c r="L60" s="449" t="s">
        <v>3926</v>
      </c>
      <c r="M60" s="449" t="s">
        <v>3646</v>
      </c>
      <c r="N60" s="25" t="s">
        <v>6</v>
      </c>
      <c r="O60" s="25" t="s">
        <v>1150</v>
      </c>
      <c r="P60" s="28">
        <v>2019</v>
      </c>
      <c r="Q60" s="28" t="s">
        <v>3931</v>
      </c>
      <c r="R60" s="28" t="e">
        <f>COUNTIF(#REF!,'TABLERO-HALLAZGOS'!Q60)</f>
        <v>#REF!</v>
      </c>
      <c r="S60" s="25" t="s">
        <v>3932</v>
      </c>
      <c r="T60" s="383">
        <v>43466</v>
      </c>
      <c r="U60" s="383">
        <v>43799</v>
      </c>
      <c r="V60" s="484" t="e">
        <f>(SUMIF(#REF!,'TABLERO-HALLAZGOS'!Q60,#REF!))/(R60)</f>
        <v>#REF!</v>
      </c>
      <c r="W60" s="465" t="e">
        <f t="shared" si="13"/>
        <v>#REF!</v>
      </c>
      <c r="X60" s="485">
        <f t="shared" si="14"/>
        <v>-1004</v>
      </c>
      <c r="Y60" s="383" t="str">
        <f t="shared" si="15"/>
        <v>VENCIDO</v>
      </c>
      <c r="Z60" s="484" t="e">
        <f>(SUMIF(#REF!,'TABLERO-HALLAZGOS'!Q60,#REF!))/(R60)</f>
        <v>#REF!</v>
      </c>
      <c r="AA60" s="46" t="s">
        <v>48</v>
      </c>
      <c r="AB60" s="46" t="s">
        <v>48</v>
      </c>
      <c r="AC60" s="240" t="e">
        <f>(SUMIF(#REF!,'TABLERO-HALLAZGOS'!Q60,#REF!))/(R60)</f>
        <v>#REF!</v>
      </c>
      <c r="AD60" s="46" t="e">
        <f t="shared" si="18"/>
        <v>#REF!</v>
      </c>
      <c r="AE60" s="85" t="e">
        <f t="shared" ref="AE60:AE64" si="21">(IF(AD60="CUMPLIMIENTO TOTAL","CUMPLIMIENTO TOTAL",U60-$C$2))</f>
        <v>#REF!</v>
      </c>
      <c r="AF60" s="85" t="e">
        <f t="shared" ref="AF60:AF64" si="22">(IF(AD60="CUMPLIMIENTO TOTAL","CUMPLIMIENTO TOTAL",IF(AE60&lt;=0,"VENCIDO",IF(AE60&lt;=$F$2,"POR VENCER","CON TIEMPO"))))</f>
        <v>#REF!</v>
      </c>
      <c r="AG60" s="240" t="e">
        <f>(SUMIF(#REF!,'TABLERO-HALLAZGOS'!Q60,#REF!))/(R60)</f>
        <v>#REF!</v>
      </c>
      <c r="AH60" s="46" t="s">
        <v>49</v>
      </c>
    </row>
    <row r="61" spans="2:34" s="1" customFormat="1" ht="33" customHeight="1" x14ac:dyDescent="0.25">
      <c r="B61" s="25" t="s">
        <v>3924</v>
      </c>
      <c r="C61" s="25" t="s">
        <v>2636</v>
      </c>
      <c r="D61" s="25" t="s">
        <v>102</v>
      </c>
      <c r="E61" s="40" t="s">
        <v>2635</v>
      </c>
      <c r="F61" s="40" t="s">
        <v>2636</v>
      </c>
      <c r="G61" s="25" t="s">
        <v>102</v>
      </c>
      <c r="H61" s="40" t="s">
        <v>3925</v>
      </c>
      <c r="I61" s="40" t="s">
        <v>2639</v>
      </c>
      <c r="J61" s="449" t="s">
        <v>2769</v>
      </c>
      <c r="K61" s="449" t="s">
        <v>2770</v>
      </c>
      <c r="L61" s="449" t="s">
        <v>3926</v>
      </c>
      <c r="M61" s="449" t="s">
        <v>3646</v>
      </c>
      <c r="N61" s="25" t="s">
        <v>6</v>
      </c>
      <c r="O61" s="25" t="s">
        <v>1150</v>
      </c>
      <c r="P61" s="28">
        <v>2019</v>
      </c>
      <c r="Q61" s="28" t="s">
        <v>3933</v>
      </c>
      <c r="R61" s="28" t="e">
        <f>COUNTIF(#REF!,'TABLERO-HALLAZGOS'!Q61)</f>
        <v>#REF!</v>
      </c>
      <c r="S61" s="25" t="s">
        <v>3934</v>
      </c>
      <c r="T61" s="383">
        <v>43466</v>
      </c>
      <c r="U61" s="383">
        <v>43799</v>
      </c>
      <c r="V61" s="484" t="e">
        <f>(SUMIF(#REF!,'TABLERO-HALLAZGOS'!Q61,#REF!))/(R61)</f>
        <v>#REF!</v>
      </c>
      <c r="W61" s="465" t="e">
        <f t="shared" si="13"/>
        <v>#REF!</v>
      </c>
      <c r="X61" s="485">
        <f t="shared" si="14"/>
        <v>-1004</v>
      </c>
      <c r="Y61" s="383" t="str">
        <f t="shared" si="15"/>
        <v>VENCIDO</v>
      </c>
      <c r="Z61" s="484" t="e">
        <f>(SUMIF(#REF!,'TABLERO-HALLAZGOS'!Q61,#REF!))/(R61)</f>
        <v>#REF!</v>
      </c>
      <c r="AA61" s="46" t="s">
        <v>49</v>
      </c>
      <c r="AB61" s="46" t="s">
        <v>49</v>
      </c>
      <c r="AC61" s="240" t="e">
        <f>(SUMIF(#REF!,'TABLERO-HALLAZGOS'!Q61,#REF!))/(R61)</f>
        <v>#REF!</v>
      </c>
      <c r="AD61" s="46" t="e">
        <f t="shared" si="18"/>
        <v>#REF!</v>
      </c>
      <c r="AE61" s="85" t="e">
        <f t="shared" si="21"/>
        <v>#REF!</v>
      </c>
      <c r="AF61" s="85" t="e">
        <f t="shared" si="22"/>
        <v>#REF!</v>
      </c>
      <c r="AG61" s="240" t="e">
        <f>(SUMIF(#REF!,'TABLERO-HALLAZGOS'!Q61,#REF!))/(R61)</f>
        <v>#REF!</v>
      </c>
      <c r="AH61" s="46" t="s">
        <v>49</v>
      </c>
    </row>
    <row r="62" spans="2:34" s="1" customFormat="1" ht="33" customHeight="1" x14ac:dyDescent="0.25">
      <c r="B62" s="25" t="s">
        <v>3935</v>
      </c>
      <c r="C62" s="28" t="s">
        <v>24</v>
      </c>
      <c r="D62" s="28" t="s">
        <v>99</v>
      </c>
      <c r="E62" s="25" t="s">
        <v>3936</v>
      </c>
      <c r="F62" s="61" t="s">
        <v>24</v>
      </c>
      <c r="G62" s="25" t="s">
        <v>99</v>
      </c>
      <c r="H62" s="40" t="s">
        <v>3937</v>
      </c>
      <c r="I62" s="457" t="s">
        <v>462</v>
      </c>
      <c r="J62" s="458" t="s">
        <v>2603</v>
      </c>
      <c r="K62" s="457" t="s">
        <v>2604</v>
      </c>
      <c r="L62" s="456" t="s">
        <v>3334</v>
      </c>
      <c r="M62" s="457" t="s">
        <v>3333</v>
      </c>
      <c r="N62" s="25" t="s">
        <v>6</v>
      </c>
      <c r="O62" s="25" t="s">
        <v>1162</v>
      </c>
      <c r="P62" s="28">
        <v>2019</v>
      </c>
      <c r="Q62" s="28" t="s">
        <v>3938</v>
      </c>
      <c r="R62" s="28" t="e">
        <f>COUNTIF(#REF!,'TABLERO-HALLAZGOS'!Q62)</f>
        <v>#REF!</v>
      </c>
      <c r="S62" s="25" t="s">
        <v>1163</v>
      </c>
      <c r="T62" s="383">
        <v>44440</v>
      </c>
      <c r="U62" s="383">
        <v>44592</v>
      </c>
      <c r="V62" s="484" t="e">
        <f>(SUMIF(#REF!,'TABLERO-HALLAZGOS'!Q62,#REF!))/(R62)</f>
        <v>#REF!</v>
      </c>
      <c r="W62" s="465" t="e">
        <f t="shared" si="13"/>
        <v>#REF!</v>
      </c>
      <c r="X62" s="485">
        <f t="shared" si="14"/>
        <v>-211</v>
      </c>
      <c r="Y62" s="383" t="str">
        <f t="shared" si="15"/>
        <v>VENCIDO</v>
      </c>
      <c r="Z62" s="484" t="e">
        <f>(SUMIF(#REF!,'TABLERO-HALLAZGOS'!Q62,#REF!))/(R62)</f>
        <v>#REF!</v>
      </c>
      <c r="AA62" s="46" t="s">
        <v>48</v>
      </c>
      <c r="AB62" s="46" t="s">
        <v>48</v>
      </c>
      <c r="AC62" s="240" t="e">
        <f>(SUMIF(#REF!,'TABLERO-HALLAZGOS'!Q62,#REF!))/(R62)</f>
        <v>#REF!</v>
      </c>
      <c r="AD62" s="46" t="e">
        <f t="shared" si="18"/>
        <v>#REF!</v>
      </c>
      <c r="AE62" s="85" t="e">
        <f t="shared" si="21"/>
        <v>#REF!</v>
      </c>
      <c r="AF62" s="85" t="e">
        <f t="shared" si="22"/>
        <v>#REF!</v>
      </c>
      <c r="AG62" s="240" t="e">
        <f>(SUMIF(#REF!,'TABLERO-HALLAZGOS'!Q62,#REF!))/(R62)</f>
        <v>#REF!</v>
      </c>
      <c r="AH62" s="46" t="s">
        <v>49</v>
      </c>
    </row>
    <row r="63" spans="2:34" s="1" customFormat="1" ht="33" customHeight="1" x14ac:dyDescent="0.25">
      <c r="B63" s="25" t="s">
        <v>3935</v>
      </c>
      <c r="C63" s="28" t="s">
        <v>24</v>
      </c>
      <c r="D63" s="28" t="s">
        <v>99</v>
      </c>
      <c r="E63" s="25" t="s">
        <v>3936</v>
      </c>
      <c r="F63" s="28" t="s">
        <v>24</v>
      </c>
      <c r="G63" s="25" t="s">
        <v>99</v>
      </c>
      <c r="H63" s="25" t="s">
        <v>3937</v>
      </c>
      <c r="I63" s="457" t="s">
        <v>462</v>
      </c>
      <c r="J63" s="458" t="s">
        <v>2603</v>
      </c>
      <c r="K63" s="457" t="s">
        <v>2604</v>
      </c>
      <c r="L63" s="456" t="s">
        <v>3334</v>
      </c>
      <c r="M63" s="457" t="s">
        <v>3333</v>
      </c>
      <c r="N63" s="25" t="s">
        <v>6</v>
      </c>
      <c r="O63" s="25" t="s">
        <v>1162</v>
      </c>
      <c r="P63" s="28">
        <v>2019</v>
      </c>
      <c r="Q63" s="28" t="s">
        <v>3939</v>
      </c>
      <c r="R63" s="28" t="e">
        <f>COUNTIF(#REF!,'TABLERO-HALLAZGOS'!Q63)</f>
        <v>#REF!</v>
      </c>
      <c r="S63" s="25" t="s">
        <v>1213</v>
      </c>
      <c r="T63" s="48">
        <v>44440</v>
      </c>
      <c r="U63" s="48">
        <v>44592</v>
      </c>
      <c r="V63" s="484" t="e">
        <f>(SUMIF(#REF!,'TABLERO-HALLAZGOS'!Q63,#REF!))/(R63)</f>
        <v>#REF!</v>
      </c>
      <c r="W63" s="465" t="e">
        <f t="shared" si="13"/>
        <v>#REF!</v>
      </c>
      <c r="X63" s="485">
        <f t="shared" si="14"/>
        <v>-211</v>
      </c>
      <c r="Y63" s="383" t="str">
        <f t="shared" si="15"/>
        <v>VENCIDO</v>
      </c>
      <c r="Z63" s="484" t="e">
        <f>(SUMIF(#REF!,'TABLERO-HALLAZGOS'!Q63,#REF!))/(R63)</f>
        <v>#REF!</v>
      </c>
      <c r="AA63" s="46" t="s">
        <v>48</v>
      </c>
      <c r="AB63" s="46" t="s">
        <v>48</v>
      </c>
      <c r="AC63" s="240" t="e">
        <f>(SUMIF(#REF!,'TABLERO-HALLAZGOS'!Q63,#REF!))/(R63)</f>
        <v>#REF!</v>
      </c>
      <c r="AD63" s="46" t="e">
        <f t="shared" si="18"/>
        <v>#REF!</v>
      </c>
      <c r="AE63" s="85" t="e">
        <f t="shared" si="21"/>
        <v>#REF!</v>
      </c>
      <c r="AF63" s="85" t="e">
        <f t="shared" si="22"/>
        <v>#REF!</v>
      </c>
      <c r="AG63" s="240" t="e">
        <f>(SUMIF(#REF!,'TABLERO-HALLAZGOS'!Q63,#REF!))/(R63)</f>
        <v>#REF!</v>
      </c>
      <c r="AH63" s="46" t="s">
        <v>49</v>
      </c>
    </row>
    <row r="64" spans="2:34" s="1" customFormat="1" ht="33" customHeight="1" x14ac:dyDescent="0.25">
      <c r="B64" s="25" t="s">
        <v>3935</v>
      </c>
      <c r="C64" s="28" t="s">
        <v>24</v>
      </c>
      <c r="D64" s="28" t="s">
        <v>99</v>
      </c>
      <c r="E64" s="25" t="s">
        <v>3936</v>
      </c>
      <c r="F64" s="61" t="s">
        <v>24</v>
      </c>
      <c r="G64" s="25" t="s">
        <v>99</v>
      </c>
      <c r="H64" s="25" t="s">
        <v>3940</v>
      </c>
      <c r="I64" s="457" t="s">
        <v>462</v>
      </c>
      <c r="J64" s="458" t="s">
        <v>2603</v>
      </c>
      <c r="K64" s="457" t="s">
        <v>2604</v>
      </c>
      <c r="L64" s="456" t="s">
        <v>3334</v>
      </c>
      <c r="M64" s="457" t="s">
        <v>3333</v>
      </c>
      <c r="N64" s="25" t="s">
        <v>6</v>
      </c>
      <c r="O64" s="25" t="s">
        <v>1162</v>
      </c>
      <c r="P64" s="28">
        <v>2019</v>
      </c>
      <c r="Q64" s="28" t="s">
        <v>3941</v>
      </c>
      <c r="R64" s="28" t="e">
        <f>COUNTIF(#REF!,'TABLERO-HALLAZGOS'!Q64)</f>
        <v>#REF!</v>
      </c>
      <c r="S64" s="25" t="s">
        <v>3942</v>
      </c>
      <c r="T64" s="383">
        <v>44440</v>
      </c>
      <c r="U64" s="383">
        <v>44545</v>
      </c>
      <c r="V64" s="484" t="e">
        <f>(SUMIF(#REF!,'TABLERO-HALLAZGOS'!Q64,#REF!))/(R64)</f>
        <v>#REF!</v>
      </c>
      <c r="W64" s="465" t="e">
        <f t="shared" si="13"/>
        <v>#REF!</v>
      </c>
      <c r="X64" s="485">
        <f t="shared" si="14"/>
        <v>-258</v>
      </c>
      <c r="Y64" s="383" t="str">
        <f t="shared" si="15"/>
        <v>VENCIDO</v>
      </c>
      <c r="Z64" s="484" t="e">
        <f>(SUMIF(#REF!,'TABLERO-HALLAZGOS'!Q64,#REF!))/(R64)</f>
        <v>#REF!</v>
      </c>
      <c r="AA64" s="46" t="s">
        <v>48</v>
      </c>
      <c r="AB64" s="46" t="s">
        <v>48</v>
      </c>
      <c r="AC64" s="240" t="e">
        <f>(SUMIF(#REF!,'TABLERO-HALLAZGOS'!Q64,#REF!))/(R64)</f>
        <v>#REF!</v>
      </c>
      <c r="AD64" s="46" t="e">
        <f t="shared" si="18"/>
        <v>#REF!</v>
      </c>
      <c r="AE64" s="85" t="e">
        <f t="shared" si="21"/>
        <v>#REF!</v>
      </c>
      <c r="AF64" s="85" t="e">
        <f t="shared" si="22"/>
        <v>#REF!</v>
      </c>
      <c r="AG64" s="240" t="e">
        <f>(SUMIF(#REF!,'TABLERO-HALLAZGOS'!Q64,#REF!))/(R64)</f>
        <v>#REF!</v>
      </c>
      <c r="AH64" s="46" t="s">
        <v>49</v>
      </c>
    </row>
    <row r="65" spans="2:34" s="1" customFormat="1" ht="33" customHeight="1" x14ac:dyDescent="0.25">
      <c r="B65" s="25" t="s">
        <v>2551</v>
      </c>
      <c r="C65" s="28" t="s">
        <v>24</v>
      </c>
      <c r="D65" s="28" t="s">
        <v>99</v>
      </c>
      <c r="E65" s="28" t="s">
        <v>2551</v>
      </c>
      <c r="F65" s="28" t="s">
        <v>24</v>
      </c>
      <c r="G65" s="25" t="s">
        <v>99</v>
      </c>
      <c r="H65" s="25" t="s">
        <v>2552</v>
      </c>
      <c r="I65" s="456" t="s">
        <v>3908</v>
      </c>
      <c r="J65" s="458" t="s">
        <v>2603</v>
      </c>
      <c r="K65" s="457" t="s">
        <v>2604</v>
      </c>
      <c r="L65" s="456" t="s">
        <v>2665</v>
      </c>
      <c r="M65" s="457" t="s">
        <v>2666</v>
      </c>
      <c r="N65" s="25" t="s">
        <v>6</v>
      </c>
      <c r="O65" s="25" t="s">
        <v>1238</v>
      </c>
      <c r="P65" s="28">
        <v>2019</v>
      </c>
      <c r="Q65" s="28" t="s">
        <v>2846</v>
      </c>
      <c r="R65" s="28" t="e">
        <f>COUNTIF(#REF!,'TABLERO-HALLAZGOS'!Q65)</f>
        <v>#REF!</v>
      </c>
      <c r="S65" s="25" t="s">
        <v>2847</v>
      </c>
      <c r="T65" s="383">
        <v>43952</v>
      </c>
      <c r="U65" s="383">
        <v>44196</v>
      </c>
      <c r="V65" s="484" t="e">
        <f>(SUMIF(#REF!,'TABLERO-HALLAZGOS'!Q65,#REF!))/(R65)</f>
        <v>#REF!</v>
      </c>
      <c r="W65" s="465" t="e">
        <f t="shared" si="13"/>
        <v>#REF!</v>
      </c>
      <c r="X65" s="485">
        <f t="shared" si="14"/>
        <v>-607</v>
      </c>
      <c r="Y65" s="383" t="str">
        <f t="shared" si="15"/>
        <v>VENCIDO</v>
      </c>
      <c r="Z65" s="484" t="e">
        <f>(SUMIF(#REF!,'TABLERO-HALLAZGOS'!Q65,#REF!))/(R65)</f>
        <v>#REF!</v>
      </c>
      <c r="AA65" s="46" t="s">
        <v>48</v>
      </c>
      <c r="AB65" s="46" t="s">
        <v>48</v>
      </c>
      <c r="AC65" s="240" t="e">
        <f>(SUMIF(#REF!,'TABLERO-HALLAZGOS'!Q65,#REF!))/(R65)</f>
        <v>#REF!</v>
      </c>
      <c r="AD65" s="46" t="e">
        <f t="shared" si="18"/>
        <v>#REF!</v>
      </c>
      <c r="AE65" s="46">
        <f t="shared" si="19"/>
        <v>-607</v>
      </c>
      <c r="AF65" s="46" t="str">
        <f t="shared" si="20"/>
        <v>VENCIDO</v>
      </c>
      <c r="AG65" s="240" t="e">
        <f>(SUMIF(#REF!,'TABLERO-HALLAZGOS'!Q65,#REF!))/(R65)</f>
        <v>#REF!</v>
      </c>
      <c r="AH65" s="46" t="s">
        <v>48</v>
      </c>
    </row>
    <row r="66" spans="2:34" s="1" customFormat="1" ht="33" customHeight="1" x14ac:dyDescent="0.25">
      <c r="B66" s="25" t="s">
        <v>2551</v>
      </c>
      <c r="C66" s="28" t="s">
        <v>24</v>
      </c>
      <c r="D66" s="28" t="s">
        <v>99</v>
      </c>
      <c r="E66" s="28" t="s">
        <v>2551</v>
      </c>
      <c r="F66" s="28" t="s">
        <v>24</v>
      </c>
      <c r="G66" s="25" t="s">
        <v>99</v>
      </c>
      <c r="H66" s="25" t="s">
        <v>2552</v>
      </c>
      <c r="I66" s="456" t="s">
        <v>3908</v>
      </c>
      <c r="J66" s="458" t="s">
        <v>2603</v>
      </c>
      <c r="K66" s="457" t="s">
        <v>2604</v>
      </c>
      <c r="L66" s="456" t="s">
        <v>2665</v>
      </c>
      <c r="M66" s="457" t="s">
        <v>2666</v>
      </c>
      <c r="N66" s="25" t="s">
        <v>6</v>
      </c>
      <c r="O66" s="25" t="s">
        <v>1238</v>
      </c>
      <c r="P66" s="28">
        <v>2019</v>
      </c>
      <c r="Q66" s="28" t="s">
        <v>3943</v>
      </c>
      <c r="R66" s="28" t="e">
        <f>COUNTIF(#REF!,'TABLERO-HALLAZGOS'!Q66)</f>
        <v>#REF!</v>
      </c>
      <c r="S66" s="25" t="s">
        <v>3944</v>
      </c>
      <c r="T66" s="383">
        <v>43891</v>
      </c>
      <c r="U66" s="383">
        <v>44227</v>
      </c>
      <c r="V66" s="484" t="e">
        <f>(SUMIF(#REF!,'TABLERO-HALLAZGOS'!Q66,#REF!))/(R66)</f>
        <v>#REF!</v>
      </c>
      <c r="W66" s="465" t="e">
        <f t="shared" si="13"/>
        <v>#REF!</v>
      </c>
      <c r="X66" s="485">
        <f t="shared" si="14"/>
        <v>-576</v>
      </c>
      <c r="Y66" s="383" t="str">
        <f t="shared" si="15"/>
        <v>VENCIDO</v>
      </c>
      <c r="Z66" s="484" t="e">
        <f>(SUMIF(#REF!,'TABLERO-HALLAZGOS'!Q66,#REF!))/(R66)</f>
        <v>#REF!</v>
      </c>
      <c r="AA66" s="46" t="s">
        <v>49</v>
      </c>
      <c r="AB66" s="46" t="s">
        <v>49</v>
      </c>
      <c r="AC66" s="240" t="e">
        <f>(SUMIF(#REF!,'TABLERO-HALLAZGOS'!Q66,#REF!))/(R66)</f>
        <v>#REF!</v>
      </c>
      <c r="AD66" s="46" t="e">
        <f t="shared" si="18"/>
        <v>#REF!</v>
      </c>
      <c r="AE66" s="85" t="e">
        <f t="shared" ref="AE66:AE107" si="23">(IF(AD66="CUMPLIMIENTO TOTAL","CUMPLIMIENTO TOTAL",U66-$C$2))</f>
        <v>#REF!</v>
      </c>
      <c r="AF66" s="85" t="e">
        <f t="shared" ref="AF66:AF107" si="24">(IF(AD66="CUMPLIMIENTO TOTAL","CUMPLIMIENTO TOTAL",IF(AE66&lt;=0,"VENCIDO",IF(AE66&lt;=$F$2,"POR VENCER","CON TIEMPO"))))</f>
        <v>#REF!</v>
      </c>
      <c r="AG66" s="240" t="e">
        <f>(SUMIF(#REF!,'TABLERO-HALLAZGOS'!Q66,#REF!))/(R66)</f>
        <v>#REF!</v>
      </c>
      <c r="AH66" s="46" t="s">
        <v>49</v>
      </c>
    </row>
    <row r="67" spans="2:34" s="1" customFormat="1" ht="33" customHeight="1" x14ac:dyDescent="0.25">
      <c r="B67" s="25" t="s">
        <v>2551</v>
      </c>
      <c r="C67" s="28" t="s">
        <v>24</v>
      </c>
      <c r="D67" s="28" t="s">
        <v>99</v>
      </c>
      <c r="E67" s="28" t="s">
        <v>2551</v>
      </c>
      <c r="F67" s="28" t="s">
        <v>24</v>
      </c>
      <c r="G67" s="25" t="s">
        <v>99</v>
      </c>
      <c r="H67" s="25" t="s">
        <v>2552</v>
      </c>
      <c r="I67" s="456" t="s">
        <v>3908</v>
      </c>
      <c r="J67" s="458" t="s">
        <v>2603</v>
      </c>
      <c r="K67" s="457" t="s">
        <v>2604</v>
      </c>
      <c r="L67" s="456" t="s">
        <v>2665</v>
      </c>
      <c r="M67" s="457" t="s">
        <v>2666</v>
      </c>
      <c r="N67" s="25" t="s">
        <v>6</v>
      </c>
      <c r="O67" s="25" t="s">
        <v>1238</v>
      </c>
      <c r="P67" s="28">
        <v>2019</v>
      </c>
      <c r="Q67" s="28" t="s">
        <v>3945</v>
      </c>
      <c r="R67" s="28" t="e">
        <f>COUNTIF(#REF!,'TABLERO-HALLAZGOS'!Q67)</f>
        <v>#REF!</v>
      </c>
      <c r="S67" s="25" t="s">
        <v>3946</v>
      </c>
      <c r="T67" s="383">
        <v>43952</v>
      </c>
      <c r="U67" s="383">
        <v>44285</v>
      </c>
      <c r="V67" s="484" t="e">
        <f>(SUMIF(#REF!,'TABLERO-HALLAZGOS'!Q67,#REF!))/(R67)</f>
        <v>#REF!</v>
      </c>
      <c r="W67" s="465" t="e">
        <f t="shared" si="13"/>
        <v>#REF!</v>
      </c>
      <c r="X67" s="485">
        <f t="shared" si="14"/>
        <v>-518</v>
      </c>
      <c r="Y67" s="383" t="str">
        <f t="shared" si="15"/>
        <v>VENCIDO</v>
      </c>
      <c r="Z67" s="484" t="e">
        <f>(SUMIF(#REF!,'TABLERO-HALLAZGOS'!Q67,#REF!))/(R67)</f>
        <v>#REF!</v>
      </c>
      <c r="AA67" s="46" t="s">
        <v>49</v>
      </c>
      <c r="AB67" s="46" t="s">
        <v>49</v>
      </c>
      <c r="AC67" s="240" t="e">
        <f>(SUMIF(#REF!,'TABLERO-HALLAZGOS'!Q67,#REF!))/(R67)</f>
        <v>#REF!</v>
      </c>
      <c r="AD67" s="46" t="e">
        <f t="shared" si="18"/>
        <v>#REF!</v>
      </c>
      <c r="AE67" s="85" t="e">
        <f t="shared" si="23"/>
        <v>#REF!</v>
      </c>
      <c r="AF67" s="85" t="e">
        <f t="shared" si="24"/>
        <v>#REF!</v>
      </c>
      <c r="AG67" s="240" t="e">
        <f>(SUMIF(#REF!,'TABLERO-HALLAZGOS'!Q67,#REF!))/(R67)</f>
        <v>#REF!</v>
      </c>
      <c r="AH67" s="46" t="s">
        <v>49</v>
      </c>
    </row>
    <row r="68" spans="2:34" s="1" customFormat="1" ht="33" customHeight="1" x14ac:dyDescent="0.25">
      <c r="B68" s="25" t="s">
        <v>2551</v>
      </c>
      <c r="C68" s="28" t="s">
        <v>24</v>
      </c>
      <c r="D68" s="28" t="s">
        <v>99</v>
      </c>
      <c r="E68" s="28" t="s">
        <v>2551</v>
      </c>
      <c r="F68" s="28" t="s">
        <v>24</v>
      </c>
      <c r="G68" s="25" t="s">
        <v>99</v>
      </c>
      <c r="H68" s="25" t="s">
        <v>2552</v>
      </c>
      <c r="I68" s="456" t="s">
        <v>3908</v>
      </c>
      <c r="J68" s="458" t="s">
        <v>2603</v>
      </c>
      <c r="K68" s="457" t="s">
        <v>2604</v>
      </c>
      <c r="L68" s="456" t="s">
        <v>2665</v>
      </c>
      <c r="M68" s="457" t="s">
        <v>2666</v>
      </c>
      <c r="N68" s="25" t="s">
        <v>6</v>
      </c>
      <c r="O68" s="25" t="s">
        <v>1238</v>
      </c>
      <c r="P68" s="28">
        <v>2019</v>
      </c>
      <c r="Q68" s="28" t="s">
        <v>3947</v>
      </c>
      <c r="R68" s="28" t="e">
        <f>COUNTIF(#REF!,'TABLERO-HALLAZGOS'!Q68)</f>
        <v>#REF!</v>
      </c>
      <c r="S68" s="25" t="s">
        <v>3948</v>
      </c>
      <c r="T68" s="383">
        <v>43952</v>
      </c>
      <c r="U68" s="383">
        <v>44285</v>
      </c>
      <c r="V68" s="484" t="e">
        <f>(SUMIF(#REF!,'TABLERO-HALLAZGOS'!Q68,#REF!))/(R68)</f>
        <v>#REF!</v>
      </c>
      <c r="W68" s="465" t="e">
        <f t="shared" si="13"/>
        <v>#REF!</v>
      </c>
      <c r="X68" s="485">
        <f t="shared" si="14"/>
        <v>-518</v>
      </c>
      <c r="Y68" s="383" t="str">
        <f t="shared" si="15"/>
        <v>VENCIDO</v>
      </c>
      <c r="Z68" s="484" t="e">
        <f>(SUMIF(#REF!,'TABLERO-HALLAZGOS'!Q68,#REF!))/(R68)</f>
        <v>#REF!</v>
      </c>
      <c r="AA68" s="46" t="s">
        <v>49</v>
      </c>
      <c r="AB68" s="46" t="s">
        <v>49</v>
      </c>
      <c r="AC68" s="240" t="e">
        <f>(SUMIF(#REF!,'TABLERO-HALLAZGOS'!Q68,#REF!))/(R68)</f>
        <v>#REF!</v>
      </c>
      <c r="AD68" s="46" t="e">
        <f t="shared" si="18"/>
        <v>#REF!</v>
      </c>
      <c r="AE68" s="85" t="e">
        <f t="shared" si="23"/>
        <v>#REF!</v>
      </c>
      <c r="AF68" s="85" t="e">
        <f t="shared" si="24"/>
        <v>#REF!</v>
      </c>
      <c r="AG68" s="240" t="e">
        <f>(SUMIF(#REF!,'TABLERO-HALLAZGOS'!Q68,#REF!))/(R68)</f>
        <v>#REF!</v>
      </c>
      <c r="AH68" s="46" t="s">
        <v>49</v>
      </c>
    </row>
    <row r="69" spans="2:34" s="1" customFormat="1" ht="33" customHeight="1" x14ac:dyDescent="0.25">
      <c r="B69" s="25" t="s">
        <v>2551</v>
      </c>
      <c r="C69" s="28" t="s">
        <v>24</v>
      </c>
      <c r="D69" s="28" t="s">
        <v>99</v>
      </c>
      <c r="E69" s="28" t="s">
        <v>2551</v>
      </c>
      <c r="F69" s="28" t="s">
        <v>24</v>
      </c>
      <c r="G69" s="25" t="s">
        <v>99</v>
      </c>
      <c r="H69" s="25" t="s">
        <v>2552</v>
      </c>
      <c r="I69" s="456" t="s">
        <v>3908</v>
      </c>
      <c r="J69" s="458" t="s">
        <v>2603</v>
      </c>
      <c r="K69" s="457" t="s">
        <v>2604</v>
      </c>
      <c r="L69" s="456" t="s">
        <v>2665</v>
      </c>
      <c r="M69" s="457" t="s">
        <v>2666</v>
      </c>
      <c r="N69" s="25" t="s">
        <v>6</v>
      </c>
      <c r="O69" s="25" t="s">
        <v>1238</v>
      </c>
      <c r="P69" s="28">
        <v>2019</v>
      </c>
      <c r="Q69" s="28" t="s">
        <v>3949</v>
      </c>
      <c r="R69" s="28" t="e">
        <f>COUNTIF(#REF!,'TABLERO-HALLAZGOS'!Q69)</f>
        <v>#REF!</v>
      </c>
      <c r="S69" s="25" t="s">
        <v>3950</v>
      </c>
      <c r="T69" s="383">
        <v>43952</v>
      </c>
      <c r="U69" s="383">
        <v>44285</v>
      </c>
      <c r="V69" s="484" t="e">
        <f>(SUMIF(#REF!,'TABLERO-HALLAZGOS'!Q69,#REF!))/(R69)</f>
        <v>#REF!</v>
      </c>
      <c r="W69" s="465" t="e">
        <f t="shared" si="13"/>
        <v>#REF!</v>
      </c>
      <c r="X69" s="485">
        <f t="shared" si="14"/>
        <v>-518</v>
      </c>
      <c r="Y69" s="383" t="str">
        <f t="shared" si="15"/>
        <v>VENCIDO</v>
      </c>
      <c r="Z69" s="484" t="e">
        <f>(SUMIF(#REF!,'TABLERO-HALLAZGOS'!Q69,#REF!))/(R69)</f>
        <v>#REF!</v>
      </c>
      <c r="AA69" s="46" t="s">
        <v>48</v>
      </c>
      <c r="AB69" s="46" t="s">
        <v>48</v>
      </c>
      <c r="AC69" s="240" t="e">
        <f>(SUMIF(#REF!,'TABLERO-HALLAZGOS'!Q69,#REF!))/(R69)</f>
        <v>#REF!</v>
      </c>
      <c r="AD69" s="46" t="e">
        <f t="shared" si="18"/>
        <v>#REF!</v>
      </c>
      <c r="AE69" s="85" t="e">
        <f t="shared" si="23"/>
        <v>#REF!</v>
      </c>
      <c r="AF69" s="85" t="e">
        <f t="shared" si="24"/>
        <v>#REF!</v>
      </c>
      <c r="AG69" s="240" t="e">
        <f>(SUMIF(#REF!,'TABLERO-HALLAZGOS'!Q69,#REF!))/(R69)</f>
        <v>#REF!</v>
      </c>
      <c r="AH69" s="46" t="s">
        <v>49</v>
      </c>
    </row>
    <row r="70" spans="2:34" s="1" customFormat="1" ht="33" customHeight="1" x14ac:dyDescent="0.25">
      <c r="B70" s="25" t="s">
        <v>3951</v>
      </c>
      <c r="C70" s="28" t="s">
        <v>24</v>
      </c>
      <c r="D70" s="28" t="s">
        <v>99</v>
      </c>
      <c r="E70" s="28" t="s">
        <v>3951</v>
      </c>
      <c r="F70" s="28" t="s">
        <v>24</v>
      </c>
      <c r="G70" s="25" t="s">
        <v>99</v>
      </c>
      <c r="H70" s="25" t="s">
        <v>3952</v>
      </c>
      <c r="I70" s="40" t="s">
        <v>3953</v>
      </c>
      <c r="J70" s="449" t="s">
        <v>3068</v>
      </c>
      <c r="K70" s="449" t="s">
        <v>2604</v>
      </c>
      <c r="L70" s="449" t="s">
        <v>84</v>
      </c>
      <c r="M70" s="449" t="s">
        <v>84</v>
      </c>
      <c r="N70" s="25" t="s">
        <v>6</v>
      </c>
      <c r="O70" s="25" t="s">
        <v>1357</v>
      </c>
      <c r="P70" s="28">
        <v>2019</v>
      </c>
      <c r="Q70" s="28" t="s">
        <v>3954</v>
      </c>
      <c r="R70" s="28" t="e">
        <f>COUNTIF(#REF!,'TABLERO-HALLAZGOS'!Q70)</f>
        <v>#REF!</v>
      </c>
      <c r="S70" s="40" t="s">
        <v>3955</v>
      </c>
      <c r="T70" s="383">
        <v>43850</v>
      </c>
      <c r="U70" s="383">
        <v>44227</v>
      </c>
      <c r="V70" s="484" t="e">
        <f>(SUMIF(#REF!,'TABLERO-HALLAZGOS'!Q70,#REF!))/(R70)</f>
        <v>#REF!</v>
      </c>
      <c r="W70" s="465" t="e">
        <f t="shared" si="13"/>
        <v>#REF!</v>
      </c>
      <c r="X70" s="485">
        <f t="shared" si="14"/>
        <v>-576</v>
      </c>
      <c r="Y70" s="383" t="str">
        <f t="shared" si="15"/>
        <v>VENCIDO</v>
      </c>
      <c r="Z70" s="484" t="e">
        <f>(SUMIF(#REF!,'TABLERO-HALLAZGOS'!Q70,#REF!))/(R70)</f>
        <v>#REF!</v>
      </c>
      <c r="AA70" s="46" t="s">
        <v>49</v>
      </c>
      <c r="AB70" s="46" t="s">
        <v>49</v>
      </c>
      <c r="AC70" s="240" t="e">
        <f>(SUMIF(#REF!,'TABLERO-HALLAZGOS'!Q70,#REF!))/(R70)</f>
        <v>#REF!</v>
      </c>
      <c r="AD70" s="46" t="e">
        <f t="shared" si="18"/>
        <v>#REF!</v>
      </c>
      <c r="AE70" s="85" t="e">
        <f t="shared" si="23"/>
        <v>#REF!</v>
      </c>
      <c r="AF70" s="85" t="e">
        <f t="shared" si="24"/>
        <v>#REF!</v>
      </c>
      <c r="AG70" s="240" t="e">
        <f>(SUMIF(#REF!,'TABLERO-HALLAZGOS'!Q70,#REF!))/(R70)</f>
        <v>#REF!</v>
      </c>
      <c r="AH70" s="46" t="s">
        <v>49</v>
      </c>
    </row>
    <row r="71" spans="2:34" s="1" customFormat="1" ht="33" customHeight="1" x14ac:dyDescent="0.25">
      <c r="B71" s="25" t="s">
        <v>2655</v>
      </c>
      <c r="C71" s="28" t="s">
        <v>24</v>
      </c>
      <c r="D71" s="28" t="s">
        <v>99</v>
      </c>
      <c r="E71" s="28" t="s">
        <v>2655</v>
      </c>
      <c r="F71" s="28" t="s">
        <v>24</v>
      </c>
      <c r="G71" s="25" t="s">
        <v>99</v>
      </c>
      <c r="H71" s="25" t="s">
        <v>2656</v>
      </c>
      <c r="I71" s="458" t="s">
        <v>2655</v>
      </c>
      <c r="J71" s="458" t="s">
        <v>2603</v>
      </c>
      <c r="K71" s="457" t="s">
        <v>2604</v>
      </c>
      <c r="L71" s="456" t="s">
        <v>2657</v>
      </c>
      <c r="M71" s="457" t="s">
        <v>2658</v>
      </c>
      <c r="N71" s="25" t="s">
        <v>5</v>
      </c>
      <c r="O71" s="25" t="s">
        <v>1473</v>
      </c>
      <c r="P71" s="28">
        <v>2019</v>
      </c>
      <c r="Q71" s="28" t="s">
        <v>3956</v>
      </c>
      <c r="R71" s="28" t="e">
        <f>COUNTIF(#REF!,'TABLERO-HALLAZGOS'!Q71)</f>
        <v>#REF!</v>
      </c>
      <c r="S71" s="25" t="s">
        <v>3957</v>
      </c>
      <c r="T71" s="383">
        <v>43224</v>
      </c>
      <c r="U71" s="383">
        <v>43589</v>
      </c>
      <c r="V71" s="484" t="e">
        <f>(SUMIF(#REF!,'TABLERO-HALLAZGOS'!Q71,#REF!))/(R71)</f>
        <v>#REF!</v>
      </c>
      <c r="W71" s="465" t="e">
        <f t="shared" si="13"/>
        <v>#REF!</v>
      </c>
      <c r="X71" s="485">
        <f t="shared" si="14"/>
        <v>-1214</v>
      </c>
      <c r="Y71" s="383" t="str">
        <f t="shared" si="15"/>
        <v>VENCIDO</v>
      </c>
      <c r="Z71" s="484" t="e">
        <f>(SUMIF(#REF!,'TABLERO-HALLAZGOS'!Q71,#REF!))/(R71)</f>
        <v>#REF!</v>
      </c>
      <c r="AA71" s="46" t="s">
        <v>49</v>
      </c>
      <c r="AB71" s="46" t="s">
        <v>49</v>
      </c>
      <c r="AC71" s="240" t="e">
        <f>(SUMIF(#REF!,'TABLERO-HALLAZGOS'!Q71,#REF!))/(R71)</f>
        <v>#REF!</v>
      </c>
      <c r="AD71" s="46" t="e">
        <f t="shared" si="18"/>
        <v>#REF!</v>
      </c>
      <c r="AE71" s="85" t="e">
        <f t="shared" si="23"/>
        <v>#REF!</v>
      </c>
      <c r="AF71" s="85" t="e">
        <f t="shared" si="24"/>
        <v>#REF!</v>
      </c>
      <c r="AG71" s="240" t="e">
        <f>(SUMIF(#REF!,'TABLERO-HALLAZGOS'!Q71,#REF!))/(R71)</f>
        <v>#REF!</v>
      </c>
      <c r="AH71" s="46" t="s">
        <v>49</v>
      </c>
    </row>
    <row r="72" spans="2:34" s="1" customFormat="1" ht="33" customHeight="1" x14ac:dyDescent="0.25">
      <c r="B72" s="25" t="s">
        <v>2655</v>
      </c>
      <c r="C72" s="28" t="s">
        <v>24</v>
      </c>
      <c r="D72" s="28" t="s">
        <v>99</v>
      </c>
      <c r="E72" s="28" t="s">
        <v>2655</v>
      </c>
      <c r="F72" s="28" t="s">
        <v>24</v>
      </c>
      <c r="G72" s="25" t="s">
        <v>99</v>
      </c>
      <c r="H72" s="25" t="s">
        <v>2656</v>
      </c>
      <c r="I72" s="458" t="s">
        <v>2655</v>
      </c>
      <c r="J72" s="458" t="s">
        <v>2603</v>
      </c>
      <c r="K72" s="457" t="s">
        <v>2604</v>
      </c>
      <c r="L72" s="456" t="s">
        <v>2657</v>
      </c>
      <c r="M72" s="457" t="s">
        <v>2658</v>
      </c>
      <c r="N72" s="25" t="s">
        <v>5</v>
      </c>
      <c r="O72" s="25" t="s">
        <v>1473</v>
      </c>
      <c r="P72" s="28">
        <v>2019</v>
      </c>
      <c r="Q72" s="28" t="s">
        <v>3958</v>
      </c>
      <c r="R72" s="28" t="e">
        <f>COUNTIF(#REF!,'TABLERO-HALLAZGOS'!Q72)</f>
        <v>#REF!</v>
      </c>
      <c r="S72" s="25" t="s">
        <v>3959</v>
      </c>
      <c r="T72" s="383">
        <v>43224</v>
      </c>
      <c r="U72" s="383">
        <v>43589</v>
      </c>
      <c r="V72" s="484" t="e">
        <f>(SUMIF(#REF!,'TABLERO-HALLAZGOS'!Q72,#REF!))/(R72)</f>
        <v>#REF!</v>
      </c>
      <c r="W72" s="465" t="e">
        <f t="shared" si="13"/>
        <v>#REF!</v>
      </c>
      <c r="X72" s="485">
        <f t="shared" si="14"/>
        <v>-1214</v>
      </c>
      <c r="Y72" s="383" t="str">
        <f t="shared" si="15"/>
        <v>VENCIDO</v>
      </c>
      <c r="Z72" s="484" t="e">
        <f>(SUMIF(#REF!,'TABLERO-HALLAZGOS'!Q72,#REF!))/(R72)</f>
        <v>#REF!</v>
      </c>
      <c r="AA72" s="46" t="s">
        <v>48</v>
      </c>
      <c r="AB72" s="46" t="s">
        <v>48</v>
      </c>
      <c r="AC72" s="240" t="e">
        <f>(SUMIF(#REF!,'TABLERO-HALLAZGOS'!Q72,#REF!))/(R72)</f>
        <v>#REF!</v>
      </c>
      <c r="AD72" s="46" t="e">
        <f t="shared" si="18"/>
        <v>#REF!</v>
      </c>
      <c r="AE72" s="85" t="e">
        <f t="shared" si="23"/>
        <v>#REF!</v>
      </c>
      <c r="AF72" s="85" t="e">
        <f t="shared" si="24"/>
        <v>#REF!</v>
      </c>
      <c r="AG72" s="240" t="e">
        <f>(SUMIF(#REF!,'TABLERO-HALLAZGOS'!Q72,#REF!))/(R72)</f>
        <v>#REF!</v>
      </c>
      <c r="AH72" s="46" t="s">
        <v>49</v>
      </c>
    </row>
    <row r="73" spans="2:34" s="1" customFormat="1" ht="33" customHeight="1" x14ac:dyDescent="0.25">
      <c r="B73" s="25" t="s">
        <v>2655</v>
      </c>
      <c r="C73" s="28" t="s">
        <v>24</v>
      </c>
      <c r="D73" s="28" t="s">
        <v>99</v>
      </c>
      <c r="E73" s="28" t="s">
        <v>2655</v>
      </c>
      <c r="F73" s="28" t="s">
        <v>24</v>
      </c>
      <c r="G73" s="25" t="s">
        <v>99</v>
      </c>
      <c r="H73" s="25" t="s">
        <v>2656</v>
      </c>
      <c r="I73" s="458" t="s">
        <v>2655</v>
      </c>
      <c r="J73" s="458" t="s">
        <v>2603</v>
      </c>
      <c r="K73" s="457" t="s">
        <v>2604</v>
      </c>
      <c r="L73" s="456" t="s">
        <v>2657</v>
      </c>
      <c r="M73" s="457" t="s">
        <v>2658</v>
      </c>
      <c r="N73" s="25" t="s">
        <v>5</v>
      </c>
      <c r="O73" s="25" t="s">
        <v>1473</v>
      </c>
      <c r="P73" s="28">
        <v>2019</v>
      </c>
      <c r="Q73" s="28" t="s">
        <v>3960</v>
      </c>
      <c r="R73" s="28" t="e">
        <f>COUNTIF(#REF!,'TABLERO-HALLAZGOS'!Q73)</f>
        <v>#REF!</v>
      </c>
      <c r="S73" s="25" t="s">
        <v>3961</v>
      </c>
      <c r="T73" s="383">
        <v>43224</v>
      </c>
      <c r="U73" s="383">
        <v>43589</v>
      </c>
      <c r="V73" s="484" t="e">
        <f>(SUMIF(#REF!,'TABLERO-HALLAZGOS'!Q73,#REF!))/(R73)</f>
        <v>#REF!</v>
      </c>
      <c r="W73" s="465" t="e">
        <f t="shared" si="13"/>
        <v>#REF!</v>
      </c>
      <c r="X73" s="485">
        <f t="shared" si="14"/>
        <v>-1214</v>
      </c>
      <c r="Y73" s="383" t="str">
        <f t="shared" si="15"/>
        <v>VENCIDO</v>
      </c>
      <c r="Z73" s="484" t="e">
        <f>(SUMIF(#REF!,'TABLERO-HALLAZGOS'!Q73,#REF!))/(R73)</f>
        <v>#REF!</v>
      </c>
      <c r="AA73" s="46" t="s">
        <v>48</v>
      </c>
      <c r="AB73" s="46" t="s">
        <v>48</v>
      </c>
      <c r="AC73" s="240" t="e">
        <f>(SUMIF(#REF!,'TABLERO-HALLAZGOS'!Q73,#REF!))/(R73)</f>
        <v>#REF!</v>
      </c>
      <c r="AD73" s="46" t="e">
        <f t="shared" si="18"/>
        <v>#REF!</v>
      </c>
      <c r="AE73" s="85" t="e">
        <f t="shared" si="23"/>
        <v>#REF!</v>
      </c>
      <c r="AF73" s="85" t="e">
        <f t="shared" si="24"/>
        <v>#REF!</v>
      </c>
      <c r="AG73" s="240" t="e">
        <f>(SUMIF(#REF!,'TABLERO-HALLAZGOS'!Q73,#REF!))/(R73)</f>
        <v>#REF!</v>
      </c>
      <c r="AH73" s="46" t="s">
        <v>49</v>
      </c>
    </row>
    <row r="74" spans="2:34" s="1" customFormat="1" ht="33" customHeight="1" x14ac:dyDescent="0.25">
      <c r="B74" s="25" t="s">
        <v>3814</v>
      </c>
      <c r="C74" s="28" t="s">
        <v>3815</v>
      </c>
      <c r="D74" s="25" t="s">
        <v>3816</v>
      </c>
      <c r="E74" s="28" t="s">
        <v>3962</v>
      </c>
      <c r="F74" s="61" t="s">
        <v>2527</v>
      </c>
      <c r="G74" s="61" t="s">
        <v>95</v>
      </c>
      <c r="H74" s="25" t="s">
        <v>3963</v>
      </c>
      <c r="I74" s="459" t="s">
        <v>3401</v>
      </c>
      <c r="J74" s="459" t="s">
        <v>3808</v>
      </c>
      <c r="K74" s="457" t="s">
        <v>95</v>
      </c>
      <c r="L74" s="457" t="s">
        <v>84</v>
      </c>
      <c r="M74" s="457" t="s">
        <v>84</v>
      </c>
      <c r="N74" s="25" t="s">
        <v>7</v>
      </c>
      <c r="O74" s="28">
        <v>96</v>
      </c>
      <c r="P74" s="28">
        <v>2020</v>
      </c>
      <c r="Q74" s="28" t="s">
        <v>3964</v>
      </c>
      <c r="R74" s="28" t="e">
        <f>COUNTIF(#REF!,'TABLERO-HALLAZGOS'!Q74)</f>
        <v>#REF!</v>
      </c>
      <c r="S74" s="25" t="s">
        <v>1521</v>
      </c>
      <c r="T74" s="383">
        <v>43966</v>
      </c>
      <c r="U74" s="383">
        <v>44285</v>
      </c>
      <c r="V74" s="484" t="e">
        <f>(SUMIF(#REF!,'TABLERO-HALLAZGOS'!Q74,#REF!))/(R74)</f>
        <v>#REF!</v>
      </c>
      <c r="W74" s="465" t="e">
        <f t="shared" si="13"/>
        <v>#REF!</v>
      </c>
      <c r="X74" s="485">
        <f t="shared" si="14"/>
        <v>-518</v>
      </c>
      <c r="Y74" s="383" t="str">
        <f t="shared" si="15"/>
        <v>VENCIDO</v>
      </c>
      <c r="Z74" s="484" t="e">
        <f>(SUMIF(#REF!,'TABLERO-HALLAZGOS'!Q74,#REF!))/(R74)</f>
        <v>#REF!</v>
      </c>
      <c r="AA74" s="46" t="s">
        <v>49</v>
      </c>
      <c r="AB74" s="46" t="s">
        <v>49</v>
      </c>
      <c r="AC74" s="240" t="e">
        <f>(SUMIF(#REF!,'TABLERO-HALLAZGOS'!Q74,#REF!))/(R74)</f>
        <v>#REF!</v>
      </c>
      <c r="AD74" s="46" t="e">
        <f t="shared" si="18"/>
        <v>#REF!</v>
      </c>
      <c r="AE74" s="85" t="e">
        <f t="shared" si="23"/>
        <v>#REF!</v>
      </c>
      <c r="AF74" s="85" t="e">
        <f t="shared" si="24"/>
        <v>#REF!</v>
      </c>
      <c r="AG74" s="240" t="e">
        <f>(SUMIF(#REF!,'TABLERO-HALLAZGOS'!Q74,#REF!))/(R74)</f>
        <v>#REF!</v>
      </c>
      <c r="AH74" s="46" t="s">
        <v>49</v>
      </c>
    </row>
    <row r="75" spans="2:34" s="1" customFormat="1" ht="33" customHeight="1" x14ac:dyDescent="0.25">
      <c r="B75" s="25" t="s">
        <v>3814</v>
      </c>
      <c r="C75" s="28" t="s">
        <v>3815</v>
      </c>
      <c r="D75" s="25" t="s">
        <v>3816</v>
      </c>
      <c r="E75" s="28" t="s">
        <v>3817</v>
      </c>
      <c r="F75" s="28" t="s">
        <v>24</v>
      </c>
      <c r="G75" s="25" t="s">
        <v>99</v>
      </c>
      <c r="H75" s="25" t="s">
        <v>3965</v>
      </c>
      <c r="I75" s="453" t="s">
        <v>3819</v>
      </c>
      <c r="J75" s="454" t="s">
        <v>2603</v>
      </c>
      <c r="K75" s="387" t="s">
        <v>2604</v>
      </c>
      <c r="L75" s="455" t="s">
        <v>2657</v>
      </c>
      <c r="M75" s="387" t="s">
        <v>2658</v>
      </c>
      <c r="N75" s="25" t="s">
        <v>7</v>
      </c>
      <c r="O75" s="28">
        <v>96</v>
      </c>
      <c r="P75" s="28">
        <v>2020</v>
      </c>
      <c r="Q75" s="28" t="s">
        <v>3966</v>
      </c>
      <c r="R75" s="28" t="e">
        <f>COUNTIF(#REF!,'TABLERO-HALLAZGOS'!Q75)</f>
        <v>#REF!</v>
      </c>
      <c r="S75" s="25" t="s">
        <v>1665</v>
      </c>
      <c r="T75" s="383">
        <v>43966</v>
      </c>
      <c r="U75" s="383">
        <v>44285</v>
      </c>
      <c r="V75" s="484" t="e">
        <f>(SUMIF(#REF!,'TABLERO-HALLAZGOS'!Q75,#REF!))/(R75)</f>
        <v>#REF!</v>
      </c>
      <c r="W75" s="465" t="e">
        <f t="shared" si="13"/>
        <v>#REF!</v>
      </c>
      <c r="X75" s="485">
        <f t="shared" si="14"/>
        <v>-518</v>
      </c>
      <c r="Y75" s="383" t="str">
        <f t="shared" si="15"/>
        <v>VENCIDO</v>
      </c>
      <c r="Z75" s="484" t="e">
        <f>(SUMIF(#REF!,'TABLERO-HALLAZGOS'!Q75,#REF!))/(R75)</f>
        <v>#REF!</v>
      </c>
      <c r="AA75" s="46" t="s">
        <v>49</v>
      </c>
      <c r="AB75" s="46" t="s">
        <v>49</v>
      </c>
      <c r="AC75" s="240" t="e">
        <f>(SUMIF(#REF!,'TABLERO-HALLAZGOS'!Q75,#REF!))/(R75)</f>
        <v>#REF!</v>
      </c>
      <c r="AD75" s="46" t="e">
        <f t="shared" si="18"/>
        <v>#REF!</v>
      </c>
      <c r="AE75" s="85" t="e">
        <f t="shared" si="23"/>
        <v>#REF!</v>
      </c>
      <c r="AF75" s="85" t="e">
        <f t="shared" si="24"/>
        <v>#REF!</v>
      </c>
      <c r="AG75" s="240" t="e">
        <f>(SUMIF(#REF!,'TABLERO-HALLAZGOS'!Q75,#REF!))/(R75)</f>
        <v>#REF!</v>
      </c>
      <c r="AH75" s="46" t="s">
        <v>49</v>
      </c>
    </row>
    <row r="76" spans="2:34" s="1" customFormat="1" ht="33" customHeight="1" x14ac:dyDescent="0.25">
      <c r="B76" s="25" t="s">
        <v>3814</v>
      </c>
      <c r="C76" s="28" t="s">
        <v>3815</v>
      </c>
      <c r="D76" s="25" t="s">
        <v>3816</v>
      </c>
      <c r="E76" s="28" t="s">
        <v>3817</v>
      </c>
      <c r="F76" s="28" t="s">
        <v>24</v>
      </c>
      <c r="G76" s="25" t="s">
        <v>99</v>
      </c>
      <c r="H76" s="25" t="s">
        <v>3817</v>
      </c>
      <c r="I76" s="453" t="s">
        <v>3819</v>
      </c>
      <c r="J76" s="454" t="s">
        <v>2603</v>
      </c>
      <c r="K76" s="387" t="s">
        <v>2604</v>
      </c>
      <c r="L76" s="455" t="s">
        <v>2657</v>
      </c>
      <c r="M76" s="387" t="s">
        <v>2658</v>
      </c>
      <c r="N76" s="25" t="s">
        <v>7</v>
      </c>
      <c r="O76" s="28">
        <v>96</v>
      </c>
      <c r="P76" s="28">
        <v>2020</v>
      </c>
      <c r="Q76" s="28" t="s">
        <v>3967</v>
      </c>
      <c r="R76" s="28" t="e">
        <f>COUNTIF(#REF!,'TABLERO-HALLAZGOS'!Q76)</f>
        <v>#REF!</v>
      </c>
      <c r="S76" s="25" t="s">
        <v>3968</v>
      </c>
      <c r="T76" s="383">
        <v>43966</v>
      </c>
      <c r="U76" s="383">
        <v>44285</v>
      </c>
      <c r="V76" s="484" t="e">
        <f>(SUMIF(#REF!,'TABLERO-HALLAZGOS'!Q76,#REF!))/(R76)</f>
        <v>#REF!</v>
      </c>
      <c r="W76" s="465" t="e">
        <f t="shared" si="13"/>
        <v>#REF!</v>
      </c>
      <c r="X76" s="485">
        <f t="shared" si="14"/>
        <v>-518</v>
      </c>
      <c r="Y76" s="383" t="str">
        <f t="shared" si="15"/>
        <v>VENCIDO</v>
      </c>
      <c r="Z76" s="484" t="e">
        <f>(SUMIF(#REF!,'TABLERO-HALLAZGOS'!Q76,#REF!))/(R76)</f>
        <v>#REF!</v>
      </c>
      <c r="AA76" s="46" t="s">
        <v>49</v>
      </c>
      <c r="AB76" s="46" t="s">
        <v>49</v>
      </c>
      <c r="AC76" s="240" t="e">
        <f>(SUMIF(#REF!,'TABLERO-HALLAZGOS'!Q76,#REF!))/(R76)</f>
        <v>#REF!</v>
      </c>
      <c r="AD76" s="46" t="e">
        <f t="shared" si="18"/>
        <v>#REF!</v>
      </c>
      <c r="AE76" s="85" t="e">
        <f t="shared" si="23"/>
        <v>#REF!</v>
      </c>
      <c r="AF76" s="85" t="e">
        <f t="shared" si="24"/>
        <v>#REF!</v>
      </c>
      <c r="AG76" s="240" t="e">
        <f>(SUMIF(#REF!,'TABLERO-HALLAZGOS'!Q76,#REF!))/(R76)</f>
        <v>#REF!</v>
      </c>
      <c r="AH76" s="46" t="s">
        <v>49</v>
      </c>
    </row>
    <row r="77" spans="2:34" s="1" customFormat="1" ht="33" customHeight="1" x14ac:dyDescent="0.25">
      <c r="B77" s="25" t="s">
        <v>3814</v>
      </c>
      <c r="C77" s="28" t="s">
        <v>3815</v>
      </c>
      <c r="D77" s="25" t="s">
        <v>3816</v>
      </c>
      <c r="E77" s="28" t="s">
        <v>3817</v>
      </c>
      <c r="F77" s="28" t="s">
        <v>24</v>
      </c>
      <c r="G77" s="25" t="s">
        <v>99</v>
      </c>
      <c r="H77" s="25" t="s">
        <v>3817</v>
      </c>
      <c r="I77" s="453" t="s">
        <v>3819</v>
      </c>
      <c r="J77" s="454" t="s">
        <v>2603</v>
      </c>
      <c r="K77" s="387" t="s">
        <v>2604</v>
      </c>
      <c r="L77" s="455" t="s">
        <v>2657</v>
      </c>
      <c r="M77" s="387" t="s">
        <v>2658</v>
      </c>
      <c r="N77" s="25" t="s">
        <v>7</v>
      </c>
      <c r="O77" s="28">
        <v>96</v>
      </c>
      <c r="P77" s="28">
        <v>2020</v>
      </c>
      <c r="Q77" s="28" t="s">
        <v>3969</v>
      </c>
      <c r="R77" s="28" t="e">
        <f>COUNTIF(#REF!,'TABLERO-HALLAZGOS'!Q77)</f>
        <v>#REF!</v>
      </c>
      <c r="S77" s="25" t="s">
        <v>3970</v>
      </c>
      <c r="T77" s="383">
        <v>43966</v>
      </c>
      <c r="U77" s="383">
        <v>44285</v>
      </c>
      <c r="V77" s="484" t="e">
        <f>(SUMIF(#REF!,'TABLERO-HALLAZGOS'!Q77,#REF!))/(R77)</f>
        <v>#REF!</v>
      </c>
      <c r="W77" s="465" t="e">
        <f t="shared" si="13"/>
        <v>#REF!</v>
      </c>
      <c r="X77" s="485">
        <f t="shared" si="14"/>
        <v>-518</v>
      </c>
      <c r="Y77" s="383" t="str">
        <f t="shared" si="15"/>
        <v>VENCIDO</v>
      </c>
      <c r="Z77" s="484" t="e">
        <f>(SUMIF(#REF!,'TABLERO-HALLAZGOS'!Q77,#REF!))/(R77)</f>
        <v>#REF!</v>
      </c>
      <c r="AA77" s="46" t="s">
        <v>49</v>
      </c>
      <c r="AB77" s="46" t="s">
        <v>49</v>
      </c>
      <c r="AC77" s="240" t="e">
        <f>(SUMIF(#REF!,'TABLERO-HALLAZGOS'!Q77,#REF!))/(R77)</f>
        <v>#REF!</v>
      </c>
      <c r="AD77" s="46" t="e">
        <f t="shared" si="18"/>
        <v>#REF!</v>
      </c>
      <c r="AE77" s="85" t="e">
        <f t="shared" si="23"/>
        <v>#REF!</v>
      </c>
      <c r="AF77" s="85" t="e">
        <f t="shared" si="24"/>
        <v>#REF!</v>
      </c>
      <c r="AG77" s="240" t="e">
        <f>(SUMIF(#REF!,'TABLERO-HALLAZGOS'!Q77,#REF!))/(R77)</f>
        <v>#REF!</v>
      </c>
      <c r="AH77" s="46" t="s">
        <v>49</v>
      </c>
    </row>
    <row r="78" spans="2:34" s="1" customFormat="1" ht="33" customHeight="1" x14ac:dyDescent="0.25">
      <c r="B78" s="25" t="s">
        <v>3814</v>
      </c>
      <c r="C78" s="28" t="s">
        <v>3815</v>
      </c>
      <c r="D78" s="25" t="s">
        <v>3816</v>
      </c>
      <c r="E78" s="28" t="s">
        <v>3817</v>
      </c>
      <c r="F78" s="28" t="s">
        <v>24</v>
      </c>
      <c r="G78" s="25" t="s">
        <v>99</v>
      </c>
      <c r="H78" s="25" t="s">
        <v>3817</v>
      </c>
      <c r="I78" s="453" t="s">
        <v>3819</v>
      </c>
      <c r="J78" s="454" t="s">
        <v>2603</v>
      </c>
      <c r="K78" s="387" t="s">
        <v>2604</v>
      </c>
      <c r="L78" s="455" t="s">
        <v>2657</v>
      </c>
      <c r="M78" s="387" t="s">
        <v>2658</v>
      </c>
      <c r="N78" s="25" t="s">
        <v>7</v>
      </c>
      <c r="O78" s="28">
        <v>96</v>
      </c>
      <c r="P78" s="28">
        <v>2020</v>
      </c>
      <c r="Q78" s="28" t="s">
        <v>3971</v>
      </c>
      <c r="R78" s="28" t="e">
        <f>COUNTIF(#REF!,'TABLERO-HALLAZGOS'!Q78)</f>
        <v>#REF!</v>
      </c>
      <c r="S78" s="25" t="s">
        <v>3972</v>
      </c>
      <c r="T78" s="383">
        <v>43966</v>
      </c>
      <c r="U78" s="383">
        <v>44285</v>
      </c>
      <c r="V78" s="484" t="e">
        <f>(SUMIF(#REF!,'TABLERO-HALLAZGOS'!Q78,#REF!))/(R78)</f>
        <v>#REF!</v>
      </c>
      <c r="W78" s="465" t="e">
        <f t="shared" si="13"/>
        <v>#REF!</v>
      </c>
      <c r="X78" s="485">
        <f t="shared" si="14"/>
        <v>-518</v>
      </c>
      <c r="Y78" s="383" t="str">
        <f t="shared" si="15"/>
        <v>VENCIDO</v>
      </c>
      <c r="Z78" s="484" t="e">
        <f>(SUMIF(#REF!,'TABLERO-HALLAZGOS'!Q78,#REF!))/(R78)</f>
        <v>#REF!</v>
      </c>
      <c r="AA78" s="46" t="s">
        <v>49</v>
      </c>
      <c r="AB78" s="46" t="s">
        <v>49</v>
      </c>
      <c r="AC78" s="240" t="e">
        <f>(SUMIF(#REF!,'TABLERO-HALLAZGOS'!Q78,#REF!))/(R78)</f>
        <v>#REF!</v>
      </c>
      <c r="AD78" s="46" t="e">
        <f t="shared" si="18"/>
        <v>#REF!</v>
      </c>
      <c r="AE78" s="85" t="e">
        <f t="shared" si="23"/>
        <v>#REF!</v>
      </c>
      <c r="AF78" s="85" t="e">
        <f t="shared" si="24"/>
        <v>#REF!</v>
      </c>
      <c r="AG78" s="240" t="e">
        <f>(SUMIF(#REF!,'TABLERO-HALLAZGOS'!Q78,#REF!))/(R78)</f>
        <v>#REF!</v>
      </c>
      <c r="AH78" s="46" t="s">
        <v>49</v>
      </c>
    </row>
    <row r="79" spans="2:34" s="1" customFormat="1" ht="33" customHeight="1" x14ac:dyDescent="0.25">
      <c r="B79" s="25" t="s">
        <v>3814</v>
      </c>
      <c r="C79" s="28" t="s">
        <v>3815</v>
      </c>
      <c r="D79" s="25" t="s">
        <v>3816</v>
      </c>
      <c r="E79" s="25" t="s">
        <v>170</v>
      </c>
      <c r="F79" s="61" t="s">
        <v>2527</v>
      </c>
      <c r="G79" s="25" t="s">
        <v>95</v>
      </c>
      <c r="H79" s="25" t="s">
        <v>3973</v>
      </c>
      <c r="I79" s="40" t="s">
        <v>78</v>
      </c>
      <c r="J79" s="449" t="s">
        <v>3808</v>
      </c>
      <c r="K79" s="449" t="s">
        <v>95</v>
      </c>
      <c r="L79" s="449" t="s">
        <v>84</v>
      </c>
      <c r="M79" s="449" t="s">
        <v>84</v>
      </c>
      <c r="N79" s="25" t="s">
        <v>7</v>
      </c>
      <c r="O79" s="28">
        <v>96</v>
      </c>
      <c r="P79" s="28">
        <v>2020</v>
      </c>
      <c r="Q79" s="28" t="s">
        <v>3974</v>
      </c>
      <c r="R79" s="28" t="e">
        <f>COUNTIF(#REF!,'TABLERO-HALLAZGOS'!Q79)</f>
        <v>#REF!</v>
      </c>
      <c r="S79" s="25" t="s">
        <v>1776</v>
      </c>
      <c r="T79" s="383">
        <v>43966</v>
      </c>
      <c r="U79" s="383">
        <v>44104</v>
      </c>
      <c r="V79" s="484" t="e">
        <f>(SUMIF(#REF!,'TABLERO-HALLAZGOS'!Q79,#REF!))/(R79)</f>
        <v>#REF!</v>
      </c>
      <c r="W79" s="465" t="e">
        <f t="shared" si="13"/>
        <v>#REF!</v>
      </c>
      <c r="X79" s="485">
        <f t="shared" si="14"/>
        <v>-699</v>
      </c>
      <c r="Y79" s="383" t="str">
        <f t="shared" si="15"/>
        <v>VENCIDO</v>
      </c>
      <c r="Z79" s="484" t="e">
        <f>(SUMIF(#REF!,'TABLERO-HALLAZGOS'!Q79,#REF!))/(R79)</f>
        <v>#REF!</v>
      </c>
      <c r="AA79" s="46" t="s">
        <v>49</v>
      </c>
      <c r="AB79" s="46" t="s">
        <v>49</v>
      </c>
      <c r="AC79" s="240" t="e">
        <f>(SUMIF(#REF!,'TABLERO-HALLAZGOS'!Q79,#REF!))/(R79)</f>
        <v>#REF!</v>
      </c>
      <c r="AD79" s="46" t="e">
        <f t="shared" si="18"/>
        <v>#REF!</v>
      </c>
      <c r="AE79" s="85" t="e">
        <f t="shared" si="23"/>
        <v>#REF!</v>
      </c>
      <c r="AF79" s="85" t="e">
        <f t="shared" si="24"/>
        <v>#REF!</v>
      </c>
      <c r="AG79" s="240" t="e">
        <f>(SUMIF(#REF!,'TABLERO-HALLAZGOS'!Q79,#REF!))/(R79)</f>
        <v>#REF!</v>
      </c>
      <c r="AH79" s="46" t="s">
        <v>49</v>
      </c>
    </row>
    <row r="80" spans="2:34" s="1" customFormat="1" ht="33" customHeight="1" x14ac:dyDescent="0.25">
      <c r="B80" s="25" t="s">
        <v>3817</v>
      </c>
      <c r="C80" s="28" t="s">
        <v>24</v>
      </c>
      <c r="D80" s="28" t="s">
        <v>99</v>
      </c>
      <c r="E80" s="25" t="s">
        <v>2637</v>
      </c>
      <c r="F80" s="28" t="s">
        <v>24</v>
      </c>
      <c r="G80" s="25" t="s">
        <v>99</v>
      </c>
      <c r="H80" s="25" t="s">
        <v>2638</v>
      </c>
      <c r="I80" s="40" t="s">
        <v>2682</v>
      </c>
      <c r="J80" s="449" t="s">
        <v>2683</v>
      </c>
      <c r="K80" s="449" t="s">
        <v>2684</v>
      </c>
      <c r="L80" s="449" t="s">
        <v>2685</v>
      </c>
      <c r="M80" s="449" t="s">
        <v>2686</v>
      </c>
      <c r="N80" s="25" t="s">
        <v>7</v>
      </c>
      <c r="O80" s="28">
        <v>98</v>
      </c>
      <c r="P80" s="28">
        <v>2020</v>
      </c>
      <c r="Q80" s="28" t="s">
        <v>3975</v>
      </c>
      <c r="R80" s="28" t="e">
        <f>COUNTIF(#REF!,'TABLERO-HALLAZGOS'!Q80)</f>
        <v>#REF!</v>
      </c>
      <c r="S80" s="25" t="s">
        <v>3976</v>
      </c>
      <c r="T80" s="383">
        <v>44027</v>
      </c>
      <c r="U80" s="383">
        <v>44135</v>
      </c>
      <c r="V80" s="484" t="e">
        <f>(SUMIF(#REF!,'TABLERO-HALLAZGOS'!Q80,#REF!))/(R80)</f>
        <v>#REF!</v>
      </c>
      <c r="W80" s="465" t="e">
        <f t="shared" si="13"/>
        <v>#REF!</v>
      </c>
      <c r="X80" s="485">
        <f t="shared" si="14"/>
        <v>-668</v>
      </c>
      <c r="Y80" s="383" t="str">
        <f t="shared" si="15"/>
        <v>VENCIDO</v>
      </c>
      <c r="Z80" s="484" t="e">
        <f>(SUMIF(#REF!,'TABLERO-HALLAZGOS'!Q80,#REF!))/(R80)</f>
        <v>#REF!</v>
      </c>
      <c r="AA80" s="46" t="s">
        <v>49</v>
      </c>
      <c r="AB80" s="46" t="s">
        <v>49</v>
      </c>
      <c r="AC80" s="240" t="e">
        <f>(SUMIF(#REF!,'TABLERO-HALLAZGOS'!Q80,#REF!))/(R80)</f>
        <v>#REF!</v>
      </c>
      <c r="AD80" s="46" t="e">
        <f t="shared" si="18"/>
        <v>#REF!</v>
      </c>
      <c r="AE80" s="85" t="e">
        <f t="shared" si="23"/>
        <v>#REF!</v>
      </c>
      <c r="AF80" s="85" t="e">
        <f t="shared" si="24"/>
        <v>#REF!</v>
      </c>
      <c r="AG80" s="240" t="e">
        <f>(SUMIF(#REF!,'TABLERO-HALLAZGOS'!Q80,#REF!))/(R80)</f>
        <v>#REF!</v>
      </c>
      <c r="AH80" s="46" t="s">
        <v>49</v>
      </c>
    </row>
    <row r="81" spans="2:34" s="1" customFormat="1" ht="33" customHeight="1" x14ac:dyDescent="0.25">
      <c r="B81" s="25" t="s">
        <v>3817</v>
      </c>
      <c r="C81" s="28" t="s">
        <v>24</v>
      </c>
      <c r="D81" s="28" t="s">
        <v>99</v>
      </c>
      <c r="E81" s="40" t="s">
        <v>2637</v>
      </c>
      <c r="F81" s="25" t="s">
        <v>24</v>
      </c>
      <c r="G81" s="25" t="s">
        <v>99</v>
      </c>
      <c r="H81" s="25" t="s">
        <v>2638</v>
      </c>
      <c r="I81" s="40" t="s">
        <v>2639</v>
      </c>
      <c r="J81" s="449" t="s">
        <v>2640</v>
      </c>
      <c r="K81" s="449" t="s">
        <v>2641</v>
      </c>
      <c r="L81" s="449" t="s">
        <v>2642</v>
      </c>
      <c r="M81" s="449" t="s">
        <v>2643</v>
      </c>
      <c r="N81" s="25" t="s">
        <v>7</v>
      </c>
      <c r="O81" s="28">
        <v>98</v>
      </c>
      <c r="P81" s="28">
        <v>2020</v>
      </c>
      <c r="Q81" s="28" t="s">
        <v>3977</v>
      </c>
      <c r="R81" s="28" t="e">
        <f>COUNTIF(#REF!,'TABLERO-HALLAZGOS'!Q81)</f>
        <v>#REF!</v>
      </c>
      <c r="S81" s="25" t="s">
        <v>3976</v>
      </c>
      <c r="T81" s="383">
        <v>44027</v>
      </c>
      <c r="U81" s="383">
        <v>44195</v>
      </c>
      <c r="V81" s="484" t="e">
        <f>(SUMIF(#REF!,'TABLERO-HALLAZGOS'!Q81,#REF!))/(R81)</f>
        <v>#REF!</v>
      </c>
      <c r="W81" s="465" t="e">
        <f t="shared" si="13"/>
        <v>#REF!</v>
      </c>
      <c r="X81" s="485">
        <f t="shared" si="14"/>
        <v>-608</v>
      </c>
      <c r="Y81" s="383" t="str">
        <f t="shared" si="15"/>
        <v>VENCIDO</v>
      </c>
      <c r="Z81" s="484" t="e">
        <f>(SUMIF(#REF!,'TABLERO-HALLAZGOS'!Q81,#REF!))/(R81)</f>
        <v>#REF!</v>
      </c>
      <c r="AA81" s="46" t="s">
        <v>49</v>
      </c>
      <c r="AB81" s="46" t="s">
        <v>49</v>
      </c>
      <c r="AC81" s="240" t="e">
        <f>(SUMIF(#REF!,'TABLERO-HALLAZGOS'!Q81,#REF!))/(R81)</f>
        <v>#REF!</v>
      </c>
      <c r="AD81" s="46" t="e">
        <f t="shared" si="18"/>
        <v>#REF!</v>
      </c>
      <c r="AE81" s="85" t="e">
        <f t="shared" si="23"/>
        <v>#REF!</v>
      </c>
      <c r="AF81" s="85" t="e">
        <f t="shared" si="24"/>
        <v>#REF!</v>
      </c>
      <c r="AG81" s="240" t="e">
        <f>(SUMIF(#REF!,'TABLERO-HALLAZGOS'!Q81,#REF!))/(R81)</f>
        <v>#REF!</v>
      </c>
      <c r="AH81" s="46" t="s">
        <v>49</v>
      </c>
    </row>
    <row r="82" spans="2:34" s="1" customFormat="1" ht="33" customHeight="1" x14ac:dyDescent="0.25">
      <c r="B82" s="25" t="s">
        <v>3817</v>
      </c>
      <c r="C82" s="28" t="s">
        <v>24</v>
      </c>
      <c r="D82" s="28" t="s">
        <v>99</v>
      </c>
      <c r="E82" s="28" t="s">
        <v>3817</v>
      </c>
      <c r="F82" s="28" t="s">
        <v>24</v>
      </c>
      <c r="G82" s="25" t="s">
        <v>99</v>
      </c>
      <c r="H82" s="25" t="s">
        <v>3818</v>
      </c>
      <c r="I82" s="453" t="s">
        <v>3819</v>
      </c>
      <c r="J82" s="454" t="s">
        <v>2603</v>
      </c>
      <c r="K82" s="387" t="s">
        <v>2604</v>
      </c>
      <c r="L82" s="455" t="s">
        <v>2657</v>
      </c>
      <c r="M82" s="387" t="s">
        <v>2658</v>
      </c>
      <c r="N82" s="25" t="s">
        <v>7</v>
      </c>
      <c r="O82" s="28">
        <v>98</v>
      </c>
      <c r="P82" s="28">
        <v>2020</v>
      </c>
      <c r="Q82" s="28" t="s">
        <v>3978</v>
      </c>
      <c r="R82" s="28" t="e">
        <f>COUNTIF(#REF!,'TABLERO-HALLAZGOS'!Q82)</f>
        <v>#REF!</v>
      </c>
      <c r="S82" s="25" t="s">
        <v>1907</v>
      </c>
      <c r="T82" s="383">
        <v>44027</v>
      </c>
      <c r="U82" s="383">
        <v>44367</v>
      </c>
      <c r="V82" s="484" t="e">
        <f>(SUMIF(#REF!,'TABLERO-HALLAZGOS'!Q82,#REF!))/(R82)</f>
        <v>#REF!</v>
      </c>
      <c r="W82" s="465" t="e">
        <f t="shared" si="13"/>
        <v>#REF!</v>
      </c>
      <c r="X82" s="485">
        <f t="shared" si="14"/>
        <v>-436</v>
      </c>
      <c r="Y82" s="383" t="str">
        <f t="shared" si="15"/>
        <v>VENCIDO</v>
      </c>
      <c r="Z82" s="484" t="e">
        <f>(SUMIF(#REF!,'TABLERO-HALLAZGOS'!Q82,#REF!))/(R82)</f>
        <v>#REF!</v>
      </c>
      <c r="AA82" s="46" t="s">
        <v>49</v>
      </c>
      <c r="AB82" s="46" t="s">
        <v>49</v>
      </c>
      <c r="AC82" s="240" t="e">
        <f>(SUMIF(#REF!,'TABLERO-HALLAZGOS'!Q82,#REF!))/(R82)</f>
        <v>#REF!</v>
      </c>
      <c r="AD82" s="46" t="e">
        <f t="shared" si="18"/>
        <v>#REF!</v>
      </c>
      <c r="AE82" s="85" t="e">
        <f t="shared" si="23"/>
        <v>#REF!</v>
      </c>
      <c r="AF82" s="85" t="e">
        <f t="shared" si="24"/>
        <v>#REF!</v>
      </c>
      <c r="AG82" s="240" t="e">
        <f>(SUMIF(#REF!,'TABLERO-HALLAZGOS'!Q82,#REF!))/(R82)</f>
        <v>#REF!</v>
      </c>
      <c r="AH82" s="46" t="s">
        <v>49</v>
      </c>
    </row>
    <row r="83" spans="2:34" s="1" customFormat="1" ht="33" customHeight="1" x14ac:dyDescent="0.25">
      <c r="B83" s="25" t="s">
        <v>3817</v>
      </c>
      <c r="C83" s="28" t="s">
        <v>24</v>
      </c>
      <c r="D83" s="28" t="s">
        <v>99</v>
      </c>
      <c r="E83" s="28" t="s">
        <v>3817</v>
      </c>
      <c r="F83" s="28" t="s">
        <v>24</v>
      </c>
      <c r="G83" s="25" t="s">
        <v>99</v>
      </c>
      <c r="H83" s="25" t="s">
        <v>3818</v>
      </c>
      <c r="I83" s="453" t="s">
        <v>3819</v>
      </c>
      <c r="J83" s="454" t="s">
        <v>2603</v>
      </c>
      <c r="K83" s="387" t="s">
        <v>2604</v>
      </c>
      <c r="L83" s="455" t="s">
        <v>2657</v>
      </c>
      <c r="M83" s="387" t="s">
        <v>2658</v>
      </c>
      <c r="N83" s="25" t="s">
        <v>7</v>
      </c>
      <c r="O83" s="28">
        <v>98</v>
      </c>
      <c r="P83" s="28">
        <v>2020</v>
      </c>
      <c r="Q83" s="28" t="s">
        <v>3979</v>
      </c>
      <c r="R83" s="28" t="e">
        <f>COUNTIF(#REF!,'TABLERO-HALLAZGOS'!Q83)</f>
        <v>#REF!</v>
      </c>
      <c r="S83" s="25" t="s">
        <v>1913</v>
      </c>
      <c r="T83" s="383">
        <v>44027</v>
      </c>
      <c r="U83" s="383">
        <v>44367</v>
      </c>
      <c r="V83" s="484" t="e">
        <f>(SUMIF(#REF!,'TABLERO-HALLAZGOS'!Q83,#REF!))/(R83)</f>
        <v>#REF!</v>
      </c>
      <c r="W83" s="465" t="e">
        <f t="shared" si="13"/>
        <v>#REF!</v>
      </c>
      <c r="X83" s="485">
        <f t="shared" si="14"/>
        <v>-436</v>
      </c>
      <c r="Y83" s="383" t="str">
        <f t="shared" si="15"/>
        <v>VENCIDO</v>
      </c>
      <c r="Z83" s="484" t="e">
        <f>(SUMIF(#REF!,'TABLERO-HALLAZGOS'!Q83,#REF!))/(R83)</f>
        <v>#REF!</v>
      </c>
      <c r="AA83" s="46" t="s">
        <v>49</v>
      </c>
      <c r="AB83" s="46" t="s">
        <v>49</v>
      </c>
      <c r="AC83" s="240" t="e">
        <f>(SUMIF(#REF!,'TABLERO-HALLAZGOS'!Q83,#REF!))/(R83)</f>
        <v>#REF!</v>
      </c>
      <c r="AD83" s="46" t="e">
        <f t="shared" si="18"/>
        <v>#REF!</v>
      </c>
      <c r="AE83" s="85" t="e">
        <f t="shared" si="23"/>
        <v>#REF!</v>
      </c>
      <c r="AF83" s="85" t="e">
        <f t="shared" si="24"/>
        <v>#REF!</v>
      </c>
      <c r="AG83" s="240" t="e">
        <f>(SUMIF(#REF!,'TABLERO-HALLAZGOS'!Q83,#REF!))/(R83)</f>
        <v>#REF!</v>
      </c>
      <c r="AH83" s="46" t="s">
        <v>49</v>
      </c>
    </row>
    <row r="84" spans="2:34" s="1" customFormat="1" ht="33" customHeight="1" x14ac:dyDescent="0.25">
      <c r="B84" s="25" t="s">
        <v>3817</v>
      </c>
      <c r="C84" s="28" t="s">
        <v>24</v>
      </c>
      <c r="D84" s="28" t="s">
        <v>99</v>
      </c>
      <c r="E84" s="28" t="s">
        <v>3817</v>
      </c>
      <c r="F84" s="28" t="s">
        <v>24</v>
      </c>
      <c r="G84" s="25" t="s">
        <v>99</v>
      </c>
      <c r="H84" s="25" t="s">
        <v>3818</v>
      </c>
      <c r="I84" s="453" t="s">
        <v>3819</v>
      </c>
      <c r="J84" s="454" t="s">
        <v>2603</v>
      </c>
      <c r="K84" s="387" t="s">
        <v>2604</v>
      </c>
      <c r="L84" s="455" t="s">
        <v>2657</v>
      </c>
      <c r="M84" s="387" t="s">
        <v>2658</v>
      </c>
      <c r="N84" s="25" t="s">
        <v>7</v>
      </c>
      <c r="O84" s="28">
        <v>98</v>
      </c>
      <c r="P84" s="28">
        <v>2020</v>
      </c>
      <c r="Q84" s="28" t="s">
        <v>3980</v>
      </c>
      <c r="R84" s="28" t="e">
        <f>COUNTIF(#REF!,'TABLERO-HALLAZGOS'!Q84)</f>
        <v>#REF!</v>
      </c>
      <c r="S84" s="25" t="s">
        <v>1916</v>
      </c>
      <c r="T84" s="383">
        <v>44027</v>
      </c>
      <c r="U84" s="383">
        <v>44367</v>
      </c>
      <c r="V84" s="484" t="e">
        <f>(SUMIF(#REF!,'TABLERO-HALLAZGOS'!Q84,#REF!))/(R84)</f>
        <v>#REF!</v>
      </c>
      <c r="W84" s="465" t="e">
        <f t="shared" si="13"/>
        <v>#REF!</v>
      </c>
      <c r="X84" s="485">
        <f t="shared" si="14"/>
        <v>-436</v>
      </c>
      <c r="Y84" s="383" t="str">
        <f t="shared" si="15"/>
        <v>VENCIDO</v>
      </c>
      <c r="Z84" s="484" t="e">
        <f>(SUMIF(#REF!,'TABLERO-HALLAZGOS'!Q84,#REF!))/(R84)</f>
        <v>#REF!</v>
      </c>
      <c r="AA84" s="46" t="s">
        <v>49</v>
      </c>
      <c r="AB84" s="46" t="s">
        <v>49</v>
      </c>
      <c r="AC84" s="240" t="e">
        <f>(SUMIF(#REF!,'TABLERO-HALLAZGOS'!Q84,#REF!))/(R84)</f>
        <v>#REF!</v>
      </c>
      <c r="AD84" s="46" t="e">
        <f t="shared" si="18"/>
        <v>#REF!</v>
      </c>
      <c r="AE84" s="85" t="e">
        <f t="shared" si="23"/>
        <v>#REF!</v>
      </c>
      <c r="AF84" s="85" t="e">
        <f t="shared" si="24"/>
        <v>#REF!</v>
      </c>
      <c r="AG84" s="240" t="e">
        <f>(SUMIF(#REF!,'TABLERO-HALLAZGOS'!Q84,#REF!))/(R84)</f>
        <v>#REF!</v>
      </c>
      <c r="AH84" s="46" t="s">
        <v>49</v>
      </c>
    </row>
    <row r="85" spans="2:34" s="1" customFormat="1" ht="33" customHeight="1" x14ac:dyDescent="0.25">
      <c r="B85" s="25" t="s">
        <v>2663</v>
      </c>
      <c r="C85" s="28" t="s">
        <v>24</v>
      </c>
      <c r="D85" s="28" t="s">
        <v>99</v>
      </c>
      <c r="E85" s="25" t="s">
        <v>3981</v>
      </c>
      <c r="F85" s="25" t="s">
        <v>3982</v>
      </c>
      <c r="G85" s="25" t="s">
        <v>3983</v>
      </c>
      <c r="H85" s="25" t="s">
        <v>3984</v>
      </c>
      <c r="I85" s="456" t="s">
        <v>3985</v>
      </c>
      <c r="J85" s="458" t="s">
        <v>2603</v>
      </c>
      <c r="K85" s="457" t="s">
        <v>2604</v>
      </c>
      <c r="L85" s="456" t="s">
        <v>3986</v>
      </c>
      <c r="M85" s="456" t="s">
        <v>3987</v>
      </c>
      <c r="N85" s="25" t="s">
        <v>7</v>
      </c>
      <c r="O85" s="28">
        <v>99</v>
      </c>
      <c r="P85" s="28">
        <v>2020</v>
      </c>
      <c r="Q85" s="28" t="s">
        <v>3988</v>
      </c>
      <c r="R85" s="28" t="e">
        <f>COUNTIF(#REF!,'TABLERO-HALLAZGOS'!Q85)</f>
        <v>#REF!</v>
      </c>
      <c r="S85" s="25" t="s">
        <v>3989</v>
      </c>
      <c r="T85" s="383">
        <v>44084</v>
      </c>
      <c r="U85" s="383">
        <v>44428</v>
      </c>
      <c r="V85" s="484" t="e">
        <f>(SUMIF(#REF!,'TABLERO-HALLAZGOS'!Q85,#REF!))/(R85)</f>
        <v>#REF!</v>
      </c>
      <c r="W85" s="465" t="e">
        <f t="shared" si="13"/>
        <v>#REF!</v>
      </c>
      <c r="X85" s="485">
        <f t="shared" si="14"/>
        <v>-375</v>
      </c>
      <c r="Y85" s="383" t="str">
        <f t="shared" si="15"/>
        <v>VENCIDO</v>
      </c>
      <c r="Z85" s="484" t="e">
        <f>(SUMIF(#REF!,'TABLERO-HALLAZGOS'!Q85,#REF!))/(R85)</f>
        <v>#REF!</v>
      </c>
      <c r="AA85" s="46" t="s">
        <v>49</v>
      </c>
      <c r="AB85" s="46" t="s">
        <v>49</v>
      </c>
      <c r="AC85" s="240" t="e">
        <f>(SUMIF(#REF!,'TABLERO-HALLAZGOS'!Q85,#REF!))/(R85)</f>
        <v>#REF!</v>
      </c>
      <c r="AD85" s="46" t="e">
        <f t="shared" si="18"/>
        <v>#REF!</v>
      </c>
      <c r="AE85" s="85" t="e">
        <f t="shared" si="23"/>
        <v>#REF!</v>
      </c>
      <c r="AF85" s="85" t="e">
        <f t="shared" si="24"/>
        <v>#REF!</v>
      </c>
      <c r="AG85" s="240" t="e">
        <f>(SUMIF(#REF!,'TABLERO-HALLAZGOS'!Q85,#REF!))/(R85)</f>
        <v>#REF!</v>
      </c>
      <c r="AH85" s="46" t="s">
        <v>49</v>
      </c>
    </row>
    <row r="86" spans="2:34" s="1" customFormat="1" ht="33" customHeight="1" x14ac:dyDescent="0.25">
      <c r="B86" s="25" t="s">
        <v>2663</v>
      </c>
      <c r="C86" s="28" t="s">
        <v>24</v>
      </c>
      <c r="D86" s="28" t="s">
        <v>99</v>
      </c>
      <c r="E86" s="28" t="s">
        <v>229</v>
      </c>
      <c r="F86" s="61" t="s">
        <v>24</v>
      </c>
      <c r="G86" s="25" t="s">
        <v>99</v>
      </c>
      <c r="H86" s="25" t="s">
        <v>3990</v>
      </c>
      <c r="I86" s="460" t="s">
        <v>2901</v>
      </c>
      <c r="J86" s="458" t="s">
        <v>2603</v>
      </c>
      <c r="K86" s="457" t="s">
        <v>2604</v>
      </c>
      <c r="L86" s="456" t="s">
        <v>2657</v>
      </c>
      <c r="M86" s="457" t="s">
        <v>2658</v>
      </c>
      <c r="N86" s="25" t="s">
        <v>7</v>
      </c>
      <c r="O86" s="28">
        <v>99</v>
      </c>
      <c r="P86" s="28">
        <v>2020</v>
      </c>
      <c r="Q86" s="28" t="s">
        <v>3991</v>
      </c>
      <c r="R86" s="28" t="e">
        <f>COUNTIF(#REF!,'TABLERO-HALLAZGOS'!Q86)</f>
        <v>#REF!</v>
      </c>
      <c r="S86" s="25" t="s">
        <v>3992</v>
      </c>
      <c r="T86" s="383">
        <v>44084</v>
      </c>
      <c r="U86" s="383">
        <v>44428</v>
      </c>
      <c r="V86" s="484" t="e">
        <f>(SUMIF(#REF!,'TABLERO-HALLAZGOS'!Q86,#REF!))/(R86)</f>
        <v>#REF!</v>
      </c>
      <c r="W86" s="465" t="e">
        <f t="shared" si="13"/>
        <v>#REF!</v>
      </c>
      <c r="X86" s="485">
        <f t="shared" si="14"/>
        <v>-375</v>
      </c>
      <c r="Y86" s="383" t="str">
        <f t="shared" si="15"/>
        <v>VENCIDO</v>
      </c>
      <c r="Z86" s="484" t="e">
        <f>(SUMIF(#REF!,'TABLERO-HALLAZGOS'!Q86,#REF!))/(R86)</f>
        <v>#REF!</v>
      </c>
      <c r="AA86" s="46" t="s">
        <v>49</v>
      </c>
      <c r="AB86" s="46" t="s">
        <v>49</v>
      </c>
      <c r="AC86" s="240" t="e">
        <f>(SUMIF(#REF!,'TABLERO-HALLAZGOS'!Q86,#REF!))/(R86)</f>
        <v>#REF!</v>
      </c>
      <c r="AD86" s="46" t="e">
        <f t="shared" si="18"/>
        <v>#REF!</v>
      </c>
      <c r="AE86" s="85" t="e">
        <f t="shared" si="23"/>
        <v>#REF!</v>
      </c>
      <c r="AF86" s="85" t="e">
        <f t="shared" si="24"/>
        <v>#REF!</v>
      </c>
      <c r="AG86" s="240" t="e">
        <f>(SUMIF(#REF!,'TABLERO-HALLAZGOS'!Q86,#REF!))/(R86)</f>
        <v>#REF!</v>
      </c>
      <c r="AH86" s="46" t="s">
        <v>49</v>
      </c>
    </row>
    <row r="87" spans="2:34" s="1" customFormat="1" ht="33" customHeight="1" x14ac:dyDescent="0.25">
      <c r="B87" s="25" t="s">
        <v>2663</v>
      </c>
      <c r="C87" s="28" t="s">
        <v>24</v>
      </c>
      <c r="D87" s="28" t="s">
        <v>99</v>
      </c>
      <c r="E87" s="28" t="s">
        <v>2663</v>
      </c>
      <c r="F87" s="28" t="s">
        <v>24</v>
      </c>
      <c r="G87" s="25" t="s">
        <v>99</v>
      </c>
      <c r="H87" s="28" t="s">
        <v>2663</v>
      </c>
      <c r="I87" s="456" t="s">
        <v>2664</v>
      </c>
      <c r="J87" s="457" t="s">
        <v>2603</v>
      </c>
      <c r="K87" s="457" t="s">
        <v>2604</v>
      </c>
      <c r="L87" s="456" t="s">
        <v>2665</v>
      </c>
      <c r="M87" s="457" t="s">
        <v>2666</v>
      </c>
      <c r="N87" s="25" t="s">
        <v>7</v>
      </c>
      <c r="O87" s="28">
        <v>99</v>
      </c>
      <c r="P87" s="28">
        <v>2020</v>
      </c>
      <c r="Q87" s="28" t="s">
        <v>3993</v>
      </c>
      <c r="R87" s="28" t="e">
        <f>COUNTIF(#REF!,'TABLERO-HALLAZGOS'!Q87)</f>
        <v>#REF!</v>
      </c>
      <c r="S87" s="25" t="s">
        <v>3994</v>
      </c>
      <c r="T87" s="383">
        <v>44084</v>
      </c>
      <c r="U87" s="383">
        <v>44428</v>
      </c>
      <c r="V87" s="484" t="e">
        <f>(SUMIF(#REF!,'TABLERO-HALLAZGOS'!Q87,#REF!))/(R87)</f>
        <v>#REF!</v>
      </c>
      <c r="W87" s="465" t="e">
        <f t="shared" si="13"/>
        <v>#REF!</v>
      </c>
      <c r="X87" s="485">
        <f t="shared" si="14"/>
        <v>-375</v>
      </c>
      <c r="Y87" s="383" t="str">
        <f t="shared" si="15"/>
        <v>VENCIDO</v>
      </c>
      <c r="Z87" s="484" t="e">
        <f>(SUMIF(#REF!,'TABLERO-HALLAZGOS'!Q87,#REF!))/(R87)</f>
        <v>#REF!</v>
      </c>
      <c r="AA87" s="46" t="s">
        <v>49</v>
      </c>
      <c r="AB87" s="46" t="s">
        <v>49</v>
      </c>
      <c r="AC87" s="240" t="e">
        <f>(SUMIF(#REF!,'TABLERO-HALLAZGOS'!Q87,#REF!))/(R87)</f>
        <v>#REF!</v>
      </c>
      <c r="AD87" s="46" t="e">
        <f t="shared" si="18"/>
        <v>#REF!</v>
      </c>
      <c r="AE87" s="85" t="e">
        <f t="shared" si="23"/>
        <v>#REF!</v>
      </c>
      <c r="AF87" s="85" t="e">
        <f t="shared" si="24"/>
        <v>#REF!</v>
      </c>
      <c r="AG87" s="240" t="e">
        <f>(SUMIF(#REF!,'TABLERO-HALLAZGOS'!Q87,#REF!))/(R87)</f>
        <v>#REF!</v>
      </c>
      <c r="AH87" s="46" t="s">
        <v>49</v>
      </c>
    </row>
    <row r="88" spans="2:34" s="1" customFormat="1" ht="33" customHeight="1" x14ac:dyDescent="0.25">
      <c r="B88" s="25" t="s">
        <v>2551</v>
      </c>
      <c r="C88" s="28" t="s">
        <v>24</v>
      </c>
      <c r="D88" s="28" t="s">
        <v>99</v>
      </c>
      <c r="E88" s="28" t="s">
        <v>2551</v>
      </c>
      <c r="F88" s="28" t="s">
        <v>24</v>
      </c>
      <c r="G88" s="25" t="s">
        <v>99</v>
      </c>
      <c r="H88" s="25" t="s">
        <v>2552</v>
      </c>
      <c r="I88" s="456" t="s">
        <v>3908</v>
      </c>
      <c r="J88" s="458" t="s">
        <v>2603</v>
      </c>
      <c r="K88" s="457" t="s">
        <v>2604</v>
      </c>
      <c r="L88" s="456" t="s">
        <v>2665</v>
      </c>
      <c r="M88" s="457" t="s">
        <v>2666</v>
      </c>
      <c r="N88" s="25" t="s">
        <v>7</v>
      </c>
      <c r="O88" s="28">
        <v>102</v>
      </c>
      <c r="P88" s="25">
        <v>2020</v>
      </c>
      <c r="Q88" s="28" t="s">
        <v>3995</v>
      </c>
      <c r="R88" s="28" t="e">
        <f>COUNTIF(#REF!,'TABLERO-HALLAZGOS'!Q88)</f>
        <v>#REF!</v>
      </c>
      <c r="S88" s="25" t="s">
        <v>1948</v>
      </c>
      <c r="T88" s="383">
        <v>44150</v>
      </c>
      <c r="U88" s="383">
        <v>44469</v>
      </c>
      <c r="V88" s="484" t="e">
        <f>(SUMIF(#REF!,'TABLERO-HALLAZGOS'!Q88,#REF!))/(R88)</f>
        <v>#REF!</v>
      </c>
      <c r="W88" s="465" t="e">
        <f t="shared" si="13"/>
        <v>#REF!</v>
      </c>
      <c r="X88" s="485">
        <f t="shared" si="14"/>
        <v>-334</v>
      </c>
      <c r="Y88" s="383" t="str">
        <f t="shared" si="15"/>
        <v>VENCIDO</v>
      </c>
      <c r="Z88" s="484" t="e">
        <f>(SUMIF(#REF!,'TABLERO-HALLAZGOS'!Q88,#REF!))/(R88)</f>
        <v>#REF!</v>
      </c>
      <c r="AA88" s="46" t="s">
        <v>49</v>
      </c>
      <c r="AB88" s="46" t="s">
        <v>49</v>
      </c>
      <c r="AC88" s="240" t="e">
        <f>(SUMIF(#REF!,'TABLERO-HALLAZGOS'!Q88,#REF!))/(R88)</f>
        <v>#REF!</v>
      </c>
      <c r="AD88" s="46" t="e">
        <f t="shared" si="18"/>
        <v>#REF!</v>
      </c>
      <c r="AE88" s="85" t="e">
        <f t="shared" si="23"/>
        <v>#REF!</v>
      </c>
      <c r="AF88" s="85" t="e">
        <f t="shared" si="24"/>
        <v>#REF!</v>
      </c>
      <c r="AG88" s="240" t="e">
        <f>(SUMIF(#REF!,'TABLERO-HALLAZGOS'!Q88,#REF!))/(R88)</f>
        <v>#REF!</v>
      </c>
      <c r="AH88" s="46" t="s">
        <v>49</v>
      </c>
    </row>
    <row r="89" spans="2:34" s="1" customFormat="1" ht="33" customHeight="1" x14ac:dyDescent="0.25">
      <c r="B89" s="25" t="s">
        <v>2551</v>
      </c>
      <c r="C89" s="28" t="s">
        <v>24</v>
      </c>
      <c r="D89" s="28" t="s">
        <v>99</v>
      </c>
      <c r="E89" s="28" t="s">
        <v>2551</v>
      </c>
      <c r="F89" s="28" t="s">
        <v>24</v>
      </c>
      <c r="G89" s="25" t="s">
        <v>99</v>
      </c>
      <c r="H89" s="25" t="s">
        <v>2552</v>
      </c>
      <c r="I89" s="456" t="s">
        <v>3908</v>
      </c>
      <c r="J89" s="458" t="s">
        <v>2603</v>
      </c>
      <c r="K89" s="457" t="s">
        <v>2604</v>
      </c>
      <c r="L89" s="456" t="s">
        <v>2665</v>
      </c>
      <c r="M89" s="457" t="s">
        <v>2666</v>
      </c>
      <c r="N89" s="25" t="s">
        <v>7</v>
      </c>
      <c r="O89" s="28">
        <v>102</v>
      </c>
      <c r="P89" s="25">
        <v>2020</v>
      </c>
      <c r="Q89" s="28" t="s">
        <v>3996</v>
      </c>
      <c r="R89" s="28" t="e">
        <f>COUNTIF(#REF!,'TABLERO-HALLAZGOS'!Q89)</f>
        <v>#REF!</v>
      </c>
      <c r="S89" s="25" t="s">
        <v>3997</v>
      </c>
      <c r="T89" s="383">
        <v>44150</v>
      </c>
      <c r="U89" s="383">
        <v>44469</v>
      </c>
      <c r="V89" s="484" t="e">
        <f>(SUMIF(#REF!,'TABLERO-HALLAZGOS'!Q89,#REF!))/(R89)</f>
        <v>#REF!</v>
      </c>
      <c r="W89" s="465" t="e">
        <f t="shared" si="13"/>
        <v>#REF!</v>
      </c>
      <c r="X89" s="485">
        <f t="shared" si="14"/>
        <v>-334</v>
      </c>
      <c r="Y89" s="383" t="str">
        <f t="shared" si="15"/>
        <v>VENCIDO</v>
      </c>
      <c r="Z89" s="484" t="e">
        <f>(SUMIF(#REF!,'TABLERO-HALLAZGOS'!Q89,#REF!))/(R89)</f>
        <v>#REF!</v>
      </c>
      <c r="AA89" s="46" t="s">
        <v>49</v>
      </c>
      <c r="AB89" s="46" t="s">
        <v>49</v>
      </c>
      <c r="AC89" s="240" t="e">
        <f>(SUMIF(#REF!,'TABLERO-HALLAZGOS'!Q89,#REF!))/(R89)</f>
        <v>#REF!</v>
      </c>
      <c r="AD89" s="46" t="e">
        <f t="shared" si="18"/>
        <v>#REF!</v>
      </c>
      <c r="AE89" s="85" t="e">
        <f t="shared" si="23"/>
        <v>#REF!</v>
      </c>
      <c r="AF89" s="85" t="e">
        <f t="shared" si="24"/>
        <v>#REF!</v>
      </c>
      <c r="AG89" s="240" t="e">
        <f>(SUMIF(#REF!,'TABLERO-HALLAZGOS'!Q89,#REF!))/(R89)</f>
        <v>#REF!</v>
      </c>
      <c r="AH89" s="46" t="s">
        <v>49</v>
      </c>
    </row>
    <row r="90" spans="2:34" s="1" customFormat="1" ht="33" customHeight="1" x14ac:dyDescent="0.25">
      <c r="B90" s="25" t="s">
        <v>2551</v>
      </c>
      <c r="C90" s="28" t="s">
        <v>24</v>
      </c>
      <c r="D90" s="28" t="s">
        <v>99</v>
      </c>
      <c r="E90" s="28" t="s">
        <v>2551</v>
      </c>
      <c r="F90" s="28" t="s">
        <v>24</v>
      </c>
      <c r="G90" s="25" t="s">
        <v>99</v>
      </c>
      <c r="H90" s="25" t="s">
        <v>2552</v>
      </c>
      <c r="I90" s="456" t="s">
        <v>3908</v>
      </c>
      <c r="J90" s="458" t="s">
        <v>2603</v>
      </c>
      <c r="K90" s="457" t="s">
        <v>2604</v>
      </c>
      <c r="L90" s="456" t="s">
        <v>2665</v>
      </c>
      <c r="M90" s="457" t="s">
        <v>2666</v>
      </c>
      <c r="N90" s="25" t="s">
        <v>7</v>
      </c>
      <c r="O90" s="28">
        <v>102</v>
      </c>
      <c r="P90" s="25">
        <v>2020</v>
      </c>
      <c r="Q90" s="28" t="s">
        <v>3998</v>
      </c>
      <c r="R90" s="28" t="e">
        <f>COUNTIF(#REF!,'TABLERO-HALLAZGOS'!Q90)</f>
        <v>#REF!</v>
      </c>
      <c r="S90" s="25" t="s">
        <v>3997</v>
      </c>
      <c r="T90" s="383">
        <v>44150</v>
      </c>
      <c r="U90" s="383">
        <v>44469</v>
      </c>
      <c r="V90" s="484" t="e">
        <f>(SUMIF(#REF!,'TABLERO-HALLAZGOS'!Q90,#REF!))/(R90)</f>
        <v>#REF!</v>
      </c>
      <c r="W90" s="465" t="e">
        <f t="shared" si="13"/>
        <v>#REF!</v>
      </c>
      <c r="X90" s="485">
        <f t="shared" si="14"/>
        <v>-334</v>
      </c>
      <c r="Y90" s="383" t="str">
        <f t="shared" si="15"/>
        <v>VENCIDO</v>
      </c>
      <c r="Z90" s="484" t="e">
        <f>(SUMIF(#REF!,'TABLERO-HALLAZGOS'!Q90,#REF!))/(R90)</f>
        <v>#REF!</v>
      </c>
      <c r="AA90" s="46" t="s">
        <v>48</v>
      </c>
      <c r="AB90" s="46" t="s">
        <v>48</v>
      </c>
      <c r="AC90" s="240" t="e">
        <f>(SUMIF(#REF!,'TABLERO-HALLAZGOS'!Q90,#REF!))/(R90)</f>
        <v>#REF!</v>
      </c>
      <c r="AD90" s="46" t="e">
        <f t="shared" si="18"/>
        <v>#REF!</v>
      </c>
      <c r="AE90" s="85" t="e">
        <f t="shared" si="23"/>
        <v>#REF!</v>
      </c>
      <c r="AF90" s="85" t="e">
        <f t="shared" si="24"/>
        <v>#REF!</v>
      </c>
      <c r="AG90" s="240" t="e">
        <f>(SUMIF(#REF!,'TABLERO-HALLAZGOS'!Q90,#REF!))/(R90)</f>
        <v>#REF!</v>
      </c>
      <c r="AH90" s="46" t="s">
        <v>49</v>
      </c>
    </row>
    <row r="91" spans="2:34" s="1" customFormat="1" ht="33" customHeight="1" x14ac:dyDescent="0.25">
      <c r="B91" s="25" t="s">
        <v>2551</v>
      </c>
      <c r="C91" s="28" t="s">
        <v>24</v>
      </c>
      <c r="D91" s="28" t="s">
        <v>99</v>
      </c>
      <c r="E91" s="28" t="s">
        <v>3817</v>
      </c>
      <c r="F91" s="28" t="s">
        <v>24</v>
      </c>
      <c r="G91" s="25" t="s">
        <v>99</v>
      </c>
      <c r="H91" s="25" t="s">
        <v>3818</v>
      </c>
      <c r="I91" s="453" t="s">
        <v>3819</v>
      </c>
      <c r="J91" s="454" t="s">
        <v>2603</v>
      </c>
      <c r="K91" s="387" t="s">
        <v>2604</v>
      </c>
      <c r="L91" s="455" t="s">
        <v>2657</v>
      </c>
      <c r="M91" s="387" t="s">
        <v>2658</v>
      </c>
      <c r="N91" s="25" t="s">
        <v>7</v>
      </c>
      <c r="O91" s="28">
        <v>102</v>
      </c>
      <c r="P91" s="25">
        <v>2020</v>
      </c>
      <c r="Q91" s="28" t="s">
        <v>3999</v>
      </c>
      <c r="R91" s="28" t="e">
        <f>COUNTIF(#REF!,'TABLERO-HALLAZGOS'!Q91)</f>
        <v>#REF!</v>
      </c>
      <c r="S91" s="25" t="s">
        <v>1966</v>
      </c>
      <c r="T91" s="383">
        <v>44150</v>
      </c>
      <c r="U91" s="383">
        <v>44489</v>
      </c>
      <c r="V91" s="484" t="e">
        <f>(SUMIF(#REF!,'TABLERO-HALLAZGOS'!Q91,#REF!))/(R91)</f>
        <v>#REF!</v>
      </c>
      <c r="W91" s="465" t="e">
        <f t="shared" si="13"/>
        <v>#REF!</v>
      </c>
      <c r="X91" s="485">
        <f t="shared" si="14"/>
        <v>-314</v>
      </c>
      <c r="Y91" s="383" t="str">
        <f t="shared" si="15"/>
        <v>VENCIDO</v>
      </c>
      <c r="Z91" s="484" t="e">
        <f>(SUMIF(#REF!,'TABLERO-HALLAZGOS'!Q91,#REF!))/(R91)</f>
        <v>#REF!</v>
      </c>
      <c r="AA91" s="46" t="s">
        <v>49</v>
      </c>
      <c r="AB91" s="46" t="s">
        <v>49</v>
      </c>
      <c r="AC91" s="240" t="e">
        <f>(SUMIF(#REF!,'TABLERO-HALLAZGOS'!Q91,#REF!))/(R91)</f>
        <v>#REF!</v>
      </c>
      <c r="AD91" s="46" t="e">
        <f t="shared" si="18"/>
        <v>#REF!</v>
      </c>
      <c r="AE91" s="85" t="e">
        <f t="shared" si="23"/>
        <v>#REF!</v>
      </c>
      <c r="AF91" s="85" t="e">
        <f t="shared" si="24"/>
        <v>#REF!</v>
      </c>
      <c r="AG91" s="240" t="e">
        <f>(SUMIF(#REF!,'TABLERO-HALLAZGOS'!Q91,#REF!))/(R91)</f>
        <v>#REF!</v>
      </c>
      <c r="AH91" s="46" t="s">
        <v>49</v>
      </c>
    </row>
    <row r="92" spans="2:34" s="1" customFormat="1" ht="33" customHeight="1" x14ac:dyDescent="0.25">
      <c r="B92" s="25" t="s">
        <v>2551</v>
      </c>
      <c r="C92" s="28" t="s">
        <v>24</v>
      </c>
      <c r="D92" s="28" t="s">
        <v>99</v>
      </c>
      <c r="E92" s="40" t="s">
        <v>4000</v>
      </c>
      <c r="F92" s="40" t="s">
        <v>4001</v>
      </c>
      <c r="G92" s="25" t="s">
        <v>4002</v>
      </c>
      <c r="H92" s="40" t="s">
        <v>2552</v>
      </c>
      <c r="I92" s="40" t="s">
        <v>4003</v>
      </c>
      <c r="J92" s="449" t="s">
        <v>4004</v>
      </c>
      <c r="K92" s="449" t="s">
        <v>4005</v>
      </c>
      <c r="L92" s="449" t="s">
        <v>4006</v>
      </c>
      <c r="M92" s="449" t="s">
        <v>4007</v>
      </c>
      <c r="N92" s="25" t="s">
        <v>7</v>
      </c>
      <c r="O92" s="28">
        <v>102</v>
      </c>
      <c r="P92" s="25">
        <v>2020</v>
      </c>
      <c r="Q92" s="28" t="s">
        <v>4008</v>
      </c>
      <c r="R92" s="28" t="e">
        <f>COUNTIF(#REF!,'TABLERO-HALLAZGOS'!Q92)</f>
        <v>#REF!</v>
      </c>
      <c r="S92" s="25" t="s">
        <v>4009</v>
      </c>
      <c r="T92" s="383">
        <v>44150</v>
      </c>
      <c r="U92" s="383">
        <v>44469</v>
      </c>
      <c r="V92" s="484" t="e">
        <f>(SUMIF(#REF!,'TABLERO-HALLAZGOS'!Q92,#REF!))/(R92)</f>
        <v>#REF!</v>
      </c>
      <c r="W92" s="465" t="e">
        <f t="shared" si="13"/>
        <v>#REF!</v>
      </c>
      <c r="X92" s="485">
        <f t="shared" si="14"/>
        <v>-334</v>
      </c>
      <c r="Y92" s="383" t="str">
        <f t="shared" si="15"/>
        <v>VENCIDO</v>
      </c>
      <c r="Z92" s="484" t="e">
        <f>(SUMIF(#REF!,'TABLERO-HALLAZGOS'!Q92,#REF!))/(R92)</f>
        <v>#REF!</v>
      </c>
      <c r="AA92" s="46" t="s">
        <v>49</v>
      </c>
      <c r="AB92" s="46" t="s">
        <v>49</v>
      </c>
      <c r="AC92" s="240" t="e">
        <f>(SUMIF(#REF!,'TABLERO-HALLAZGOS'!Q92,#REF!))/(R92)</f>
        <v>#REF!</v>
      </c>
      <c r="AD92" s="46" t="e">
        <f t="shared" si="18"/>
        <v>#REF!</v>
      </c>
      <c r="AE92" s="85" t="e">
        <f t="shared" si="23"/>
        <v>#REF!</v>
      </c>
      <c r="AF92" s="85" t="e">
        <f t="shared" si="24"/>
        <v>#REF!</v>
      </c>
      <c r="AG92" s="240" t="e">
        <f>(SUMIF(#REF!,'TABLERO-HALLAZGOS'!Q92,#REF!))/(R92)</f>
        <v>#REF!</v>
      </c>
      <c r="AH92" s="46" t="s">
        <v>49</v>
      </c>
    </row>
    <row r="93" spans="2:34" s="1" customFormat="1" ht="33" customHeight="1" x14ac:dyDescent="0.25">
      <c r="B93" s="25" t="s">
        <v>2551</v>
      </c>
      <c r="C93" s="28" t="s">
        <v>24</v>
      </c>
      <c r="D93" s="28" t="s">
        <v>99</v>
      </c>
      <c r="E93" s="28" t="s">
        <v>2551</v>
      </c>
      <c r="F93" s="28" t="s">
        <v>24</v>
      </c>
      <c r="G93" s="25" t="s">
        <v>99</v>
      </c>
      <c r="H93" s="25" t="s">
        <v>2552</v>
      </c>
      <c r="I93" s="456" t="s">
        <v>3908</v>
      </c>
      <c r="J93" s="458" t="s">
        <v>2603</v>
      </c>
      <c r="K93" s="457" t="s">
        <v>2604</v>
      </c>
      <c r="L93" s="456" t="s">
        <v>2665</v>
      </c>
      <c r="M93" s="457" t="s">
        <v>2666</v>
      </c>
      <c r="N93" s="25" t="s">
        <v>7</v>
      </c>
      <c r="O93" s="28">
        <v>102</v>
      </c>
      <c r="P93" s="25">
        <v>2020</v>
      </c>
      <c r="Q93" s="28" t="s">
        <v>4010</v>
      </c>
      <c r="R93" s="28" t="e">
        <f>COUNTIF(#REF!,'TABLERO-HALLAZGOS'!Q93)</f>
        <v>#REF!</v>
      </c>
      <c r="S93" s="25" t="s">
        <v>1974</v>
      </c>
      <c r="T93" s="383">
        <v>44150</v>
      </c>
      <c r="U93" s="383">
        <v>44469</v>
      </c>
      <c r="V93" s="484" t="e">
        <f>(SUMIF(#REF!,'TABLERO-HALLAZGOS'!Q93,#REF!))/(R93)</f>
        <v>#REF!</v>
      </c>
      <c r="W93" s="465" t="e">
        <f t="shared" si="13"/>
        <v>#REF!</v>
      </c>
      <c r="X93" s="485">
        <f t="shared" si="14"/>
        <v>-334</v>
      </c>
      <c r="Y93" s="383" t="str">
        <f t="shared" si="15"/>
        <v>VENCIDO</v>
      </c>
      <c r="Z93" s="484" t="e">
        <f>(SUMIF(#REF!,'TABLERO-HALLAZGOS'!Q93,#REF!))/(R93)</f>
        <v>#REF!</v>
      </c>
      <c r="AA93" s="46" t="s">
        <v>49</v>
      </c>
      <c r="AB93" s="46" t="s">
        <v>49</v>
      </c>
      <c r="AC93" s="240" t="e">
        <f>(SUMIF(#REF!,'TABLERO-HALLAZGOS'!Q93,#REF!))/(R93)</f>
        <v>#REF!</v>
      </c>
      <c r="AD93" s="46" t="e">
        <f t="shared" si="18"/>
        <v>#REF!</v>
      </c>
      <c r="AE93" s="85" t="e">
        <f t="shared" si="23"/>
        <v>#REF!</v>
      </c>
      <c r="AF93" s="85" t="e">
        <f t="shared" si="24"/>
        <v>#REF!</v>
      </c>
      <c r="AG93" s="240" t="e">
        <f>(SUMIF(#REF!,'TABLERO-HALLAZGOS'!Q93,#REF!))/(R93)</f>
        <v>#REF!</v>
      </c>
      <c r="AH93" s="46" t="s">
        <v>49</v>
      </c>
    </row>
    <row r="94" spans="2:34" s="1" customFormat="1" ht="33" customHeight="1" x14ac:dyDescent="0.25">
      <c r="B94" s="25" t="s">
        <v>2551</v>
      </c>
      <c r="C94" s="28" t="s">
        <v>24</v>
      </c>
      <c r="D94" s="28" t="s">
        <v>99</v>
      </c>
      <c r="E94" s="28" t="s">
        <v>2551</v>
      </c>
      <c r="F94" s="28" t="s">
        <v>24</v>
      </c>
      <c r="G94" s="25" t="s">
        <v>99</v>
      </c>
      <c r="H94" s="25" t="s">
        <v>2552</v>
      </c>
      <c r="I94" s="456" t="s">
        <v>3908</v>
      </c>
      <c r="J94" s="458" t="s">
        <v>2603</v>
      </c>
      <c r="K94" s="457" t="s">
        <v>2604</v>
      </c>
      <c r="L94" s="456" t="s">
        <v>2665</v>
      </c>
      <c r="M94" s="457" t="s">
        <v>2666</v>
      </c>
      <c r="N94" s="25" t="s">
        <v>7</v>
      </c>
      <c r="O94" s="28">
        <v>102</v>
      </c>
      <c r="P94" s="25">
        <v>2020</v>
      </c>
      <c r="Q94" s="28" t="s">
        <v>4011</v>
      </c>
      <c r="R94" s="28" t="e">
        <f>COUNTIF(#REF!,'TABLERO-HALLAZGOS'!Q94)</f>
        <v>#REF!</v>
      </c>
      <c r="S94" s="25" t="s">
        <v>4012</v>
      </c>
      <c r="T94" s="383">
        <v>44150</v>
      </c>
      <c r="U94" s="383">
        <v>44469</v>
      </c>
      <c r="V94" s="484" t="e">
        <f>(SUMIF(#REF!,'TABLERO-HALLAZGOS'!Q94,#REF!))/(R94)</f>
        <v>#REF!</v>
      </c>
      <c r="W94" s="465" t="e">
        <f t="shared" si="13"/>
        <v>#REF!</v>
      </c>
      <c r="X94" s="485">
        <f t="shared" si="14"/>
        <v>-334</v>
      </c>
      <c r="Y94" s="383" t="str">
        <f t="shared" si="15"/>
        <v>VENCIDO</v>
      </c>
      <c r="Z94" s="484" t="e">
        <f>(SUMIF(#REF!,'TABLERO-HALLAZGOS'!Q94,#REF!))/(R94)</f>
        <v>#REF!</v>
      </c>
      <c r="AA94" s="46" t="s">
        <v>49</v>
      </c>
      <c r="AB94" s="46" t="s">
        <v>49</v>
      </c>
      <c r="AC94" s="240" t="e">
        <f>(SUMIF(#REF!,'TABLERO-HALLAZGOS'!Q94,#REF!))/(R94)</f>
        <v>#REF!</v>
      </c>
      <c r="AD94" s="46" t="e">
        <f t="shared" si="18"/>
        <v>#REF!</v>
      </c>
      <c r="AE94" s="85" t="e">
        <f t="shared" si="23"/>
        <v>#REF!</v>
      </c>
      <c r="AF94" s="85" t="e">
        <f t="shared" si="24"/>
        <v>#REF!</v>
      </c>
      <c r="AG94" s="240" t="e">
        <f>(SUMIF(#REF!,'TABLERO-HALLAZGOS'!Q94,#REF!))/(R94)</f>
        <v>#REF!</v>
      </c>
      <c r="AH94" s="46" t="s">
        <v>49</v>
      </c>
    </row>
    <row r="95" spans="2:34" s="1" customFormat="1" ht="33" customHeight="1" x14ac:dyDescent="0.25">
      <c r="B95" s="25" t="s">
        <v>2551</v>
      </c>
      <c r="C95" s="28" t="s">
        <v>24</v>
      </c>
      <c r="D95" s="28" t="s">
        <v>99</v>
      </c>
      <c r="E95" s="40" t="s">
        <v>4013</v>
      </c>
      <c r="F95" s="61" t="s">
        <v>24</v>
      </c>
      <c r="G95" s="25" t="s">
        <v>99</v>
      </c>
      <c r="H95" s="40" t="s">
        <v>1953</v>
      </c>
      <c r="I95" s="458" t="s">
        <v>3012</v>
      </c>
      <c r="J95" s="459" t="s">
        <v>3811</v>
      </c>
      <c r="K95" s="457" t="s">
        <v>3014</v>
      </c>
      <c r="L95" s="457" t="s">
        <v>84</v>
      </c>
      <c r="M95" s="457" t="s">
        <v>84</v>
      </c>
      <c r="N95" s="25" t="s">
        <v>7</v>
      </c>
      <c r="O95" s="28">
        <v>102</v>
      </c>
      <c r="P95" s="25">
        <v>2020</v>
      </c>
      <c r="Q95" s="28" t="s">
        <v>4014</v>
      </c>
      <c r="R95" s="28" t="e">
        <f>COUNTIF(#REF!,'TABLERO-HALLAZGOS'!Q95)</f>
        <v>#REF!</v>
      </c>
      <c r="S95" s="25" t="s">
        <v>1981</v>
      </c>
      <c r="T95" s="383">
        <v>44150</v>
      </c>
      <c r="U95" s="383">
        <v>44438</v>
      </c>
      <c r="V95" s="484" t="e">
        <f>(SUMIF(#REF!,'TABLERO-HALLAZGOS'!Q95,#REF!))/(R95)</f>
        <v>#REF!</v>
      </c>
      <c r="W95" s="465" t="e">
        <f t="shared" si="13"/>
        <v>#REF!</v>
      </c>
      <c r="X95" s="485">
        <f t="shared" si="14"/>
        <v>-365</v>
      </c>
      <c r="Y95" s="383" t="str">
        <f t="shared" si="15"/>
        <v>VENCIDO</v>
      </c>
      <c r="Z95" s="484" t="e">
        <f>(SUMIF(#REF!,'TABLERO-HALLAZGOS'!Q95,#REF!))/(R95)</f>
        <v>#REF!</v>
      </c>
      <c r="AA95" s="46" t="s">
        <v>49</v>
      </c>
      <c r="AB95" s="46" t="s">
        <v>49</v>
      </c>
      <c r="AC95" s="240" t="e">
        <f>(SUMIF(#REF!,'TABLERO-HALLAZGOS'!Q95,#REF!))/(R95)</f>
        <v>#REF!</v>
      </c>
      <c r="AD95" s="46" t="e">
        <f t="shared" si="18"/>
        <v>#REF!</v>
      </c>
      <c r="AE95" s="85" t="e">
        <f t="shared" si="23"/>
        <v>#REF!</v>
      </c>
      <c r="AF95" s="85" t="e">
        <f t="shared" si="24"/>
        <v>#REF!</v>
      </c>
      <c r="AG95" s="240" t="e">
        <f>(SUMIF(#REF!,'TABLERO-HALLAZGOS'!Q95,#REF!))/(R95)</f>
        <v>#REF!</v>
      </c>
      <c r="AH95" s="46" t="s">
        <v>49</v>
      </c>
    </row>
    <row r="96" spans="2:34" s="1" customFormat="1" ht="33" customHeight="1" x14ac:dyDescent="0.25">
      <c r="B96" s="40" t="s">
        <v>3924</v>
      </c>
      <c r="C96" s="449" t="s">
        <v>2636</v>
      </c>
      <c r="D96" s="25" t="s">
        <v>102</v>
      </c>
      <c r="E96" s="40" t="s">
        <v>4013</v>
      </c>
      <c r="F96" s="61" t="s">
        <v>24</v>
      </c>
      <c r="G96" s="25" t="s">
        <v>99</v>
      </c>
      <c r="H96" s="40" t="s">
        <v>4015</v>
      </c>
      <c r="I96" s="459" t="s">
        <v>4016</v>
      </c>
      <c r="J96" s="459" t="s">
        <v>4017</v>
      </c>
      <c r="K96" s="456" t="s">
        <v>4018</v>
      </c>
      <c r="L96" s="456" t="s">
        <v>4019</v>
      </c>
      <c r="M96" s="456" t="s">
        <v>4020</v>
      </c>
      <c r="N96" s="25" t="s">
        <v>7</v>
      </c>
      <c r="O96" s="28">
        <v>105</v>
      </c>
      <c r="P96" s="25">
        <v>2020</v>
      </c>
      <c r="Q96" s="28" t="s">
        <v>4021</v>
      </c>
      <c r="R96" s="28" t="e">
        <f>COUNTIF(#REF!,'TABLERO-HALLAZGOS'!Q96)</f>
        <v>#REF!</v>
      </c>
      <c r="S96" s="25" t="s">
        <v>4022</v>
      </c>
      <c r="T96" s="383">
        <v>44211</v>
      </c>
      <c r="U96" s="383">
        <v>44550</v>
      </c>
      <c r="V96" s="484" t="e">
        <f>(SUMIF(#REF!,'TABLERO-HALLAZGOS'!Q96,#REF!))/(R96)</f>
        <v>#REF!</v>
      </c>
      <c r="W96" s="465" t="e">
        <f t="shared" si="13"/>
        <v>#REF!</v>
      </c>
      <c r="X96" s="485">
        <f t="shared" si="14"/>
        <v>-253</v>
      </c>
      <c r="Y96" s="383" t="str">
        <f t="shared" si="15"/>
        <v>VENCIDO</v>
      </c>
      <c r="Z96" s="484" t="e">
        <f>(SUMIF(#REF!,'TABLERO-HALLAZGOS'!Q96,#REF!))/(R96)</f>
        <v>#REF!</v>
      </c>
      <c r="AA96" s="46" t="s">
        <v>49</v>
      </c>
      <c r="AB96" s="46" t="s">
        <v>49</v>
      </c>
      <c r="AC96" s="240" t="e">
        <f>(SUMIF(#REF!,'TABLERO-HALLAZGOS'!Q96,#REF!))/(R96)</f>
        <v>#REF!</v>
      </c>
      <c r="AD96" s="46" t="e">
        <f t="shared" si="18"/>
        <v>#REF!</v>
      </c>
      <c r="AE96" s="85" t="e">
        <f t="shared" si="23"/>
        <v>#REF!</v>
      </c>
      <c r="AF96" s="85" t="e">
        <f t="shared" si="24"/>
        <v>#REF!</v>
      </c>
      <c r="AG96" s="240" t="e">
        <f>(SUMIF(#REF!,'TABLERO-HALLAZGOS'!Q96,#REF!))/(R96)</f>
        <v>#REF!</v>
      </c>
      <c r="AH96" s="46" t="s">
        <v>49</v>
      </c>
    </row>
    <row r="97" spans="2:34" s="1" customFormat="1" ht="33" customHeight="1" x14ac:dyDescent="0.25">
      <c r="B97" s="40" t="s">
        <v>3924</v>
      </c>
      <c r="C97" s="449" t="s">
        <v>2636</v>
      </c>
      <c r="D97" s="25" t="s">
        <v>102</v>
      </c>
      <c r="E97" s="40" t="s">
        <v>2637</v>
      </c>
      <c r="F97" s="25" t="s">
        <v>24</v>
      </c>
      <c r="G97" s="25" t="s">
        <v>99</v>
      </c>
      <c r="H97" s="25" t="s">
        <v>2638</v>
      </c>
      <c r="I97" s="40" t="s">
        <v>2639</v>
      </c>
      <c r="J97" s="449" t="s">
        <v>2640</v>
      </c>
      <c r="K97" s="449" t="s">
        <v>2641</v>
      </c>
      <c r="L97" s="449" t="s">
        <v>2642</v>
      </c>
      <c r="M97" s="449" t="s">
        <v>2643</v>
      </c>
      <c r="N97" s="25" t="s">
        <v>7</v>
      </c>
      <c r="O97" s="28">
        <v>105</v>
      </c>
      <c r="P97" s="25">
        <v>2020</v>
      </c>
      <c r="Q97" s="28" t="s">
        <v>4023</v>
      </c>
      <c r="R97" s="28" t="e">
        <f>COUNTIF(#REF!,'TABLERO-HALLAZGOS'!Q97)</f>
        <v>#REF!</v>
      </c>
      <c r="S97" s="25" t="s">
        <v>4024</v>
      </c>
      <c r="T97" s="383">
        <v>44211</v>
      </c>
      <c r="U97" s="383">
        <v>44550</v>
      </c>
      <c r="V97" s="484" t="e">
        <f>(SUMIF(#REF!,'TABLERO-HALLAZGOS'!Q97,#REF!))/(R97)</f>
        <v>#REF!</v>
      </c>
      <c r="W97" s="465" t="e">
        <f t="shared" si="13"/>
        <v>#REF!</v>
      </c>
      <c r="X97" s="485">
        <f t="shared" si="14"/>
        <v>-253</v>
      </c>
      <c r="Y97" s="383" t="str">
        <f t="shared" si="15"/>
        <v>VENCIDO</v>
      </c>
      <c r="Z97" s="484" t="e">
        <f>(SUMIF(#REF!,'TABLERO-HALLAZGOS'!Q97,#REF!))/(R97)</f>
        <v>#REF!</v>
      </c>
      <c r="AA97" s="46" t="s">
        <v>49</v>
      </c>
      <c r="AB97" s="46" t="s">
        <v>49</v>
      </c>
      <c r="AC97" s="240" t="e">
        <f>(SUMIF(#REF!,'TABLERO-HALLAZGOS'!Q97,#REF!))/(R97)</f>
        <v>#REF!</v>
      </c>
      <c r="AD97" s="46" t="e">
        <f t="shared" si="18"/>
        <v>#REF!</v>
      </c>
      <c r="AE97" s="85" t="e">
        <f t="shared" si="23"/>
        <v>#REF!</v>
      </c>
      <c r="AF97" s="85" t="e">
        <f t="shared" si="24"/>
        <v>#REF!</v>
      </c>
      <c r="AG97" s="240" t="e">
        <f>(SUMIF(#REF!,'TABLERO-HALLAZGOS'!Q97,#REF!))/(R97)</f>
        <v>#REF!</v>
      </c>
      <c r="AH97" s="46" t="s">
        <v>49</v>
      </c>
    </row>
    <row r="98" spans="2:34" s="1" customFormat="1" ht="33" customHeight="1" x14ac:dyDescent="0.25">
      <c r="B98" s="40" t="s">
        <v>3924</v>
      </c>
      <c r="C98" s="449" t="s">
        <v>2636</v>
      </c>
      <c r="D98" s="25" t="s">
        <v>102</v>
      </c>
      <c r="E98" s="40" t="s">
        <v>2637</v>
      </c>
      <c r="F98" s="25" t="s">
        <v>24</v>
      </c>
      <c r="G98" s="25" t="s">
        <v>99</v>
      </c>
      <c r="H98" s="25" t="s">
        <v>2638</v>
      </c>
      <c r="I98" s="40" t="s">
        <v>2639</v>
      </c>
      <c r="J98" s="449" t="s">
        <v>2640</v>
      </c>
      <c r="K98" s="449" t="s">
        <v>2641</v>
      </c>
      <c r="L98" s="449" t="s">
        <v>2642</v>
      </c>
      <c r="M98" s="449" t="s">
        <v>2643</v>
      </c>
      <c r="N98" s="25" t="s">
        <v>7</v>
      </c>
      <c r="O98" s="28">
        <v>105</v>
      </c>
      <c r="P98" s="25">
        <v>2020</v>
      </c>
      <c r="Q98" s="28" t="s">
        <v>4025</v>
      </c>
      <c r="R98" s="28" t="e">
        <f>COUNTIF(#REF!,'TABLERO-HALLAZGOS'!Q98)</f>
        <v>#REF!</v>
      </c>
      <c r="S98" s="25" t="s">
        <v>4026</v>
      </c>
      <c r="T98" s="383">
        <v>44211</v>
      </c>
      <c r="U98" s="383">
        <v>44550</v>
      </c>
      <c r="V98" s="484" t="e">
        <f>(SUMIF(#REF!,'TABLERO-HALLAZGOS'!Q98,#REF!))/(R98)</f>
        <v>#REF!</v>
      </c>
      <c r="W98" s="465" t="e">
        <f t="shared" si="13"/>
        <v>#REF!</v>
      </c>
      <c r="X98" s="485">
        <f t="shared" si="14"/>
        <v>-253</v>
      </c>
      <c r="Y98" s="383" t="str">
        <f t="shared" si="15"/>
        <v>VENCIDO</v>
      </c>
      <c r="Z98" s="484" t="e">
        <f>(SUMIF(#REF!,'TABLERO-HALLAZGOS'!Q98,#REF!))/(R98)</f>
        <v>#REF!</v>
      </c>
      <c r="AA98" s="46" t="s">
        <v>49</v>
      </c>
      <c r="AB98" s="46" t="s">
        <v>49</v>
      </c>
      <c r="AC98" s="240" t="e">
        <f>(SUMIF(#REF!,'TABLERO-HALLAZGOS'!Q98,#REF!))/(R98)</f>
        <v>#REF!</v>
      </c>
      <c r="AD98" s="46" t="e">
        <f t="shared" si="18"/>
        <v>#REF!</v>
      </c>
      <c r="AE98" s="85" t="e">
        <f t="shared" si="23"/>
        <v>#REF!</v>
      </c>
      <c r="AF98" s="85" t="e">
        <f t="shared" si="24"/>
        <v>#REF!</v>
      </c>
      <c r="AG98" s="240" t="e">
        <f>(SUMIF(#REF!,'TABLERO-HALLAZGOS'!Q98,#REF!))/(R98)</f>
        <v>#REF!</v>
      </c>
      <c r="AH98" s="46" t="s">
        <v>49</v>
      </c>
    </row>
    <row r="99" spans="2:34" s="1" customFormat="1" ht="33" customHeight="1" x14ac:dyDescent="0.25">
      <c r="B99" s="40" t="s">
        <v>3924</v>
      </c>
      <c r="C99" s="449" t="s">
        <v>2636</v>
      </c>
      <c r="D99" s="25" t="s">
        <v>102</v>
      </c>
      <c r="E99" s="40" t="s">
        <v>2637</v>
      </c>
      <c r="F99" s="25" t="s">
        <v>24</v>
      </c>
      <c r="G99" s="25" t="s">
        <v>99</v>
      </c>
      <c r="H99" s="25" t="s">
        <v>2638</v>
      </c>
      <c r="I99" s="40" t="s">
        <v>2639</v>
      </c>
      <c r="J99" s="449" t="s">
        <v>2640</v>
      </c>
      <c r="K99" s="449" t="s">
        <v>2641</v>
      </c>
      <c r="L99" s="449" t="s">
        <v>2642</v>
      </c>
      <c r="M99" s="449" t="s">
        <v>2643</v>
      </c>
      <c r="N99" s="25" t="s">
        <v>7</v>
      </c>
      <c r="O99" s="28">
        <v>105</v>
      </c>
      <c r="P99" s="25">
        <v>2020</v>
      </c>
      <c r="Q99" s="28" t="s">
        <v>4027</v>
      </c>
      <c r="R99" s="28" t="e">
        <f>COUNTIF(#REF!,'TABLERO-HALLAZGOS'!Q99)</f>
        <v>#REF!</v>
      </c>
      <c r="S99" s="25" t="s">
        <v>4028</v>
      </c>
      <c r="T99" s="383">
        <v>44211</v>
      </c>
      <c r="U99" s="383">
        <v>44550</v>
      </c>
      <c r="V99" s="484" t="e">
        <f>(SUMIF(#REF!,'TABLERO-HALLAZGOS'!Q99,#REF!))/(R99)</f>
        <v>#REF!</v>
      </c>
      <c r="W99" s="465" t="e">
        <f t="shared" si="13"/>
        <v>#REF!</v>
      </c>
      <c r="X99" s="485">
        <f t="shared" si="14"/>
        <v>-253</v>
      </c>
      <c r="Y99" s="383" t="str">
        <f t="shared" si="15"/>
        <v>VENCIDO</v>
      </c>
      <c r="Z99" s="484" t="e">
        <f>(SUMIF(#REF!,'TABLERO-HALLAZGOS'!Q99,#REF!))/(R99)</f>
        <v>#REF!</v>
      </c>
      <c r="AA99" s="46" t="s">
        <v>49</v>
      </c>
      <c r="AB99" s="46" t="s">
        <v>49</v>
      </c>
      <c r="AC99" s="240" t="e">
        <f>(SUMIF(#REF!,'TABLERO-HALLAZGOS'!Q99,#REF!))/(R99)</f>
        <v>#REF!</v>
      </c>
      <c r="AD99" s="46" t="e">
        <f t="shared" si="18"/>
        <v>#REF!</v>
      </c>
      <c r="AE99" s="85" t="e">
        <f t="shared" si="23"/>
        <v>#REF!</v>
      </c>
      <c r="AF99" s="85" t="e">
        <f t="shared" si="24"/>
        <v>#REF!</v>
      </c>
      <c r="AG99" s="240" t="e">
        <f>(SUMIF(#REF!,'TABLERO-HALLAZGOS'!Q99,#REF!))/(R99)</f>
        <v>#REF!</v>
      </c>
      <c r="AH99" s="46" t="s">
        <v>49</v>
      </c>
    </row>
    <row r="100" spans="2:34" s="1" customFormat="1" ht="33" customHeight="1" x14ac:dyDescent="0.25">
      <c r="B100" s="40" t="s">
        <v>3924</v>
      </c>
      <c r="C100" s="449" t="s">
        <v>2636</v>
      </c>
      <c r="D100" s="25" t="s">
        <v>102</v>
      </c>
      <c r="E100" s="61" t="s">
        <v>3924</v>
      </c>
      <c r="F100" s="40" t="s">
        <v>2636</v>
      </c>
      <c r="G100" s="25" t="s">
        <v>102</v>
      </c>
      <c r="H100" s="40" t="s">
        <v>4029</v>
      </c>
      <c r="I100" s="40" t="s">
        <v>2682</v>
      </c>
      <c r="J100" s="449" t="s">
        <v>2683</v>
      </c>
      <c r="K100" s="449" t="s">
        <v>2684</v>
      </c>
      <c r="L100" s="449" t="s">
        <v>2685</v>
      </c>
      <c r="M100" s="449" t="s">
        <v>2686</v>
      </c>
      <c r="N100" s="25" t="s">
        <v>7</v>
      </c>
      <c r="O100" s="28">
        <v>105</v>
      </c>
      <c r="P100" s="25">
        <v>2020</v>
      </c>
      <c r="Q100" s="28" t="s">
        <v>4030</v>
      </c>
      <c r="R100" s="28" t="e">
        <f>COUNTIF(#REF!,'TABLERO-HALLAZGOS'!Q100)</f>
        <v>#REF!</v>
      </c>
      <c r="S100" s="25" t="s">
        <v>1989</v>
      </c>
      <c r="T100" s="383">
        <v>44211</v>
      </c>
      <c r="U100" s="383">
        <v>44550</v>
      </c>
      <c r="V100" s="484" t="e">
        <f>(SUMIF(#REF!,'TABLERO-HALLAZGOS'!Q100,#REF!))/(R100)</f>
        <v>#REF!</v>
      </c>
      <c r="W100" s="465" t="e">
        <f t="shared" si="13"/>
        <v>#REF!</v>
      </c>
      <c r="X100" s="485">
        <f t="shared" si="14"/>
        <v>-253</v>
      </c>
      <c r="Y100" s="383" t="str">
        <f t="shared" si="15"/>
        <v>VENCIDO</v>
      </c>
      <c r="Z100" s="484" t="e">
        <f>(SUMIF(#REF!,'TABLERO-HALLAZGOS'!Q100,#REF!))/(R100)</f>
        <v>#REF!</v>
      </c>
      <c r="AA100" s="46" t="s">
        <v>49</v>
      </c>
      <c r="AB100" s="46" t="s">
        <v>49</v>
      </c>
      <c r="AC100" s="240" t="e">
        <f>(SUMIF(#REF!,'TABLERO-HALLAZGOS'!Q100,#REF!))/(R100)</f>
        <v>#REF!</v>
      </c>
      <c r="AD100" s="46" t="e">
        <f t="shared" si="18"/>
        <v>#REF!</v>
      </c>
      <c r="AE100" s="85" t="e">
        <f t="shared" si="23"/>
        <v>#REF!</v>
      </c>
      <c r="AF100" s="85" t="e">
        <f t="shared" si="24"/>
        <v>#REF!</v>
      </c>
      <c r="AG100" s="240" t="e">
        <f>(SUMIF(#REF!,'TABLERO-HALLAZGOS'!Q100,#REF!))/(R100)</f>
        <v>#REF!</v>
      </c>
      <c r="AH100" s="46" t="s">
        <v>49</v>
      </c>
    </row>
    <row r="101" spans="2:34" s="1" customFormat="1" ht="33" customHeight="1" x14ac:dyDescent="0.25">
      <c r="B101" s="40" t="s">
        <v>3924</v>
      </c>
      <c r="C101" s="449" t="s">
        <v>2636</v>
      </c>
      <c r="D101" s="25" t="s">
        <v>102</v>
      </c>
      <c r="E101" s="40" t="s">
        <v>2637</v>
      </c>
      <c r="F101" s="25" t="s">
        <v>24</v>
      </c>
      <c r="G101" s="25" t="s">
        <v>99</v>
      </c>
      <c r="H101" s="25" t="s">
        <v>2638</v>
      </c>
      <c r="I101" s="40" t="s">
        <v>2639</v>
      </c>
      <c r="J101" s="449" t="s">
        <v>2640</v>
      </c>
      <c r="K101" s="449" t="s">
        <v>2641</v>
      </c>
      <c r="L101" s="449" t="s">
        <v>2642</v>
      </c>
      <c r="M101" s="449" t="s">
        <v>2643</v>
      </c>
      <c r="N101" s="25" t="s">
        <v>7</v>
      </c>
      <c r="O101" s="28">
        <v>105</v>
      </c>
      <c r="P101" s="25">
        <v>2020</v>
      </c>
      <c r="Q101" s="28" t="s">
        <v>4031</v>
      </c>
      <c r="R101" s="28" t="e">
        <f>COUNTIF(#REF!,'TABLERO-HALLAZGOS'!Q101)</f>
        <v>#REF!</v>
      </c>
      <c r="S101" s="25" t="s">
        <v>4032</v>
      </c>
      <c r="T101" s="383">
        <v>44211</v>
      </c>
      <c r="U101" s="383">
        <v>44550</v>
      </c>
      <c r="V101" s="484" t="e">
        <f>(SUMIF(#REF!,'TABLERO-HALLAZGOS'!Q101,#REF!))/(R101)</f>
        <v>#REF!</v>
      </c>
      <c r="W101" s="465" t="e">
        <f t="shared" si="13"/>
        <v>#REF!</v>
      </c>
      <c r="X101" s="485">
        <f t="shared" si="14"/>
        <v>-253</v>
      </c>
      <c r="Y101" s="383" t="str">
        <f t="shared" si="15"/>
        <v>VENCIDO</v>
      </c>
      <c r="Z101" s="484" t="e">
        <f>(SUMIF(#REF!,'TABLERO-HALLAZGOS'!Q101,#REF!))/(R101)</f>
        <v>#REF!</v>
      </c>
      <c r="AA101" s="46" t="s">
        <v>49</v>
      </c>
      <c r="AB101" s="46" t="s">
        <v>49</v>
      </c>
      <c r="AC101" s="240" t="e">
        <f>(SUMIF(#REF!,'TABLERO-HALLAZGOS'!Q101,#REF!))/(R101)</f>
        <v>#REF!</v>
      </c>
      <c r="AD101" s="46" t="e">
        <f t="shared" si="18"/>
        <v>#REF!</v>
      </c>
      <c r="AE101" s="85" t="e">
        <f t="shared" si="23"/>
        <v>#REF!</v>
      </c>
      <c r="AF101" s="85" t="e">
        <f t="shared" si="24"/>
        <v>#REF!</v>
      </c>
      <c r="AG101" s="240" t="e">
        <f>(SUMIF(#REF!,'TABLERO-HALLAZGOS'!Q101,#REF!))/(R101)</f>
        <v>#REF!</v>
      </c>
      <c r="AH101" s="46" t="s">
        <v>49</v>
      </c>
    </row>
    <row r="102" spans="2:34" s="1" customFormat="1" ht="33" customHeight="1" x14ac:dyDescent="0.25">
      <c r="B102" s="40" t="s">
        <v>3924</v>
      </c>
      <c r="C102" s="449" t="s">
        <v>2636</v>
      </c>
      <c r="D102" s="25" t="s">
        <v>102</v>
      </c>
      <c r="E102" s="40" t="s">
        <v>2637</v>
      </c>
      <c r="F102" s="25" t="s">
        <v>24</v>
      </c>
      <c r="G102" s="25" t="s">
        <v>99</v>
      </c>
      <c r="H102" s="25" t="s">
        <v>2638</v>
      </c>
      <c r="I102" s="40" t="s">
        <v>2639</v>
      </c>
      <c r="J102" s="449" t="s">
        <v>2640</v>
      </c>
      <c r="K102" s="449" t="s">
        <v>2641</v>
      </c>
      <c r="L102" s="449" t="s">
        <v>2642</v>
      </c>
      <c r="M102" s="449" t="s">
        <v>2643</v>
      </c>
      <c r="N102" s="25" t="s">
        <v>7</v>
      </c>
      <c r="O102" s="28">
        <v>105</v>
      </c>
      <c r="P102" s="25">
        <v>2020</v>
      </c>
      <c r="Q102" s="28" t="s">
        <v>4033</v>
      </c>
      <c r="R102" s="28" t="e">
        <f>COUNTIF(#REF!,'TABLERO-HALLAZGOS'!Q102)</f>
        <v>#REF!</v>
      </c>
      <c r="S102" s="25" t="s">
        <v>4034</v>
      </c>
      <c r="T102" s="383">
        <v>44211</v>
      </c>
      <c r="U102" s="383">
        <v>44550</v>
      </c>
      <c r="V102" s="484" t="e">
        <f>(SUMIF(#REF!,'TABLERO-HALLAZGOS'!Q102,#REF!))/(R102)</f>
        <v>#REF!</v>
      </c>
      <c r="W102" s="465" t="e">
        <f t="shared" si="13"/>
        <v>#REF!</v>
      </c>
      <c r="X102" s="485">
        <f t="shared" si="14"/>
        <v>-253</v>
      </c>
      <c r="Y102" s="383" t="str">
        <f t="shared" si="15"/>
        <v>VENCIDO</v>
      </c>
      <c r="Z102" s="484" t="e">
        <f>(SUMIF(#REF!,'TABLERO-HALLAZGOS'!Q102,#REF!))/(R102)</f>
        <v>#REF!</v>
      </c>
      <c r="AA102" s="46" t="s">
        <v>49</v>
      </c>
      <c r="AB102" s="46" t="s">
        <v>49</v>
      </c>
      <c r="AC102" s="240" t="e">
        <f>(SUMIF(#REF!,'TABLERO-HALLAZGOS'!Q102,#REF!))/(R102)</f>
        <v>#REF!</v>
      </c>
      <c r="AD102" s="46" t="e">
        <f t="shared" si="18"/>
        <v>#REF!</v>
      </c>
      <c r="AE102" s="85" t="e">
        <f t="shared" si="23"/>
        <v>#REF!</v>
      </c>
      <c r="AF102" s="85" t="e">
        <f t="shared" si="24"/>
        <v>#REF!</v>
      </c>
      <c r="AG102" s="240" t="e">
        <f>(SUMIF(#REF!,'TABLERO-HALLAZGOS'!Q102,#REF!))/(R102)</f>
        <v>#REF!</v>
      </c>
      <c r="AH102" s="46" t="s">
        <v>49</v>
      </c>
    </row>
    <row r="103" spans="2:34" s="1" customFormat="1" ht="33" customHeight="1" x14ac:dyDescent="0.25">
      <c r="B103" s="40" t="s">
        <v>3924</v>
      </c>
      <c r="C103" s="449" t="s">
        <v>2636</v>
      </c>
      <c r="D103" s="25" t="s">
        <v>102</v>
      </c>
      <c r="E103" s="40" t="s">
        <v>2637</v>
      </c>
      <c r="F103" s="25" t="s">
        <v>24</v>
      </c>
      <c r="G103" s="25" t="s">
        <v>99</v>
      </c>
      <c r="H103" s="25" t="s">
        <v>2638</v>
      </c>
      <c r="I103" s="40" t="s">
        <v>2639</v>
      </c>
      <c r="J103" s="449" t="s">
        <v>2640</v>
      </c>
      <c r="K103" s="449" t="s">
        <v>2641</v>
      </c>
      <c r="L103" s="449" t="s">
        <v>2642</v>
      </c>
      <c r="M103" s="449" t="s">
        <v>2643</v>
      </c>
      <c r="N103" s="25" t="s">
        <v>7</v>
      </c>
      <c r="O103" s="28">
        <v>105</v>
      </c>
      <c r="P103" s="25">
        <v>2020</v>
      </c>
      <c r="Q103" s="28" t="s">
        <v>4035</v>
      </c>
      <c r="R103" s="28" t="e">
        <f>COUNTIF(#REF!,'TABLERO-HALLAZGOS'!Q103)</f>
        <v>#REF!</v>
      </c>
      <c r="S103" s="25" t="s">
        <v>4036</v>
      </c>
      <c r="T103" s="383">
        <v>44211</v>
      </c>
      <c r="U103" s="383">
        <v>44550</v>
      </c>
      <c r="V103" s="484" t="e">
        <f>(SUMIF(#REF!,'TABLERO-HALLAZGOS'!Q103,#REF!))/(R103)</f>
        <v>#REF!</v>
      </c>
      <c r="W103" s="465" t="e">
        <f t="shared" si="13"/>
        <v>#REF!</v>
      </c>
      <c r="X103" s="485">
        <f t="shared" si="14"/>
        <v>-253</v>
      </c>
      <c r="Y103" s="383" t="str">
        <f t="shared" si="15"/>
        <v>VENCIDO</v>
      </c>
      <c r="Z103" s="484" t="e">
        <f>(SUMIF(#REF!,'TABLERO-HALLAZGOS'!Q103,#REF!))/(R103)</f>
        <v>#REF!</v>
      </c>
      <c r="AA103" s="46" t="s">
        <v>49</v>
      </c>
      <c r="AB103" s="46" t="s">
        <v>49</v>
      </c>
      <c r="AC103" s="240" t="e">
        <f>(SUMIF(#REF!,'TABLERO-HALLAZGOS'!Q103,#REF!))/(R103)</f>
        <v>#REF!</v>
      </c>
      <c r="AD103" s="46" t="e">
        <f t="shared" si="18"/>
        <v>#REF!</v>
      </c>
      <c r="AE103" s="85" t="e">
        <f t="shared" si="23"/>
        <v>#REF!</v>
      </c>
      <c r="AF103" s="85" t="e">
        <f t="shared" si="24"/>
        <v>#REF!</v>
      </c>
      <c r="AG103" s="240" t="e">
        <f>(SUMIF(#REF!,'TABLERO-HALLAZGOS'!Q103,#REF!))/(R103)</f>
        <v>#REF!</v>
      </c>
      <c r="AH103" s="46" t="s">
        <v>49</v>
      </c>
    </row>
    <row r="104" spans="2:34" s="1" customFormat="1" ht="33" customHeight="1" x14ac:dyDescent="0.25">
      <c r="B104" s="40" t="s">
        <v>3924</v>
      </c>
      <c r="C104" s="449" t="s">
        <v>2636</v>
      </c>
      <c r="D104" s="25" t="s">
        <v>102</v>
      </c>
      <c r="E104" s="40" t="s">
        <v>2635</v>
      </c>
      <c r="F104" s="40" t="s">
        <v>2636</v>
      </c>
      <c r="G104" s="25" t="s">
        <v>102</v>
      </c>
      <c r="H104" s="40" t="s">
        <v>4037</v>
      </c>
      <c r="I104" s="40" t="s">
        <v>4038</v>
      </c>
      <c r="J104" s="449" t="s">
        <v>4039</v>
      </c>
      <c r="K104" s="449" t="s">
        <v>4040</v>
      </c>
      <c r="L104" s="449" t="s">
        <v>4041</v>
      </c>
      <c r="M104" s="449" t="s">
        <v>4042</v>
      </c>
      <c r="N104" s="25" t="s">
        <v>6</v>
      </c>
      <c r="O104" s="25" t="s">
        <v>4043</v>
      </c>
      <c r="P104" s="25">
        <v>2020</v>
      </c>
      <c r="Q104" s="28" t="s">
        <v>4044</v>
      </c>
      <c r="R104" s="28" t="e">
        <f>COUNTIF(#REF!,'TABLERO-HALLAZGOS'!Q104)</f>
        <v>#REF!</v>
      </c>
      <c r="S104" s="25" t="s">
        <v>4045</v>
      </c>
      <c r="T104" s="383">
        <v>43973</v>
      </c>
      <c r="U104" s="383">
        <v>44337</v>
      </c>
      <c r="V104" s="484" t="e">
        <f>(SUMIF(#REF!,'TABLERO-HALLAZGOS'!Q104,#REF!))/(R104)</f>
        <v>#REF!</v>
      </c>
      <c r="W104" s="465" t="e">
        <f t="shared" si="13"/>
        <v>#REF!</v>
      </c>
      <c r="X104" s="485">
        <f t="shared" si="14"/>
        <v>-466</v>
      </c>
      <c r="Y104" s="383" t="str">
        <f t="shared" si="15"/>
        <v>VENCIDO</v>
      </c>
      <c r="Z104" s="484" t="e">
        <f>(SUMIF(#REF!,'TABLERO-HALLAZGOS'!Q104,#REF!))/(R104)</f>
        <v>#REF!</v>
      </c>
      <c r="AA104" s="46" t="s">
        <v>48</v>
      </c>
      <c r="AB104" s="46" t="s">
        <v>48</v>
      </c>
      <c r="AC104" s="240" t="e">
        <f>(SUMIF(#REF!,'TABLERO-HALLAZGOS'!Q104,#REF!))/(R104)</f>
        <v>#REF!</v>
      </c>
      <c r="AD104" s="46" t="e">
        <f t="shared" si="18"/>
        <v>#REF!</v>
      </c>
      <c r="AE104" s="85" t="e">
        <f t="shared" si="23"/>
        <v>#REF!</v>
      </c>
      <c r="AF104" s="85" t="e">
        <f t="shared" si="24"/>
        <v>#REF!</v>
      </c>
      <c r="AG104" s="240" t="e">
        <f>(SUMIF(#REF!,'TABLERO-HALLAZGOS'!Q104,#REF!))/(R104)</f>
        <v>#REF!</v>
      </c>
      <c r="AH104" s="46" t="s">
        <v>49</v>
      </c>
    </row>
    <row r="105" spans="2:34" s="1" customFormat="1" ht="33" customHeight="1" x14ac:dyDescent="0.25">
      <c r="B105" s="40" t="s">
        <v>3924</v>
      </c>
      <c r="C105" s="449" t="s">
        <v>2636</v>
      </c>
      <c r="D105" s="25" t="s">
        <v>102</v>
      </c>
      <c r="E105" s="40" t="s">
        <v>2635</v>
      </c>
      <c r="F105" s="40" t="s">
        <v>2636</v>
      </c>
      <c r="G105" s="25" t="s">
        <v>102</v>
      </c>
      <c r="H105" s="40" t="s">
        <v>4046</v>
      </c>
      <c r="I105" s="40" t="s">
        <v>2639</v>
      </c>
      <c r="J105" s="449" t="s">
        <v>2769</v>
      </c>
      <c r="K105" s="449" t="s">
        <v>2770</v>
      </c>
      <c r="L105" s="449" t="s">
        <v>2771</v>
      </c>
      <c r="M105" s="449" t="s">
        <v>2772</v>
      </c>
      <c r="N105" s="25" t="s">
        <v>6</v>
      </c>
      <c r="O105" s="25" t="s">
        <v>4043</v>
      </c>
      <c r="P105" s="25">
        <v>2020</v>
      </c>
      <c r="Q105" s="28" t="s">
        <v>4047</v>
      </c>
      <c r="R105" s="28" t="e">
        <f>COUNTIF(#REF!,'TABLERO-HALLAZGOS'!Q105)</f>
        <v>#REF!</v>
      </c>
      <c r="S105" s="25" t="s">
        <v>4048</v>
      </c>
      <c r="T105" s="383">
        <v>43973</v>
      </c>
      <c r="U105" s="383">
        <v>44094</v>
      </c>
      <c r="V105" s="484" t="e">
        <f>(SUMIF(#REF!,'TABLERO-HALLAZGOS'!Q105,#REF!))/(R105)</f>
        <v>#REF!</v>
      </c>
      <c r="W105" s="465" t="e">
        <f t="shared" si="13"/>
        <v>#REF!</v>
      </c>
      <c r="X105" s="485">
        <f t="shared" si="14"/>
        <v>-709</v>
      </c>
      <c r="Y105" s="383" t="str">
        <f t="shared" si="15"/>
        <v>VENCIDO</v>
      </c>
      <c r="Z105" s="484" t="e">
        <f>(SUMIF(#REF!,'TABLERO-HALLAZGOS'!Q105,#REF!))/(R105)</f>
        <v>#REF!</v>
      </c>
      <c r="AA105" s="46" t="s">
        <v>49</v>
      </c>
      <c r="AB105" s="46" t="s">
        <v>49</v>
      </c>
      <c r="AC105" s="240" t="e">
        <f>(SUMIF(#REF!,'TABLERO-HALLAZGOS'!Q105,#REF!))/(R105)</f>
        <v>#REF!</v>
      </c>
      <c r="AD105" s="46" t="e">
        <f t="shared" si="18"/>
        <v>#REF!</v>
      </c>
      <c r="AE105" s="85" t="e">
        <f t="shared" si="23"/>
        <v>#REF!</v>
      </c>
      <c r="AF105" s="85" t="e">
        <f t="shared" si="24"/>
        <v>#REF!</v>
      </c>
      <c r="AG105" s="240" t="e">
        <f>(SUMIF(#REF!,'TABLERO-HALLAZGOS'!Q105,#REF!))/(R105)</f>
        <v>#REF!</v>
      </c>
      <c r="AH105" s="46" t="s">
        <v>49</v>
      </c>
    </row>
    <row r="106" spans="2:34" s="1" customFormat="1" ht="33" customHeight="1" x14ac:dyDescent="0.25">
      <c r="B106" s="40" t="s">
        <v>3924</v>
      </c>
      <c r="C106" s="449" t="s">
        <v>2636</v>
      </c>
      <c r="D106" s="25" t="s">
        <v>102</v>
      </c>
      <c r="E106" s="40" t="s">
        <v>2635</v>
      </c>
      <c r="F106" s="40" t="s">
        <v>2636</v>
      </c>
      <c r="G106" s="25" t="s">
        <v>102</v>
      </c>
      <c r="H106" s="40" t="s">
        <v>4046</v>
      </c>
      <c r="I106" s="40" t="s">
        <v>2639</v>
      </c>
      <c r="J106" s="449" t="s">
        <v>2769</v>
      </c>
      <c r="K106" s="449" t="s">
        <v>2770</v>
      </c>
      <c r="L106" s="449" t="s">
        <v>2771</v>
      </c>
      <c r="M106" s="449" t="s">
        <v>2772</v>
      </c>
      <c r="N106" s="25" t="s">
        <v>6</v>
      </c>
      <c r="O106" s="25" t="s">
        <v>4043</v>
      </c>
      <c r="P106" s="25">
        <v>2020</v>
      </c>
      <c r="Q106" s="28" t="s">
        <v>4049</v>
      </c>
      <c r="R106" s="28" t="e">
        <f>COUNTIF(#REF!,'TABLERO-HALLAZGOS'!Q106)</f>
        <v>#REF!</v>
      </c>
      <c r="S106" s="25" t="s">
        <v>4050</v>
      </c>
      <c r="T106" s="383">
        <v>43973</v>
      </c>
      <c r="U106" s="383">
        <v>44337</v>
      </c>
      <c r="V106" s="484" t="e">
        <f>(SUMIF(#REF!,'TABLERO-HALLAZGOS'!Q106,#REF!))/(R106)</f>
        <v>#REF!</v>
      </c>
      <c r="W106" s="465" t="e">
        <f t="shared" si="13"/>
        <v>#REF!</v>
      </c>
      <c r="X106" s="485">
        <f t="shared" si="14"/>
        <v>-466</v>
      </c>
      <c r="Y106" s="383" t="str">
        <f t="shared" si="15"/>
        <v>VENCIDO</v>
      </c>
      <c r="Z106" s="484" t="e">
        <f>(SUMIF(#REF!,'TABLERO-HALLAZGOS'!Q106,#REF!))/(R106)</f>
        <v>#REF!</v>
      </c>
      <c r="AA106" s="46" t="s">
        <v>48</v>
      </c>
      <c r="AB106" s="46" t="s">
        <v>48</v>
      </c>
      <c r="AC106" s="240" t="e">
        <f>(SUMIF(#REF!,'TABLERO-HALLAZGOS'!Q106,#REF!))/(R106)</f>
        <v>#REF!</v>
      </c>
      <c r="AD106" s="46" t="e">
        <f t="shared" si="18"/>
        <v>#REF!</v>
      </c>
      <c r="AE106" s="85" t="e">
        <f t="shared" si="23"/>
        <v>#REF!</v>
      </c>
      <c r="AF106" s="85" t="e">
        <f t="shared" si="24"/>
        <v>#REF!</v>
      </c>
      <c r="AG106" s="240" t="e">
        <f>(SUMIF(#REF!,'TABLERO-HALLAZGOS'!Q106,#REF!))/(R106)</f>
        <v>#REF!</v>
      </c>
      <c r="AH106" s="46" t="s">
        <v>49</v>
      </c>
    </row>
    <row r="107" spans="2:34" s="1" customFormat="1" ht="33" customHeight="1" x14ac:dyDescent="0.25">
      <c r="B107" s="40" t="s">
        <v>3924</v>
      </c>
      <c r="C107" s="449" t="s">
        <v>2636</v>
      </c>
      <c r="D107" s="25" t="s">
        <v>102</v>
      </c>
      <c r="E107" s="40" t="s">
        <v>2635</v>
      </c>
      <c r="F107" s="40" t="s">
        <v>2636</v>
      </c>
      <c r="G107" s="25" t="s">
        <v>102</v>
      </c>
      <c r="H107" s="40" t="s">
        <v>4051</v>
      </c>
      <c r="I107" s="40" t="s">
        <v>2639</v>
      </c>
      <c r="J107" s="449" t="s">
        <v>2769</v>
      </c>
      <c r="K107" s="449" t="s">
        <v>2770</v>
      </c>
      <c r="L107" s="449" t="s">
        <v>2771</v>
      </c>
      <c r="M107" s="449" t="s">
        <v>2772</v>
      </c>
      <c r="N107" s="25" t="s">
        <v>6</v>
      </c>
      <c r="O107" s="25" t="s">
        <v>4043</v>
      </c>
      <c r="P107" s="25">
        <v>2020</v>
      </c>
      <c r="Q107" s="28" t="s">
        <v>4052</v>
      </c>
      <c r="R107" s="28" t="e">
        <f>COUNTIF(#REF!,'TABLERO-HALLAZGOS'!Q107)</f>
        <v>#REF!</v>
      </c>
      <c r="S107" s="25" t="s">
        <v>4053</v>
      </c>
      <c r="T107" s="383">
        <v>43973</v>
      </c>
      <c r="U107" s="383">
        <v>44337</v>
      </c>
      <c r="V107" s="484" t="e">
        <f>(SUMIF(#REF!,'TABLERO-HALLAZGOS'!Q107,#REF!))/(R107)</f>
        <v>#REF!</v>
      </c>
      <c r="W107" s="465" t="e">
        <f t="shared" si="13"/>
        <v>#REF!</v>
      </c>
      <c r="X107" s="485">
        <f t="shared" si="14"/>
        <v>-466</v>
      </c>
      <c r="Y107" s="383" t="str">
        <f t="shared" si="15"/>
        <v>VENCIDO</v>
      </c>
      <c r="Z107" s="484" t="e">
        <f>(SUMIF(#REF!,'TABLERO-HALLAZGOS'!Q107,#REF!))/(R107)</f>
        <v>#REF!</v>
      </c>
      <c r="AA107" s="46" t="s">
        <v>48</v>
      </c>
      <c r="AB107" s="46" t="s">
        <v>48</v>
      </c>
      <c r="AC107" s="240" t="e">
        <f>(SUMIF(#REF!,'TABLERO-HALLAZGOS'!Q107,#REF!))/(R107)</f>
        <v>#REF!</v>
      </c>
      <c r="AD107" s="46" t="e">
        <f t="shared" si="18"/>
        <v>#REF!</v>
      </c>
      <c r="AE107" s="85" t="e">
        <f t="shared" si="23"/>
        <v>#REF!</v>
      </c>
      <c r="AF107" s="85" t="e">
        <f t="shared" si="24"/>
        <v>#REF!</v>
      </c>
      <c r="AG107" s="240" t="e">
        <f>(SUMIF(#REF!,'TABLERO-HALLAZGOS'!Q107,#REF!))/(R107)</f>
        <v>#REF!</v>
      </c>
      <c r="AH107" s="46" t="s">
        <v>49</v>
      </c>
    </row>
    <row r="108" spans="2:34" s="1" customFormat="1" ht="33" customHeight="1" x14ac:dyDescent="0.25">
      <c r="B108" s="40" t="s">
        <v>3924</v>
      </c>
      <c r="C108" s="449" t="s">
        <v>2636</v>
      </c>
      <c r="D108" s="25" t="s">
        <v>102</v>
      </c>
      <c r="E108" s="40" t="s">
        <v>2635</v>
      </c>
      <c r="F108" s="40" t="s">
        <v>2636</v>
      </c>
      <c r="G108" s="25" t="s">
        <v>102</v>
      </c>
      <c r="H108" s="40" t="s">
        <v>4054</v>
      </c>
      <c r="I108" s="40" t="s">
        <v>2639</v>
      </c>
      <c r="J108" s="449" t="s">
        <v>2769</v>
      </c>
      <c r="K108" s="449" t="s">
        <v>2770</v>
      </c>
      <c r="L108" s="449" t="s">
        <v>2771</v>
      </c>
      <c r="M108" s="449" t="s">
        <v>2772</v>
      </c>
      <c r="N108" s="25" t="s">
        <v>6</v>
      </c>
      <c r="O108" s="25" t="s">
        <v>4043</v>
      </c>
      <c r="P108" s="25">
        <v>2020</v>
      </c>
      <c r="Q108" s="28" t="s">
        <v>4055</v>
      </c>
      <c r="R108" s="28" t="e">
        <f>COUNTIF(#REF!,'TABLERO-HALLAZGOS'!Q108)</f>
        <v>#REF!</v>
      </c>
      <c r="S108" s="351" t="s">
        <v>4056</v>
      </c>
      <c r="T108" s="383">
        <v>43973</v>
      </c>
      <c r="U108" s="383">
        <v>44337</v>
      </c>
      <c r="V108" s="484" t="e">
        <f>(SUMIF(#REF!,'TABLERO-HALLAZGOS'!Q108,#REF!))/(R108)</f>
        <v>#REF!</v>
      </c>
      <c r="W108" s="465" t="e">
        <f t="shared" si="13"/>
        <v>#REF!</v>
      </c>
      <c r="X108" s="485">
        <f t="shared" si="14"/>
        <v>-466</v>
      </c>
      <c r="Y108" s="383" t="str">
        <f t="shared" si="15"/>
        <v>VENCIDO</v>
      </c>
      <c r="Z108" s="484" t="e">
        <f>(SUMIF(#REF!,'TABLERO-HALLAZGOS'!Q108,#REF!))/(R108)</f>
        <v>#REF!</v>
      </c>
      <c r="AA108" s="46" t="s">
        <v>48</v>
      </c>
      <c r="AB108" s="46" t="s">
        <v>48</v>
      </c>
      <c r="AC108" s="240" t="e">
        <f>(SUMIF(#REF!,'TABLERO-HALLAZGOS'!Q108,#REF!))/(R108)</f>
        <v>#REF!</v>
      </c>
      <c r="AD108" s="46" t="e">
        <f t="shared" si="18"/>
        <v>#REF!</v>
      </c>
      <c r="AE108" s="46">
        <f t="shared" si="19"/>
        <v>-466</v>
      </c>
      <c r="AF108" s="46" t="str">
        <f t="shared" si="20"/>
        <v>VENCIDO</v>
      </c>
      <c r="AG108" s="240" t="e">
        <f>(SUMIF(#REF!,'TABLERO-HALLAZGOS'!Q108,#REF!))/(R108)</f>
        <v>#REF!</v>
      </c>
      <c r="AH108" s="46" t="s">
        <v>48</v>
      </c>
    </row>
    <row r="109" spans="2:34" s="1" customFormat="1" ht="33" customHeight="1" x14ac:dyDescent="0.25">
      <c r="B109" s="40" t="s">
        <v>3924</v>
      </c>
      <c r="C109" s="449" t="s">
        <v>2636</v>
      </c>
      <c r="D109" s="25" t="s">
        <v>102</v>
      </c>
      <c r="E109" s="40" t="s">
        <v>2635</v>
      </c>
      <c r="F109" s="40" t="s">
        <v>2636</v>
      </c>
      <c r="G109" s="25" t="s">
        <v>102</v>
      </c>
      <c r="H109" s="40"/>
      <c r="I109" s="40" t="s">
        <v>2682</v>
      </c>
      <c r="J109" s="449" t="s">
        <v>2683</v>
      </c>
      <c r="K109" s="449" t="s">
        <v>2684</v>
      </c>
      <c r="L109" s="449" t="s">
        <v>2685</v>
      </c>
      <c r="M109" s="449" t="s">
        <v>2686</v>
      </c>
      <c r="N109" s="25" t="s">
        <v>6</v>
      </c>
      <c r="O109" s="25" t="s">
        <v>4043</v>
      </c>
      <c r="P109" s="25">
        <v>2020</v>
      </c>
      <c r="Q109" s="28" t="s">
        <v>4057</v>
      </c>
      <c r="R109" s="28" t="e">
        <f>COUNTIF(#REF!,'TABLERO-HALLAZGOS'!Q109)</f>
        <v>#REF!</v>
      </c>
      <c r="S109" s="351" t="s">
        <v>4058</v>
      </c>
      <c r="T109" s="383">
        <v>43973</v>
      </c>
      <c r="U109" s="383">
        <v>44094</v>
      </c>
      <c r="V109" s="484" t="e">
        <f>(SUMIF(#REF!,'TABLERO-HALLAZGOS'!Q109,#REF!))/(R109)</f>
        <v>#REF!</v>
      </c>
      <c r="W109" s="465" t="e">
        <f t="shared" si="13"/>
        <v>#REF!</v>
      </c>
      <c r="X109" s="485">
        <f t="shared" si="14"/>
        <v>-709</v>
      </c>
      <c r="Y109" s="383" t="str">
        <f t="shared" si="15"/>
        <v>VENCIDO</v>
      </c>
      <c r="Z109" s="484" t="e">
        <f>(SUMIF(#REF!,'TABLERO-HALLAZGOS'!Q109,#REF!))/(R109)</f>
        <v>#REF!</v>
      </c>
      <c r="AA109" s="46" t="s">
        <v>48</v>
      </c>
      <c r="AB109" s="46" t="s">
        <v>48</v>
      </c>
      <c r="AC109" s="240" t="e">
        <f>(SUMIF(#REF!,'TABLERO-HALLAZGOS'!Q109,#REF!))/(R109)</f>
        <v>#REF!</v>
      </c>
      <c r="AD109" s="46" t="e">
        <f t="shared" si="18"/>
        <v>#REF!</v>
      </c>
      <c r="AE109" s="46">
        <f t="shared" si="19"/>
        <v>-709</v>
      </c>
      <c r="AF109" s="46" t="str">
        <f t="shared" si="20"/>
        <v>VENCIDO</v>
      </c>
      <c r="AG109" s="240" t="e">
        <f>(SUMIF(#REF!,'TABLERO-HALLAZGOS'!Q109,#REF!))/(R109)</f>
        <v>#REF!</v>
      </c>
      <c r="AH109" s="46" t="s">
        <v>48</v>
      </c>
    </row>
    <row r="110" spans="2:34" s="1" customFormat="1" ht="33" customHeight="1" x14ac:dyDescent="0.25">
      <c r="B110" s="40" t="s">
        <v>3924</v>
      </c>
      <c r="C110" s="449" t="s">
        <v>2636</v>
      </c>
      <c r="D110" s="25" t="s">
        <v>102</v>
      </c>
      <c r="E110" s="40" t="s">
        <v>2635</v>
      </c>
      <c r="F110" s="40" t="s">
        <v>2636</v>
      </c>
      <c r="G110" s="25" t="s">
        <v>102</v>
      </c>
      <c r="H110" s="40" t="s">
        <v>4059</v>
      </c>
      <c r="I110" s="40" t="s">
        <v>2682</v>
      </c>
      <c r="J110" s="449" t="s">
        <v>2683</v>
      </c>
      <c r="K110" s="449" t="s">
        <v>2684</v>
      </c>
      <c r="L110" s="449" t="s">
        <v>2685</v>
      </c>
      <c r="M110" s="449" t="s">
        <v>2686</v>
      </c>
      <c r="N110" s="25" t="s">
        <v>6</v>
      </c>
      <c r="O110" s="25" t="s">
        <v>4043</v>
      </c>
      <c r="P110" s="25">
        <v>2020</v>
      </c>
      <c r="Q110" s="28" t="s">
        <v>4060</v>
      </c>
      <c r="R110" s="28" t="e">
        <f>COUNTIF(#REF!,'TABLERO-HALLAZGOS'!Q110)</f>
        <v>#REF!</v>
      </c>
      <c r="S110" s="351" t="s">
        <v>4061</v>
      </c>
      <c r="T110" s="383">
        <v>43973</v>
      </c>
      <c r="U110" s="383">
        <v>44094</v>
      </c>
      <c r="V110" s="484" t="e">
        <f>(SUMIF(#REF!,'TABLERO-HALLAZGOS'!Q110,#REF!))/(R110)</f>
        <v>#REF!</v>
      </c>
      <c r="W110" s="465" t="e">
        <f t="shared" si="13"/>
        <v>#REF!</v>
      </c>
      <c r="X110" s="485">
        <f t="shared" si="14"/>
        <v>-709</v>
      </c>
      <c r="Y110" s="383" t="str">
        <f t="shared" si="15"/>
        <v>VENCIDO</v>
      </c>
      <c r="Z110" s="484" t="e">
        <f>(SUMIF(#REF!,'TABLERO-HALLAZGOS'!Q110,#REF!))/(R110)</f>
        <v>#REF!</v>
      </c>
      <c r="AA110" s="46" t="s">
        <v>48</v>
      </c>
      <c r="AB110" s="46" t="s">
        <v>48</v>
      </c>
      <c r="AC110" s="240" t="e">
        <f>(SUMIF(#REF!,'TABLERO-HALLAZGOS'!Q110,#REF!))/(R110)</f>
        <v>#REF!</v>
      </c>
      <c r="AD110" s="46" t="e">
        <f>IF(AC110&lt;=0%,"SIN AVANCE",IF(AC110&lt;33%,"AVANCE MINIMO",IF(AC110&lt;66%,"AVANCE PARCIAL",IF(AC110&lt;=99.9%,"AVANCE SIGNIFICATIVO",IF(AC110=100%,"CUMPLIMIENTO TOTAL","ERROR")))))</f>
        <v>#REF!</v>
      </c>
      <c r="AE110" s="85" t="e">
        <f>(IF(AD110="CUMPLIMIENTO TOTAL","CUMPLIMIENTO TOTAL",U110-$C$2))</f>
        <v>#REF!</v>
      </c>
      <c r="AF110" s="85" t="e">
        <f>(IF(AD110="CUMPLIMIENTO TOTAL","CUMPLIMIENTO TOTAL",IF(AE110&lt;=0,"VENCIDO",IF(AE110&lt;=$F$2,"POR VENCER","CON TIEMPO"))))</f>
        <v>#REF!</v>
      </c>
      <c r="AG110" s="240" t="e">
        <f>(SUMIF(#REF!,'TABLERO-HALLAZGOS'!Q110,#REF!))/(R110)</f>
        <v>#REF!</v>
      </c>
      <c r="AH110" s="46" t="s">
        <v>49</v>
      </c>
    </row>
    <row r="111" spans="2:34" s="1" customFormat="1" ht="33" customHeight="1" x14ac:dyDescent="0.25">
      <c r="B111" s="40" t="s">
        <v>3924</v>
      </c>
      <c r="C111" s="449" t="s">
        <v>2636</v>
      </c>
      <c r="D111" s="25" t="s">
        <v>102</v>
      </c>
      <c r="E111" s="40" t="s">
        <v>2635</v>
      </c>
      <c r="F111" s="40" t="s">
        <v>2636</v>
      </c>
      <c r="G111" s="25" t="s">
        <v>102</v>
      </c>
      <c r="H111" s="40"/>
      <c r="I111" s="40" t="s">
        <v>2682</v>
      </c>
      <c r="J111" s="449" t="s">
        <v>2683</v>
      </c>
      <c r="K111" s="449" t="s">
        <v>2684</v>
      </c>
      <c r="L111" s="449" t="s">
        <v>2685</v>
      </c>
      <c r="M111" s="449" t="s">
        <v>2686</v>
      </c>
      <c r="N111" s="25" t="s">
        <v>6</v>
      </c>
      <c r="O111" s="25" t="s">
        <v>4043</v>
      </c>
      <c r="P111" s="25">
        <v>2020</v>
      </c>
      <c r="Q111" s="28" t="s">
        <v>4062</v>
      </c>
      <c r="R111" s="28" t="e">
        <f>COUNTIF(#REF!,'TABLERO-HALLAZGOS'!Q111)</f>
        <v>#REF!</v>
      </c>
      <c r="S111" s="489" t="s">
        <v>4063</v>
      </c>
      <c r="T111" s="383">
        <v>43973</v>
      </c>
      <c r="U111" s="383">
        <v>44337</v>
      </c>
      <c r="V111" s="484" t="e">
        <f>(SUMIF(#REF!,'TABLERO-HALLAZGOS'!Q111,#REF!))/(R111)</f>
        <v>#REF!</v>
      </c>
      <c r="W111" s="465" t="e">
        <f t="shared" si="13"/>
        <v>#REF!</v>
      </c>
      <c r="X111" s="485">
        <f t="shared" si="14"/>
        <v>-466</v>
      </c>
      <c r="Y111" s="383" t="str">
        <f t="shared" si="15"/>
        <v>VENCIDO</v>
      </c>
      <c r="Z111" s="484" t="e">
        <f>(SUMIF(#REF!,'TABLERO-HALLAZGOS'!Q111,#REF!))/(R111)</f>
        <v>#REF!</v>
      </c>
      <c r="AA111" s="46" t="s">
        <v>48</v>
      </c>
      <c r="AB111" s="46" t="s">
        <v>48</v>
      </c>
      <c r="AC111" s="240" t="e">
        <f>(SUMIF(#REF!,'TABLERO-HALLAZGOS'!Q111,#REF!))/(R111)</f>
        <v>#REF!</v>
      </c>
      <c r="AD111" s="46" t="e">
        <f t="shared" si="18"/>
        <v>#REF!</v>
      </c>
      <c r="AE111" s="46">
        <f t="shared" si="19"/>
        <v>-466</v>
      </c>
      <c r="AF111" s="46" t="str">
        <f t="shared" si="20"/>
        <v>VENCIDO</v>
      </c>
      <c r="AG111" s="240" t="e">
        <f>(SUMIF(#REF!,'TABLERO-HALLAZGOS'!Q111,#REF!))/(R111)</f>
        <v>#REF!</v>
      </c>
      <c r="AH111" s="46" t="s">
        <v>48</v>
      </c>
    </row>
    <row r="112" spans="2:34" s="1" customFormat="1" ht="33" customHeight="1" x14ac:dyDescent="0.25">
      <c r="B112" s="40" t="s">
        <v>3924</v>
      </c>
      <c r="C112" s="449" t="s">
        <v>2636</v>
      </c>
      <c r="D112" s="25" t="s">
        <v>102</v>
      </c>
      <c r="E112" s="40" t="s">
        <v>2635</v>
      </c>
      <c r="F112" s="40" t="s">
        <v>2636</v>
      </c>
      <c r="G112" s="25" t="s">
        <v>102</v>
      </c>
      <c r="H112" s="40" t="s">
        <v>4064</v>
      </c>
      <c r="I112" s="40" t="s">
        <v>2682</v>
      </c>
      <c r="J112" s="449" t="s">
        <v>2683</v>
      </c>
      <c r="K112" s="449" t="s">
        <v>2684</v>
      </c>
      <c r="L112" s="449" t="s">
        <v>2685</v>
      </c>
      <c r="M112" s="449" t="s">
        <v>2686</v>
      </c>
      <c r="N112" s="25" t="s">
        <v>6</v>
      </c>
      <c r="O112" s="25" t="s">
        <v>4043</v>
      </c>
      <c r="P112" s="25">
        <v>2020</v>
      </c>
      <c r="Q112" s="28" t="s">
        <v>4065</v>
      </c>
      <c r="R112" s="28" t="e">
        <f>COUNTIF(#REF!,'TABLERO-HALLAZGOS'!Q112)</f>
        <v>#REF!</v>
      </c>
      <c r="S112" s="351" t="s">
        <v>4066</v>
      </c>
      <c r="T112" s="383">
        <v>43973</v>
      </c>
      <c r="U112" s="383">
        <v>44337</v>
      </c>
      <c r="V112" s="484" t="e">
        <f>(SUMIF(#REF!,'TABLERO-HALLAZGOS'!Q112,#REF!))/(R112)</f>
        <v>#REF!</v>
      </c>
      <c r="W112" s="465" t="e">
        <f t="shared" si="13"/>
        <v>#REF!</v>
      </c>
      <c r="X112" s="485">
        <f t="shared" si="14"/>
        <v>-466</v>
      </c>
      <c r="Y112" s="383" t="str">
        <f t="shared" si="15"/>
        <v>VENCIDO</v>
      </c>
      <c r="Z112" s="484" t="e">
        <f>(SUMIF(#REF!,'TABLERO-HALLAZGOS'!Q112,#REF!))/(R112)</f>
        <v>#REF!</v>
      </c>
      <c r="AA112" s="46" t="s">
        <v>48</v>
      </c>
      <c r="AB112" s="46" t="s">
        <v>48</v>
      </c>
      <c r="AC112" s="240" t="e">
        <f>(SUMIF(#REF!,'TABLERO-HALLAZGOS'!Q112,#REF!))/(R112)</f>
        <v>#REF!</v>
      </c>
      <c r="AD112" s="46" t="e">
        <f>IF(AC112&lt;=0%,"SIN AVANCE",IF(AC112&lt;33%,"AVANCE MINIMO",IF(AC112&lt;66%,"AVANCE PARCIAL",IF(AC112&lt;=99.9%,"AVANCE SIGNIFICATIVO",IF(AC112=100%,"CUMPLIMIENTO TOTAL","ERROR")))))</f>
        <v>#REF!</v>
      </c>
      <c r="AE112" s="85" t="e">
        <f>(IF(AD112="CUMPLIMIENTO TOTAL","CUMPLIMIENTO TOTAL",U112-$C$2))</f>
        <v>#REF!</v>
      </c>
      <c r="AF112" s="85" t="e">
        <f>(IF(AD112="CUMPLIMIENTO TOTAL","CUMPLIMIENTO TOTAL",IF(AE112&lt;=0,"VENCIDO",IF(AE112&lt;=$F$2,"POR VENCER","CON TIEMPO"))))</f>
        <v>#REF!</v>
      </c>
      <c r="AG112" s="240" t="e">
        <f>(SUMIF(#REF!,'TABLERO-HALLAZGOS'!Q112,#REF!))/(R112)</f>
        <v>#REF!</v>
      </c>
      <c r="AH112" s="46" t="s">
        <v>49</v>
      </c>
    </row>
    <row r="113" spans="2:34" s="1" customFormat="1" ht="33" customHeight="1" x14ac:dyDescent="0.25">
      <c r="B113" s="40" t="s">
        <v>2663</v>
      </c>
      <c r="C113" s="384" t="s">
        <v>24</v>
      </c>
      <c r="D113" s="28" t="s">
        <v>99</v>
      </c>
      <c r="E113" s="28" t="s">
        <v>2663</v>
      </c>
      <c r="F113" s="28" t="s">
        <v>24</v>
      </c>
      <c r="G113" s="25" t="s">
        <v>99</v>
      </c>
      <c r="H113" s="28" t="s">
        <v>2663</v>
      </c>
      <c r="I113" s="456" t="s">
        <v>2664</v>
      </c>
      <c r="J113" s="457" t="s">
        <v>2603</v>
      </c>
      <c r="K113" s="457" t="s">
        <v>2604</v>
      </c>
      <c r="L113" s="456" t="s">
        <v>2665</v>
      </c>
      <c r="M113" s="457" t="s">
        <v>2666</v>
      </c>
      <c r="N113" s="25" t="s">
        <v>6</v>
      </c>
      <c r="O113" s="25" t="s">
        <v>2663</v>
      </c>
      <c r="P113" s="25">
        <v>2020</v>
      </c>
      <c r="Q113" s="28" t="s">
        <v>2701</v>
      </c>
      <c r="R113" s="28" t="e">
        <f>COUNTIF(#REF!,'TABLERO-HALLAZGOS'!Q113)</f>
        <v>#REF!</v>
      </c>
      <c r="S113" s="25" t="s">
        <v>2702</v>
      </c>
      <c r="T113" s="383" t="s">
        <v>54</v>
      </c>
      <c r="U113" s="383" t="s">
        <v>54</v>
      </c>
      <c r="V113" s="484" t="e">
        <f>(SUMIF(#REF!,'TABLERO-HALLAZGOS'!Q113,#REF!))/(R113)</f>
        <v>#REF!</v>
      </c>
      <c r="W113" s="465" t="e">
        <f t="shared" ref="W113:W162" si="25">IF(V113&lt;=0%,"SIN AVANCE",IF(V113&lt;33%,"AVANCE MINIMO",IF(V113&lt;66%,"AVANCE PARCIAL",IF(V113&lt;=99.9%,"AVANCE SIGNIFICATIVO",IF(V113=100%,"CUMPLIMIENTO TOTAL","ERROR")))))</f>
        <v>#REF!</v>
      </c>
      <c r="X113" s="485" t="e">
        <f t="shared" ref="X113:X162" si="26">U113-$C$2</f>
        <v>#VALUE!</v>
      </c>
      <c r="Y113" s="383" t="e">
        <f t="shared" ref="Y113:Y162" si="27">(IF(X113&lt;=0,"VENCIDO",IF(X113&lt;=$F$2,"POR VENCER","CON TIEMPO")))</f>
        <v>#VALUE!</v>
      </c>
      <c r="Z113" s="484" t="e">
        <f>(SUMIF(#REF!,'TABLERO-HALLAZGOS'!Q113,#REF!))/(R113)</f>
        <v>#REF!</v>
      </c>
      <c r="AA113" s="46" t="s">
        <v>48</v>
      </c>
      <c r="AB113" s="46" t="s">
        <v>48</v>
      </c>
      <c r="AC113" s="240" t="e">
        <f>(SUMIF(#REF!,'TABLERO-HALLAZGOS'!Q113,#REF!))/(R113)</f>
        <v>#REF!</v>
      </c>
      <c r="AD113" s="46" t="e">
        <f t="shared" ref="AD113:AD176" si="28">IF(AC113&lt;=0%,"SIN AVANCE",IF(AC113&lt;33%,"AVANCE MINIMO",IF(AC113&lt;66%,"AVANCE PARCIAL",IF(AC113&lt;=99.9%,"AVANCE SIGNIFICATIVO",IF(AC113=100%,"CUMPLIMIENTO TOTAL","ERROR")))))</f>
        <v>#REF!</v>
      </c>
      <c r="AE113" s="46" t="e">
        <f t="shared" ref="AE113:AE149" si="29">U113-$C$2</f>
        <v>#VALUE!</v>
      </c>
      <c r="AF113" s="46" t="e">
        <f t="shared" ref="AF113:AF149" si="30">(IF(AE113&lt;=0,"VENCIDO",IF(AE113&lt;=$F$2,"POR VENCER","CON TIEMPO")))</f>
        <v>#VALUE!</v>
      </c>
      <c r="AG113" s="240" t="e">
        <f>(SUMIF(#REF!,'TABLERO-HALLAZGOS'!Q113,#REF!))/(R113)</f>
        <v>#REF!</v>
      </c>
      <c r="AH113" s="46" t="s">
        <v>48</v>
      </c>
    </row>
    <row r="114" spans="2:34" s="1" customFormat="1" ht="33" customHeight="1" x14ac:dyDescent="0.25">
      <c r="B114" s="40" t="s">
        <v>2663</v>
      </c>
      <c r="C114" s="384" t="s">
        <v>24</v>
      </c>
      <c r="D114" s="28" t="s">
        <v>99</v>
      </c>
      <c r="E114" s="28" t="s">
        <v>2663</v>
      </c>
      <c r="F114" s="28" t="s">
        <v>24</v>
      </c>
      <c r="G114" s="25" t="s">
        <v>99</v>
      </c>
      <c r="H114" s="28" t="s">
        <v>2663</v>
      </c>
      <c r="I114" s="456" t="s">
        <v>2664</v>
      </c>
      <c r="J114" s="457" t="s">
        <v>2603</v>
      </c>
      <c r="K114" s="457" t="s">
        <v>2604</v>
      </c>
      <c r="L114" s="456" t="s">
        <v>2665</v>
      </c>
      <c r="M114" s="457" t="s">
        <v>2666</v>
      </c>
      <c r="N114" s="25" t="s">
        <v>6</v>
      </c>
      <c r="O114" s="25" t="s">
        <v>2663</v>
      </c>
      <c r="P114" s="25">
        <v>2020</v>
      </c>
      <c r="Q114" s="28" t="s">
        <v>2711</v>
      </c>
      <c r="R114" s="28" t="e">
        <f>COUNTIF(#REF!,'TABLERO-HALLAZGOS'!Q114)</f>
        <v>#REF!</v>
      </c>
      <c r="S114" s="25" t="s">
        <v>2712</v>
      </c>
      <c r="T114" s="383" t="s">
        <v>54</v>
      </c>
      <c r="U114" s="383" t="s">
        <v>54</v>
      </c>
      <c r="V114" s="484" t="e">
        <f>(SUMIF(#REF!,'TABLERO-HALLAZGOS'!Q114,#REF!))/(R114)</f>
        <v>#REF!</v>
      </c>
      <c r="W114" s="465" t="e">
        <f t="shared" si="25"/>
        <v>#REF!</v>
      </c>
      <c r="X114" s="485" t="e">
        <f t="shared" si="26"/>
        <v>#VALUE!</v>
      </c>
      <c r="Y114" s="383" t="e">
        <f t="shared" si="27"/>
        <v>#VALUE!</v>
      </c>
      <c r="Z114" s="484" t="e">
        <f>(SUMIF(#REF!,'TABLERO-HALLAZGOS'!Q114,#REF!))/(R114)</f>
        <v>#REF!</v>
      </c>
      <c r="AA114" s="46" t="s">
        <v>48</v>
      </c>
      <c r="AB114" s="46" t="s">
        <v>48</v>
      </c>
      <c r="AC114" s="240" t="e">
        <f>(SUMIF(#REF!,'TABLERO-HALLAZGOS'!Q114,#REF!))/(R114)</f>
        <v>#REF!</v>
      </c>
      <c r="AD114" s="46" t="e">
        <f t="shared" si="28"/>
        <v>#REF!</v>
      </c>
      <c r="AE114" s="46" t="e">
        <f t="shared" si="29"/>
        <v>#VALUE!</v>
      </c>
      <c r="AF114" s="46" t="e">
        <f t="shared" si="30"/>
        <v>#VALUE!</v>
      </c>
      <c r="AG114" s="240" t="e">
        <f>(SUMIF(#REF!,'TABLERO-HALLAZGOS'!Q114,#REF!))/(R114)</f>
        <v>#REF!</v>
      </c>
      <c r="AH114" s="46" t="s">
        <v>48</v>
      </c>
    </row>
    <row r="115" spans="2:34" s="1" customFormat="1" ht="33" customHeight="1" x14ac:dyDescent="0.25">
      <c r="B115" s="25" t="s">
        <v>4067</v>
      </c>
      <c r="C115" s="28" t="s">
        <v>37</v>
      </c>
      <c r="D115" s="28" t="s">
        <v>100</v>
      </c>
      <c r="E115" s="25" t="s">
        <v>4067</v>
      </c>
      <c r="F115" s="28" t="s">
        <v>37</v>
      </c>
      <c r="G115" s="28" t="s">
        <v>100</v>
      </c>
      <c r="H115" s="25" t="s">
        <v>334</v>
      </c>
      <c r="I115" s="394" t="s">
        <v>4068</v>
      </c>
      <c r="J115" s="454" t="s">
        <v>2603</v>
      </c>
      <c r="K115" s="387" t="s">
        <v>2604</v>
      </c>
      <c r="L115" s="455" t="s">
        <v>4069</v>
      </c>
      <c r="M115" s="387" t="s">
        <v>4070</v>
      </c>
      <c r="N115" s="25" t="s">
        <v>6</v>
      </c>
      <c r="O115" s="25" t="s">
        <v>2065</v>
      </c>
      <c r="P115" s="28">
        <v>2019</v>
      </c>
      <c r="Q115" s="28" t="s">
        <v>4071</v>
      </c>
      <c r="R115" s="28" t="e">
        <f>COUNTIF(#REF!,'TABLERO-HALLAZGOS'!Q115)</f>
        <v>#REF!</v>
      </c>
      <c r="S115" s="25" t="s">
        <v>4072</v>
      </c>
      <c r="T115" s="383">
        <v>44044</v>
      </c>
      <c r="U115" s="383">
        <v>44409</v>
      </c>
      <c r="V115" s="484" t="e">
        <f>(SUMIF(#REF!,'TABLERO-HALLAZGOS'!Q115,#REF!))/(R115)</f>
        <v>#REF!</v>
      </c>
      <c r="W115" s="465" t="e">
        <f t="shared" si="25"/>
        <v>#REF!</v>
      </c>
      <c r="X115" s="485">
        <f t="shared" si="26"/>
        <v>-394</v>
      </c>
      <c r="Y115" s="383" t="str">
        <f t="shared" si="27"/>
        <v>VENCIDO</v>
      </c>
      <c r="Z115" s="484" t="e">
        <f>(SUMIF(#REF!,'TABLERO-HALLAZGOS'!Q115,#REF!))/(R115)</f>
        <v>#REF!</v>
      </c>
      <c r="AA115" s="46" t="s">
        <v>48</v>
      </c>
      <c r="AB115" s="46" t="s">
        <v>48</v>
      </c>
      <c r="AC115" s="240" t="e">
        <f>(SUMIF(#REF!,'TABLERO-HALLAZGOS'!Q115,#REF!))/(R115)</f>
        <v>#REF!</v>
      </c>
      <c r="AD115" s="46" t="e">
        <f t="shared" si="28"/>
        <v>#REF!</v>
      </c>
      <c r="AE115" s="46">
        <f t="shared" si="29"/>
        <v>-394</v>
      </c>
      <c r="AF115" s="46" t="str">
        <f t="shared" si="30"/>
        <v>VENCIDO</v>
      </c>
      <c r="AG115" s="240" t="e">
        <f>(SUMIF(#REF!,'TABLERO-HALLAZGOS'!Q115,#REF!))/(R115)</f>
        <v>#REF!</v>
      </c>
      <c r="AH115" s="46" t="s">
        <v>48</v>
      </c>
    </row>
    <row r="116" spans="2:34" s="1" customFormat="1" ht="33" customHeight="1" x14ac:dyDescent="0.25">
      <c r="B116" s="25" t="s">
        <v>170</v>
      </c>
      <c r="C116" s="28" t="s">
        <v>2527</v>
      </c>
      <c r="D116" s="28" t="s">
        <v>95</v>
      </c>
      <c r="E116" s="28" t="s">
        <v>170</v>
      </c>
      <c r="F116" s="61" t="s">
        <v>2527</v>
      </c>
      <c r="G116" s="61" t="s">
        <v>95</v>
      </c>
      <c r="H116" s="25" t="s">
        <v>159</v>
      </c>
      <c r="I116" s="40" t="s">
        <v>78</v>
      </c>
      <c r="J116" s="449" t="s">
        <v>3808</v>
      </c>
      <c r="K116" s="449" t="s">
        <v>95</v>
      </c>
      <c r="L116" s="449" t="s">
        <v>84</v>
      </c>
      <c r="M116" s="449" t="s">
        <v>84</v>
      </c>
      <c r="N116" s="25" t="s">
        <v>6</v>
      </c>
      <c r="O116" s="25" t="s">
        <v>2157</v>
      </c>
      <c r="P116" s="28">
        <v>2019</v>
      </c>
      <c r="Q116" s="28" t="s">
        <v>4073</v>
      </c>
      <c r="R116" s="28" t="e">
        <f>COUNTIF(#REF!,'TABLERO-HALLAZGOS'!Q116)</f>
        <v>#REF!</v>
      </c>
      <c r="S116" s="25" t="s">
        <v>4074</v>
      </c>
      <c r="T116" s="39">
        <v>44197</v>
      </c>
      <c r="U116" s="39">
        <v>44531</v>
      </c>
      <c r="V116" s="484" t="e">
        <f>(SUMIF(#REF!,'TABLERO-HALLAZGOS'!Q116,#REF!))/(R116)</f>
        <v>#REF!</v>
      </c>
      <c r="W116" s="465" t="e">
        <f t="shared" si="25"/>
        <v>#REF!</v>
      </c>
      <c r="X116" s="485">
        <f t="shared" si="26"/>
        <v>-272</v>
      </c>
      <c r="Y116" s="383" t="str">
        <f t="shared" si="27"/>
        <v>VENCIDO</v>
      </c>
      <c r="Z116" s="484" t="e">
        <f>(SUMIF(#REF!,'TABLERO-HALLAZGOS'!Q116,#REF!))/(R116)</f>
        <v>#REF!</v>
      </c>
      <c r="AA116" s="46" t="s">
        <v>48</v>
      </c>
      <c r="AB116" s="46" t="s">
        <v>48</v>
      </c>
      <c r="AC116" s="240" t="e">
        <f>(SUMIF(#REF!,'TABLERO-HALLAZGOS'!Q116,#REF!))/(R116)</f>
        <v>#REF!</v>
      </c>
      <c r="AD116" s="46" t="e">
        <f t="shared" si="28"/>
        <v>#REF!</v>
      </c>
      <c r="AE116" s="85" t="e">
        <f t="shared" ref="AE116:AE124" si="31">(IF(AD116="CUMPLIMIENTO TOTAL","CUMPLIMIENTO TOTAL",U116-$C$2))</f>
        <v>#REF!</v>
      </c>
      <c r="AF116" s="85" t="e">
        <f t="shared" ref="AF116:AF124" si="32">(IF(AD116="CUMPLIMIENTO TOTAL","CUMPLIMIENTO TOTAL",IF(AE116&lt;=0,"VENCIDO",IF(AE116&lt;=$F$2,"POR VENCER","CON TIEMPO"))))</f>
        <v>#REF!</v>
      </c>
      <c r="AG116" s="240" t="e">
        <f>(SUMIF(#REF!,'TABLERO-HALLAZGOS'!Q116,#REF!))/(R116)</f>
        <v>#REF!</v>
      </c>
      <c r="AH116" s="46" t="s">
        <v>49</v>
      </c>
    </row>
    <row r="117" spans="2:34" s="1" customFormat="1" ht="33" customHeight="1" x14ac:dyDescent="0.25">
      <c r="B117" s="25" t="s">
        <v>170</v>
      </c>
      <c r="C117" s="28" t="s">
        <v>2527</v>
      </c>
      <c r="D117" s="28" t="s">
        <v>95</v>
      </c>
      <c r="E117" s="28" t="s">
        <v>170</v>
      </c>
      <c r="F117" s="61" t="s">
        <v>2527</v>
      </c>
      <c r="G117" s="61" t="s">
        <v>95</v>
      </c>
      <c r="H117" s="25" t="s">
        <v>159</v>
      </c>
      <c r="I117" s="440" t="s">
        <v>78</v>
      </c>
      <c r="J117" s="461" t="s">
        <v>3808</v>
      </c>
      <c r="K117" s="461" t="s">
        <v>95</v>
      </c>
      <c r="L117" s="461" t="s">
        <v>84</v>
      </c>
      <c r="M117" s="461" t="s">
        <v>84</v>
      </c>
      <c r="N117" s="25" t="s">
        <v>6</v>
      </c>
      <c r="O117" s="25" t="s">
        <v>2157</v>
      </c>
      <c r="P117" s="28">
        <v>2019</v>
      </c>
      <c r="Q117" s="28" t="s">
        <v>4075</v>
      </c>
      <c r="R117" s="28" t="e">
        <f>COUNTIF(#REF!,'TABLERO-HALLAZGOS'!Q117)</f>
        <v>#REF!</v>
      </c>
      <c r="S117" s="25" t="s">
        <v>2171</v>
      </c>
      <c r="T117" s="39">
        <v>44197</v>
      </c>
      <c r="U117" s="39">
        <v>44531</v>
      </c>
      <c r="V117" s="484" t="e">
        <f>(SUMIF(#REF!,'TABLERO-HALLAZGOS'!Q117,#REF!))/(R117)</f>
        <v>#REF!</v>
      </c>
      <c r="W117" s="465" t="e">
        <f t="shared" si="25"/>
        <v>#REF!</v>
      </c>
      <c r="X117" s="485">
        <f t="shared" si="26"/>
        <v>-272</v>
      </c>
      <c r="Y117" s="383" t="str">
        <f t="shared" si="27"/>
        <v>VENCIDO</v>
      </c>
      <c r="Z117" s="484" t="e">
        <f>(SUMIF(#REF!,'TABLERO-HALLAZGOS'!Q117,#REF!))/(R117)</f>
        <v>#REF!</v>
      </c>
      <c r="AA117" s="46" t="s">
        <v>49</v>
      </c>
      <c r="AB117" s="46" t="s">
        <v>49</v>
      </c>
      <c r="AC117" s="240" t="e">
        <f>(SUMIF(#REF!,'TABLERO-HALLAZGOS'!Q117,#REF!))/(R117)</f>
        <v>#REF!</v>
      </c>
      <c r="AD117" s="46" t="e">
        <f t="shared" si="28"/>
        <v>#REF!</v>
      </c>
      <c r="AE117" s="85" t="e">
        <f t="shared" si="31"/>
        <v>#REF!</v>
      </c>
      <c r="AF117" s="85" t="e">
        <f t="shared" si="32"/>
        <v>#REF!</v>
      </c>
      <c r="AG117" s="240" t="e">
        <f>(SUMIF(#REF!,'TABLERO-HALLAZGOS'!Q117,#REF!))/(R117)</f>
        <v>#REF!</v>
      </c>
      <c r="AH117" s="46" t="s">
        <v>49</v>
      </c>
    </row>
    <row r="118" spans="2:34" s="1" customFormat="1" ht="33" customHeight="1" x14ac:dyDescent="0.25">
      <c r="B118" s="25" t="s">
        <v>170</v>
      </c>
      <c r="C118" s="28" t="s">
        <v>2527</v>
      </c>
      <c r="D118" s="28" t="s">
        <v>95</v>
      </c>
      <c r="E118" s="28" t="s">
        <v>170</v>
      </c>
      <c r="F118" s="61" t="s">
        <v>2527</v>
      </c>
      <c r="G118" s="61" t="s">
        <v>95</v>
      </c>
      <c r="H118" s="25" t="s">
        <v>159</v>
      </c>
      <c r="I118" s="440" t="s">
        <v>78</v>
      </c>
      <c r="J118" s="461" t="s">
        <v>3808</v>
      </c>
      <c r="K118" s="461" t="s">
        <v>95</v>
      </c>
      <c r="L118" s="461" t="s">
        <v>84</v>
      </c>
      <c r="M118" s="461" t="s">
        <v>84</v>
      </c>
      <c r="N118" s="25" t="s">
        <v>6</v>
      </c>
      <c r="O118" s="25" t="s">
        <v>2157</v>
      </c>
      <c r="P118" s="28">
        <v>2019</v>
      </c>
      <c r="Q118" s="28" t="s">
        <v>4076</v>
      </c>
      <c r="R118" s="28" t="e">
        <f>COUNTIF(#REF!,'TABLERO-HALLAZGOS'!Q118)</f>
        <v>#REF!</v>
      </c>
      <c r="S118" s="25" t="s">
        <v>2190</v>
      </c>
      <c r="T118" s="39">
        <v>44197</v>
      </c>
      <c r="U118" s="39">
        <v>44531</v>
      </c>
      <c r="V118" s="484" t="e">
        <f>(SUMIF(#REF!,'TABLERO-HALLAZGOS'!Q118,#REF!))/(R118)</f>
        <v>#REF!</v>
      </c>
      <c r="W118" s="465" t="e">
        <f t="shared" si="25"/>
        <v>#REF!</v>
      </c>
      <c r="X118" s="485">
        <f t="shared" si="26"/>
        <v>-272</v>
      </c>
      <c r="Y118" s="383" t="str">
        <f t="shared" si="27"/>
        <v>VENCIDO</v>
      </c>
      <c r="Z118" s="484" t="e">
        <f>(SUMIF(#REF!,'TABLERO-HALLAZGOS'!Q118,#REF!))/(R118)</f>
        <v>#REF!</v>
      </c>
      <c r="AA118" s="46" t="s">
        <v>49</v>
      </c>
      <c r="AB118" s="46" t="s">
        <v>49</v>
      </c>
      <c r="AC118" s="240" t="e">
        <f>(SUMIF(#REF!,'TABLERO-HALLAZGOS'!Q118,#REF!))/(R118)</f>
        <v>#REF!</v>
      </c>
      <c r="AD118" s="46" t="e">
        <f t="shared" si="28"/>
        <v>#REF!</v>
      </c>
      <c r="AE118" s="85" t="e">
        <f t="shared" si="31"/>
        <v>#REF!</v>
      </c>
      <c r="AF118" s="85" t="e">
        <f t="shared" si="32"/>
        <v>#REF!</v>
      </c>
      <c r="AG118" s="240" t="e">
        <f>(SUMIF(#REF!,'TABLERO-HALLAZGOS'!Q118,#REF!))/(R118)</f>
        <v>#REF!</v>
      </c>
      <c r="AH118" s="46" t="s">
        <v>49</v>
      </c>
    </row>
    <row r="119" spans="2:34" s="1" customFormat="1" ht="33" customHeight="1" x14ac:dyDescent="0.25">
      <c r="B119" s="25" t="s">
        <v>170</v>
      </c>
      <c r="C119" s="28" t="s">
        <v>2527</v>
      </c>
      <c r="D119" s="28" t="s">
        <v>95</v>
      </c>
      <c r="E119" s="28" t="s">
        <v>170</v>
      </c>
      <c r="F119" s="61" t="s">
        <v>2527</v>
      </c>
      <c r="G119" s="61" t="s">
        <v>95</v>
      </c>
      <c r="H119" s="25" t="s">
        <v>159</v>
      </c>
      <c r="I119" s="440" t="s">
        <v>2682</v>
      </c>
      <c r="J119" s="461" t="s">
        <v>2683</v>
      </c>
      <c r="K119" s="461" t="s">
        <v>2684</v>
      </c>
      <c r="L119" s="461" t="s">
        <v>2685</v>
      </c>
      <c r="M119" s="461" t="s">
        <v>2686</v>
      </c>
      <c r="N119" s="25" t="s">
        <v>6</v>
      </c>
      <c r="O119" s="25" t="s">
        <v>2157</v>
      </c>
      <c r="P119" s="28">
        <v>2019</v>
      </c>
      <c r="Q119" s="28" t="s">
        <v>4077</v>
      </c>
      <c r="R119" s="28" t="e">
        <f>COUNTIF(#REF!,'TABLERO-HALLAZGOS'!Q119)</f>
        <v>#REF!</v>
      </c>
      <c r="S119" s="25" t="s">
        <v>4078</v>
      </c>
      <c r="T119" s="39">
        <v>44197</v>
      </c>
      <c r="U119" s="39">
        <v>44531</v>
      </c>
      <c r="V119" s="484" t="e">
        <f>(SUMIF(#REF!,'TABLERO-HALLAZGOS'!Q119,#REF!))/(R119)</f>
        <v>#REF!</v>
      </c>
      <c r="W119" s="465" t="e">
        <f t="shared" si="25"/>
        <v>#REF!</v>
      </c>
      <c r="X119" s="485">
        <f t="shared" si="26"/>
        <v>-272</v>
      </c>
      <c r="Y119" s="383" t="str">
        <f t="shared" si="27"/>
        <v>VENCIDO</v>
      </c>
      <c r="Z119" s="484" t="e">
        <f>(SUMIF(#REF!,'TABLERO-HALLAZGOS'!Q119,#REF!))/(R119)</f>
        <v>#REF!</v>
      </c>
      <c r="AA119" s="46" t="s">
        <v>49</v>
      </c>
      <c r="AB119" s="46" t="s">
        <v>49</v>
      </c>
      <c r="AC119" s="240" t="e">
        <f>(SUMIF(#REF!,'TABLERO-HALLAZGOS'!Q119,#REF!))/(R119)</f>
        <v>#REF!</v>
      </c>
      <c r="AD119" s="46" t="e">
        <f t="shared" si="28"/>
        <v>#REF!</v>
      </c>
      <c r="AE119" s="85" t="e">
        <f t="shared" si="31"/>
        <v>#REF!</v>
      </c>
      <c r="AF119" s="85" t="e">
        <f t="shared" si="32"/>
        <v>#REF!</v>
      </c>
      <c r="AG119" s="240" t="e">
        <f>(SUMIF(#REF!,'TABLERO-HALLAZGOS'!Q119,#REF!))/(R119)</f>
        <v>#REF!</v>
      </c>
      <c r="AH119" s="46" t="s">
        <v>49</v>
      </c>
    </row>
    <row r="120" spans="2:34" s="1" customFormat="1" ht="33" customHeight="1" x14ac:dyDescent="0.25">
      <c r="B120" s="25" t="s">
        <v>170</v>
      </c>
      <c r="C120" s="28" t="s">
        <v>2527</v>
      </c>
      <c r="D120" s="28" t="s">
        <v>95</v>
      </c>
      <c r="E120" s="28" t="s">
        <v>170</v>
      </c>
      <c r="F120" s="61" t="s">
        <v>2527</v>
      </c>
      <c r="G120" s="61" t="s">
        <v>95</v>
      </c>
      <c r="H120" s="25" t="s">
        <v>159</v>
      </c>
      <c r="I120" s="440" t="s">
        <v>2682</v>
      </c>
      <c r="J120" s="461" t="s">
        <v>2683</v>
      </c>
      <c r="K120" s="461" t="s">
        <v>2684</v>
      </c>
      <c r="L120" s="461" t="s">
        <v>2685</v>
      </c>
      <c r="M120" s="461" t="s">
        <v>2686</v>
      </c>
      <c r="N120" s="25" t="s">
        <v>6</v>
      </c>
      <c r="O120" s="25" t="s">
        <v>2157</v>
      </c>
      <c r="P120" s="28">
        <v>2019</v>
      </c>
      <c r="Q120" s="28" t="s">
        <v>4079</v>
      </c>
      <c r="R120" s="28" t="e">
        <f>COUNTIF(#REF!,'TABLERO-HALLAZGOS'!Q120)</f>
        <v>#REF!</v>
      </c>
      <c r="S120" s="25" t="s">
        <v>4080</v>
      </c>
      <c r="T120" s="39">
        <v>44197</v>
      </c>
      <c r="U120" s="39">
        <v>44531</v>
      </c>
      <c r="V120" s="484" t="e">
        <f>(SUMIF(#REF!,'TABLERO-HALLAZGOS'!Q120,#REF!))/(R120)</f>
        <v>#REF!</v>
      </c>
      <c r="W120" s="465" t="e">
        <f t="shared" si="25"/>
        <v>#REF!</v>
      </c>
      <c r="X120" s="485">
        <f t="shared" si="26"/>
        <v>-272</v>
      </c>
      <c r="Y120" s="383" t="str">
        <f t="shared" si="27"/>
        <v>VENCIDO</v>
      </c>
      <c r="Z120" s="484" t="e">
        <f>(SUMIF(#REF!,'TABLERO-HALLAZGOS'!Q120,#REF!))/(R120)</f>
        <v>#REF!</v>
      </c>
      <c r="AA120" s="46" t="s">
        <v>49</v>
      </c>
      <c r="AB120" s="46" t="s">
        <v>49</v>
      </c>
      <c r="AC120" s="240" t="e">
        <f>(SUMIF(#REF!,'TABLERO-HALLAZGOS'!Q120,#REF!))/(R120)</f>
        <v>#REF!</v>
      </c>
      <c r="AD120" s="46" t="e">
        <f t="shared" si="28"/>
        <v>#REF!</v>
      </c>
      <c r="AE120" s="85" t="e">
        <f t="shared" si="31"/>
        <v>#REF!</v>
      </c>
      <c r="AF120" s="85" t="e">
        <f t="shared" si="32"/>
        <v>#REF!</v>
      </c>
      <c r="AG120" s="240" t="e">
        <f>(SUMIF(#REF!,'TABLERO-HALLAZGOS'!Q120,#REF!))/(R120)</f>
        <v>#REF!</v>
      </c>
      <c r="AH120" s="46" t="s">
        <v>49</v>
      </c>
    </row>
    <row r="121" spans="2:34" s="1" customFormat="1" ht="33" customHeight="1" x14ac:dyDescent="0.25">
      <c r="B121" s="25" t="s">
        <v>170</v>
      </c>
      <c r="C121" s="28" t="s">
        <v>2527</v>
      </c>
      <c r="D121" s="28" t="s">
        <v>95</v>
      </c>
      <c r="E121" s="28" t="s">
        <v>170</v>
      </c>
      <c r="F121" s="61" t="s">
        <v>2527</v>
      </c>
      <c r="G121" s="61" t="s">
        <v>95</v>
      </c>
      <c r="H121" s="25" t="s">
        <v>159</v>
      </c>
      <c r="I121" s="440" t="s">
        <v>2682</v>
      </c>
      <c r="J121" s="461" t="s">
        <v>2683</v>
      </c>
      <c r="K121" s="461" t="s">
        <v>2684</v>
      </c>
      <c r="L121" s="461" t="s">
        <v>2685</v>
      </c>
      <c r="M121" s="461" t="s">
        <v>2686</v>
      </c>
      <c r="N121" s="25" t="s">
        <v>6</v>
      </c>
      <c r="O121" s="25" t="s">
        <v>2157</v>
      </c>
      <c r="P121" s="28">
        <v>2019</v>
      </c>
      <c r="Q121" s="28" t="s">
        <v>4081</v>
      </c>
      <c r="R121" s="28" t="e">
        <f>COUNTIF(#REF!,'TABLERO-HALLAZGOS'!Q121)</f>
        <v>#REF!</v>
      </c>
      <c r="S121" s="25" t="s">
        <v>4082</v>
      </c>
      <c r="T121" s="39">
        <v>44197</v>
      </c>
      <c r="U121" s="39">
        <v>44531</v>
      </c>
      <c r="V121" s="484" t="e">
        <f>(SUMIF(#REF!,'TABLERO-HALLAZGOS'!Q121,#REF!))/(R121)</f>
        <v>#REF!</v>
      </c>
      <c r="W121" s="465" t="e">
        <f t="shared" si="25"/>
        <v>#REF!</v>
      </c>
      <c r="X121" s="485">
        <f t="shared" si="26"/>
        <v>-272</v>
      </c>
      <c r="Y121" s="383" t="str">
        <f t="shared" si="27"/>
        <v>VENCIDO</v>
      </c>
      <c r="Z121" s="484" t="e">
        <f>(SUMIF(#REF!,'TABLERO-HALLAZGOS'!Q121,#REF!))/(R121)</f>
        <v>#REF!</v>
      </c>
      <c r="AA121" s="46" t="s">
        <v>49</v>
      </c>
      <c r="AB121" s="46" t="s">
        <v>49</v>
      </c>
      <c r="AC121" s="240" t="e">
        <f>(SUMIF(#REF!,'TABLERO-HALLAZGOS'!Q121,#REF!))/(R121)</f>
        <v>#REF!</v>
      </c>
      <c r="AD121" s="46" t="e">
        <f t="shared" si="28"/>
        <v>#REF!</v>
      </c>
      <c r="AE121" s="85" t="e">
        <f t="shared" si="31"/>
        <v>#REF!</v>
      </c>
      <c r="AF121" s="85" t="e">
        <f t="shared" si="32"/>
        <v>#REF!</v>
      </c>
      <c r="AG121" s="240" t="e">
        <f>(SUMIF(#REF!,'TABLERO-HALLAZGOS'!Q121,#REF!))/(R121)</f>
        <v>#REF!</v>
      </c>
      <c r="AH121" s="46" t="s">
        <v>49</v>
      </c>
    </row>
    <row r="122" spans="2:34" s="1" customFormat="1" ht="33" customHeight="1" x14ac:dyDescent="0.25">
      <c r="B122" s="25" t="s">
        <v>170</v>
      </c>
      <c r="C122" s="28" t="s">
        <v>2527</v>
      </c>
      <c r="D122" s="28" t="s">
        <v>95</v>
      </c>
      <c r="E122" s="28" t="s">
        <v>170</v>
      </c>
      <c r="F122" s="61" t="s">
        <v>2527</v>
      </c>
      <c r="G122" s="61" t="s">
        <v>95</v>
      </c>
      <c r="H122" s="25" t="s">
        <v>159</v>
      </c>
      <c r="I122" s="440" t="s">
        <v>2682</v>
      </c>
      <c r="J122" s="461" t="s">
        <v>2683</v>
      </c>
      <c r="K122" s="461" t="s">
        <v>2684</v>
      </c>
      <c r="L122" s="461" t="s">
        <v>2685</v>
      </c>
      <c r="M122" s="461" t="s">
        <v>2686</v>
      </c>
      <c r="N122" s="25" t="s">
        <v>6</v>
      </c>
      <c r="O122" s="25" t="s">
        <v>2157</v>
      </c>
      <c r="P122" s="28">
        <v>2019</v>
      </c>
      <c r="Q122" s="28" t="s">
        <v>4083</v>
      </c>
      <c r="R122" s="28" t="e">
        <f>COUNTIF(#REF!,'TABLERO-HALLAZGOS'!Q122)</f>
        <v>#REF!</v>
      </c>
      <c r="S122" s="25" t="s">
        <v>4084</v>
      </c>
      <c r="T122" s="39">
        <v>44197</v>
      </c>
      <c r="U122" s="39">
        <v>44228</v>
      </c>
      <c r="V122" s="484" t="e">
        <f>(SUMIF(#REF!,'TABLERO-HALLAZGOS'!Q122,#REF!))/(R122)</f>
        <v>#REF!</v>
      </c>
      <c r="W122" s="465" t="e">
        <f t="shared" si="25"/>
        <v>#REF!</v>
      </c>
      <c r="X122" s="485">
        <f t="shared" si="26"/>
        <v>-575</v>
      </c>
      <c r="Y122" s="383" t="str">
        <f t="shared" si="27"/>
        <v>VENCIDO</v>
      </c>
      <c r="Z122" s="484" t="e">
        <f>(SUMIF(#REF!,'TABLERO-HALLAZGOS'!Q122,#REF!))/(R122)</f>
        <v>#REF!</v>
      </c>
      <c r="AA122" s="46" t="s">
        <v>49</v>
      </c>
      <c r="AB122" s="46" t="s">
        <v>49</v>
      </c>
      <c r="AC122" s="240" t="e">
        <f>(SUMIF(#REF!,'TABLERO-HALLAZGOS'!Q122,#REF!))/(R122)</f>
        <v>#REF!</v>
      </c>
      <c r="AD122" s="46" t="e">
        <f t="shared" si="28"/>
        <v>#REF!</v>
      </c>
      <c r="AE122" s="85" t="e">
        <f t="shared" si="31"/>
        <v>#REF!</v>
      </c>
      <c r="AF122" s="85" t="e">
        <f t="shared" si="32"/>
        <v>#REF!</v>
      </c>
      <c r="AG122" s="240" t="e">
        <f>(SUMIF(#REF!,'TABLERO-HALLAZGOS'!Q122,#REF!))/(R122)</f>
        <v>#REF!</v>
      </c>
      <c r="AH122" s="46" t="s">
        <v>49</v>
      </c>
    </row>
    <row r="123" spans="2:34" s="1" customFormat="1" ht="33" customHeight="1" x14ac:dyDescent="0.25">
      <c r="B123" s="25" t="s">
        <v>3962</v>
      </c>
      <c r="C123" s="28" t="s">
        <v>2527</v>
      </c>
      <c r="D123" s="28" t="s">
        <v>95</v>
      </c>
      <c r="E123" s="28" t="s">
        <v>3962</v>
      </c>
      <c r="F123" s="61" t="s">
        <v>2527</v>
      </c>
      <c r="G123" s="61" t="s">
        <v>95</v>
      </c>
      <c r="H123" s="25" t="s">
        <v>3963</v>
      </c>
      <c r="I123" s="459" t="s">
        <v>3401</v>
      </c>
      <c r="J123" s="459" t="s">
        <v>3808</v>
      </c>
      <c r="K123" s="457" t="s">
        <v>95</v>
      </c>
      <c r="L123" s="457" t="s">
        <v>84</v>
      </c>
      <c r="M123" s="457" t="s">
        <v>84</v>
      </c>
      <c r="N123" s="25" t="s">
        <v>6</v>
      </c>
      <c r="O123" s="25" t="s">
        <v>2210</v>
      </c>
      <c r="P123" s="28">
        <v>2019</v>
      </c>
      <c r="Q123" s="28" t="s">
        <v>4085</v>
      </c>
      <c r="R123" s="28" t="e">
        <f>COUNTIF(#REF!,'TABLERO-HALLAZGOS'!Q123)</f>
        <v>#REF!</v>
      </c>
      <c r="S123" s="490" t="s">
        <v>4086</v>
      </c>
      <c r="T123" s="491">
        <v>44562</v>
      </c>
      <c r="U123" s="491">
        <v>44742</v>
      </c>
      <c r="V123" s="484" t="e">
        <f>(SUMIF(#REF!,'TABLERO-HALLAZGOS'!Q123,#REF!))/(R123)</f>
        <v>#REF!</v>
      </c>
      <c r="W123" s="465" t="e">
        <f t="shared" si="25"/>
        <v>#REF!</v>
      </c>
      <c r="X123" s="485">
        <f t="shared" si="26"/>
        <v>-61</v>
      </c>
      <c r="Y123" s="383" t="str">
        <f t="shared" si="27"/>
        <v>VENCIDO</v>
      </c>
      <c r="Z123" s="484" t="e">
        <f>(SUMIF(#REF!,'TABLERO-HALLAZGOS'!Q123,#REF!))/(R123)</f>
        <v>#REF!</v>
      </c>
      <c r="AA123" s="46" t="s">
        <v>49</v>
      </c>
      <c r="AB123" s="46" t="s">
        <v>49</v>
      </c>
      <c r="AC123" s="240" t="e">
        <f>(SUMIF(#REF!,'TABLERO-HALLAZGOS'!Q123,#REF!))/(R123)</f>
        <v>#REF!</v>
      </c>
      <c r="AD123" s="46" t="e">
        <f t="shared" si="28"/>
        <v>#REF!</v>
      </c>
      <c r="AE123" s="85" t="e">
        <f t="shared" si="31"/>
        <v>#REF!</v>
      </c>
      <c r="AF123" s="85" t="e">
        <f t="shared" si="32"/>
        <v>#REF!</v>
      </c>
      <c r="AG123" s="240" t="e">
        <f>(SUMIF(#REF!,'TABLERO-HALLAZGOS'!Q123,#REF!))/(R123)</f>
        <v>#REF!</v>
      </c>
      <c r="AH123" s="46" t="s">
        <v>49</v>
      </c>
    </row>
    <row r="124" spans="2:34" s="1" customFormat="1" ht="33" customHeight="1" x14ac:dyDescent="0.25">
      <c r="B124" s="25" t="s">
        <v>3962</v>
      </c>
      <c r="C124" s="28" t="s">
        <v>2527</v>
      </c>
      <c r="D124" s="28" t="s">
        <v>95</v>
      </c>
      <c r="E124" s="28" t="s">
        <v>3962</v>
      </c>
      <c r="F124" s="61" t="s">
        <v>2527</v>
      </c>
      <c r="G124" s="61" t="s">
        <v>95</v>
      </c>
      <c r="H124" s="25" t="s">
        <v>3963</v>
      </c>
      <c r="I124" s="459" t="s">
        <v>3401</v>
      </c>
      <c r="J124" s="459" t="s">
        <v>3808</v>
      </c>
      <c r="K124" s="457" t="s">
        <v>95</v>
      </c>
      <c r="L124" s="457" t="s">
        <v>84</v>
      </c>
      <c r="M124" s="457" t="s">
        <v>84</v>
      </c>
      <c r="N124" s="25" t="s">
        <v>6</v>
      </c>
      <c r="O124" s="25" t="s">
        <v>2210</v>
      </c>
      <c r="P124" s="28">
        <v>2019</v>
      </c>
      <c r="Q124" s="28" t="s">
        <v>4087</v>
      </c>
      <c r="R124" s="28" t="e">
        <f>COUNTIF(#REF!,'TABLERO-HALLAZGOS'!Q124)</f>
        <v>#REF!</v>
      </c>
      <c r="S124" s="490" t="s">
        <v>4088</v>
      </c>
      <c r="T124" s="491">
        <v>44562</v>
      </c>
      <c r="U124" s="491">
        <v>44742</v>
      </c>
      <c r="V124" s="484" t="e">
        <f>(SUMIF(#REF!,'TABLERO-HALLAZGOS'!Q124,#REF!))/(R124)</f>
        <v>#REF!</v>
      </c>
      <c r="W124" s="465" t="e">
        <f t="shared" si="25"/>
        <v>#REF!</v>
      </c>
      <c r="X124" s="485">
        <f t="shared" si="26"/>
        <v>-61</v>
      </c>
      <c r="Y124" s="383" t="str">
        <f t="shared" si="27"/>
        <v>VENCIDO</v>
      </c>
      <c r="Z124" s="484" t="e">
        <f>(SUMIF(#REF!,'TABLERO-HALLAZGOS'!Q124,#REF!))/(R124)</f>
        <v>#REF!</v>
      </c>
      <c r="AA124" s="46" t="s">
        <v>48</v>
      </c>
      <c r="AB124" s="46" t="s">
        <v>48</v>
      </c>
      <c r="AC124" s="240" t="e">
        <f>(SUMIF(#REF!,'TABLERO-HALLAZGOS'!Q124,#REF!))/(R124)</f>
        <v>#REF!</v>
      </c>
      <c r="AD124" s="46" t="e">
        <f t="shared" si="28"/>
        <v>#REF!</v>
      </c>
      <c r="AE124" s="85" t="e">
        <f t="shared" si="31"/>
        <v>#REF!</v>
      </c>
      <c r="AF124" s="85" t="e">
        <f t="shared" si="32"/>
        <v>#REF!</v>
      </c>
      <c r="AG124" s="240" t="e">
        <f>(SUMIF(#REF!,'TABLERO-HALLAZGOS'!Q124,#REF!))/(R124)</f>
        <v>#REF!</v>
      </c>
      <c r="AH124" s="46" t="s">
        <v>49</v>
      </c>
    </row>
    <row r="125" spans="2:34" s="1" customFormat="1" ht="33" customHeight="1" x14ac:dyDescent="0.25">
      <c r="B125" s="25" t="s">
        <v>3962</v>
      </c>
      <c r="C125" s="28" t="s">
        <v>2527</v>
      </c>
      <c r="D125" s="28" t="s">
        <v>95</v>
      </c>
      <c r="E125" s="28" t="s">
        <v>3962</v>
      </c>
      <c r="F125" s="61" t="s">
        <v>2527</v>
      </c>
      <c r="G125" s="61" t="s">
        <v>95</v>
      </c>
      <c r="H125" s="25" t="s">
        <v>3963</v>
      </c>
      <c r="I125" s="459" t="s">
        <v>3401</v>
      </c>
      <c r="J125" s="459" t="s">
        <v>3808</v>
      </c>
      <c r="K125" s="457" t="s">
        <v>95</v>
      </c>
      <c r="L125" s="457" t="s">
        <v>84</v>
      </c>
      <c r="M125" s="457" t="s">
        <v>84</v>
      </c>
      <c r="N125" s="25" t="s">
        <v>6</v>
      </c>
      <c r="O125" s="25" t="s">
        <v>2210</v>
      </c>
      <c r="P125" s="28">
        <v>2019</v>
      </c>
      <c r="Q125" s="28" t="s">
        <v>4089</v>
      </c>
      <c r="R125" s="28" t="e">
        <f>COUNTIF(#REF!,'TABLERO-HALLAZGOS'!Q125)</f>
        <v>#REF!</v>
      </c>
      <c r="S125" s="490" t="s">
        <v>4090</v>
      </c>
      <c r="T125" s="491">
        <v>44348</v>
      </c>
      <c r="U125" s="491">
        <v>44713</v>
      </c>
      <c r="V125" s="484" t="e">
        <f>(SUMIF(#REF!,'TABLERO-HALLAZGOS'!Q125,#REF!))/(R125)</f>
        <v>#REF!</v>
      </c>
      <c r="W125" s="465" t="e">
        <f t="shared" si="25"/>
        <v>#REF!</v>
      </c>
      <c r="X125" s="485">
        <f t="shared" si="26"/>
        <v>-90</v>
      </c>
      <c r="Y125" s="383" t="str">
        <f t="shared" si="27"/>
        <v>VENCIDO</v>
      </c>
      <c r="Z125" s="484" t="e">
        <f>(SUMIF(#REF!,'TABLERO-HALLAZGOS'!Q125,#REF!))/(R125)</f>
        <v>#REF!</v>
      </c>
      <c r="AA125" s="46" t="s">
        <v>48</v>
      </c>
      <c r="AB125" s="46" t="s">
        <v>48</v>
      </c>
      <c r="AC125" s="240" t="e">
        <f>(SUMIF(#REF!,'TABLERO-HALLAZGOS'!Q125,#REF!))/(R125)</f>
        <v>#REF!</v>
      </c>
      <c r="AD125" s="46" t="e">
        <f t="shared" si="28"/>
        <v>#REF!</v>
      </c>
      <c r="AE125" s="46">
        <f t="shared" si="29"/>
        <v>-90</v>
      </c>
      <c r="AF125" s="46" t="str">
        <f t="shared" si="30"/>
        <v>VENCIDO</v>
      </c>
      <c r="AG125" s="240" t="e">
        <f>(SUMIF(#REF!,'TABLERO-HALLAZGOS'!Q125,#REF!))/(R125)</f>
        <v>#REF!</v>
      </c>
      <c r="AH125" s="46" t="s">
        <v>48</v>
      </c>
    </row>
    <row r="126" spans="2:34" s="1" customFormat="1" ht="33" customHeight="1" x14ac:dyDescent="0.25">
      <c r="B126" s="25" t="s">
        <v>3962</v>
      </c>
      <c r="C126" s="28" t="s">
        <v>2527</v>
      </c>
      <c r="D126" s="28" t="s">
        <v>95</v>
      </c>
      <c r="E126" s="28" t="s">
        <v>3962</v>
      </c>
      <c r="F126" s="61" t="s">
        <v>2527</v>
      </c>
      <c r="G126" s="61" t="s">
        <v>95</v>
      </c>
      <c r="H126" s="25" t="s">
        <v>3963</v>
      </c>
      <c r="I126" s="459" t="s">
        <v>3401</v>
      </c>
      <c r="J126" s="459" t="s">
        <v>3808</v>
      </c>
      <c r="K126" s="457" t="s">
        <v>95</v>
      </c>
      <c r="L126" s="457" t="s">
        <v>84</v>
      </c>
      <c r="M126" s="457" t="s">
        <v>84</v>
      </c>
      <c r="N126" s="25" t="s">
        <v>6</v>
      </c>
      <c r="O126" s="25" t="s">
        <v>2210</v>
      </c>
      <c r="P126" s="28">
        <v>2019</v>
      </c>
      <c r="Q126" s="28" t="s">
        <v>4091</v>
      </c>
      <c r="R126" s="28" t="e">
        <f>COUNTIF(#REF!,'TABLERO-HALLAZGOS'!Q126)</f>
        <v>#REF!</v>
      </c>
      <c r="S126" s="490" t="s">
        <v>4092</v>
      </c>
      <c r="T126" s="491">
        <v>44562</v>
      </c>
      <c r="U126" s="491">
        <v>44742</v>
      </c>
      <c r="V126" s="484" t="e">
        <f>(SUMIF(#REF!,'TABLERO-HALLAZGOS'!Q126,#REF!))/(R126)</f>
        <v>#REF!</v>
      </c>
      <c r="W126" s="465" t="e">
        <f t="shared" si="25"/>
        <v>#REF!</v>
      </c>
      <c r="X126" s="485">
        <f t="shared" si="26"/>
        <v>-61</v>
      </c>
      <c r="Y126" s="383" t="str">
        <f t="shared" si="27"/>
        <v>VENCIDO</v>
      </c>
      <c r="Z126" s="484" t="e">
        <f>(SUMIF(#REF!,'TABLERO-HALLAZGOS'!Q126,#REF!))/(R126)</f>
        <v>#REF!</v>
      </c>
      <c r="AA126" s="46" t="s">
        <v>48</v>
      </c>
      <c r="AB126" s="46" t="s">
        <v>48</v>
      </c>
      <c r="AC126" s="240" t="e">
        <f>(SUMIF(#REF!,'TABLERO-HALLAZGOS'!Q126,#REF!))/(R126)</f>
        <v>#REF!</v>
      </c>
      <c r="AD126" s="46" t="e">
        <f>IF(AC126&lt;=0%,"SIN AVANCE",IF(AC126&lt;33%,"AVANCE MINIMO",IF(AC126&lt;66%,"AVANCE PARCIAL",IF(AC126&lt;=99.9%,"AVANCE SIGNIFICATIVO",IF(AC126=100%,"CUMPLIMIENTO TOTAL","ERROR")))))</f>
        <v>#REF!</v>
      </c>
      <c r="AE126" s="85" t="e">
        <f>(IF(AD126="CUMPLIMIENTO TOTAL","CUMPLIMIENTO TOTAL",U126-$C$2))</f>
        <v>#REF!</v>
      </c>
      <c r="AF126" s="85" t="e">
        <f>(IF(AD126="CUMPLIMIENTO TOTAL","CUMPLIMIENTO TOTAL",IF(AE126&lt;=0,"VENCIDO",IF(AE126&lt;=$F$2,"POR VENCER","CON TIEMPO"))))</f>
        <v>#REF!</v>
      </c>
      <c r="AG126" s="240" t="e">
        <f>(SUMIF(#REF!,'TABLERO-HALLAZGOS'!Q126,#REF!))/(R126)</f>
        <v>#REF!</v>
      </c>
      <c r="AH126" s="46" t="s">
        <v>49</v>
      </c>
    </row>
    <row r="127" spans="2:34" s="1" customFormat="1" ht="33" customHeight="1" x14ac:dyDescent="0.25">
      <c r="B127" s="25" t="s">
        <v>3962</v>
      </c>
      <c r="C127" s="28" t="s">
        <v>2527</v>
      </c>
      <c r="D127" s="28" t="s">
        <v>95</v>
      </c>
      <c r="E127" s="28" t="s">
        <v>3962</v>
      </c>
      <c r="F127" s="61" t="s">
        <v>2527</v>
      </c>
      <c r="G127" s="61" t="s">
        <v>95</v>
      </c>
      <c r="H127" s="25" t="s">
        <v>3963</v>
      </c>
      <c r="I127" s="459" t="s">
        <v>3401</v>
      </c>
      <c r="J127" s="459" t="s">
        <v>3808</v>
      </c>
      <c r="K127" s="457" t="s">
        <v>95</v>
      </c>
      <c r="L127" s="457" t="s">
        <v>84</v>
      </c>
      <c r="M127" s="457" t="s">
        <v>84</v>
      </c>
      <c r="N127" s="25" t="s">
        <v>6</v>
      </c>
      <c r="O127" s="25" t="s">
        <v>2210</v>
      </c>
      <c r="P127" s="28">
        <v>2019</v>
      </c>
      <c r="Q127" s="28" t="s">
        <v>4093</v>
      </c>
      <c r="R127" s="28" t="e">
        <f>COUNTIF(#REF!,'TABLERO-HALLAZGOS'!Q127)</f>
        <v>#REF!</v>
      </c>
      <c r="S127" s="490" t="s">
        <v>4094</v>
      </c>
      <c r="T127" s="491">
        <v>44287</v>
      </c>
      <c r="U127" s="491">
        <v>44469</v>
      </c>
      <c r="V127" s="484" t="e">
        <f>(SUMIF(#REF!,'TABLERO-HALLAZGOS'!Q127,#REF!))/(R127)</f>
        <v>#REF!</v>
      </c>
      <c r="W127" s="465" t="e">
        <f t="shared" si="25"/>
        <v>#REF!</v>
      </c>
      <c r="X127" s="485">
        <f t="shared" si="26"/>
        <v>-334</v>
      </c>
      <c r="Y127" s="383" t="str">
        <f t="shared" si="27"/>
        <v>VENCIDO</v>
      </c>
      <c r="Z127" s="484" t="e">
        <f>(SUMIF(#REF!,'TABLERO-HALLAZGOS'!Q127,#REF!))/(R127)</f>
        <v>#REF!</v>
      </c>
      <c r="AA127" s="46" t="s">
        <v>48</v>
      </c>
      <c r="AB127" s="46" t="s">
        <v>48</v>
      </c>
      <c r="AC127" s="240" t="e">
        <f>(SUMIF(#REF!,'TABLERO-HALLAZGOS'!Q127,#REF!))/(R127)</f>
        <v>#REF!</v>
      </c>
      <c r="AD127" s="46" t="e">
        <f t="shared" si="28"/>
        <v>#REF!</v>
      </c>
      <c r="AE127" s="46">
        <f t="shared" si="29"/>
        <v>-334</v>
      </c>
      <c r="AF127" s="46" t="str">
        <f t="shared" si="30"/>
        <v>VENCIDO</v>
      </c>
      <c r="AG127" s="240" t="e">
        <f>(SUMIF(#REF!,'TABLERO-HALLAZGOS'!Q127,#REF!))/(R127)</f>
        <v>#REF!</v>
      </c>
      <c r="AH127" s="46" t="s">
        <v>48</v>
      </c>
    </row>
    <row r="128" spans="2:34" s="1" customFormat="1" ht="33" customHeight="1" x14ac:dyDescent="0.25">
      <c r="B128" s="25" t="s">
        <v>3962</v>
      </c>
      <c r="C128" s="28" t="s">
        <v>2527</v>
      </c>
      <c r="D128" s="28" t="s">
        <v>95</v>
      </c>
      <c r="E128" s="28" t="s">
        <v>3962</v>
      </c>
      <c r="F128" s="61" t="s">
        <v>2527</v>
      </c>
      <c r="G128" s="61" t="s">
        <v>95</v>
      </c>
      <c r="H128" s="25" t="s">
        <v>3963</v>
      </c>
      <c r="I128" s="459" t="s">
        <v>3401</v>
      </c>
      <c r="J128" s="459" t="s">
        <v>3808</v>
      </c>
      <c r="K128" s="457" t="s">
        <v>95</v>
      </c>
      <c r="L128" s="457" t="s">
        <v>84</v>
      </c>
      <c r="M128" s="457" t="s">
        <v>84</v>
      </c>
      <c r="N128" s="25" t="s">
        <v>6</v>
      </c>
      <c r="O128" s="25" t="s">
        <v>2210</v>
      </c>
      <c r="P128" s="28">
        <v>2019</v>
      </c>
      <c r="Q128" s="28" t="s">
        <v>4095</v>
      </c>
      <c r="R128" s="28" t="e">
        <f>COUNTIF(#REF!,'TABLERO-HALLAZGOS'!Q128)</f>
        <v>#REF!</v>
      </c>
      <c r="S128" s="490" t="s">
        <v>4096</v>
      </c>
      <c r="T128" s="491">
        <v>44348</v>
      </c>
      <c r="U128" s="491">
        <v>44561</v>
      </c>
      <c r="V128" s="484" t="e">
        <f>(SUMIF(#REF!,'TABLERO-HALLAZGOS'!Q128,#REF!))/(R128)</f>
        <v>#REF!</v>
      </c>
      <c r="W128" s="465" t="e">
        <f t="shared" si="25"/>
        <v>#REF!</v>
      </c>
      <c r="X128" s="485">
        <f t="shared" si="26"/>
        <v>-242</v>
      </c>
      <c r="Y128" s="383" t="str">
        <f t="shared" si="27"/>
        <v>VENCIDO</v>
      </c>
      <c r="Z128" s="484" t="e">
        <f>(SUMIF(#REF!,'TABLERO-HALLAZGOS'!Q128,#REF!))/(R128)</f>
        <v>#REF!</v>
      </c>
      <c r="AA128" s="46" t="s">
        <v>49</v>
      </c>
      <c r="AB128" s="46" t="s">
        <v>49</v>
      </c>
      <c r="AC128" s="240" t="e">
        <f>(SUMIF(#REF!,'TABLERO-HALLAZGOS'!Q128,#REF!))/(R128)</f>
        <v>#REF!</v>
      </c>
      <c r="AD128" s="46" t="e">
        <f t="shared" si="28"/>
        <v>#REF!</v>
      </c>
      <c r="AE128" s="85" t="e">
        <f t="shared" ref="AE128:AE129" si="33">(IF(AD128="CUMPLIMIENTO TOTAL","CUMPLIMIENTO TOTAL",U128-$C$2))</f>
        <v>#REF!</v>
      </c>
      <c r="AF128" s="85" t="e">
        <f t="shared" ref="AF128:AF129" si="34">(IF(AD128="CUMPLIMIENTO TOTAL","CUMPLIMIENTO TOTAL",IF(AE128&lt;=0,"VENCIDO",IF(AE128&lt;=$F$2,"POR VENCER","CON TIEMPO"))))</f>
        <v>#REF!</v>
      </c>
      <c r="AG128" s="240" t="e">
        <f>(SUMIF(#REF!,'TABLERO-HALLAZGOS'!Q128,#REF!))/(R128)</f>
        <v>#REF!</v>
      </c>
      <c r="AH128" s="46" t="s">
        <v>49</v>
      </c>
    </row>
    <row r="129" spans="2:34" s="1" customFormat="1" ht="33" customHeight="1" x14ac:dyDescent="0.25">
      <c r="B129" s="25" t="s">
        <v>3962</v>
      </c>
      <c r="C129" s="28" t="s">
        <v>2527</v>
      </c>
      <c r="D129" s="28" t="s">
        <v>95</v>
      </c>
      <c r="E129" s="28" t="s">
        <v>3962</v>
      </c>
      <c r="F129" s="61" t="s">
        <v>2527</v>
      </c>
      <c r="G129" s="61" t="s">
        <v>95</v>
      </c>
      <c r="H129" s="25" t="s">
        <v>3963</v>
      </c>
      <c r="I129" s="459" t="s">
        <v>3401</v>
      </c>
      <c r="J129" s="459" t="s">
        <v>3808</v>
      </c>
      <c r="K129" s="457" t="s">
        <v>95</v>
      </c>
      <c r="L129" s="457" t="s">
        <v>84</v>
      </c>
      <c r="M129" s="457" t="s">
        <v>84</v>
      </c>
      <c r="N129" s="25" t="s">
        <v>6</v>
      </c>
      <c r="O129" s="25" t="s">
        <v>2210</v>
      </c>
      <c r="P129" s="28">
        <v>2019</v>
      </c>
      <c r="Q129" s="28" t="s">
        <v>4097</v>
      </c>
      <c r="R129" s="28" t="e">
        <f>COUNTIF(#REF!,'TABLERO-HALLAZGOS'!Q129)</f>
        <v>#REF!</v>
      </c>
      <c r="S129" s="490" t="s">
        <v>2277</v>
      </c>
      <c r="T129" s="491">
        <v>44105</v>
      </c>
      <c r="U129" s="491">
        <v>44286</v>
      </c>
      <c r="V129" s="484" t="e">
        <f>(SUMIF(#REF!,'TABLERO-HALLAZGOS'!Q129,#REF!))/(R129)</f>
        <v>#REF!</v>
      </c>
      <c r="W129" s="465" t="e">
        <f t="shared" si="25"/>
        <v>#REF!</v>
      </c>
      <c r="X129" s="485">
        <f t="shared" si="26"/>
        <v>-517</v>
      </c>
      <c r="Y129" s="383" t="str">
        <f t="shared" si="27"/>
        <v>VENCIDO</v>
      </c>
      <c r="Z129" s="484" t="e">
        <f>(SUMIF(#REF!,'TABLERO-HALLAZGOS'!Q129,#REF!))/(R129)</f>
        <v>#REF!</v>
      </c>
      <c r="AA129" s="46" t="s">
        <v>49</v>
      </c>
      <c r="AB129" s="46" t="s">
        <v>49</v>
      </c>
      <c r="AC129" s="240" t="e">
        <f>(SUMIF(#REF!,'TABLERO-HALLAZGOS'!Q129,#REF!))/(R129)</f>
        <v>#REF!</v>
      </c>
      <c r="AD129" s="46" t="e">
        <f t="shared" si="28"/>
        <v>#REF!</v>
      </c>
      <c r="AE129" s="85" t="e">
        <f t="shared" si="33"/>
        <v>#REF!</v>
      </c>
      <c r="AF129" s="85" t="e">
        <f t="shared" si="34"/>
        <v>#REF!</v>
      </c>
      <c r="AG129" s="240" t="e">
        <f>(SUMIF(#REF!,'TABLERO-HALLAZGOS'!Q129,#REF!))/(R129)</f>
        <v>#REF!</v>
      </c>
      <c r="AH129" s="46" t="s">
        <v>49</v>
      </c>
    </row>
    <row r="130" spans="2:34" s="1" customFormat="1" ht="33" customHeight="1" x14ac:dyDescent="0.25">
      <c r="B130" s="25" t="s">
        <v>3962</v>
      </c>
      <c r="C130" s="28" t="s">
        <v>2527</v>
      </c>
      <c r="D130" s="28" t="s">
        <v>95</v>
      </c>
      <c r="E130" s="28" t="s">
        <v>3962</v>
      </c>
      <c r="F130" s="61" t="s">
        <v>2527</v>
      </c>
      <c r="G130" s="61" t="s">
        <v>95</v>
      </c>
      <c r="H130" s="25" t="s">
        <v>3963</v>
      </c>
      <c r="I130" s="459" t="s">
        <v>3401</v>
      </c>
      <c r="J130" s="459" t="s">
        <v>3808</v>
      </c>
      <c r="K130" s="457" t="s">
        <v>95</v>
      </c>
      <c r="L130" s="457" t="s">
        <v>84</v>
      </c>
      <c r="M130" s="457" t="s">
        <v>84</v>
      </c>
      <c r="N130" s="25" t="s">
        <v>6</v>
      </c>
      <c r="O130" s="25" t="s">
        <v>2210</v>
      </c>
      <c r="P130" s="28">
        <v>2019</v>
      </c>
      <c r="Q130" s="28" t="s">
        <v>4098</v>
      </c>
      <c r="R130" s="28" t="e">
        <f>COUNTIF(#REF!,'TABLERO-HALLAZGOS'!Q130)</f>
        <v>#REF!</v>
      </c>
      <c r="S130" s="490" t="s">
        <v>4099</v>
      </c>
      <c r="T130" s="491">
        <v>44228</v>
      </c>
      <c r="U130" s="491">
        <v>44316</v>
      </c>
      <c r="V130" s="484" t="e">
        <f>(SUMIF(#REF!,'TABLERO-HALLAZGOS'!Q130,#REF!))/(R130)</f>
        <v>#REF!</v>
      </c>
      <c r="W130" s="465" t="e">
        <f t="shared" si="25"/>
        <v>#REF!</v>
      </c>
      <c r="X130" s="485">
        <f t="shared" si="26"/>
        <v>-487</v>
      </c>
      <c r="Y130" s="383" t="str">
        <f t="shared" si="27"/>
        <v>VENCIDO</v>
      </c>
      <c r="Z130" s="484" t="e">
        <f>(SUMIF(#REF!,'TABLERO-HALLAZGOS'!Q130,#REF!))/(R130)</f>
        <v>#REF!</v>
      </c>
      <c r="AA130" s="46" t="s">
        <v>48</v>
      </c>
      <c r="AB130" s="46" t="s">
        <v>48</v>
      </c>
      <c r="AC130" s="240" t="e">
        <f>(SUMIF(#REF!,'TABLERO-HALLAZGOS'!Q130,#REF!))/(R130)</f>
        <v>#REF!</v>
      </c>
      <c r="AD130" s="46" t="e">
        <f t="shared" si="28"/>
        <v>#REF!</v>
      </c>
      <c r="AE130" s="46">
        <f t="shared" si="29"/>
        <v>-487</v>
      </c>
      <c r="AF130" s="46" t="str">
        <f t="shared" si="30"/>
        <v>VENCIDO</v>
      </c>
      <c r="AG130" s="240" t="e">
        <f>(SUMIF(#REF!,'TABLERO-HALLAZGOS'!Q130,#REF!))/(R130)</f>
        <v>#REF!</v>
      </c>
      <c r="AH130" s="46" t="s">
        <v>48</v>
      </c>
    </row>
    <row r="131" spans="2:34" s="1" customFormat="1" ht="33" customHeight="1" x14ac:dyDescent="0.25">
      <c r="B131" s="25" t="s">
        <v>3962</v>
      </c>
      <c r="C131" s="28" t="s">
        <v>2527</v>
      </c>
      <c r="D131" s="28" t="s">
        <v>95</v>
      </c>
      <c r="E131" s="28" t="s">
        <v>3962</v>
      </c>
      <c r="F131" s="61" t="s">
        <v>2527</v>
      </c>
      <c r="G131" s="61" t="s">
        <v>95</v>
      </c>
      <c r="H131" s="25" t="s">
        <v>3963</v>
      </c>
      <c r="I131" s="459" t="s">
        <v>3401</v>
      </c>
      <c r="J131" s="459" t="s">
        <v>3808</v>
      </c>
      <c r="K131" s="457" t="s">
        <v>95</v>
      </c>
      <c r="L131" s="457" t="s">
        <v>84</v>
      </c>
      <c r="M131" s="457" t="s">
        <v>84</v>
      </c>
      <c r="N131" s="25" t="s">
        <v>6</v>
      </c>
      <c r="O131" s="25" t="s">
        <v>2210</v>
      </c>
      <c r="P131" s="28">
        <v>2019</v>
      </c>
      <c r="Q131" s="28" t="s">
        <v>4100</v>
      </c>
      <c r="R131" s="28" t="e">
        <f>COUNTIF(#REF!,'TABLERO-HALLAZGOS'!Q131)</f>
        <v>#REF!</v>
      </c>
      <c r="S131" s="490" t="s">
        <v>4101</v>
      </c>
      <c r="T131" s="491">
        <v>44562</v>
      </c>
      <c r="U131" s="491">
        <v>44742</v>
      </c>
      <c r="V131" s="484" t="e">
        <f>(SUMIF(#REF!,'TABLERO-HALLAZGOS'!Q131,#REF!))/(R131)</f>
        <v>#REF!</v>
      </c>
      <c r="W131" s="465" t="e">
        <f t="shared" si="25"/>
        <v>#REF!</v>
      </c>
      <c r="X131" s="485">
        <f t="shared" si="26"/>
        <v>-61</v>
      </c>
      <c r="Y131" s="383" t="str">
        <f t="shared" si="27"/>
        <v>VENCIDO</v>
      </c>
      <c r="Z131" s="484" t="e">
        <f>(SUMIF(#REF!,'TABLERO-HALLAZGOS'!Q131,#REF!))/(R131)</f>
        <v>#REF!</v>
      </c>
      <c r="AA131" s="46" t="s">
        <v>48</v>
      </c>
      <c r="AB131" s="46" t="s">
        <v>48</v>
      </c>
      <c r="AC131" s="240" t="e">
        <f>(SUMIF(#REF!,'TABLERO-HALLAZGOS'!Q131,#REF!))/(R131)</f>
        <v>#REF!</v>
      </c>
      <c r="AD131" s="46" t="e">
        <f t="shared" si="28"/>
        <v>#REF!</v>
      </c>
      <c r="AE131" s="85" t="e">
        <f t="shared" ref="AE131:AE136" si="35">(IF(AD131="CUMPLIMIENTO TOTAL","CUMPLIMIENTO TOTAL",U131-$C$2))</f>
        <v>#REF!</v>
      </c>
      <c r="AF131" s="85" t="e">
        <f t="shared" ref="AF131:AF136" si="36">(IF(AD131="CUMPLIMIENTO TOTAL","CUMPLIMIENTO TOTAL",IF(AE131&lt;=0,"VENCIDO",IF(AE131&lt;=$F$2,"POR VENCER","CON TIEMPO"))))</f>
        <v>#REF!</v>
      </c>
      <c r="AG131" s="240" t="e">
        <f>(SUMIF(#REF!,'TABLERO-HALLAZGOS'!Q131,#REF!))/(R131)</f>
        <v>#REF!</v>
      </c>
      <c r="AH131" s="46" t="s">
        <v>49</v>
      </c>
    </row>
    <row r="132" spans="2:34" s="1" customFormat="1" ht="33" customHeight="1" x14ac:dyDescent="0.25">
      <c r="B132" s="25" t="s">
        <v>3962</v>
      </c>
      <c r="C132" s="28" t="s">
        <v>2527</v>
      </c>
      <c r="D132" s="28" t="s">
        <v>95</v>
      </c>
      <c r="E132" s="28" t="s">
        <v>3962</v>
      </c>
      <c r="F132" s="61" t="s">
        <v>2527</v>
      </c>
      <c r="G132" s="61" t="s">
        <v>95</v>
      </c>
      <c r="H132" s="25" t="s">
        <v>3963</v>
      </c>
      <c r="I132" s="459" t="s">
        <v>3401</v>
      </c>
      <c r="J132" s="459" t="s">
        <v>3808</v>
      </c>
      <c r="K132" s="457" t="s">
        <v>95</v>
      </c>
      <c r="L132" s="457" t="s">
        <v>84</v>
      </c>
      <c r="M132" s="457" t="s">
        <v>84</v>
      </c>
      <c r="N132" s="25" t="s">
        <v>6</v>
      </c>
      <c r="O132" s="25" t="s">
        <v>2210</v>
      </c>
      <c r="P132" s="28">
        <v>2019</v>
      </c>
      <c r="Q132" s="28" t="s">
        <v>4102</v>
      </c>
      <c r="R132" s="28" t="e">
        <f>COUNTIF(#REF!,'TABLERO-HALLAZGOS'!Q132)</f>
        <v>#REF!</v>
      </c>
      <c r="S132" s="490" t="s">
        <v>4103</v>
      </c>
      <c r="T132" s="491">
        <v>44562</v>
      </c>
      <c r="U132" s="491">
        <v>44742</v>
      </c>
      <c r="V132" s="484" t="e">
        <f>(SUMIF(#REF!,'TABLERO-HALLAZGOS'!Q132,#REF!))/(R132)</f>
        <v>#REF!</v>
      </c>
      <c r="W132" s="465" t="e">
        <f t="shared" si="25"/>
        <v>#REF!</v>
      </c>
      <c r="X132" s="485">
        <f t="shared" si="26"/>
        <v>-61</v>
      </c>
      <c r="Y132" s="383" t="str">
        <f t="shared" si="27"/>
        <v>VENCIDO</v>
      </c>
      <c r="Z132" s="484" t="e">
        <f>(SUMIF(#REF!,'TABLERO-HALLAZGOS'!Q132,#REF!))/(R132)</f>
        <v>#REF!</v>
      </c>
      <c r="AA132" s="46" t="s">
        <v>48</v>
      </c>
      <c r="AB132" s="46" t="s">
        <v>48</v>
      </c>
      <c r="AC132" s="240" t="e">
        <f>(SUMIF(#REF!,'TABLERO-HALLAZGOS'!Q132,#REF!))/(R132)</f>
        <v>#REF!</v>
      </c>
      <c r="AD132" s="46" t="e">
        <f t="shared" si="28"/>
        <v>#REF!</v>
      </c>
      <c r="AE132" s="85" t="e">
        <f t="shared" si="35"/>
        <v>#REF!</v>
      </c>
      <c r="AF132" s="85" t="e">
        <f t="shared" si="36"/>
        <v>#REF!</v>
      </c>
      <c r="AG132" s="240" t="e">
        <f>(SUMIF(#REF!,'TABLERO-HALLAZGOS'!Q132,#REF!))/(R132)</f>
        <v>#REF!</v>
      </c>
      <c r="AH132" s="46" t="s">
        <v>49</v>
      </c>
    </row>
    <row r="133" spans="2:34" s="1" customFormat="1" ht="33" customHeight="1" x14ac:dyDescent="0.25">
      <c r="B133" s="25" t="s">
        <v>3962</v>
      </c>
      <c r="C133" s="28" t="s">
        <v>2527</v>
      </c>
      <c r="D133" s="28" t="s">
        <v>95</v>
      </c>
      <c r="E133" s="28" t="s">
        <v>3962</v>
      </c>
      <c r="F133" s="61" t="s">
        <v>2527</v>
      </c>
      <c r="G133" s="61" t="s">
        <v>95</v>
      </c>
      <c r="H133" s="25" t="s">
        <v>3963</v>
      </c>
      <c r="I133" s="459" t="s">
        <v>3401</v>
      </c>
      <c r="J133" s="459" t="s">
        <v>3808</v>
      </c>
      <c r="K133" s="457" t="s">
        <v>95</v>
      </c>
      <c r="L133" s="457" t="s">
        <v>84</v>
      </c>
      <c r="M133" s="457" t="s">
        <v>84</v>
      </c>
      <c r="N133" s="25" t="s">
        <v>6</v>
      </c>
      <c r="O133" s="25" t="s">
        <v>2210</v>
      </c>
      <c r="P133" s="28">
        <v>2019</v>
      </c>
      <c r="Q133" s="28" t="s">
        <v>4104</v>
      </c>
      <c r="R133" s="28" t="e">
        <f>COUNTIF(#REF!,'TABLERO-HALLAZGOS'!Q133)</f>
        <v>#REF!</v>
      </c>
      <c r="S133" s="490" t="s">
        <v>4105</v>
      </c>
      <c r="T133" s="491">
        <v>44593</v>
      </c>
      <c r="U133" s="491">
        <v>44681</v>
      </c>
      <c r="V133" s="484" t="e">
        <f>(SUMIF(#REF!,'TABLERO-HALLAZGOS'!Q133,#REF!))/(R133)</f>
        <v>#REF!</v>
      </c>
      <c r="W133" s="465" t="e">
        <f t="shared" si="25"/>
        <v>#REF!</v>
      </c>
      <c r="X133" s="485">
        <f t="shared" si="26"/>
        <v>-122</v>
      </c>
      <c r="Y133" s="383" t="str">
        <f t="shared" si="27"/>
        <v>VENCIDO</v>
      </c>
      <c r="Z133" s="484" t="e">
        <f>(SUMIF(#REF!,'TABLERO-HALLAZGOS'!Q133,#REF!))/(R133)</f>
        <v>#REF!</v>
      </c>
      <c r="AA133" s="46" t="s">
        <v>48</v>
      </c>
      <c r="AB133" s="46" t="s">
        <v>48</v>
      </c>
      <c r="AC133" s="240" t="e">
        <f>(SUMIF(#REF!,'TABLERO-HALLAZGOS'!Q133,#REF!))/(R133)</f>
        <v>#REF!</v>
      </c>
      <c r="AD133" s="46" t="e">
        <f t="shared" si="28"/>
        <v>#REF!</v>
      </c>
      <c r="AE133" s="85" t="e">
        <f t="shared" si="35"/>
        <v>#REF!</v>
      </c>
      <c r="AF133" s="85" t="e">
        <f t="shared" si="36"/>
        <v>#REF!</v>
      </c>
      <c r="AG133" s="240" t="e">
        <f>(SUMIF(#REF!,'TABLERO-HALLAZGOS'!Q133,#REF!))/(R133)</f>
        <v>#REF!</v>
      </c>
      <c r="AH133" s="46" t="s">
        <v>49</v>
      </c>
    </row>
    <row r="134" spans="2:34" s="1" customFormat="1" ht="33" customHeight="1" x14ac:dyDescent="0.25">
      <c r="B134" s="25" t="s">
        <v>3962</v>
      </c>
      <c r="C134" s="28" t="s">
        <v>2527</v>
      </c>
      <c r="D134" s="28" t="s">
        <v>95</v>
      </c>
      <c r="E134" s="28" t="s">
        <v>3962</v>
      </c>
      <c r="F134" s="61" t="s">
        <v>2527</v>
      </c>
      <c r="G134" s="61" t="s">
        <v>95</v>
      </c>
      <c r="H134" s="25" t="s">
        <v>3963</v>
      </c>
      <c r="I134" s="459" t="s">
        <v>3401</v>
      </c>
      <c r="J134" s="459" t="s">
        <v>3808</v>
      </c>
      <c r="K134" s="457" t="s">
        <v>95</v>
      </c>
      <c r="L134" s="457" t="s">
        <v>84</v>
      </c>
      <c r="M134" s="457" t="s">
        <v>84</v>
      </c>
      <c r="N134" s="25" t="s">
        <v>6</v>
      </c>
      <c r="O134" s="25" t="s">
        <v>2210</v>
      </c>
      <c r="P134" s="28">
        <v>2019</v>
      </c>
      <c r="Q134" s="28" t="s">
        <v>4106</v>
      </c>
      <c r="R134" s="28" t="e">
        <f>COUNTIF(#REF!,'TABLERO-HALLAZGOS'!Q134)</f>
        <v>#REF!</v>
      </c>
      <c r="S134" s="490" t="s">
        <v>4107</v>
      </c>
      <c r="T134" s="491">
        <v>44562</v>
      </c>
      <c r="U134" s="491">
        <v>44926</v>
      </c>
      <c r="V134" s="484" t="e">
        <f>(SUMIF(#REF!,'TABLERO-HALLAZGOS'!Q134,#REF!))/(R134)</f>
        <v>#REF!</v>
      </c>
      <c r="W134" s="465" t="e">
        <f t="shared" si="25"/>
        <v>#REF!</v>
      </c>
      <c r="X134" s="485">
        <f t="shared" si="26"/>
        <v>123</v>
      </c>
      <c r="Y134" s="383" t="str">
        <f t="shared" si="27"/>
        <v>CON TIEMPO</v>
      </c>
      <c r="Z134" s="484" t="e">
        <f>(SUMIF(#REF!,'TABLERO-HALLAZGOS'!Q134,#REF!))/(R134)</f>
        <v>#REF!</v>
      </c>
      <c r="AA134" s="46" t="s">
        <v>49</v>
      </c>
      <c r="AB134" s="46" t="s">
        <v>49</v>
      </c>
      <c r="AC134" s="240" t="e">
        <f>(SUMIF(#REF!,'TABLERO-HALLAZGOS'!Q134,#REF!))/(R134)</f>
        <v>#REF!</v>
      </c>
      <c r="AD134" s="46" t="e">
        <f t="shared" si="28"/>
        <v>#REF!</v>
      </c>
      <c r="AE134" s="85" t="e">
        <f t="shared" si="35"/>
        <v>#REF!</v>
      </c>
      <c r="AF134" s="85" t="e">
        <f t="shared" si="36"/>
        <v>#REF!</v>
      </c>
      <c r="AG134" s="240" t="e">
        <f>(SUMIF(#REF!,'TABLERO-HALLAZGOS'!Q134,#REF!))/(R134)</f>
        <v>#REF!</v>
      </c>
      <c r="AH134" s="46" t="s">
        <v>49</v>
      </c>
    </row>
    <row r="135" spans="2:34" s="1" customFormat="1" ht="33" customHeight="1" x14ac:dyDescent="0.25">
      <c r="B135" s="25" t="s">
        <v>3962</v>
      </c>
      <c r="C135" s="28" t="s">
        <v>2527</v>
      </c>
      <c r="D135" s="28" t="s">
        <v>95</v>
      </c>
      <c r="E135" s="28" t="s">
        <v>3962</v>
      </c>
      <c r="F135" s="61" t="s">
        <v>2527</v>
      </c>
      <c r="G135" s="61" t="s">
        <v>95</v>
      </c>
      <c r="H135" s="25" t="s">
        <v>3963</v>
      </c>
      <c r="I135" s="459" t="s">
        <v>3401</v>
      </c>
      <c r="J135" s="459" t="s">
        <v>3808</v>
      </c>
      <c r="K135" s="457" t="s">
        <v>95</v>
      </c>
      <c r="L135" s="457" t="s">
        <v>84</v>
      </c>
      <c r="M135" s="457" t="s">
        <v>84</v>
      </c>
      <c r="N135" s="25" t="s">
        <v>6</v>
      </c>
      <c r="O135" s="25" t="s">
        <v>2210</v>
      </c>
      <c r="P135" s="28">
        <v>2019</v>
      </c>
      <c r="Q135" s="28" t="s">
        <v>4108</v>
      </c>
      <c r="R135" s="28" t="e">
        <f>COUNTIF(#REF!,'TABLERO-HALLAZGOS'!Q135)</f>
        <v>#REF!</v>
      </c>
      <c r="S135" s="490" t="s">
        <v>4109</v>
      </c>
      <c r="T135" s="491">
        <v>44562</v>
      </c>
      <c r="U135" s="491">
        <v>44926</v>
      </c>
      <c r="V135" s="484" t="e">
        <f>(SUMIF(#REF!,'TABLERO-HALLAZGOS'!Q135,#REF!))/(R135)</f>
        <v>#REF!</v>
      </c>
      <c r="W135" s="465" t="e">
        <f t="shared" si="25"/>
        <v>#REF!</v>
      </c>
      <c r="X135" s="485">
        <f t="shared" si="26"/>
        <v>123</v>
      </c>
      <c r="Y135" s="383" t="str">
        <f t="shared" si="27"/>
        <v>CON TIEMPO</v>
      </c>
      <c r="Z135" s="484" t="e">
        <f>(SUMIF(#REF!,'TABLERO-HALLAZGOS'!Q135,#REF!))/(R135)</f>
        <v>#REF!</v>
      </c>
      <c r="AA135" s="46" t="s">
        <v>49</v>
      </c>
      <c r="AB135" s="46" t="s">
        <v>49</v>
      </c>
      <c r="AC135" s="240" t="e">
        <f>(SUMIF(#REF!,'TABLERO-HALLAZGOS'!Q135,#REF!))/(R135)</f>
        <v>#REF!</v>
      </c>
      <c r="AD135" s="46" t="e">
        <f t="shared" si="28"/>
        <v>#REF!</v>
      </c>
      <c r="AE135" s="85" t="e">
        <f t="shared" si="35"/>
        <v>#REF!</v>
      </c>
      <c r="AF135" s="85" t="e">
        <f t="shared" si="36"/>
        <v>#REF!</v>
      </c>
      <c r="AG135" s="240" t="e">
        <f>(SUMIF(#REF!,'TABLERO-HALLAZGOS'!Q135,#REF!))/(R135)</f>
        <v>#REF!</v>
      </c>
      <c r="AH135" s="46" t="s">
        <v>49</v>
      </c>
    </row>
    <row r="136" spans="2:34" s="1" customFormat="1" ht="33" customHeight="1" x14ac:dyDescent="0.25">
      <c r="B136" s="25" t="s">
        <v>4110</v>
      </c>
      <c r="C136" s="28" t="s">
        <v>2527</v>
      </c>
      <c r="D136" s="28" t="s">
        <v>95</v>
      </c>
      <c r="E136" s="28" t="s">
        <v>4110</v>
      </c>
      <c r="F136" s="61" t="s">
        <v>2527</v>
      </c>
      <c r="G136" s="61" t="s">
        <v>95</v>
      </c>
      <c r="H136" s="25" t="s">
        <v>4111</v>
      </c>
      <c r="I136" s="459" t="s">
        <v>4112</v>
      </c>
      <c r="J136" s="459" t="s">
        <v>3808</v>
      </c>
      <c r="K136" s="457" t="s">
        <v>95</v>
      </c>
      <c r="L136" s="457" t="s">
        <v>84</v>
      </c>
      <c r="M136" s="457" t="s">
        <v>84</v>
      </c>
      <c r="N136" s="25" t="s">
        <v>6</v>
      </c>
      <c r="O136" s="25" t="s">
        <v>2319</v>
      </c>
      <c r="P136" s="28">
        <v>2019</v>
      </c>
      <c r="Q136" s="28" t="s">
        <v>4113</v>
      </c>
      <c r="R136" s="28" t="e">
        <f>COUNTIF(#REF!,'TABLERO-HALLAZGOS'!Q136)</f>
        <v>#REF!</v>
      </c>
      <c r="S136" s="490" t="s">
        <v>4114</v>
      </c>
      <c r="T136" s="383">
        <v>44227</v>
      </c>
      <c r="U136" s="383">
        <v>44545</v>
      </c>
      <c r="V136" s="484" t="e">
        <f>(SUMIF(#REF!,'TABLERO-HALLAZGOS'!Q136,#REF!))/(R136)</f>
        <v>#REF!</v>
      </c>
      <c r="W136" s="465" t="e">
        <f t="shared" si="25"/>
        <v>#REF!</v>
      </c>
      <c r="X136" s="485">
        <f t="shared" si="26"/>
        <v>-258</v>
      </c>
      <c r="Y136" s="383" t="str">
        <f t="shared" si="27"/>
        <v>VENCIDO</v>
      </c>
      <c r="Z136" s="484" t="e">
        <f>(SUMIF(#REF!,'TABLERO-HALLAZGOS'!Q136,#REF!))/(R136)</f>
        <v>#REF!</v>
      </c>
      <c r="AA136" s="46" t="s">
        <v>49</v>
      </c>
      <c r="AB136" s="46" t="s">
        <v>49</v>
      </c>
      <c r="AC136" s="240" t="e">
        <f>(SUMIF(#REF!,'TABLERO-HALLAZGOS'!Q136,#REF!))/(R136)</f>
        <v>#REF!</v>
      </c>
      <c r="AD136" s="46" t="e">
        <f t="shared" si="28"/>
        <v>#REF!</v>
      </c>
      <c r="AE136" s="85" t="e">
        <f t="shared" si="35"/>
        <v>#REF!</v>
      </c>
      <c r="AF136" s="85" t="e">
        <f t="shared" si="36"/>
        <v>#REF!</v>
      </c>
      <c r="AG136" s="240" t="e">
        <f>(SUMIF(#REF!,'TABLERO-HALLAZGOS'!Q136,#REF!))/(R136)</f>
        <v>#REF!</v>
      </c>
      <c r="AH136" s="46" t="s">
        <v>49</v>
      </c>
    </row>
    <row r="137" spans="2:34" s="1" customFormat="1" ht="33" customHeight="1" x14ac:dyDescent="0.25">
      <c r="B137" s="25" t="s">
        <v>4110</v>
      </c>
      <c r="C137" s="28" t="s">
        <v>2527</v>
      </c>
      <c r="D137" s="28" t="s">
        <v>95</v>
      </c>
      <c r="E137" s="40" t="s">
        <v>2635</v>
      </c>
      <c r="F137" s="40" t="s">
        <v>2636</v>
      </c>
      <c r="G137" s="25" t="s">
        <v>102</v>
      </c>
      <c r="H137" s="40" t="s">
        <v>4115</v>
      </c>
      <c r="I137" s="40" t="s">
        <v>2682</v>
      </c>
      <c r="J137" s="449" t="s">
        <v>2683</v>
      </c>
      <c r="K137" s="449" t="s">
        <v>2684</v>
      </c>
      <c r="L137" s="449" t="s">
        <v>2685</v>
      </c>
      <c r="M137" s="449" t="s">
        <v>2686</v>
      </c>
      <c r="N137" s="25" t="s">
        <v>6</v>
      </c>
      <c r="O137" s="25" t="s">
        <v>2319</v>
      </c>
      <c r="P137" s="28">
        <v>2019</v>
      </c>
      <c r="Q137" s="28" t="s">
        <v>4116</v>
      </c>
      <c r="R137" s="28" t="e">
        <f>COUNTIF(#REF!,'TABLERO-HALLAZGOS'!Q137)</f>
        <v>#REF!</v>
      </c>
      <c r="S137" s="490" t="s">
        <v>4117</v>
      </c>
      <c r="T137" s="383">
        <v>44319</v>
      </c>
      <c r="U137" s="383">
        <v>44545</v>
      </c>
      <c r="V137" s="484" t="e">
        <f>(SUMIF(#REF!,'TABLERO-HALLAZGOS'!Q137,#REF!))/(R137)</f>
        <v>#REF!</v>
      </c>
      <c r="W137" s="465" t="e">
        <f t="shared" si="25"/>
        <v>#REF!</v>
      </c>
      <c r="X137" s="485">
        <f t="shared" si="26"/>
        <v>-258</v>
      </c>
      <c r="Y137" s="383" t="str">
        <f t="shared" si="27"/>
        <v>VENCIDO</v>
      </c>
      <c r="Z137" s="484" t="e">
        <f>(SUMIF(#REF!,'TABLERO-HALLAZGOS'!Q137,#REF!))/(R137)</f>
        <v>#REF!</v>
      </c>
      <c r="AA137" s="46" t="s">
        <v>48</v>
      </c>
      <c r="AB137" s="46" t="s">
        <v>48</v>
      </c>
      <c r="AC137" s="240" t="e">
        <f>(SUMIF(#REF!,'TABLERO-HALLAZGOS'!Q137,#REF!))/(R137)</f>
        <v>#REF!</v>
      </c>
      <c r="AD137" s="46" t="e">
        <f t="shared" si="28"/>
        <v>#REF!</v>
      </c>
      <c r="AE137" s="46">
        <f t="shared" si="29"/>
        <v>-258</v>
      </c>
      <c r="AF137" s="46" t="str">
        <f t="shared" si="30"/>
        <v>VENCIDO</v>
      </c>
      <c r="AG137" s="240" t="e">
        <f>(SUMIF(#REF!,'TABLERO-HALLAZGOS'!Q137,#REF!))/(R137)</f>
        <v>#REF!</v>
      </c>
      <c r="AH137" s="46" t="s">
        <v>48</v>
      </c>
    </row>
    <row r="138" spans="2:34" s="1" customFormat="1" ht="33" customHeight="1" x14ac:dyDescent="0.25">
      <c r="B138" s="25" t="s">
        <v>4110</v>
      </c>
      <c r="C138" s="28" t="s">
        <v>2527</v>
      </c>
      <c r="D138" s="28" t="s">
        <v>95</v>
      </c>
      <c r="E138" s="40" t="s">
        <v>2635</v>
      </c>
      <c r="F138" s="40" t="s">
        <v>2636</v>
      </c>
      <c r="G138" s="25" t="s">
        <v>102</v>
      </c>
      <c r="H138" s="40" t="s">
        <v>4118</v>
      </c>
      <c r="I138" s="40" t="s">
        <v>2682</v>
      </c>
      <c r="J138" s="449" t="s">
        <v>2683</v>
      </c>
      <c r="K138" s="449" t="s">
        <v>2684</v>
      </c>
      <c r="L138" s="449" t="s">
        <v>2685</v>
      </c>
      <c r="M138" s="449" t="s">
        <v>2686</v>
      </c>
      <c r="N138" s="25" t="s">
        <v>6</v>
      </c>
      <c r="O138" s="25" t="s">
        <v>2319</v>
      </c>
      <c r="P138" s="28">
        <v>2019</v>
      </c>
      <c r="Q138" s="28" t="s">
        <v>4119</v>
      </c>
      <c r="R138" s="28" t="e">
        <f>COUNTIF(#REF!,'TABLERO-HALLAZGOS'!Q138)</f>
        <v>#REF!</v>
      </c>
      <c r="S138" s="490" t="s">
        <v>4120</v>
      </c>
      <c r="T138" s="383">
        <v>44199</v>
      </c>
      <c r="U138" s="383">
        <v>44316</v>
      </c>
      <c r="V138" s="484" t="e">
        <f>(SUMIF(#REF!,'TABLERO-HALLAZGOS'!Q138,#REF!))/(R138)</f>
        <v>#REF!</v>
      </c>
      <c r="W138" s="465" t="e">
        <f t="shared" si="25"/>
        <v>#REF!</v>
      </c>
      <c r="X138" s="485">
        <f t="shared" si="26"/>
        <v>-487</v>
      </c>
      <c r="Y138" s="383" t="str">
        <f t="shared" si="27"/>
        <v>VENCIDO</v>
      </c>
      <c r="Z138" s="484" t="e">
        <f>(SUMIF(#REF!,'TABLERO-HALLAZGOS'!Q138,#REF!))/(R138)</f>
        <v>#REF!</v>
      </c>
      <c r="AA138" s="46" t="s">
        <v>49</v>
      </c>
      <c r="AB138" s="46" t="s">
        <v>49</v>
      </c>
      <c r="AC138" s="240" t="e">
        <f>(SUMIF(#REF!,'TABLERO-HALLAZGOS'!Q138,#REF!))/(R138)</f>
        <v>#REF!</v>
      </c>
      <c r="AD138" s="46" t="e">
        <f t="shared" si="28"/>
        <v>#REF!</v>
      </c>
      <c r="AE138" s="85" t="e">
        <f t="shared" ref="AE138:AE139" si="37">(IF(AD138="CUMPLIMIENTO TOTAL","CUMPLIMIENTO TOTAL",U138-$C$2))</f>
        <v>#REF!</v>
      </c>
      <c r="AF138" s="85" t="e">
        <f t="shared" ref="AF138:AF139" si="38">(IF(AD138="CUMPLIMIENTO TOTAL","CUMPLIMIENTO TOTAL",IF(AE138&lt;=0,"VENCIDO",IF(AE138&lt;=$F$2,"POR VENCER","CON TIEMPO"))))</f>
        <v>#REF!</v>
      </c>
      <c r="AG138" s="240" t="e">
        <f>(SUMIF(#REF!,'TABLERO-HALLAZGOS'!Q138,#REF!))/(R138)</f>
        <v>#REF!</v>
      </c>
      <c r="AH138" s="46" t="s">
        <v>49</v>
      </c>
    </row>
    <row r="139" spans="2:34" s="1" customFormat="1" ht="33" customHeight="1" x14ac:dyDescent="0.25">
      <c r="B139" s="25" t="s">
        <v>4110</v>
      </c>
      <c r="C139" s="28" t="s">
        <v>2527</v>
      </c>
      <c r="D139" s="28" t="s">
        <v>95</v>
      </c>
      <c r="E139" s="28" t="s">
        <v>4110</v>
      </c>
      <c r="F139" s="61" t="s">
        <v>2527</v>
      </c>
      <c r="G139" s="61" t="s">
        <v>95</v>
      </c>
      <c r="H139" s="25" t="s">
        <v>4111</v>
      </c>
      <c r="I139" s="459" t="s">
        <v>4112</v>
      </c>
      <c r="J139" s="459" t="s">
        <v>3808</v>
      </c>
      <c r="K139" s="457" t="s">
        <v>95</v>
      </c>
      <c r="L139" s="457" t="s">
        <v>84</v>
      </c>
      <c r="M139" s="457" t="s">
        <v>84</v>
      </c>
      <c r="N139" s="25" t="s">
        <v>6</v>
      </c>
      <c r="O139" s="25" t="s">
        <v>2319</v>
      </c>
      <c r="P139" s="28">
        <v>2019</v>
      </c>
      <c r="Q139" s="28" t="s">
        <v>4121</v>
      </c>
      <c r="R139" s="28" t="e">
        <f>COUNTIF(#REF!,'TABLERO-HALLAZGOS'!Q139)</f>
        <v>#REF!</v>
      </c>
      <c r="S139" s="490" t="s">
        <v>2340</v>
      </c>
      <c r="T139" s="383">
        <v>44150</v>
      </c>
      <c r="U139" s="383">
        <v>44195</v>
      </c>
      <c r="V139" s="484" t="e">
        <f>(SUMIF(#REF!,'TABLERO-HALLAZGOS'!Q139,#REF!))/(R139)</f>
        <v>#REF!</v>
      </c>
      <c r="W139" s="465" t="e">
        <f t="shared" si="25"/>
        <v>#REF!</v>
      </c>
      <c r="X139" s="485">
        <f t="shared" si="26"/>
        <v>-608</v>
      </c>
      <c r="Y139" s="383" t="str">
        <f t="shared" si="27"/>
        <v>VENCIDO</v>
      </c>
      <c r="Z139" s="484" t="e">
        <f>(SUMIF(#REF!,'TABLERO-HALLAZGOS'!Q139,#REF!))/(R139)</f>
        <v>#REF!</v>
      </c>
      <c r="AA139" s="46" t="s">
        <v>49</v>
      </c>
      <c r="AB139" s="46" t="s">
        <v>49</v>
      </c>
      <c r="AC139" s="240" t="e">
        <f>(SUMIF(#REF!,'TABLERO-HALLAZGOS'!Q139,#REF!))/(R139)</f>
        <v>#REF!</v>
      </c>
      <c r="AD139" s="46" t="e">
        <f t="shared" si="28"/>
        <v>#REF!</v>
      </c>
      <c r="AE139" s="85" t="e">
        <f t="shared" si="37"/>
        <v>#REF!</v>
      </c>
      <c r="AF139" s="85" t="e">
        <f t="shared" si="38"/>
        <v>#REF!</v>
      </c>
      <c r="AG139" s="240" t="e">
        <f>(SUMIF(#REF!,'TABLERO-HALLAZGOS'!Q139,#REF!))/(R139)</f>
        <v>#REF!</v>
      </c>
      <c r="AH139" s="46" t="s">
        <v>49</v>
      </c>
    </row>
    <row r="140" spans="2:34" s="1" customFormat="1" ht="33" customHeight="1" x14ac:dyDescent="0.25">
      <c r="B140" s="40" t="s">
        <v>3924</v>
      </c>
      <c r="C140" s="449" t="s">
        <v>2636</v>
      </c>
      <c r="D140" s="25" t="s">
        <v>102</v>
      </c>
      <c r="E140" s="40" t="s">
        <v>2635</v>
      </c>
      <c r="F140" s="40" t="s">
        <v>2636</v>
      </c>
      <c r="G140" s="25" t="s">
        <v>102</v>
      </c>
      <c r="H140" s="40" t="s">
        <v>4122</v>
      </c>
      <c r="I140" s="40" t="s">
        <v>2639</v>
      </c>
      <c r="J140" s="449" t="s">
        <v>2769</v>
      </c>
      <c r="K140" s="449" t="s">
        <v>2770</v>
      </c>
      <c r="L140" s="449" t="s">
        <v>2771</v>
      </c>
      <c r="M140" s="449" t="s">
        <v>2772</v>
      </c>
      <c r="N140" s="25" t="s">
        <v>6</v>
      </c>
      <c r="O140" s="25" t="s">
        <v>4123</v>
      </c>
      <c r="P140" s="28">
        <v>2020</v>
      </c>
      <c r="Q140" s="28" t="s">
        <v>4124</v>
      </c>
      <c r="R140" s="28" t="e">
        <f>COUNTIF(#REF!,'TABLERO-HALLAZGOS'!Q140)</f>
        <v>#REF!</v>
      </c>
      <c r="S140" s="490" t="s">
        <v>4125</v>
      </c>
      <c r="T140" s="383">
        <v>44346</v>
      </c>
      <c r="U140" s="383">
        <v>44711</v>
      </c>
      <c r="V140" s="484" t="e">
        <f>(SUMIF(#REF!,'TABLERO-HALLAZGOS'!Q140,#REF!))/(R140)</f>
        <v>#REF!</v>
      </c>
      <c r="W140" s="465" t="e">
        <f t="shared" si="25"/>
        <v>#REF!</v>
      </c>
      <c r="X140" s="485">
        <f t="shared" si="26"/>
        <v>-92</v>
      </c>
      <c r="Y140" s="383" t="str">
        <f t="shared" si="27"/>
        <v>VENCIDO</v>
      </c>
      <c r="Z140" s="484" t="e">
        <f>(SUMIF(#REF!,'TABLERO-HALLAZGOS'!Q140,#REF!))/(R140)</f>
        <v>#REF!</v>
      </c>
      <c r="AA140" s="46" t="s">
        <v>48</v>
      </c>
      <c r="AB140" s="46" t="s">
        <v>48</v>
      </c>
      <c r="AC140" s="240" t="e">
        <f>(SUMIF(#REF!,'TABLERO-HALLAZGOS'!Q140,#REF!))/(R140)</f>
        <v>#REF!</v>
      </c>
      <c r="AD140" s="46" t="e">
        <f t="shared" si="28"/>
        <v>#REF!</v>
      </c>
      <c r="AE140" s="46">
        <f t="shared" si="29"/>
        <v>-92</v>
      </c>
      <c r="AF140" s="46" t="str">
        <f t="shared" si="30"/>
        <v>VENCIDO</v>
      </c>
      <c r="AG140" s="240" t="e">
        <f>(SUMIF(#REF!,'TABLERO-HALLAZGOS'!Q140,#REF!))/(R140)</f>
        <v>#REF!</v>
      </c>
      <c r="AH140" s="46" t="s">
        <v>48</v>
      </c>
    </row>
    <row r="141" spans="2:34" s="1" customFormat="1" ht="33" customHeight="1" x14ac:dyDescent="0.25">
      <c r="B141" s="25" t="s">
        <v>2637</v>
      </c>
      <c r="C141" s="25" t="s">
        <v>2636</v>
      </c>
      <c r="D141" s="25" t="s">
        <v>102</v>
      </c>
      <c r="E141" s="40" t="s">
        <v>2637</v>
      </c>
      <c r="F141" s="25" t="s">
        <v>24</v>
      </c>
      <c r="G141" s="25" t="s">
        <v>99</v>
      </c>
      <c r="H141" s="25" t="s">
        <v>2638</v>
      </c>
      <c r="I141" s="40" t="s">
        <v>2682</v>
      </c>
      <c r="J141" s="449" t="s">
        <v>2683</v>
      </c>
      <c r="K141" s="449" t="s">
        <v>2684</v>
      </c>
      <c r="L141" s="449" t="s">
        <v>2685</v>
      </c>
      <c r="M141" s="449" t="s">
        <v>2686</v>
      </c>
      <c r="N141" s="25" t="s">
        <v>6</v>
      </c>
      <c r="O141" s="25" t="s">
        <v>4123</v>
      </c>
      <c r="P141" s="28">
        <v>2020</v>
      </c>
      <c r="Q141" s="28" t="s">
        <v>4126</v>
      </c>
      <c r="R141" s="28" t="e">
        <f>COUNTIF(#REF!,'TABLERO-HALLAZGOS'!Q141)</f>
        <v>#REF!</v>
      </c>
      <c r="S141" s="490" t="s">
        <v>4127</v>
      </c>
      <c r="T141" s="383">
        <v>44346</v>
      </c>
      <c r="U141" s="383">
        <v>44711</v>
      </c>
      <c r="V141" s="484" t="e">
        <f>(SUMIF(#REF!,'TABLERO-HALLAZGOS'!Q141,#REF!))/(R141)</f>
        <v>#REF!</v>
      </c>
      <c r="W141" s="465" t="e">
        <f t="shared" si="25"/>
        <v>#REF!</v>
      </c>
      <c r="X141" s="485">
        <f t="shared" si="26"/>
        <v>-92</v>
      </c>
      <c r="Y141" s="383" t="str">
        <f t="shared" si="27"/>
        <v>VENCIDO</v>
      </c>
      <c r="Z141" s="484" t="e">
        <f>(SUMIF(#REF!,'TABLERO-HALLAZGOS'!Q141,#REF!))/(R141)</f>
        <v>#REF!</v>
      </c>
      <c r="AA141" s="46" t="s">
        <v>49</v>
      </c>
      <c r="AB141" s="46" t="s">
        <v>49</v>
      </c>
      <c r="AC141" s="240" t="e">
        <f>(SUMIF(#REF!,'TABLERO-HALLAZGOS'!Q141,#REF!))/(R141)</f>
        <v>#REF!</v>
      </c>
      <c r="AD141" s="46" t="e">
        <f t="shared" si="28"/>
        <v>#REF!</v>
      </c>
      <c r="AE141" s="85" t="e">
        <f t="shared" ref="AE141:AE142" si="39">(IF(AD141="CUMPLIMIENTO TOTAL","CUMPLIMIENTO TOTAL",U141-$C$2))</f>
        <v>#REF!</v>
      </c>
      <c r="AF141" s="85" t="e">
        <f t="shared" ref="AF141:AF142" si="40">(IF(AD141="CUMPLIMIENTO TOTAL","CUMPLIMIENTO TOTAL",IF(AE141&lt;=0,"VENCIDO",IF(AE141&lt;=$F$2,"POR VENCER","CON TIEMPO"))))</f>
        <v>#REF!</v>
      </c>
      <c r="AG141" s="240" t="e">
        <f>(SUMIF(#REF!,'TABLERO-HALLAZGOS'!Q141,#REF!))/(R141)</f>
        <v>#REF!</v>
      </c>
      <c r="AH141" s="46" t="s">
        <v>49</v>
      </c>
    </row>
    <row r="142" spans="2:34" s="1" customFormat="1" ht="33" customHeight="1" x14ac:dyDescent="0.25">
      <c r="B142" s="25" t="s">
        <v>2637</v>
      </c>
      <c r="C142" s="25" t="s">
        <v>2636</v>
      </c>
      <c r="D142" s="25" t="s">
        <v>102</v>
      </c>
      <c r="E142" s="40" t="s">
        <v>2637</v>
      </c>
      <c r="F142" s="25" t="s">
        <v>24</v>
      </c>
      <c r="G142" s="25" t="s">
        <v>99</v>
      </c>
      <c r="H142" s="25" t="s">
        <v>2638</v>
      </c>
      <c r="I142" s="40" t="s">
        <v>2682</v>
      </c>
      <c r="J142" s="449" t="s">
        <v>2683</v>
      </c>
      <c r="K142" s="449" t="s">
        <v>2684</v>
      </c>
      <c r="L142" s="449" t="s">
        <v>2685</v>
      </c>
      <c r="M142" s="449" t="s">
        <v>2686</v>
      </c>
      <c r="N142" s="25" t="s">
        <v>6</v>
      </c>
      <c r="O142" s="25" t="s">
        <v>4123</v>
      </c>
      <c r="P142" s="28">
        <v>2020</v>
      </c>
      <c r="Q142" s="28" t="s">
        <v>4128</v>
      </c>
      <c r="R142" s="28" t="e">
        <f>COUNTIF(#REF!,'TABLERO-HALLAZGOS'!Q142)</f>
        <v>#REF!</v>
      </c>
      <c r="S142" s="490" t="s">
        <v>4129</v>
      </c>
      <c r="T142" s="383">
        <v>44346</v>
      </c>
      <c r="U142" s="383">
        <v>44711</v>
      </c>
      <c r="V142" s="484" t="e">
        <f>(SUMIF(#REF!,'TABLERO-HALLAZGOS'!Q142,#REF!))/(R142)</f>
        <v>#REF!</v>
      </c>
      <c r="W142" s="465" t="e">
        <f t="shared" si="25"/>
        <v>#REF!</v>
      </c>
      <c r="X142" s="485">
        <f t="shared" si="26"/>
        <v>-92</v>
      </c>
      <c r="Y142" s="383" t="str">
        <f t="shared" si="27"/>
        <v>VENCIDO</v>
      </c>
      <c r="Z142" s="484" t="e">
        <f>(SUMIF(#REF!,'TABLERO-HALLAZGOS'!Q142,#REF!))/(R142)</f>
        <v>#REF!</v>
      </c>
      <c r="AA142" s="46" t="s">
        <v>49</v>
      </c>
      <c r="AB142" s="46" t="s">
        <v>49</v>
      </c>
      <c r="AC142" s="240" t="e">
        <f>(SUMIF(#REF!,'TABLERO-HALLAZGOS'!Q142,#REF!))/(R142)</f>
        <v>#REF!</v>
      </c>
      <c r="AD142" s="46" t="e">
        <f t="shared" si="28"/>
        <v>#REF!</v>
      </c>
      <c r="AE142" s="85" t="e">
        <f t="shared" si="39"/>
        <v>#REF!</v>
      </c>
      <c r="AF142" s="85" t="e">
        <f t="shared" si="40"/>
        <v>#REF!</v>
      </c>
      <c r="AG142" s="240" t="e">
        <f>(SUMIF(#REF!,'TABLERO-HALLAZGOS'!Q142,#REF!))/(R142)</f>
        <v>#REF!</v>
      </c>
      <c r="AH142" s="46" t="s">
        <v>49</v>
      </c>
    </row>
    <row r="143" spans="2:34" s="1" customFormat="1" ht="33" customHeight="1" x14ac:dyDescent="0.25">
      <c r="B143" s="25" t="s">
        <v>2637</v>
      </c>
      <c r="C143" s="25" t="s">
        <v>2636</v>
      </c>
      <c r="D143" s="25" t="s">
        <v>102</v>
      </c>
      <c r="E143" s="40" t="s">
        <v>2635</v>
      </c>
      <c r="F143" s="40" t="s">
        <v>2636</v>
      </c>
      <c r="G143" s="25" t="s">
        <v>102</v>
      </c>
      <c r="H143" s="40" t="s">
        <v>4130</v>
      </c>
      <c r="I143" s="40" t="s">
        <v>2639</v>
      </c>
      <c r="J143" s="449" t="s">
        <v>2769</v>
      </c>
      <c r="K143" s="449" t="s">
        <v>2770</v>
      </c>
      <c r="L143" s="449" t="s">
        <v>2771</v>
      </c>
      <c r="M143" s="449" t="s">
        <v>2772</v>
      </c>
      <c r="N143" s="25" t="s">
        <v>6</v>
      </c>
      <c r="O143" s="25" t="s">
        <v>4123</v>
      </c>
      <c r="P143" s="28">
        <v>2020</v>
      </c>
      <c r="Q143" s="28" t="s">
        <v>4131</v>
      </c>
      <c r="R143" s="28" t="e">
        <f>COUNTIF(#REF!,'TABLERO-HALLAZGOS'!Q143)</f>
        <v>#REF!</v>
      </c>
      <c r="S143" s="490" t="s">
        <v>4132</v>
      </c>
      <c r="T143" s="383">
        <v>44346</v>
      </c>
      <c r="U143" s="383">
        <v>44711</v>
      </c>
      <c r="V143" s="484" t="e">
        <f>(SUMIF(#REF!,'TABLERO-HALLAZGOS'!Q143,#REF!))/(R143)</f>
        <v>#REF!</v>
      </c>
      <c r="W143" s="465" t="e">
        <f t="shared" si="25"/>
        <v>#REF!</v>
      </c>
      <c r="X143" s="485">
        <f t="shared" si="26"/>
        <v>-92</v>
      </c>
      <c r="Y143" s="383" t="str">
        <f t="shared" si="27"/>
        <v>VENCIDO</v>
      </c>
      <c r="Z143" s="484" t="e">
        <f>(SUMIF(#REF!,'TABLERO-HALLAZGOS'!Q143,#REF!))/(R143)</f>
        <v>#REF!</v>
      </c>
      <c r="AA143" s="46" t="s">
        <v>48</v>
      </c>
      <c r="AB143" s="46" t="s">
        <v>48</v>
      </c>
      <c r="AC143" s="240" t="e">
        <f>(SUMIF(#REF!,'TABLERO-HALLAZGOS'!Q143,#REF!))/(R143)</f>
        <v>#REF!</v>
      </c>
      <c r="AD143" s="46" t="e">
        <f t="shared" si="28"/>
        <v>#REF!</v>
      </c>
      <c r="AE143" s="46">
        <f t="shared" si="29"/>
        <v>-92</v>
      </c>
      <c r="AF143" s="46" t="str">
        <f t="shared" si="30"/>
        <v>VENCIDO</v>
      </c>
      <c r="AG143" s="240" t="e">
        <f>(SUMIF(#REF!,'TABLERO-HALLAZGOS'!Q143,#REF!))/(R143)</f>
        <v>#REF!</v>
      </c>
      <c r="AH143" s="46" t="s">
        <v>48</v>
      </c>
    </row>
    <row r="144" spans="2:34" s="1" customFormat="1" ht="33" customHeight="1" x14ac:dyDescent="0.25">
      <c r="B144" s="25" t="s">
        <v>2637</v>
      </c>
      <c r="C144" s="25" t="s">
        <v>2636</v>
      </c>
      <c r="D144" s="25" t="s">
        <v>102</v>
      </c>
      <c r="E144" s="40" t="s">
        <v>2637</v>
      </c>
      <c r="F144" s="25" t="s">
        <v>24</v>
      </c>
      <c r="G144" s="25" t="s">
        <v>99</v>
      </c>
      <c r="H144" s="25" t="s">
        <v>2638</v>
      </c>
      <c r="I144" s="40" t="s">
        <v>2682</v>
      </c>
      <c r="J144" s="449" t="s">
        <v>2683</v>
      </c>
      <c r="K144" s="449" t="s">
        <v>2684</v>
      </c>
      <c r="L144" s="449" t="s">
        <v>2685</v>
      </c>
      <c r="M144" s="449" t="s">
        <v>2686</v>
      </c>
      <c r="N144" s="25" t="s">
        <v>6</v>
      </c>
      <c r="O144" s="25" t="s">
        <v>4123</v>
      </c>
      <c r="P144" s="28">
        <v>2020</v>
      </c>
      <c r="Q144" s="28" t="s">
        <v>4133</v>
      </c>
      <c r="R144" s="28" t="e">
        <f>COUNTIF(#REF!,'TABLERO-HALLAZGOS'!Q144)</f>
        <v>#REF!</v>
      </c>
      <c r="S144" s="490" t="s">
        <v>4134</v>
      </c>
      <c r="T144" s="383">
        <v>44346</v>
      </c>
      <c r="U144" s="383">
        <v>44711</v>
      </c>
      <c r="V144" s="484" t="e">
        <f>(SUMIF(#REF!,'TABLERO-HALLAZGOS'!Q144,#REF!))/(R144)</f>
        <v>#REF!</v>
      </c>
      <c r="W144" s="465" t="e">
        <f t="shared" si="25"/>
        <v>#REF!</v>
      </c>
      <c r="X144" s="485">
        <f t="shared" si="26"/>
        <v>-92</v>
      </c>
      <c r="Y144" s="383" t="str">
        <f t="shared" si="27"/>
        <v>VENCIDO</v>
      </c>
      <c r="Z144" s="484" t="e">
        <f>(SUMIF(#REF!,'TABLERO-HALLAZGOS'!Q144,#REF!))/(R144)</f>
        <v>#REF!</v>
      </c>
      <c r="AA144" s="46" t="s">
        <v>49</v>
      </c>
      <c r="AB144" s="46" t="s">
        <v>49</v>
      </c>
      <c r="AC144" s="240" t="e">
        <f>(SUMIF(#REF!,'TABLERO-HALLAZGOS'!Q144,#REF!))/(R144)</f>
        <v>#REF!</v>
      </c>
      <c r="AD144" s="46" t="e">
        <f>IF(AC144&lt;=0%,"SIN AVANCE",IF(AC144&lt;33%,"AVANCE MINIMO",IF(AC144&lt;66%,"AVANCE PARCIAL",IF(AC144&lt;=99.9%,"AVANCE SIGNIFICATIVO",IF(AC144=100%,"CUMPLIMIENTO TOTAL","ERROR")))))</f>
        <v>#REF!</v>
      </c>
      <c r="AE144" s="85" t="e">
        <f>(IF(AD144="CUMPLIMIENTO TOTAL","CUMPLIMIENTO TOTAL",U144-$C$2))</f>
        <v>#REF!</v>
      </c>
      <c r="AF144" s="85" t="e">
        <f>(IF(AD144="CUMPLIMIENTO TOTAL","CUMPLIMIENTO TOTAL",IF(AE144&lt;=0,"VENCIDO",IF(AE144&lt;=$F$2,"POR VENCER","CON TIEMPO"))))</f>
        <v>#REF!</v>
      </c>
      <c r="AG144" s="240" t="e">
        <f>(SUMIF(#REF!,'TABLERO-HALLAZGOS'!Q144,#REF!))/(R144)</f>
        <v>#REF!</v>
      </c>
      <c r="AH144" s="46" t="s">
        <v>49</v>
      </c>
    </row>
    <row r="145" spans="2:34" s="1" customFormat="1" ht="33" customHeight="1" x14ac:dyDescent="0.25">
      <c r="B145" s="25" t="s">
        <v>2637</v>
      </c>
      <c r="C145" s="25" t="s">
        <v>2636</v>
      </c>
      <c r="D145" s="25" t="s">
        <v>102</v>
      </c>
      <c r="E145" s="40" t="s">
        <v>4135</v>
      </c>
      <c r="F145" s="40" t="s">
        <v>4001</v>
      </c>
      <c r="G145" s="25" t="s">
        <v>4002</v>
      </c>
      <c r="H145" s="40" t="s">
        <v>4136</v>
      </c>
      <c r="I145" s="40" t="s">
        <v>2639</v>
      </c>
      <c r="J145" s="40" t="s">
        <v>2640</v>
      </c>
      <c r="K145" s="40" t="s">
        <v>2641</v>
      </c>
      <c r="L145" s="40" t="s">
        <v>4137</v>
      </c>
      <c r="M145" s="40" t="s">
        <v>2643</v>
      </c>
      <c r="N145" s="25" t="s">
        <v>6</v>
      </c>
      <c r="O145" s="25" t="s">
        <v>4123</v>
      </c>
      <c r="P145" s="28">
        <v>2020</v>
      </c>
      <c r="Q145" s="28" t="s">
        <v>4138</v>
      </c>
      <c r="R145" s="28" t="e">
        <f>COUNTIF(#REF!,'TABLERO-HALLAZGOS'!Q145)</f>
        <v>#REF!</v>
      </c>
      <c r="S145" s="490" t="s">
        <v>4139</v>
      </c>
      <c r="T145" s="383">
        <v>44346</v>
      </c>
      <c r="U145" s="383">
        <v>44711</v>
      </c>
      <c r="V145" s="484" t="e">
        <f>(SUMIF(#REF!,'TABLERO-HALLAZGOS'!Q145,#REF!))/(R145)</f>
        <v>#REF!</v>
      </c>
      <c r="W145" s="465" t="e">
        <f t="shared" si="25"/>
        <v>#REF!</v>
      </c>
      <c r="X145" s="485">
        <f t="shared" si="26"/>
        <v>-92</v>
      </c>
      <c r="Y145" s="383" t="str">
        <f t="shared" si="27"/>
        <v>VENCIDO</v>
      </c>
      <c r="Z145" s="484" t="e">
        <f>(SUMIF(#REF!,'TABLERO-HALLAZGOS'!Q145,#REF!))/(R145)</f>
        <v>#REF!</v>
      </c>
      <c r="AA145" s="46" t="s">
        <v>48</v>
      </c>
      <c r="AB145" s="46" t="s">
        <v>48</v>
      </c>
      <c r="AC145" s="240" t="e">
        <f>(SUMIF(#REF!,'TABLERO-HALLAZGOS'!Q145,#REF!))/(R145)</f>
        <v>#REF!</v>
      </c>
      <c r="AD145" s="46" t="e">
        <f t="shared" si="28"/>
        <v>#REF!</v>
      </c>
      <c r="AE145" s="46">
        <f t="shared" si="29"/>
        <v>-92</v>
      </c>
      <c r="AF145" s="46" t="str">
        <f t="shared" si="30"/>
        <v>VENCIDO</v>
      </c>
      <c r="AG145" s="240" t="e">
        <f>(SUMIF(#REF!,'TABLERO-HALLAZGOS'!Q145,#REF!))/(R145)</f>
        <v>#REF!</v>
      </c>
      <c r="AH145" s="46" t="s">
        <v>48</v>
      </c>
    </row>
    <row r="146" spans="2:34" s="1" customFormat="1" ht="33" customHeight="1" x14ac:dyDescent="0.25">
      <c r="B146" s="25" t="s">
        <v>2637</v>
      </c>
      <c r="C146" s="25" t="s">
        <v>2636</v>
      </c>
      <c r="D146" s="25" t="s">
        <v>102</v>
      </c>
      <c r="E146" s="40" t="s">
        <v>2637</v>
      </c>
      <c r="F146" s="25" t="s">
        <v>24</v>
      </c>
      <c r="G146" s="25" t="s">
        <v>99</v>
      </c>
      <c r="H146" s="25" t="s">
        <v>2638</v>
      </c>
      <c r="I146" s="40" t="s">
        <v>2682</v>
      </c>
      <c r="J146" s="449" t="s">
        <v>2683</v>
      </c>
      <c r="K146" s="449" t="s">
        <v>2684</v>
      </c>
      <c r="L146" s="449" t="s">
        <v>2685</v>
      </c>
      <c r="M146" s="449" t="s">
        <v>2686</v>
      </c>
      <c r="N146" s="25" t="s">
        <v>6</v>
      </c>
      <c r="O146" s="25" t="s">
        <v>4123</v>
      </c>
      <c r="P146" s="28">
        <v>2020</v>
      </c>
      <c r="Q146" s="28" t="s">
        <v>4140</v>
      </c>
      <c r="R146" s="28" t="e">
        <f>COUNTIF(#REF!,'TABLERO-HALLAZGOS'!Q146)</f>
        <v>#REF!</v>
      </c>
      <c r="S146" s="490" t="s">
        <v>4141</v>
      </c>
      <c r="T146" s="383">
        <v>44346</v>
      </c>
      <c r="U146" s="383">
        <v>44711</v>
      </c>
      <c r="V146" s="484" t="e">
        <f>(SUMIF(#REF!,'TABLERO-HALLAZGOS'!Q146,#REF!))/(R146)</f>
        <v>#REF!</v>
      </c>
      <c r="W146" s="465" t="e">
        <f t="shared" si="25"/>
        <v>#REF!</v>
      </c>
      <c r="X146" s="485">
        <f t="shared" si="26"/>
        <v>-92</v>
      </c>
      <c r="Y146" s="383" t="str">
        <f t="shared" si="27"/>
        <v>VENCIDO</v>
      </c>
      <c r="Z146" s="484" t="e">
        <f>(SUMIF(#REF!,'TABLERO-HALLAZGOS'!Q146,#REF!))/(R146)</f>
        <v>#REF!</v>
      </c>
      <c r="AA146" s="46" t="s">
        <v>49</v>
      </c>
      <c r="AB146" s="46" t="s">
        <v>49</v>
      </c>
      <c r="AC146" s="240" t="e">
        <f>(SUMIF(#REF!,'TABLERO-HALLAZGOS'!Q146,#REF!))/(R146)</f>
        <v>#REF!</v>
      </c>
      <c r="AD146" s="46" t="e">
        <f t="shared" si="28"/>
        <v>#REF!</v>
      </c>
      <c r="AE146" s="85" t="e">
        <f t="shared" ref="AE146:AE148" si="41">(IF(AD146="CUMPLIMIENTO TOTAL","CUMPLIMIENTO TOTAL",U146-$C$2))</f>
        <v>#REF!</v>
      </c>
      <c r="AF146" s="85" t="e">
        <f t="shared" ref="AF146:AF148" si="42">(IF(AD146="CUMPLIMIENTO TOTAL","CUMPLIMIENTO TOTAL",IF(AE146&lt;=0,"VENCIDO",IF(AE146&lt;=$F$2,"POR VENCER","CON TIEMPO"))))</f>
        <v>#REF!</v>
      </c>
      <c r="AG146" s="240" t="e">
        <f>(SUMIF(#REF!,'TABLERO-HALLAZGOS'!Q146,#REF!))/(R146)</f>
        <v>#REF!</v>
      </c>
      <c r="AH146" s="46" t="s">
        <v>49</v>
      </c>
    </row>
    <row r="147" spans="2:34" s="1" customFormat="1" ht="33" customHeight="1" x14ac:dyDescent="0.25">
      <c r="B147" s="25" t="s">
        <v>2637</v>
      </c>
      <c r="C147" s="25" t="s">
        <v>2636</v>
      </c>
      <c r="D147" s="25" t="s">
        <v>102</v>
      </c>
      <c r="E147" s="40" t="s">
        <v>2637</v>
      </c>
      <c r="F147" s="25" t="s">
        <v>24</v>
      </c>
      <c r="G147" s="25" t="s">
        <v>99</v>
      </c>
      <c r="H147" s="25" t="s">
        <v>2638</v>
      </c>
      <c r="I147" s="40" t="s">
        <v>2682</v>
      </c>
      <c r="J147" s="449" t="s">
        <v>2683</v>
      </c>
      <c r="K147" s="449" t="s">
        <v>2684</v>
      </c>
      <c r="L147" s="449" t="s">
        <v>2685</v>
      </c>
      <c r="M147" s="449" t="s">
        <v>2686</v>
      </c>
      <c r="N147" s="25" t="s">
        <v>6</v>
      </c>
      <c r="O147" s="25" t="s">
        <v>4123</v>
      </c>
      <c r="P147" s="28">
        <v>2020</v>
      </c>
      <c r="Q147" s="28" t="s">
        <v>4142</v>
      </c>
      <c r="R147" s="28" t="e">
        <f>COUNTIF(#REF!,'TABLERO-HALLAZGOS'!Q147)</f>
        <v>#REF!</v>
      </c>
      <c r="S147" s="490" t="s">
        <v>4143</v>
      </c>
      <c r="T147" s="383">
        <v>44346</v>
      </c>
      <c r="U147" s="383">
        <v>44711</v>
      </c>
      <c r="V147" s="484" t="e">
        <f>(SUMIF(#REF!,'TABLERO-HALLAZGOS'!Q147,#REF!))/(R147)</f>
        <v>#REF!</v>
      </c>
      <c r="W147" s="465" t="e">
        <f t="shared" si="25"/>
        <v>#REF!</v>
      </c>
      <c r="X147" s="485">
        <f t="shared" si="26"/>
        <v>-92</v>
      </c>
      <c r="Y147" s="383" t="str">
        <f t="shared" si="27"/>
        <v>VENCIDO</v>
      </c>
      <c r="Z147" s="484" t="e">
        <f>(SUMIF(#REF!,'TABLERO-HALLAZGOS'!Q147,#REF!))/(R147)</f>
        <v>#REF!</v>
      </c>
      <c r="AA147" s="46" t="s">
        <v>49</v>
      </c>
      <c r="AB147" s="46" t="s">
        <v>49</v>
      </c>
      <c r="AC147" s="240" t="e">
        <f>(SUMIF(#REF!,'TABLERO-HALLAZGOS'!Q147,#REF!))/(R147)</f>
        <v>#REF!</v>
      </c>
      <c r="AD147" s="46" t="e">
        <f t="shared" si="28"/>
        <v>#REF!</v>
      </c>
      <c r="AE147" s="85" t="e">
        <f t="shared" si="41"/>
        <v>#REF!</v>
      </c>
      <c r="AF147" s="85" t="e">
        <f t="shared" si="42"/>
        <v>#REF!</v>
      </c>
      <c r="AG147" s="240" t="e">
        <f>(SUMIF(#REF!,'TABLERO-HALLAZGOS'!Q147,#REF!))/(R147)</f>
        <v>#REF!</v>
      </c>
      <c r="AH147" s="46" t="s">
        <v>49</v>
      </c>
    </row>
    <row r="148" spans="2:34" s="1" customFormat="1" ht="33" customHeight="1" x14ac:dyDescent="0.25">
      <c r="B148" s="25" t="s">
        <v>2637</v>
      </c>
      <c r="C148" s="25" t="s">
        <v>2636</v>
      </c>
      <c r="D148" s="25" t="s">
        <v>102</v>
      </c>
      <c r="E148" s="40" t="s">
        <v>2637</v>
      </c>
      <c r="F148" s="25" t="s">
        <v>24</v>
      </c>
      <c r="G148" s="25" t="s">
        <v>99</v>
      </c>
      <c r="H148" s="25" t="s">
        <v>2638</v>
      </c>
      <c r="I148" s="40" t="s">
        <v>2682</v>
      </c>
      <c r="J148" s="449" t="s">
        <v>2683</v>
      </c>
      <c r="K148" s="449" t="s">
        <v>2684</v>
      </c>
      <c r="L148" s="449" t="s">
        <v>2685</v>
      </c>
      <c r="M148" s="449" t="s">
        <v>2686</v>
      </c>
      <c r="N148" s="25" t="s">
        <v>6</v>
      </c>
      <c r="O148" s="25" t="s">
        <v>4123</v>
      </c>
      <c r="P148" s="28">
        <v>2020</v>
      </c>
      <c r="Q148" s="28" t="s">
        <v>4144</v>
      </c>
      <c r="R148" s="28" t="e">
        <f>COUNTIF(#REF!,'TABLERO-HALLAZGOS'!Q148)</f>
        <v>#REF!</v>
      </c>
      <c r="S148" s="490" t="s">
        <v>4145</v>
      </c>
      <c r="T148" s="383">
        <v>44346</v>
      </c>
      <c r="U148" s="383">
        <v>44711</v>
      </c>
      <c r="V148" s="484" t="e">
        <f>(SUMIF(#REF!,'TABLERO-HALLAZGOS'!Q148,#REF!))/(R148)</f>
        <v>#REF!</v>
      </c>
      <c r="W148" s="465" t="e">
        <f t="shared" si="25"/>
        <v>#REF!</v>
      </c>
      <c r="X148" s="485">
        <f t="shared" si="26"/>
        <v>-92</v>
      </c>
      <c r="Y148" s="383" t="str">
        <f t="shared" si="27"/>
        <v>VENCIDO</v>
      </c>
      <c r="Z148" s="484" t="e">
        <f>(SUMIF(#REF!,'TABLERO-HALLAZGOS'!Q148,#REF!))/(R148)</f>
        <v>#REF!</v>
      </c>
      <c r="AA148" s="46" t="s">
        <v>49</v>
      </c>
      <c r="AB148" s="46" t="s">
        <v>49</v>
      </c>
      <c r="AC148" s="240" t="e">
        <f>(SUMIF(#REF!,'TABLERO-HALLAZGOS'!Q148,#REF!))/(R148)</f>
        <v>#REF!</v>
      </c>
      <c r="AD148" s="46" t="e">
        <f t="shared" si="28"/>
        <v>#REF!</v>
      </c>
      <c r="AE148" s="85" t="e">
        <f t="shared" si="41"/>
        <v>#REF!</v>
      </c>
      <c r="AF148" s="85" t="e">
        <f t="shared" si="42"/>
        <v>#REF!</v>
      </c>
      <c r="AG148" s="240" t="e">
        <f>(SUMIF(#REF!,'TABLERO-HALLAZGOS'!Q148,#REF!))/(R148)</f>
        <v>#REF!</v>
      </c>
      <c r="AH148" s="46" t="s">
        <v>49</v>
      </c>
    </row>
    <row r="149" spans="2:34" s="1" customFormat="1" ht="33" customHeight="1" x14ac:dyDescent="0.25">
      <c r="B149" s="25" t="s">
        <v>2637</v>
      </c>
      <c r="C149" s="25" t="s">
        <v>2636</v>
      </c>
      <c r="D149" s="25" t="s">
        <v>102</v>
      </c>
      <c r="E149" s="40" t="s">
        <v>2637</v>
      </c>
      <c r="F149" s="40" t="s">
        <v>24</v>
      </c>
      <c r="G149" s="40" t="s">
        <v>99</v>
      </c>
      <c r="H149" s="40" t="s">
        <v>2638</v>
      </c>
      <c r="I149" s="40" t="s">
        <v>2682</v>
      </c>
      <c r="J149" s="449" t="s">
        <v>2683</v>
      </c>
      <c r="K149" s="449" t="s">
        <v>2684</v>
      </c>
      <c r="L149" s="449" t="s">
        <v>2685</v>
      </c>
      <c r="M149" s="449" t="s">
        <v>2686</v>
      </c>
      <c r="N149" s="25" t="s">
        <v>6</v>
      </c>
      <c r="O149" s="25" t="s">
        <v>2720</v>
      </c>
      <c r="P149" s="28">
        <v>2019</v>
      </c>
      <c r="Q149" s="28" t="s">
        <v>2758</v>
      </c>
      <c r="R149" s="28" t="e">
        <f>COUNTIF(#REF!,'TABLERO-HALLAZGOS'!Q149)</f>
        <v>#REF!</v>
      </c>
      <c r="S149" s="490" t="s">
        <v>2759</v>
      </c>
      <c r="T149" s="383" t="s">
        <v>54</v>
      </c>
      <c r="U149" s="383" t="s">
        <v>54</v>
      </c>
      <c r="V149" s="484" t="e">
        <f>(SUMIF(#REF!,'TABLERO-HALLAZGOS'!Q149,#REF!))/(R149)</f>
        <v>#REF!</v>
      </c>
      <c r="W149" s="465" t="e">
        <f t="shared" si="25"/>
        <v>#REF!</v>
      </c>
      <c r="X149" s="485" t="e">
        <f t="shared" si="26"/>
        <v>#VALUE!</v>
      </c>
      <c r="Y149" s="383" t="e">
        <f t="shared" si="27"/>
        <v>#VALUE!</v>
      </c>
      <c r="Z149" s="484" t="e">
        <f>(SUMIF(#REF!,'TABLERO-HALLAZGOS'!Q149,#REF!))/(R149)</f>
        <v>#REF!</v>
      </c>
      <c r="AA149" s="46" t="s">
        <v>48</v>
      </c>
      <c r="AB149" s="46" t="s">
        <v>48</v>
      </c>
      <c r="AC149" s="240" t="e">
        <f>(SUMIF(#REF!,'TABLERO-HALLAZGOS'!Q149,#REF!))/(R149)</f>
        <v>#REF!</v>
      </c>
      <c r="AD149" s="46" t="e">
        <f t="shared" si="28"/>
        <v>#REF!</v>
      </c>
      <c r="AE149" s="46" t="e">
        <f t="shared" si="29"/>
        <v>#VALUE!</v>
      </c>
      <c r="AF149" s="46" t="e">
        <f t="shared" si="30"/>
        <v>#VALUE!</v>
      </c>
      <c r="AG149" s="240" t="e">
        <f>(SUMIF(#REF!,'TABLERO-HALLAZGOS'!Q149,#REF!))/(R149)</f>
        <v>#REF!</v>
      </c>
      <c r="AH149" s="46" t="s">
        <v>48</v>
      </c>
    </row>
    <row r="150" spans="2:34" s="1" customFormat="1" ht="33" customHeight="1" x14ac:dyDescent="0.25">
      <c r="B150" s="40" t="s">
        <v>3924</v>
      </c>
      <c r="C150" s="449" t="s">
        <v>2636</v>
      </c>
      <c r="D150" s="25" t="s">
        <v>102</v>
      </c>
      <c r="E150" s="40" t="s">
        <v>2635</v>
      </c>
      <c r="F150" s="40" t="s">
        <v>2636</v>
      </c>
      <c r="G150" s="25" t="s">
        <v>102</v>
      </c>
      <c r="H150" s="25" t="s">
        <v>4146</v>
      </c>
      <c r="I150" s="40" t="s">
        <v>3908</v>
      </c>
      <c r="J150" s="449" t="s">
        <v>3068</v>
      </c>
      <c r="K150" s="449" t="s">
        <v>2604</v>
      </c>
      <c r="L150" s="449" t="s">
        <v>3909</v>
      </c>
      <c r="M150" s="449" t="s">
        <v>2666</v>
      </c>
      <c r="N150" s="25" t="s">
        <v>7</v>
      </c>
      <c r="O150" s="28">
        <v>86</v>
      </c>
      <c r="P150" s="28">
        <v>2020</v>
      </c>
      <c r="Q150" s="28" t="s">
        <v>4147</v>
      </c>
      <c r="R150" s="28" t="e">
        <f>COUNTIF(#REF!,'TABLERO-HALLAZGOS'!Q150)</f>
        <v>#REF!</v>
      </c>
      <c r="S150" s="490" t="s">
        <v>4148</v>
      </c>
      <c r="T150" s="383">
        <v>44284</v>
      </c>
      <c r="U150" s="383">
        <v>44406</v>
      </c>
      <c r="V150" s="484" t="e">
        <f>(SUMIF(#REF!,'TABLERO-HALLAZGOS'!Q150,#REF!))/(R150)</f>
        <v>#REF!</v>
      </c>
      <c r="W150" s="465" t="e">
        <f t="shared" si="25"/>
        <v>#REF!</v>
      </c>
      <c r="X150" s="485">
        <f t="shared" si="26"/>
        <v>-397</v>
      </c>
      <c r="Y150" s="383" t="str">
        <f t="shared" si="27"/>
        <v>VENCIDO</v>
      </c>
      <c r="Z150" s="484" t="e">
        <f>(SUMIF(#REF!,'TABLERO-HALLAZGOS'!Q150,#REF!))/(R150)</f>
        <v>#REF!</v>
      </c>
      <c r="AA150" s="46" t="s">
        <v>49</v>
      </c>
      <c r="AB150" s="46" t="s">
        <v>49</v>
      </c>
      <c r="AC150" s="240" t="e">
        <f>(SUMIF(#REF!,'TABLERO-HALLAZGOS'!Q150,#REF!))/(R150)</f>
        <v>#REF!</v>
      </c>
      <c r="AD150" s="46" t="e">
        <f t="shared" si="28"/>
        <v>#REF!</v>
      </c>
      <c r="AE150" s="85" t="e">
        <f t="shared" ref="AE150:AE200" si="43">(IF(AD150="CUMPLIMIENTO TOTAL","CUMPLIMIENTO TOTAL",U150-$C$2))</f>
        <v>#REF!</v>
      </c>
      <c r="AF150" s="85" t="e">
        <f t="shared" ref="AF150:AF200" si="44">(IF(AD150="CUMPLIMIENTO TOTAL","CUMPLIMIENTO TOTAL",IF(AE150&lt;=0,"VENCIDO",IF(AE150&lt;=$F$2,"POR VENCER","CON TIEMPO"))))</f>
        <v>#REF!</v>
      </c>
      <c r="AG150" s="240" t="e">
        <f>(SUMIF(#REF!,'TABLERO-HALLAZGOS'!Q150,#REF!))/(R150)</f>
        <v>#REF!</v>
      </c>
      <c r="AH150" s="46" t="s">
        <v>49</v>
      </c>
    </row>
    <row r="151" spans="2:34" s="1" customFormat="1" ht="33" customHeight="1" x14ac:dyDescent="0.25">
      <c r="B151" s="40" t="s">
        <v>3924</v>
      </c>
      <c r="C151" s="449" t="s">
        <v>2636</v>
      </c>
      <c r="D151" s="25" t="s">
        <v>102</v>
      </c>
      <c r="E151" s="40" t="s">
        <v>2635</v>
      </c>
      <c r="F151" s="40" t="s">
        <v>2636</v>
      </c>
      <c r="G151" s="25" t="s">
        <v>102</v>
      </c>
      <c r="H151" s="25" t="s">
        <v>4146</v>
      </c>
      <c r="I151" s="40" t="s">
        <v>3908</v>
      </c>
      <c r="J151" s="449" t="s">
        <v>3068</v>
      </c>
      <c r="K151" s="449" t="s">
        <v>2604</v>
      </c>
      <c r="L151" s="449" t="s">
        <v>3909</v>
      </c>
      <c r="M151" s="449" t="s">
        <v>2666</v>
      </c>
      <c r="N151" s="25" t="s">
        <v>7</v>
      </c>
      <c r="O151" s="28">
        <v>86</v>
      </c>
      <c r="P151" s="28">
        <v>2020</v>
      </c>
      <c r="Q151" s="28" t="s">
        <v>4149</v>
      </c>
      <c r="R151" s="28" t="e">
        <f>COUNTIF(#REF!,'TABLERO-HALLAZGOS'!Q151)</f>
        <v>#REF!</v>
      </c>
      <c r="S151" s="490" t="s">
        <v>4150</v>
      </c>
      <c r="T151" s="383">
        <v>44284</v>
      </c>
      <c r="U151" s="383">
        <v>44406</v>
      </c>
      <c r="V151" s="484" t="e">
        <f>(SUMIF(#REF!,'TABLERO-HALLAZGOS'!Q151,#REF!))/(R151)</f>
        <v>#REF!</v>
      </c>
      <c r="W151" s="465" t="e">
        <f t="shared" si="25"/>
        <v>#REF!</v>
      </c>
      <c r="X151" s="485">
        <f t="shared" si="26"/>
        <v>-397</v>
      </c>
      <c r="Y151" s="383" t="str">
        <f t="shared" si="27"/>
        <v>VENCIDO</v>
      </c>
      <c r="Z151" s="484" t="e">
        <f>(SUMIF(#REF!,'TABLERO-HALLAZGOS'!Q151,#REF!))/(R151)</f>
        <v>#REF!</v>
      </c>
      <c r="AA151" s="46" t="s">
        <v>49</v>
      </c>
      <c r="AB151" s="46" t="s">
        <v>49</v>
      </c>
      <c r="AC151" s="240" t="e">
        <f>(SUMIF(#REF!,'TABLERO-HALLAZGOS'!Q151,#REF!))/(R151)</f>
        <v>#REF!</v>
      </c>
      <c r="AD151" s="46" t="e">
        <f t="shared" si="28"/>
        <v>#REF!</v>
      </c>
      <c r="AE151" s="85" t="e">
        <f t="shared" si="43"/>
        <v>#REF!</v>
      </c>
      <c r="AF151" s="85" t="e">
        <f t="shared" si="44"/>
        <v>#REF!</v>
      </c>
      <c r="AG151" s="240" t="e">
        <f>(SUMIF(#REF!,'TABLERO-HALLAZGOS'!Q151,#REF!))/(R151)</f>
        <v>#REF!</v>
      </c>
      <c r="AH151" s="46" t="s">
        <v>49</v>
      </c>
    </row>
    <row r="152" spans="2:34" s="1" customFormat="1" ht="33" customHeight="1" x14ac:dyDescent="0.25">
      <c r="B152" s="40" t="s">
        <v>3924</v>
      </c>
      <c r="C152" s="449" t="s">
        <v>2636</v>
      </c>
      <c r="D152" s="25" t="s">
        <v>102</v>
      </c>
      <c r="E152" s="40" t="s">
        <v>2635</v>
      </c>
      <c r="F152" s="40" t="s">
        <v>2636</v>
      </c>
      <c r="G152" s="25" t="s">
        <v>102</v>
      </c>
      <c r="H152" s="25" t="s">
        <v>4146</v>
      </c>
      <c r="I152" s="40" t="s">
        <v>3908</v>
      </c>
      <c r="J152" s="449" t="s">
        <v>3068</v>
      </c>
      <c r="K152" s="449" t="s">
        <v>2604</v>
      </c>
      <c r="L152" s="449" t="s">
        <v>3909</v>
      </c>
      <c r="M152" s="449" t="s">
        <v>2666</v>
      </c>
      <c r="N152" s="25" t="s">
        <v>7</v>
      </c>
      <c r="O152" s="28">
        <v>86</v>
      </c>
      <c r="P152" s="28">
        <v>2020</v>
      </c>
      <c r="Q152" s="28" t="s">
        <v>4151</v>
      </c>
      <c r="R152" s="28" t="e">
        <f>COUNTIF(#REF!,'TABLERO-HALLAZGOS'!Q152)</f>
        <v>#REF!</v>
      </c>
      <c r="S152" s="490" t="s">
        <v>4152</v>
      </c>
      <c r="T152" s="383">
        <v>44284</v>
      </c>
      <c r="U152" s="383">
        <v>44406</v>
      </c>
      <c r="V152" s="484" t="e">
        <f>(SUMIF(#REF!,'TABLERO-HALLAZGOS'!Q152,#REF!))/(R152)</f>
        <v>#REF!</v>
      </c>
      <c r="W152" s="465" t="e">
        <f t="shared" si="25"/>
        <v>#REF!</v>
      </c>
      <c r="X152" s="485">
        <f t="shared" si="26"/>
        <v>-397</v>
      </c>
      <c r="Y152" s="383" t="str">
        <f t="shared" si="27"/>
        <v>VENCIDO</v>
      </c>
      <c r="Z152" s="484" t="e">
        <f>(SUMIF(#REF!,'TABLERO-HALLAZGOS'!Q152,#REF!))/(R152)</f>
        <v>#REF!</v>
      </c>
      <c r="AA152" s="46" t="s">
        <v>49</v>
      </c>
      <c r="AB152" s="46" t="s">
        <v>49</v>
      </c>
      <c r="AC152" s="240" t="e">
        <f>(SUMIF(#REF!,'TABLERO-HALLAZGOS'!Q152,#REF!))/(R152)</f>
        <v>#REF!</v>
      </c>
      <c r="AD152" s="46" t="e">
        <f t="shared" si="28"/>
        <v>#REF!</v>
      </c>
      <c r="AE152" s="85" t="e">
        <f t="shared" si="43"/>
        <v>#REF!</v>
      </c>
      <c r="AF152" s="85" t="e">
        <f t="shared" si="44"/>
        <v>#REF!</v>
      </c>
      <c r="AG152" s="240" t="e">
        <f>(SUMIF(#REF!,'TABLERO-HALLAZGOS'!Q152,#REF!))/(R152)</f>
        <v>#REF!</v>
      </c>
      <c r="AH152" s="46" t="s">
        <v>49</v>
      </c>
    </row>
    <row r="153" spans="2:34" s="1" customFormat="1" ht="33" customHeight="1" x14ac:dyDescent="0.25">
      <c r="B153" s="40" t="s">
        <v>3924</v>
      </c>
      <c r="C153" s="449" t="s">
        <v>2636</v>
      </c>
      <c r="D153" s="25" t="s">
        <v>102</v>
      </c>
      <c r="E153" s="25" t="s">
        <v>4153</v>
      </c>
      <c r="F153" s="40" t="s">
        <v>4154</v>
      </c>
      <c r="G153" s="40" t="s">
        <v>4155</v>
      </c>
      <c r="H153" s="25" t="s">
        <v>3963</v>
      </c>
      <c r="I153" s="459" t="s">
        <v>4156</v>
      </c>
      <c r="J153" s="459" t="s">
        <v>4157</v>
      </c>
      <c r="K153" s="456" t="s">
        <v>4158</v>
      </c>
      <c r="L153" s="456" t="s">
        <v>4159</v>
      </c>
      <c r="M153" s="456" t="s">
        <v>4160</v>
      </c>
      <c r="N153" s="25" t="s">
        <v>7</v>
      </c>
      <c r="O153" s="28">
        <v>86</v>
      </c>
      <c r="P153" s="28">
        <v>2020</v>
      </c>
      <c r="Q153" s="28" t="s">
        <v>4161</v>
      </c>
      <c r="R153" s="28" t="e">
        <f>COUNTIF(#REF!,'TABLERO-HALLAZGOS'!Q153)</f>
        <v>#REF!</v>
      </c>
      <c r="S153" s="490" t="s">
        <v>4162</v>
      </c>
      <c r="T153" s="383">
        <v>44319</v>
      </c>
      <c r="U153" s="383">
        <v>44530</v>
      </c>
      <c r="V153" s="484" t="e">
        <f>(SUMIF(#REF!,'TABLERO-HALLAZGOS'!Q153,#REF!))/(R153)</f>
        <v>#REF!</v>
      </c>
      <c r="W153" s="465" t="e">
        <f t="shared" si="25"/>
        <v>#REF!</v>
      </c>
      <c r="X153" s="485">
        <f t="shared" si="26"/>
        <v>-273</v>
      </c>
      <c r="Y153" s="383" t="str">
        <f t="shared" si="27"/>
        <v>VENCIDO</v>
      </c>
      <c r="Z153" s="484" t="e">
        <f>(SUMIF(#REF!,'TABLERO-HALLAZGOS'!Q153,#REF!))/(R153)</f>
        <v>#REF!</v>
      </c>
      <c r="AA153" s="46" t="s">
        <v>49</v>
      </c>
      <c r="AB153" s="46" t="s">
        <v>49</v>
      </c>
      <c r="AC153" s="240" t="e">
        <f>(SUMIF(#REF!,'TABLERO-HALLAZGOS'!Q153,#REF!))/(R153)</f>
        <v>#REF!</v>
      </c>
      <c r="AD153" s="46" t="e">
        <f t="shared" si="28"/>
        <v>#REF!</v>
      </c>
      <c r="AE153" s="85" t="e">
        <f t="shared" si="43"/>
        <v>#REF!</v>
      </c>
      <c r="AF153" s="85" t="e">
        <f t="shared" si="44"/>
        <v>#REF!</v>
      </c>
      <c r="AG153" s="240" t="e">
        <f>(SUMIF(#REF!,'TABLERO-HALLAZGOS'!Q153,#REF!))/(R153)</f>
        <v>#REF!</v>
      </c>
      <c r="AH153" s="46" t="s">
        <v>49</v>
      </c>
    </row>
    <row r="154" spans="2:34" s="1" customFormat="1" ht="33" customHeight="1" x14ac:dyDescent="0.25">
      <c r="B154" s="40" t="s">
        <v>3924</v>
      </c>
      <c r="C154" s="449" t="s">
        <v>2636</v>
      </c>
      <c r="D154" s="25" t="s">
        <v>102</v>
      </c>
      <c r="E154" s="40" t="s">
        <v>4163</v>
      </c>
      <c r="F154" s="40" t="s">
        <v>4164</v>
      </c>
      <c r="G154" s="25" t="s">
        <v>102</v>
      </c>
      <c r="H154" s="40" t="s">
        <v>4118</v>
      </c>
      <c r="I154" s="40" t="s">
        <v>4165</v>
      </c>
      <c r="J154" s="449" t="s">
        <v>4004</v>
      </c>
      <c r="K154" s="449" t="s">
        <v>4005</v>
      </c>
      <c r="L154" s="449" t="s">
        <v>4166</v>
      </c>
      <c r="M154" s="449" t="s">
        <v>4167</v>
      </c>
      <c r="N154" s="25" t="s">
        <v>7</v>
      </c>
      <c r="O154" s="28">
        <v>86</v>
      </c>
      <c r="P154" s="28">
        <v>2020</v>
      </c>
      <c r="Q154" s="28" t="s">
        <v>4168</v>
      </c>
      <c r="R154" s="28" t="e">
        <f>COUNTIF(#REF!,'TABLERO-HALLAZGOS'!Q154)</f>
        <v>#REF!</v>
      </c>
      <c r="S154" s="490" t="s">
        <v>4169</v>
      </c>
      <c r="T154" s="383">
        <v>44084</v>
      </c>
      <c r="U154" s="383">
        <v>44649</v>
      </c>
      <c r="V154" s="484" t="e">
        <f>(SUMIF(#REF!,'TABLERO-HALLAZGOS'!Q154,#REF!))/(R154)</f>
        <v>#REF!</v>
      </c>
      <c r="W154" s="465" t="e">
        <f t="shared" si="25"/>
        <v>#REF!</v>
      </c>
      <c r="X154" s="485">
        <f t="shared" si="26"/>
        <v>-154</v>
      </c>
      <c r="Y154" s="383" t="str">
        <f t="shared" si="27"/>
        <v>VENCIDO</v>
      </c>
      <c r="Z154" s="484" t="e">
        <f>(SUMIF(#REF!,'TABLERO-HALLAZGOS'!Q154,#REF!))/(R154)</f>
        <v>#REF!</v>
      </c>
      <c r="AA154" s="46" t="s">
        <v>48</v>
      </c>
      <c r="AB154" s="46" t="s">
        <v>48</v>
      </c>
      <c r="AC154" s="240" t="e">
        <f>(SUMIF(#REF!,'TABLERO-HALLAZGOS'!Q154,#REF!))/(R154)</f>
        <v>#REF!</v>
      </c>
      <c r="AD154" s="46" t="e">
        <f t="shared" si="28"/>
        <v>#REF!</v>
      </c>
      <c r="AE154" s="85" t="e">
        <f t="shared" si="43"/>
        <v>#REF!</v>
      </c>
      <c r="AF154" s="85" t="e">
        <f t="shared" si="44"/>
        <v>#REF!</v>
      </c>
      <c r="AG154" s="240" t="e">
        <f>(SUMIF(#REF!,'TABLERO-HALLAZGOS'!Q154,#REF!))/(R154)</f>
        <v>#REF!</v>
      </c>
      <c r="AH154" s="46" t="s">
        <v>49</v>
      </c>
    </row>
    <row r="155" spans="2:34" s="1" customFormat="1" ht="33" customHeight="1" x14ac:dyDescent="0.25">
      <c r="B155" s="40" t="s">
        <v>3924</v>
      </c>
      <c r="C155" s="449" t="s">
        <v>2636</v>
      </c>
      <c r="D155" s="25" t="s">
        <v>102</v>
      </c>
      <c r="E155" s="25" t="s">
        <v>4170</v>
      </c>
      <c r="F155" s="61" t="s">
        <v>24</v>
      </c>
      <c r="G155" s="25" t="s">
        <v>99</v>
      </c>
      <c r="H155" s="40" t="s">
        <v>4171</v>
      </c>
      <c r="I155" s="462" t="s">
        <v>4172</v>
      </c>
      <c r="J155" s="463" t="s">
        <v>2603</v>
      </c>
      <c r="K155" s="464" t="s">
        <v>2604</v>
      </c>
      <c r="L155" s="462" t="s">
        <v>4173</v>
      </c>
      <c r="M155" s="462" t="s">
        <v>4174</v>
      </c>
      <c r="N155" s="25" t="s">
        <v>7</v>
      </c>
      <c r="O155" s="28">
        <v>86</v>
      </c>
      <c r="P155" s="28">
        <v>2020</v>
      </c>
      <c r="Q155" s="28" t="s">
        <v>4175</v>
      </c>
      <c r="R155" s="28" t="e">
        <f>COUNTIF(#REF!,'TABLERO-HALLAZGOS'!Q155)</f>
        <v>#REF!</v>
      </c>
      <c r="S155" s="490" t="s">
        <v>4176</v>
      </c>
      <c r="T155" s="383">
        <v>44084</v>
      </c>
      <c r="U155" s="383">
        <v>44428</v>
      </c>
      <c r="V155" s="484" t="e">
        <f>(SUMIF(#REF!,'TABLERO-HALLAZGOS'!Q155,#REF!))/(R155)</f>
        <v>#REF!</v>
      </c>
      <c r="W155" s="465" t="e">
        <f t="shared" si="25"/>
        <v>#REF!</v>
      </c>
      <c r="X155" s="485">
        <f t="shared" si="26"/>
        <v>-375</v>
      </c>
      <c r="Y155" s="383" t="str">
        <f t="shared" si="27"/>
        <v>VENCIDO</v>
      </c>
      <c r="Z155" s="484" t="e">
        <f>(SUMIF(#REF!,'TABLERO-HALLAZGOS'!Q155,#REF!))/(R155)</f>
        <v>#REF!</v>
      </c>
      <c r="AA155" s="46" t="s">
        <v>49</v>
      </c>
      <c r="AB155" s="46" t="s">
        <v>49</v>
      </c>
      <c r="AC155" s="240" t="e">
        <f>(SUMIF(#REF!,'TABLERO-HALLAZGOS'!Q155,#REF!))/(R155)</f>
        <v>#REF!</v>
      </c>
      <c r="AD155" s="46" t="e">
        <f t="shared" si="28"/>
        <v>#REF!</v>
      </c>
      <c r="AE155" s="85" t="e">
        <f t="shared" si="43"/>
        <v>#REF!</v>
      </c>
      <c r="AF155" s="85" t="e">
        <f t="shared" si="44"/>
        <v>#REF!</v>
      </c>
      <c r="AG155" s="240" t="e">
        <f>(SUMIF(#REF!,'TABLERO-HALLAZGOS'!Q155,#REF!))/(R155)</f>
        <v>#REF!</v>
      </c>
      <c r="AH155" s="46" t="s">
        <v>49</v>
      </c>
    </row>
    <row r="156" spans="2:34" s="1" customFormat="1" ht="33" customHeight="1" x14ac:dyDescent="0.25">
      <c r="B156" s="40" t="s">
        <v>3924</v>
      </c>
      <c r="C156" s="449" t="s">
        <v>2636</v>
      </c>
      <c r="D156" s="25" t="s">
        <v>102</v>
      </c>
      <c r="E156" s="40" t="s">
        <v>4177</v>
      </c>
      <c r="F156" s="40" t="s">
        <v>4178</v>
      </c>
      <c r="G156" s="25" t="s">
        <v>4179</v>
      </c>
      <c r="H156" s="40" t="s">
        <v>4180</v>
      </c>
      <c r="I156" s="40" t="s">
        <v>4181</v>
      </c>
      <c r="J156" s="449" t="s">
        <v>4182</v>
      </c>
      <c r="K156" s="449" t="s">
        <v>4183</v>
      </c>
      <c r="L156" s="449" t="s">
        <v>4184</v>
      </c>
      <c r="M156" s="449" t="s">
        <v>4185</v>
      </c>
      <c r="N156" s="25" t="s">
        <v>7</v>
      </c>
      <c r="O156" s="28">
        <v>86</v>
      </c>
      <c r="P156" s="28">
        <v>2020</v>
      </c>
      <c r="Q156" s="28" t="s">
        <v>4186</v>
      </c>
      <c r="R156" s="28" t="e">
        <f>COUNTIF(#REF!,'TABLERO-HALLAZGOS'!Q156)</f>
        <v>#REF!</v>
      </c>
      <c r="S156" s="490" t="s">
        <v>4187</v>
      </c>
      <c r="T156" s="383">
        <v>44284</v>
      </c>
      <c r="U156" s="383">
        <v>44590</v>
      </c>
      <c r="V156" s="484" t="e">
        <f>(SUMIF(#REF!,'TABLERO-HALLAZGOS'!Q156,#REF!))/(R156)</f>
        <v>#REF!</v>
      </c>
      <c r="W156" s="465" t="e">
        <f t="shared" si="25"/>
        <v>#REF!</v>
      </c>
      <c r="X156" s="485">
        <f t="shared" si="26"/>
        <v>-213</v>
      </c>
      <c r="Y156" s="383" t="str">
        <f t="shared" si="27"/>
        <v>VENCIDO</v>
      </c>
      <c r="Z156" s="484" t="e">
        <f>(SUMIF(#REF!,'TABLERO-HALLAZGOS'!Q156,#REF!))/(R156)</f>
        <v>#REF!</v>
      </c>
      <c r="AA156" s="46" t="s">
        <v>49</v>
      </c>
      <c r="AB156" s="46" t="s">
        <v>49</v>
      </c>
      <c r="AC156" s="240" t="e">
        <f>(SUMIF(#REF!,'TABLERO-HALLAZGOS'!Q156,#REF!))/(R156)</f>
        <v>#REF!</v>
      </c>
      <c r="AD156" s="46" t="e">
        <f t="shared" si="28"/>
        <v>#REF!</v>
      </c>
      <c r="AE156" s="85" t="e">
        <f t="shared" si="43"/>
        <v>#REF!</v>
      </c>
      <c r="AF156" s="85" t="e">
        <f t="shared" si="44"/>
        <v>#REF!</v>
      </c>
      <c r="AG156" s="240" t="e">
        <f>(SUMIF(#REF!,'TABLERO-HALLAZGOS'!Q156,#REF!))/(R156)</f>
        <v>#REF!</v>
      </c>
      <c r="AH156" s="46" t="s">
        <v>49</v>
      </c>
    </row>
    <row r="157" spans="2:34" s="1" customFormat="1" ht="33" customHeight="1" x14ac:dyDescent="0.25">
      <c r="B157" s="40" t="s">
        <v>3924</v>
      </c>
      <c r="C157" s="449" t="s">
        <v>2636</v>
      </c>
      <c r="D157" s="25" t="s">
        <v>102</v>
      </c>
      <c r="E157" s="40" t="s">
        <v>2637</v>
      </c>
      <c r="F157" s="25" t="s">
        <v>24</v>
      </c>
      <c r="G157" s="25" t="s">
        <v>99</v>
      </c>
      <c r="H157" s="25" t="s">
        <v>2638</v>
      </c>
      <c r="I157" s="40" t="s">
        <v>2639</v>
      </c>
      <c r="J157" s="449" t="s">
        <v>2640</v>
      </c>
      <c r="K157" s="449" t="s">
        <v>2641</v>
      </c>
      <c r="L157" s="449" t="s">
        <v>2642</v>
      </c>
      <c r="M157" s="449" t="s">
        <v>2643</v>
      </c>
      <c r="N157" s="25" t="s">
        <v>7</v>
      </c>
      <c r="O157" s="28">
        <v>86</v>
      </c>
      <c r="P157" s="28">
        <v>2020</v>
      </c>
      <c r="Q157" s="28" t="s">
        <v>4188</v>
      </c>
      <c r="R157" s="28" t="e">
        <f>COUNTIF(#REF!,'TABLERO-HALLAZGOS'!Q157)</f>
        <v>#REF!</v>
      </c>
      <c r="S157" s="490" t="s">
        <v>4189</v>
      </c>
      <c r="T157" s="383">
        <v>44319</v>
      </c>
      <c r="U157" s="383">
        <v>44407</v>
      </c>
      <c r="V157" s="484" t="e">
        <f>(SUMIF(#REF!,'TABLERO-HALLAZGOS'!Q157,#REF!))/(R157)</f>
        <v>#REF!</v>
      </c>
      <c r="W157" s="465" t="e">
        <f t="shared" si="25"/>
        <v>#REF!</v>
      </c>
      <c r="X157" s="485">
        <f t="shared" si="26"/>
        <v>-396</v>
      </c>
      <c r="Y157" s="383" t="str">
        <f t="shared" si="27"/>
        <v>VENCIDO</v>
      </c>
      <c r="Z157" s="484" t="e">
        <f>(SUMIF(#REF!,'TABLERO-HALLAZGOS'!Q157,#REF!))/(R157)</f>
        <v>#REF!</v>
      </c>
      <c r="AA157" s="46" t="s">
        <v>49</v>
      </c>
      <c r="AB157" s="46" t="s">
        <v>49</v>
      </c>
      <c r="AC157" s="240" t="e">
        <f>(SUMIF(#REF!,'TABLERO-HALLAZGOS'!Q157,#REF!))/(R157)</f>
        <v>#REF!</v>
      </c>
      <c r="AD157" s="46" t="e">
        <f t="shared" si="28"/>
        <v>#REF!</v>
      </c>
      <c r="AE157" s="85" t="e">
        <f t="shared" si="43"/>
        <v>#REF!</v>
      </c>
      <c r="AF157" s="85" t="e">
        <f t="shared" si="44"/>
        <v>#REF!</v>
      </c>
      <c r="AG157" s="240" t="e">
        <f>(SUMIF(#REF!,'TABLERO-HALLAZGOS'!Q157,#REF!))/(R157)</f>
        <v>#REF!</v>
      </c>
      <c r="AH157" s="46" t="s">
        <v>49</v>
      </c>
    </row>
    <row r="158" spans="2:34" s="1" customFormat="1" ht="33" customHeight="1" x14ac:dyDescent="0.25">
      <c r="B158" s="40" t="s">
        <v>3924</v>
      </c>
      <c r="C158" s="449" t="s">
        <v>2636</v>
      </c>
      <c r="D158" s="25" t="s">
        <v>102</v>
      </c>
      <c r="E158" s="40" t="s">
        <v>2635</v>
      </c>
      <c r="F158" s="40" t="s">
        <v>2636</v>
      </c>
      <c r="G158" s="25" t="s">
        <v>102</v>
      </c>
      <c r="H158" s="40"/>
      <c r="I158" s="40" t="s">
        <v>2682</v>
      </c>
      <c r="J158" s="449" t="s">
        <v>2683</v>
      </c>
      <c r="K158" s="449" t="s">
        <v>2684</v>
      </c>
      <c r="L158" s="449" t="s">
        <v>2685</v>
      </c>
      <c r="M158" s="449" t="s">
        <v>2686</v>
      </c>
      <c r="N158" s="25" t="s">
        <v>7</v>
      </c>
      <c r="O158" s="28">
        <v>86</v>
      </c>
      <c r="P158" s="28">
        <v>2020</v>
      </c>
      <c r="Q158" s="28" t="s">
        <v>4190</v>
      </c>
      <c r="R158" s="28" t="e">
        <f>COUNTIF(#REF!,'TABLERO-HALLAZGOS'!Q158)</f>
        <v>#REF!</v>
      </c>
      <c r="S158" s="490" t="s">
        <v>4191</v>
      </c>
      <c r="T158" s="383">
        <v>44284</v>
      </c>
      <c r="U158" s="383">
        <v>44406</v>
      </c>
      <c r="V158" s="484" t="e">
        <f>(SUMIF(#REF!,'TABLERO-HALLAZGOS'!Q158,#REF!))/(R158)</f>
        <v>#REF!</v>
      </c>
      <c r="W158" s="465" t="e">
        <f t="shared" si="25"/>
        <v>#REF!</v>
      </c>
      <c r="X158" s="485">
        <f t="shared" si="26"/>
        <v>-397</v>
      </c>
      <c r="Y158" s="383" t="str">
        <f t="shared" si="27"/>
        <v>VENCIDO</v>
      </c>
      <c r="Z158" s="484" t="e">
        <f>(SUMIF(#REF!,'TABLERO-HALLAZGOS'!Q158,#REF!))/(R158)</f>
        <v>#REF!</v>
      </c>
      <c r="AA158" s="46" t="s">
        <v>49</v>
      </c>
      <c r="AB158" s="46" t="s">
        <v>49</v>
      </c>
      <c r="AC158" s="240" t="e">
        <f>(SUMIF(#REF!,'TABLERO-HALLAZGOS'!Q158,#REF!))/(R158)</f>
        <v>#REF!</v>
      </c>
      <c r="AD158" s="46" t="e">
        <f t="shared" si="28"/>
        <v>#REF!</v>
      </c>
      <c r="AE158" s="85" t="e">
        <f t="shared" si="43"/>
        <v>#REF!</v>
      </c>
      <c r="AF158" s="85" t="e">
        <f t="shared" si="44"/>
        <v>#REF!</v>
      </c>
      <c r="AG158" s="240" t="e">
        <f>(SUMIF(#REF!,'TABLERO-HALLAZGOS'!Q158,#REF!))/(R158)</f>
        <v>#REF!</v>
      </c>
      <c r="AH158" s="46" t="s">
        <v>49</v>
      </c>
    </row>
    <row r="159" spans="2:34" s="1" customFormat="1" ht="33" customHeight="1" x14ac:dyDescent="0.25">
      <c r="B159" s="40" t="s">
        <v>3924</v>
      </c>
      <c r="C159" s="449" t="s">
        <v>2636</v>
      </c>
      <c r="D159" s="25" t="s">
        <v>102</v>
      </c>
      <c r="E159" s="40" t="s">
        <v>2635</v>
      </c>
      <c r="F159" s="40" t="s">
        <v>2636</v>
      </c>
      <c r="G159" s="25" t="s">
        <v>102</v>
      </c>
      <c r="H159" s="40"/>
      <c r="I159" s="40" t="s">
        <v>2682</v>
      </c>
      <c r="J159" s="449" t="s">
        <v>2683</v>
      </c>
      <c r="K159" s="449" t="s">
        <v>2684</v>
      </c>
      <c r="L159" s="449" t="s">
        <v>2685</v>
      </c>
      <c r="M159" s="449" t="s">
        <v>2686</v>
      </c>
      <c r="N159" s="25" t="s">
        <v>7</v>
      </c>
      <c r="O159" s="28">
        <v>86</v>
      </c>
      <c r="P159" s="28">
        <v>2020</v>
      </c>
      <c r="Q159" s="28" t="s">
        <v>4192</v>
      </c>
      <c r="R159" s="28" t="e">
        <f>COUNTIF(#REF!,'TABLERO-HALLAZGOS'!Q159)</f>
        <v>#REF!</v>
      </c>
      <c r="S159" s="490" t="s">
        <v>4193</v>
      </c>
      <c r="T159" s="383">
        <v>44284</v>
      </c>
      <c r="U159" s="383">
        <v>44406</v>
      </c>
      <c r="V159" s="484" t="e">
        <f>(SUMIF(#REF!,'TABLERO-HALLAZGOS'!Q159,#REF!))/(R159)</f>
        <v>#REF!</v>
      </c>
      <c r="W159" s="465" t="e">
        <f t="shared" si="25"/>
        <v>#REF!</v>
      </c>
      <c r="X159" s="485">
        <f t="shared" si="26"/>
        <v>-397</v>
      </c>
      <c r="Y159" s="383" t="str">
        <f t="shared" si="27"/>
        <v>VENCIDO</v>
      </c>
      <c r="Z159" s="484" t="e">
        <f>(SUMIF(#REF!,'TABLERO-HALLAZGOS'!Q159,#REF!))/(R159)</f>
        <v>#REF!</v>
      </c>
      <c r="AA159" s="46" t="s">
        <v>49</v>
      </c>
      <c r="AB159" s="46" t="s">
        <v>49</v>
      </c>
      <c r="AC159" s="240" t="e">
        <f>(SUMIF(#REF!,'TABLERO-HALLAZGOS'!Q159,#REF!))/(R159)</f>
        <v>#REF!</v>
      </c>
      <c r="AD159" s="46" t="e">
        <f t="shared" si="28"/>
        <v>#REF!</v>
      </c>
      <c r="AE159" s="85" t="e">
        <f t="shared" si="43"/>
        <v>#REF!</v>
      </c>
      <c r="AF159" s="85" t="e">
        <f t="shared" si="44"/>
        <v>#REF!</v>
      </c>
      <c r="AG159" s="240" t="e">
        <f>(SUMIF(#REF!,'TABLERO-HALLAZGOS'!Q159,#REF!))/(R159)</f>
        <v>#REF!</v>
      </c>
      <c r="AH159" s="46" t="s">
        <v>49</v>
      </c>
    </row>
    <row r="160" spans="2:34" s="1" customFormat="1" ht="33" customHeight="1" x14ac:dyDescent="0.25">
      <c r="B160" s="40" t="s">
        <v>3924</v>
      </c>
      <c r="C160" s="449" t="s">
        <v>2636</v>
      </c>
      <c r="D160" s="25" t="s">
        <v>102</v>
      </c>
      <c r="E160" s="28" t="s">
        <v>3962</v>
      </c>
      <c r="F160" s="61" t="s">
        <v>2527</v>
      </c>
      <c r="G160" s="61" t="s">
        <v>95</v>
      </c>
      <c r="H160" s="25" t="s">
        <v>3963</v>
      </c>
      <c r="I160" s="459" t="s">
        <v>3401</v>
      </c>
      <c r="J160" s="459" t="s">
        <v>3808</v>
      </c>
      <c r="K160" s="457" t="s">
        <v>95</v>
      </c>
      <c r="L160" s="457" t="s">
        <v>84</v>
      </c>
      <c r="M160" s="457" t="s">
        <v>84</v>
      </c>
      <c r="N160" s="25" t="s">
        <v>7</v>
      </c>
      <c r="O160" s="28">
        <v>86</v>
      </c>
      <c r="P160" s="28">
        <v>2020</v>
      </c>
      <c r="Q160" s="28" t="s">
        <v>4194</v>
      </c>
      <c r="R160" s="28" t="e">
        <f>COUNTIF(#REF!,'TABLERO-HALLAZGOS'!Q160)</f>
        <v>#REF!</v>
      </c>
      <c r="S160" s="490" t="s">
        <v>4195</v>
      </c>
      <c r="T160" s="383">
        <v>44291</v>
      </c>
      <c r="U160" s="383">
        <v>44407</v>
      </c>
      <c r="V160" s="484" t="e">
        <f>(SUMIF(#REF!,'TABLERO-HALLAZGOS'!Q160,#REF!))/(R160)</f>
        <v>#REF!</v>
      </c>
      <c r="W160" s="465" t="e">
        <f t="shared" si="25"/>
        <v>#REF!</v>
      </c>
      <c r="X160" s="485">
        <f t="shared" si="26"/>
        <v>-396</v>
      </c>
      <c r="Y160" s="383" t="str">
        <f t="shared" si="27"/>
        <v>VENCIDO</v>
      </c>
      <c r="Z160" s="484" t="e">
        <f>(SUMIF(#REF!,'TABLERO-HALLAZGOS'!Q160,#REF!))/(R160)</f>
        <v>#REF!</v>
      </c>
      <c r="AA160" s="46" t="s">
        <v>49</v>
      </c>
      <c r="AB160" s="46" t="s">
        <v>49</v>
      </c>
      <c r="AC160" s="240" t="e">
        <f>(SUMIF(#REF!,'TABLERO-HALLAZGOS'!Q160,#REF!))/(R160)</f>
        <v>#REF!</v>
      </c>
      <c r="AD160" s="46" t="e">
        <f t="shared" si="28"/>
        <v>#REF!</v>
      </c>
      <c r="AE160" s="85" t="e">
        <f t="shared" si="43"/>
        <v>#REF!</v>
      </c>
      <c r="AF160" s="85" t="e">
        <f t="shared" si="44"/>
        <v>#REF!</v>
      </c>
      <c r="AG160" s="240" t="e">
        <f>(SUMIF(#REF!,'TABLERO-HALLAZGOS'!Q160,#REF!))/(R160)</f>
        <v>#REF!</v>
      </c>
      <c r="AH160" s="46" t="s">
        <v>49</v>
      </c>
    </row>
    <row r="161" spans="2:34" s="1" customFormat="1" ht="33" customHeight="1" x14ac:dyDescent="0.25">
      <c r="B161" s="40" t="s">
        <v>170</v>
      </c>
      <c r="C161" s="384" t="s">
        <v>2527</v>
      </c>
      <c r="D161" s="28" t="s">
        <v>95</v>
      </c>
      <c r="E161" s="40" t="s">
        <v>2635</v>
      </c>
      <c r="F161" s="40" t="s">
        <v>2636</v>
      </c>
      <c r="G161" s="25" t="s">
        <v>102</v>
      </c>
      <c r="H161" s="40" t="s">
        <v>4196</v>
      </c>
      <c r="I161" s="40" t="s">
        <v>2639</v>
      </c>
      <c r="J161" s="449" t="s">
        <v>2769</v>
      </c>
      <c r="K161" s="449" t="s">
        <v>2770</v>
      </c>
      <c r="L161" s="449" t="s">
        <v>3926</v>
      </c>
      <c r="M161" s="449" t="s">
        <v>3646</v>
      </c>
      <c r="N161" s="25" t="s">
        <v>7</v>
      </c>
      <c r="O161" s="28">
        <v>88</v>
      </c>
      <c r="P161" s="28">
        <v>2021</v>
      </c>
      <c r="Q161" s="28" t="s">
        <v>4197</v>
      </c>
      <c r="R161" s="28" t="e">
        <f>COUNTIF(#REF!,'TABLERO-HALLAZGOS'!Q161)</f>
        <v>#REF!</v>
      </c>
      <c r="S161" s="490" t="s">
        <v>4198</v>
      </c>
      <c r="T161" s="383">
        <v>44362</v>
      </c>
      <c r="U161" s="383">
        <v>44545</v>
      </c>
      <c r="V161" s="484" t="e">
        <f>(SUMIF(#REF!,'TABLERO-HALLAZGOS'!Q161,#REF!))/(R161)</f>
        <v>#REF!</v>
      </c>
      <c r="W161" s="465" t="e">
        <f t="shared" si="25"/>
        <v>#REF!</v>
      </c>
      <c r="X161" s="485">
        <f t="shared" si="26"/>
        <v>-258</v>
      </c>
      <c r="Y161" s="383" t="str">
        <f t="shared" si="27"/>
        <v>VENCIDO</v>
      </c>
      <c r="Z161" s="484" t="e">
        <f>(SUMIF(#REF!,'TABLERO-HALLAZGOS'!Q161,#REF!))/(R161)</f>
        <v>#REF!</v>
      </c>
      <c r="AA161" s="46" t="s">
        <v>49</v>
      </c>
      <c r="AB161" s="46" t="s">
        <v>49</v>
      </c>
      <c r="AC161" s="240" t="e">
        <f>(SUMIF(#REF!,'TABLERO-HALLAZGOS'!Q161,#REF!))/(R161)</f>
        <v>#REF!</v>
      </c>
      <c r="AD161" s="46" t="e">
        <f t="shared" si="28"/>
        <v>#REF!</v>
      </c>
      <c r="AE161" s="85" t="e">
        <f t="shared" si="43"/>
        <v>#REF!</v>
      </c>
      <c r="AF161" s="85" t="e">
        <f t="shared" si="44"/>
        <v>#REF!</v>
      </c>
      <c r="AG161" s="240" t="e">
        <f>(SUMIF(#REF!,'TABLERO-HALLAZGOS'!Q161,#REF!))/(R161)</f>
        <v>#REF!</v>
      </c>
      <c r="AH161" s="46" t="s">
        <v>49</v>
      </c>
    </row>
    <row r="162" spans="2:34" s="1" customFormat="1" ht="33" customHeight="1" x14ac:dyDescent="0.25">
      <c r="B162" s="40" t="s">
        <v>170</v>
      </c>
      <c r="C162" s="384" t="s">
        <v>2527</v>
      </c>
      <c r="D162" s="28" t="s">
        <v>95</v>
      </c>
      <c r="E162" s="25" t="s">
        <v>4199</v>
      </c>
      <c r="F162" s="40" t="s">
        <v>4200</v>
      </c>
      <c r="G162" s="25" t="s">
        <v>4201</v>
      </c>
      <c r="H162" s="25" t="s">
        <v>4202</v>
      </c>
      <c r="I162" s="456" t="s">
        <v>4203</v>
      </c>
      <c r="J162" s="459" t="s">
        <v>4204</v>
      </c>
      <c r="K162" s="456" t="s">
        <v>4205</v>
      </c>
      <c r="L162" s="456" t="s">
        <v>4206</v>
      </c>
      <c r="M162" s="456" t="s">
        <v>4207</v>
      </c>
      <c r="N162" s="25" t="s">
        <v>7</v>
      </c>
      <c r="O162" s="28">
        <v>88</v>
      </c>
      <c r="P162" s="28">
        <v>2021</v>
      </c>
      <c r="Q162" s="28" t="s">
        <v>4208</v>
      </c>
      <c r="R162" s="28" t="e">
        <f>COUNTIF(#REF!,'TABLERO-HALLAZGOS'!Q162)</f>
        <v>#REF!</v>
      </c>
      <c r="S162" s="490" t="s">
        <v>4209</v>
      </c>
      <c r="T162" s="383">
        <v>44378</v>
      </c>
      <c r="U162" s="383">
        <v>44545</v>
      </c>
      <c r="V162" s="484" t="e">
        <f>(SUMIF(#REF!,'TABLERO-HALLAZGOS'!Q162,#REF!))/(R162)</f>
        <v>#REF!</v>
      </c>
      <c r="W162" s="465" t="e">
        <f t="shared" si="25"/>
        <v>#REF!</v>
      </c>
      <c r="X162" s="485">
        <f t="shared" si="26"/>
        <v>-258</v>
      </c>
      <c r="Y162" s="383" t="str">
        <f t="shared" si="27"/>
        <v>VENCIDO</v>
      </c>
      <c r="Z162" s="484" t="e">
        <f>(SUMIF(#REF!,'TABLERO-HALLAZGOS'!Q162,#REF!))/(R162)</f>
        <v>#REF!</v>
      </c>
      <c r="AA162" s="46" t="s">
        <v>49</v>
      </c>
      <c r="AB162" s="46" t="s">
        <v>49</v>
      </c>
      <c r="AC162" s="240" t="e">
        <f>(SUMIF(#REF!,'TABLERO-HALLAZGOS'!Q162,#REF!))/(R162)</f>
        <v>#REF!</v>
      </c>
      <c r="AD162" s="46" t="e">
        <f t="shared" si="28"/>
        <v>#REF!</v>
      </c>
      <c r="AE162" s="85" t="e">
        <f t="shared" si="43"/>
        <v>#REF!</v>
      </c>
      <c r="AF162" s="85" t="e">
        <f t="shared" si="44"/>
        <v>#REF!</v>
      </c>
      <c r="AG162" s="240" t="e">
        <f>(SUMIF(#REF!,'TABLERO-HALLAZGOS'!Q162,#REF!))/(R162)</f>
        <v>#REF!</v>
      </c>
      <c r="AH162" s="46" t="s">
        <v>49</v>
      </c>
    </row>
    <row r="163" spans="2:34" s="1" customFormat="1" ht="33" customHeight="1" x14ac:dyDescent="0.25">
      <c r="B163" s="40" t="s">
        <v>170</v>
      </c>
      <c r="C163" s="384" t="s">
        <v>2527</v>
      </c>
      <c r="D163" s="28" t="s">
        <v>95</v>
      </c>
      <c r="E163" s="40" t="s">
        <v>4013</v>
      </c>
      <c r="F163" s="61" t="s">
        <v>24</v>
      </c>
      <c r="G163" s="25" t="s">
        <v>99</v>
      </c>
      <c r="H163" s="40" t="s">
        <v>1953</v>
      </c>
      <c r="I163" s="458" t="s">
        <v>3012</v>
      </c>
      <c r="J163" s="459" t="s">
        <v>3811</v>
      </c>
      <c r="K163" s="457" t="s">
        <v>3014</v>
      </c>
      <c r="L163" s="457" t="s">
        <v>84</v>
      </c>
      <c r="M163" s="457" t="s">
        <v>84</v>
      </c>
      <c r="N163" s="25" t="s">
        <v>7</v>
      </c>
      <c r="O163" s="28">
        <v>88</v>
      </c>
      <c r="P163" s="28">
        <v>2021</v>
      </c>
      <c r="Q163" s="28" t="s">
        <v>4210</v>
      </c>
      <c r="R163" s="28" t="e">
        <f>COUNTIF(#REF!,'TABLERO-HALLAZGOS'!Q163)</f>
        <v>#REF!</v>
      </c>
      <c r="S163" s="490" t="s">
        <v>4211</v>
      </c>
      <c r="T163" s="383">
        <v>44440</v>
      </c>
      <c r="U163" s="383">
        <v>44545</v>
      </c>
      <c r="V163" s="484" t="e">
        <f>(SUMIF(#REF!,'TABLERO-HALLAZGOS'!Q163,#REF!))/(R163)</f>
        <v>#REF!</v>
      </c>
      <c r="W163" s="465" t="e">
        <f t="shared" ref="W163:W226" si="45">IF(V163&lt;=0%,"SIN AVANCE",IF(V163&lt;33%,"AVANCE MINIMO",IF(V163&lt;66%,"AVANCE PARCIAL",IF(V163&lt;=99.9%,"AVANCE SIGNIFICATIVO",IF(V163=100%,"CUMPLIMIENTO TOTAL","ERROR")))))</f>
        <v>#REF!</v>
      </c>
      <c r="X163" s="485">
        <f t="shared" ref="X163:X226" si="46">U163-$C$2</f>
        <v>-258</v>
      </c>
      <c r="Y163" s="383" t="str">
        <f t="shared" ref="Y163:Y226" si="47">(IF(X163&lt;=0,"VENCIDO",IF(X163&lt;=$F$2,"POR VENCER","CON TIEMPO")))</f>
        <v>VENCIDO</v>
      </c>
      <c r="Z163" s="484" t="e">
        <f>(SUMIF(#REF!,'TABLERO-HALLAZGOS'!Q163,#REF!))/(R163)</f>
        <v>#REF!</v>
      </c>
      <c r="AA163" s="46" t="s">
        <v>49</v>
      </c>
      <c r="AB163" s="46" t="s">
        <v>49</v>
      </c>
      <c r="AC163" s="240" t="e">
        <f>(SUMIF(#REF!,'TABLERO-HALLAZGOS'!Q163,#REF!))/(R163)</f>
        <v>#REF!</v>
      </c>
      <c r="AD163" s="46" t="e">
        <f t="shared" si="28"/>
        <v>#REF!</v>
      </c>
      <c r="AE163" s="85" t="e">
        <f t="shared" si="43"/>
        <v>#REF!</v>
      </c>
      <c r="AF163" s="85" t="e">
        <f t="shared" si="44"/>
        <v>#REF!</v>
      </c>
      <c r="AG163" s="240" t="e">
        <f>(SUMIF(#REF!,'TABLERO-HALLAZGOS'!Q163,#REF!))/(R163)</f>
        <v>#REF!</v>
      </c>
      <c r="AH163" s="46" t="s">
        <v>49</v>
      </c>
    </row>
    <row r="164" spans="2:34" s="1" customFormat="1" ht="33" customHeight="1" x14ac:dyDescent="0.25">
      <c r="B164" s="40" t="s">
        <v>170</v>
      </c>
      <c r="C164" s="384" t="s">
        <v>2527</v>
      </c>
      <c r="D164" s="28" t="s">
        <v>95</v>
      </c>
      <c r="E164" s="61" t="s">
        <v>170</v>
      </c>
      <c r="F164" s="61" t="s">
        <v>2527</v>
      </c>
      <c r="G164" s="61" t="s">
        <v>95</v>
      </c>
      <c r="H164" s="25" t="s">
        <v>2886</v>
      </c>
      <c r="I164" s="40" t="s">
        <v>4212</v>
      </c>
      <c r="J164" s="449" t="s">
        <v>4213</v>
      </c>
      <c r="K164" s="449" t="s">
        <v>4214</v>
      </c>
      <c r="L164" s="449" t="s">
        <v>84</v>
      </c>
      <c r="M164" s="449" t="s">
        <v>84</v>
      </c>
      <c r="N164" s="25" t="s">
        <v>7</v>
      </c>
      <c r="O164" s="28">
        <v>88</v>
      </c>
      <c r="P164" s="28">
        <v>2021</v>
      </c>
      <c r="Q164" s="28" t="s">
        <v>4215</v>
      </c>
      <c r="R164" s="28" t="e">
        <f>COUNTIF(#REF!,'TABLERO-HALLAZGOS'!Q164)</f>
        <v>#REF!</v>
      </c>
      <c r="S164" s="490" t="s">
        <v>4216</v>
      </c>
      <c r="T164" s="383">
        <v>44368</v>
      </c>
      <c r="U164" s="383">
        <v>44439</v>
      </c>
      <c r="V164" s="484" t="e">
        <f>(SUMIF(#REF!,'TABLERO-HALLAZGOS'!Q164,#REF!))/(R164)</f>
        <v>#REF!</v>
      </c>
      <c r="W164" s="465" t="e">
        <f t="shared" si="45"/>
        <v>#REF!</v>
      </c>
      <c r="X164" s="485">
        <f t="shared" si="46"/>
        <v>-364</v>
      </c>
      <c r="Y164" s="383" t="str">
        <f t="shared" si="47"/>
        <v>VENCIDO</v>
      </c>
      <c r="Z164" s="484" t="e">
        <f>(SUMIF(#REF!,'TABLERO-HALLAZGOS'!Q164,#REF!))/(R164)</f>
        <v>#REF!</v>
      </c>
      <c r="AA164" s="46" t="s">
        <v>48</v>
      </c>
      <c r="AB164" s="46" t="s">
        <v>48</v>
      </c>
      <c r="AC164" s="240" t="e">
        <f>(SUMIF(#REF!,'TABLERO-HALLAZGOS'!Q164,#REF!))/(R164)</f>
        <v>#REF!</v>
      </c>
      <c r="AD164" s="46" t="e">
        <f t="shared" si="28"/>
        <v>#REF!</v>
      </c>
      <c r="AE164" s="85" t="e">
        <f t="shared" si="43"/>
        <v>#REF!</v>
      </c>
      <c r="AF164" s="85" t="e">
        <f t="shared" si="44"/>
        <v>#REF!</v>
      </c>
      <c r="AG164" s="240" t="e">
        <f>(SUMIF(#REF!,'TABLERO-HALLAZGOS'!Q164,#REF!))/(R164)</f>
        <v>#REF!</v>
      </c>
      <c r="AH164" s="46" t="s">
        <v>49</v>
      </c>
    </row>
    <row r="165" spans="2:34" s="1" customFormat="1" ht="33" customHeight="1" x14ac:dyDescent="0.25">
      <c r="B165" s="40" t="s">
        <v>170</v>
      </c>
      <c r="C165" s="384" t="s">
        <v>2527</v>
      </c>
      <c r="D165" s="28" t="s">
        <v>95</v>
      </c>
      <c r="E165" s="25" t="s">
        <v>3936</v>
      </c>
      <c r="F165" s="61" t="s">
        <v>24</v>
      </c>
      <c r="G165" s="25" t="s">
        <v>99</v>
      </c>
      <c r="H165" s="25" t="s">
        <v>3940</v>
      </c>
      <c r="I165" s="457" t="s">
        <v>462</v>
      </c>
      <c r="J165" s="458" t="s">
        <v>2603</v>
      </c>
      <c r="K165" s="457" t="s">
        <v>2604</v>
      </c>
      <c r="L165" s="456" t="s">
        <v>3334</v>
      </c>
      <c r="M165" s="457" t="s">
        <v>3333</v>
      </c>
      <c r="N165" s="25" t="s">
        <v>7</v>
      </c>
      <c r="O165" s="28">
        <v>88</v>
      </c>
      <c r="P165" s="28">
        <v>2021</v>
      </c>
      <c r="Q165" s="28" t="s">
        <v>4217</v>
      </c>
      <c r="R165" s="28" t="e">
        <f>COUNTIF(#REF!,'TABLERO-HALLAZGOS'!Q165)</f>
        <v>#REF!</v>
      </c>
      <c r="S165" s="25" t="s">
        <v>4218</v>
      </c>
      <c r="T165" s="383">
        <v>44378</v>
      </c>
      <c r="U165" s="383">
        <v>44439</v>
      </c>
      <c r="V165" s="484" t="e">
        <f>(SUMIF(#REF!,'TABLERO-HALLAZGOS'!Q165,#REF!))/(R165)</f>
        <v>#REF!</v>
      </c>
      <c r="W165" s="465" t="e">
        <f t="shared" si="45"/>
        <v>#REF!</v>
      </c>
      <c r="X165" s="485">
        <f t="shared" si="46"/>
        <v>-364</v>
      </c>
      <c r="Y165" s="383" t="str">
        <f t="shared" si="47"/>
        <v>VENCIDO</v>
      </c>
      <c r="Z165" s="484" t="e">
        <f>(SUMIF(#REF!,'TABLERO-HALLAZGOS'!Q165,#REF!))/(R165)</f>
        <v>#REF!</v>
      </c>
      <c r="AA165" s="46" t="s">
        <v>49</v>
      </c>
      <c r="AB165" s="46" t="s">
        <v>49</v>
      </c>
      <c r="AC165" s="240" t="e">
        <f>(SUMIF(#REF!,'TABLERO-HALLAZGOS'!Q165,#REF!))/(R165)</f>
        <v>#REF!</v>
      </c>
      <c r="AD165" s="46" t="e">
        <f t="shared" si="28"/>
        <v>#REF!</v>
      </c>
      <c r="AE165" s="85" t="e">
        <f t="shared" si="43"/>
        <v>#REF!</v>
      </c>
      <c r="AF165" s="85" t="e">
        <f t="shared" si="44"/>
        <v>#REF!</v>
      </c>
      <c r="AG165" s="240" t="e">
        <f>(SUMIF(#REF!,'TABLERO-HALLAZGOS'!Q165,#REF!))/(R165)</f>
        <v>#REF!</v>
      </c>
      <c r="AH165" s="46" t="s">
        <v>49</v>
      </c>
    </row>
    <row r="166" spans="2:34" s="1" customFormat="1" ht="33" customHeight="1" x14ac:dyDescent="0.25">
      <c r="B166" s="40" t="s">
        <v>170</v>
      </c>
      <c r="C166" s="384" t="s">
        <v>2527</v>
      </c>
      <c r="D166" s="28" t="s">
        <v>95</v>
      </c>
      <c r="E166" s="25" t="s">
        <v>3936</v>
      </c>
      <c r="F166" s="61" t="s">
        <v>24</v>
      </c>
      <c r="G166" s="25" t="s">
        <v>99</v>
      </c>
      <c r="H166" s="40" t="s">
        <v>3937</v>
      </c>
      <c r="I166" s="457" t="s">
        <v>462</v>
      </c>
      <c r="J166" s="458" t="s">
        <v>2603</v>
      </c>
      <c r="K166" s="457" t="s">
        <v>2604</v>
      </c>
      <c r="L166" s="456" t="s">
        <v>3334</v>
      </c>
      <c r="M166" s="457" t="s">
        <v>3333</v>
      </c>
      <c r="N166" s="25" t="s">
        <v>7</v>
      </c>
      <c r="O166" s="28">
        <v>88</v>
      </c>
      <c r="P166" s="28">
        <v>2021</v>
      </c>
      <c r="Q166" s="28" t="s">
        <v>4219</v>
      </c>
      <c r="R166" s="28" t="e">
        <f>COUNTIF(#REF!,'TABLERO-HALLAZGOS'!Q166)</f>
        <v>#REF!</v>
      </c>
      <c r="S166" s="25" t="s">
        <v>4220</v>
      </c>
      <c r="T166" s="383">
        <v>44378</v>
      </c>
      <c r="U166" s="383">
        <v>44408</v>
      </c>
      <c r="V166" s="484" t="e">
        <f>(SUMIF(#REF!,'TABLERO-HALLAZGOS'!Q166,#REF!))/(R166)</f>
        <v>#REF!</v>
      </c>
      <c r="W166" s="465" t="e">
        <f t="shared" si="45"/>
        <v>#REF!</v>
      </c>
      <c r="X166" s="485">
        <f t="shared" si="46"/>
        <v>-395</v>
      </c>
      <c r="Y166" s="383" t="str">
        <f t="shared" si="47"/>
        <v>VENCIDO</v>
      </c>
      <c r="Z166" s="484" t="e">
        <f>(SUMIF(#REF!,'TABLERO-HALLAZGOS'!Q166,#REF!))/(R166)</f>
        <v>#REF!</v>
      </c>
      <c r="AA166" s="46" t="s">
        <v>49</v>
      </c>
      <c r="AB166" s="46" t="s">
        <v>49</v>
      </c>
      <c r="AC166" s="240" t="e">
        <f>(SUMIF(#REF!,'TABLERO-HALLAZGOS'!Q166,#REF!))/(R166)</f>
        <v>#REF!</v>
      </c>
      <c r="AD166" s="46" t="e">
        <f t="shared" si="28"/>
        <v>#REF!</v>
      </c>
      <c r="AE166" s="85" t="e">
        <f t="shared" si="43"/>
        <v>#REF!</v>
      </c>
      <c r="AF166" s="85" t="e">
        <f t="shared" si="44"/>
        <v>#REF!</v>
      </c>
      <c r="AG166" s="240" t="e">
        <f>(SUMIF(#REF!,'TABLERO-HALLAZGOS'!Q166,#REF!))/(R166)</f>
        <v>#REF!</v>
      </c>
      <c r="AH166" s="46" t="s">
        <v>49</v>
      </c>
    </row>
    <row r="167" spans="2:34" s="1" customFormat="1" ht="33" customHeight="1" x14ac:dyDescent="0.25">
      <c r="B167" s="40" t="s">
        <v>3814</v>
      </c>
      <c r="C167" s="384" t="s">
        <v>3815</v>
      </c>
      <c r="D167" s="25" t="s">
        <v>3816</v>
      </c>
      <c r="E167" s="28" t="s">
        <v>2599</v>
      </c>
      <c r="F167" s="28" t="s">
        <v>2600</v>
      </c>
      <c r="G167" s="28" t="s">
        <v>96</v>
      </c>
      <c r="H167" s="25" t="s">
        <v>2601</v>
      </c>
      <c r="I167" s="394" t="s">
        <v>2602</v>
      </c>
      <c r="J167" s="454" t="s">
        <v>2603</v>
      </c>
      <c r="K167" s="387" t="s">
        <v>2604</v>
      </c>
      <c r="L167" s="455" t="s">
        <v>2605</v>
      </c>
      <c r="M167" s="387" t="s">
        <v>2606</v>
      </c>
      <c r="N167" s="25" t="s">
        <v>7</v>
      </c>
      <c r="O167" s="28">
        <v>89</v>
      </c>
      <c r="P167" s="28">
        <v>2021</v>
      </c>
      <c r="Q167" s="28" t="s">
        <v>4221</v>
      </c>
      <c r="R167" s="28" t="e">
        <f>COUNTIF(#REF!,'TABLERO-HALLAZGOS'!Q167)</f>
        <v>#REF!</v>
      </c>
      <c r="S167" s="25" t="s">
        <v>4222</v>
      </c>
      <c r="T167" s="30">
        <v>44501</v>
      </c>
      <c r="U167" s="30">
        <v>44681</v>
      </c>
      <c r="V167" s="484" t="e">
        <f>(SUMIF(#REF!,'TABLERO-HALLAZGOS'!Q167,#REF!))/(R167)</f>
        <v>#REF!</v>
      </c>
      <c r="W167" s="465" t="e">
        <f t="shared" si="45"/>
        <v>#REF!</v>
      </c>
      <c r="X167" s="485">
        <f t="shared" si="46"/>
        <v>-122</v>
      </c>
      <c r="Y167" s="383" t="str">
        <f t="shared" si="47"/>
        <v>VENCIDO</v>
      </c>
      <c r="Z167" s="484" t="e">
        <f>(SUMIF(#REF!,'TABLERO-HALLAZGOS'!Q167,#REF!))/(R167)</f>
        <v>#REF!</v>
      </c>
      <c r="AA167" s="46" t="s">
        <v>49</v>
      </c>
      <c r="AB167" s="46" t="s">
        <v>49</v>
      </c>
      <c r="AC167" s="240" t="e">
        <f>(SUMIF(#REF!,'TABLERO-HALLAZGOS'!Q167,#REF!))/(R167)</f>
        <v>#REF!</v>
      </c>
      <c r="AD167" s="46" t="e">
        <f t="shared" si="28"/>
        <v>#REF!</v>
      </c>
      <c r="AE167" s="85" t="e">
        <f t="shared" si="43"/>
        <v>#REF!</v>
      </c>
      <c r="AF167" s="85" t="e">
        <f t="shared" si="44"/>
        <v>#REF!</v>
      </c>
      <c r="AG167" s="240" t="e">
        <f>(SUMIF(#REF!,'TABLERO-HALLAZGOS'!Q167,#REF!))/(R167)</f>
        <v>#REF!</v>
      </c>
      <c r="AH167" s="46" t="s">
        <v>49</v>
      </c>
    </row>
    <row r="168" spans="2:34" s="1" customFormat="1" ht="33" customHeight="1" x14ac:dyDescent="0.25">
      <c r="B168" s="40" t="s">
        <v>3814</v>
      </c>
      <c r="C168" s="384" t="s">
        <v>3815</v>
      </c>
      <c r="D168" s="25" t="s">
        <v>3816</v>
      </c>
      <c r="E168" s="40" t="s">
        <v>4067</v>
      </c>
      <c r="F168" s="40" t="s">
        <v>37</v>
      </c>
      <c r="G168" s="28" t="s">
        <v>100</v>
      </c>
      <c r="H168" s="25" t="s">
        <v>334</v>
      </c>
      <c r="I168" s="394" t="s">
        <v>4068</v>
      </c>
      <c r="J168" s="454" t="s">
        <v>2603</v>
      </c>
      <c r="K168" s="387" t="s">
        <v>2604</v>
      </c>
      <c r="L168" s="455" t="s">
        <v>4069</v>
      </c>
      <c r="M168" s="387" t="s">
        <v>4070</v>
      </c>
      <c r="N168" s="25" t="s">
        <v>7</v>
      </c>
      <c r="O168" s="28">
        <v>89</v>
      </c>
      <c r="P168" s="28">
        <v>2021</v>
      </c>
      <c r="Q168" s="28" t="s">
        <v>4223</v>
      </c>
      <c r="R168" s="28" t="e">
        <f>COUNTIF(#REF!,'TABLERO-HALLAZGOS'!Q168)</f>
        <v>#REF!</v>
      </c>
      <c r="S168" s="25" t="s">
        <v>4224</v>
      </c>
      <c r="T168" s="30">
        <v>44488</v>
      </c>
      <c r="U168" s="30">
        <v>44742</v>
      </c>
      <c r="V168" s="484" t="e">
        <f>(SUMIF(#REF!,'TABLERO-HALLAZGOS'!Q168,#REF!))/(R168)</f>
        <v>#REF!</v>
      </c>
      <c r="W168" s="465" t="e">
        <f t="shared" si="45"/>
        <v>#REF!</v>
      </c>
      <c r="X168" s="485">
        <f t="shared" si="46"/>
        <v>-61</v>
      </c>
      <c r="Y168" s="383" t="str">
        <f t="shared" si="47"/>
        <v>VENCIDO</v>
      </c>
      <c r="Z168" s="484" t="e">
        <f>(SUMIF(#REF!,'TABLERO-HALLAZGOS'!Q168,#REF!))/(R168)</f>
        <v>#REF!</v>
      </c>
      <c r="AA168" s="46" t="s">
        <v>49</v>
      </c>
      <c r="AB168" s="46" t="s">
        <v>49</v>
      </c>
      <c r="AC168" s="240" t="e">
        <f>(SUMIF(#REF!,'TABLERO-HALLAZGOS'!Q168,#REF!))/(R168)</f>
        <v>#REF!</v>
      </c>
      <c r="AD168" s="46" t="e">
        <f t="shared" si="28"/>
        <v>#REF!</v>
      </c>
      <c r="AE168" s="85" t="e">
        <f t="shared" si="43"/>
        <v>#REF!</v>
      </c>
      <c r="AF168" s="85" t="e">
        <f t="shared" si="44"/>
        <v>#REF!</v>
      </c>
      <c r="AG168" s="240" t="e">
        <f>(SUMIF(#REF!,'TABLERO-HALLAZGOS'!Q168,#REF!))/(R168)</f>
        <v>#REF!</v>
      </c>
      <c r="AH168" s="46" t="s">
        <v>49</v>
      </c>
    </row>
    <row r="169" spans="2:34" s="1" customFormat="1" ht="33" customHeight="1" x14ac:dyDescent="0.25">
      <c r="B169" s="40" t="s">
        <v>3814</v>
      </c>
      <c r="C169" s="384" t="s">
        <v>3815</v>
      </c>
      <c r="D169" s="25" t="s">
        <v>3816</v>
      </c>
      <c r="E169" s="61" t="s">
        <v>2599</v>
      </c>
      <c r="F169" s="61" t="s">
        <v>2600</v>
      </c>
      <c r="G169" s="61" t="s">
        <v>96</v>
      </c>
      <c r="H169" s="40" t="s">
        <v>2601</v>
      </c>
      <c r="I169" s="394" t="s">
        <v>2602</v>
      </c>
      <c r="J169" s="454" t="s">
        <v>2603</v>
      </c>
      <c r="K169" s="387" t="s">
        <v>2604</v>
      </c>
      <c r="L169" s="455" t="s">
        <v>2605</v>
      </c>
      <c r="M169" s="387" t="s">
        <v>2606</v>
      </c>
      <c r="N169" s="25" t="s">
        <v>7</v>
      </c>
      <c r="O169" s="28">
        <v>89</v>
      </c>
      <c r="P169" s="28">
        <v>2021</v>
      </c>
      <c r="Q169" s="28" t="s">
        <v>4225</v>
      </c>
      <c r="R169" s="28" t="e">
        <f>COUNTIF(#REF!,'TABLERO-HALLAZGOS'!Q169)</f>
        <v>#REF!</v>
      </c>
      <c r="S169" s="25" t="s">
        <v>4226</v>
      </c>
      <c r="T169" s="30">
        <v>44501</v>
      </c>
      <c r="U169" s="30">
        <v>44681</v>
      </c>
      <c r="V169" s="484" t="e">
        <f>(SUMIF(#REF!,'TABLERO-HALLAZGOS'!Q169,#REF!))/(R169)</f>
        <v>#REF!</v>
      </c>
      <c r="W169" s="465" t="e">
        <f t="shared" si="45"/>
        <v>#REF!</v>
      </c>
      <c r="X169" s="485">
        <f t="shared" si="46"/>
        <v>-122</v>
      </c>
      <c r="Y169" s="383" t="str">
        <f t="shared" si="47"/>
        <v>VENCIDO</v>
      </c>
      <c r="Z169" s="484" t="e">
        <f>(SUMIF(#REF!,'TABLERO-HALLAZGOS'!Q169,#REF!))/(R169)</f>
        <v>#REF!</v>
      </c>
      <c r="AA169" s="46" t="s">
        <v>49</v>
      </c>
      <c r="AB169" s="46" t="s">
        <v>49</v>
      </c>
      <c r="AC169" s="240" t="e">
        <f>(SUMIF(#REF!,'TABLERO-HALLAZGOS'!Q169,#REF!))/(R169)</f>
        <v>#REF!</v>
      </c>
      <c r="AD169" s="46" t="e">
        <f t="shared" si="28"/>
        <v>#REF!</v>
      </c>
      <c r="AE169" s="85" t="e">
        <f t="shared" si="43"/>
        <v>#REF!</v>
      </c>
      <c r="AF169" s="85" t="e">
        <f t="shared" si="44"/>
        <v>#REF!</v>
      </c>
      <c r="AG169" s="240" t="e">
        <f>(SUMIF(#REF!,'TABLERO-HALLAZGOS'!Q169,#REF!))/(R169)</f>
        <v>#REF!</v>
      </c>
      <c r="AH169" s="46" t="s">
        <v>49</v>
      </c>
    </row>
    <row r="170" spans="2:34" s="1" customFormat="1" ht="33" customHeight="1" x14ac:dyDescent="0.25">
      <c r="B170" s="40" t="s">
        <v>3814</v>
      </c>
      <c r="C170" s="384" t="s">
        <v>3815</v>
      </c>
      <c r="D170" s="25" t="s">
        <v>3816</v>
      </c>
      <c r="E170" s="28" t="s">
        <v>229</v>
      </c>
      <c r="F170" s="61" t="s">
        <v>24</v>
      </c>
      <c r="G170" s="25" t="s">
        <v>99</v>
      </c>
      <c r="H170" s="25" t="s">
        <v>3990</v>
      </c>
      <c r="I170" s="460" t="s">
        <v>2901</v>
      </c>
      <c r="J170" s="458" t="s">
        <v>2603</v>
      </c>
      <c r="K170" s="457" t="s">
        <v>2604</v>
      </c>
      <c r="L170" s="456" t="s">
        <v>2657</v>
      </c>
      <c r="M170" s="457" t="s">
        <v>2658</v>
      </c>
      <c r="N170" s="25" t="s">
        <v>7</v>
      </c>
      <c r="O170" s="28">
        <v>89</v>
      </c>
      <c r="P170" s="28">
        <v>2021</v>
      </c>
      <c r="Q170" s="28" t="s">
        <v>4227</v>
      </c>
      <c r="R170" s="28" t="e">
        <f>COUNTIF(#REF!,'TABLERO-HALLAZGOS'!Q170)</f>
        <v>#REF!</v>
      </c>
      <c r="S170" s="25" t="s">
        <v>4228</v>
      </c>
      <c r="T170" s="389">
        <v>44501</v>
      </c>
      <c r="U170" s="39">
        <v>44834</v>
      </c>
      <c r="V170" s="484" t="e">
        <f>(SUMIF(#REF!,'TABLERO-HALLAZGOS'!Q170,#REF!))/(R170)</f>
        <v>#REF!</v>
      </c>
      <c r="W170" s="465" t="e">
        <f t="shared" si="45"/>
        <v>#REF!</v>
      </c>
      <c r="X170" s="485">
        <f t="shared" si="46"/>
        <v>31</v>
      </c>
      <c r="Y170" s="383" t="str">
        <f t="shared" si="47"/>
        <v>CON TIEMPO</v>
      </c>
      <c r="Z170" s="484" t="e">
        <f>(SUMIF(#REF!,'TABLERO-HALLAZGOS'!Q170,#REF!))/(R170)</f>
        <v>#REF!</v>
      </c>
      <c r="AA170" s="46" t="s">
        <v>48</v>
      </c>
      <c r="AB170" s="46" t="s">
        <v>48</v>
      </c>
      <c r="AC170" s="240" t="e">
        <f>(SUMIF(#REF!,'TABLERO-HALLAZGOS'!Q170,#REF!))/(R170)</f>
        <v>#REF!</v>
      </c>
      <c r="AD170" s="46" t="e">
        <f t="shared" si="28"/>
        <v>#REF!</v>
      </c>
      <c r="AE170" s="85" t="e">
        <f t="shared" si="43"/>
        <v>#REF!</v>
      </c>
      <c r="AF170" s="85" t="e">
        <f t="shared" si="44"/>
        <v>#REF!</v>
      </c>
      <c r="AG170" s="240" t="e">
        <f>(SUMIF(#REF!,'TABLERO-HALLAZGOS'!Q170,#REF!))/(R170)</f>
        <v>#REF!</v>
      </c>
      <c r="AH170" s="46" t="s">
        <v>49</v>
      </c>
    </row>
    <row r="171" spans="2:34" s="1" customFormat="1" ht="33" customHeight="1" x14ac:dyDescent="0.25">
      <c r="B171" s="40" t="s">
        <v>3814</v>
      </c>
      <c r="C171" s="384" t="s">
        <v>3815</v>
      </c>
      <c r="D171" s="25" t="s">
        <v>3816</v>
      </c>
      <c r="E171" s="40" t="s">
        <v>4229</v>
      </c>
      <c r="F171" s="25" t="s">
        <v>4230</v>
      </c>
      <c r="G171" s="25" t="s">
        <v>3983</v>
      </c>
      <c r="H171" s="25" t="s">
        <v>4231</v>
      </c>
      <c r="I171" s="40" t="s">
        <v>4232</v>
      </c>
      <c r="J171" s="449" t="s">
        <v>4233</v>
      </c>
      <c r="K171" s="449" t="s">
        <v>4234</v>
      </c>
      <c r="L171" s="449" t="s">
        <v>4235</v>
      </c>
      <c r="M171" s="449" t="s">
        <v>4236</v>
      </c>
      <c r="N171" s="25" t="s">
        <v>7</v>
      </c>
      <c r="O171" s="28">
        <v>89</v>
      </c>
      <c r="P171" s="28">
        <v>2021</v>
      </c>
      <c r="Q171" s="28" t="s">
        <v>4237</v>
      </c>
      <c r="R171" s="28" t="e">
        <f>COUNTIF(#REF!,'TABLERO-HALLAZGOS'!Q171)</f>
        <v>#REF!</v>
      </c>
      <c r="S171" s="25" t="s">
        <v>4238</v>
      </c>
      <c r="T171" s="30">
        <v>44501</v>
      </c>
      <c r="U171" s="39">
        <v>44834</v>
      </c>
      <c r="V171" s="484" t="e">
        <f>(SUMIF(#REF!,'TABLERO-HALLAZGOS'!Q171,#REF!))/(R171)</f>
        <v>#REF!</v>
      </c>
      <c r="W171" s="465" t="e">
        <f t="shared" si="45"/>
        <v>#REF!</v>
      </c>
      <c r="X171" s="485">
        <f t="shared" si="46"/>
        <v>31</v>
      </c>
      <c r="Y171" s="383" t="str">
        <f t="shared" si="47"/>
        <v>CON TIEMPO</v>
      </c>
      <c r="Z171" s="484" t="e">
        <f>(SUMIF(#REF!,'TABLERO-HALLAZGOS'!Q171,#REF!))/(R171)</f>
        <v>#REF!</v>
      </c>
      <c r="AA171" s="46" t="s">
        <v>48</v>
      </c>
      <c r="AB171" s="46" t="s">
        <v>48</v>
      </c>
      <c r="AC171" s="240" t="e">
        <f>(SUMIF(#REF!,'TABLERO-HALLAZGOS'!Q171,#REF!))/(R171)</f>
        <v>#REF!</v>
      </c>
      <c r="AD171" s="46" t="e">
        <f t="shared" si="28"/>
        <v>#REF!</v>
      </c>
      <c r="AE171" s="85" t="e">
        <f t="shared" si="43"/>
        <v>#REF!</v>
      </c>
      <c r="AF171" s="85" t="e">
        <f t="shared" si="44"/>
        <v>#REF!</v>
      </c>
      <c r="AG171" s="240" t="e">
        <f>(SUMIF(#REF!,'TABLERO-HALLAZGOS'!Q171,#REF!))/(R171)</f>
        <v>#REF!</v>
      </c>
      <c r="AH171" s="46" t="s">
        <v>49</v>
      </c>
    </row>
    <row r="172" spans="2:34" s="1" customFormat="1" ht="33" customHeight="1" x14ac:dyDescent="0.25">
      <c r="B172" s="40" t="s">
        <v>3814</v>
      </c>
      <c r="C172" s="384" t="s">
        <v>3815</v>
      </c>
      <c r="D172" s="25" t="s">
        <v>3816</v>
      </c>
      <c r="E172" s="25" t="s">
        <v>3936</v>
      </c>
      <c r="F172" s="61" t="s">
        <v>24</v>
      </c>
      <c r="G172" s="40" t="s">
        <v>99</v>
      </c>
      <c r="H172" s="40" t="s">
        <v>2466</v>
      </c>
      <c r="I172" s="457" t="s">
        <v>462</v>
      </c>
      <c r="J172" s="458" t="s">
        <v>2603</v>
      </c>
      <c r="K172" s="457" t="s">
        <v>2604</v>
      </c>
      <c r="L172" s="456" t="s">
        <v>3334</v>
      </c>
      <c r="M172" s="457" t="s">
        <v>3333</v>
      </c>
      <c r="N172" s="25" t="s">
        <v>7</v>
      </c>
      <c r="O172" s="28">
        <v>89</v>
      </c>
      <c r="P172" s="28">
        <v>2021</v>
      </c>
      <c r="Q172" s="28" t="s">
        <v>4239</v>
      </c>
      <c r="R172" s="28" t="e">
        <f>COUNTIF(#REF!,'TABLERO-HALLAZGOS'!Q172)</f>
        <v>#REF!</v>
      </c>
      <c r="S172" s="25" t="s">
        <v>4240</v>
      </c>
      <c r="T172" s="389">
        <v>44501</v>
      </c>
      <c r="U172" s="143">
        <v>44681</v>
      </c>
      <c r="V172" s="484" t="e">
        <f>(SUMIF(#REF!,'TABLERO-HALLAZGOS'!Q172,#REF!))/(R172)</f>
        <v>#REF!</v>
      </c>
      <c r="W172" s="465" t="e">
        <f t="shared" si="45"/>
        <v>#REF!</v>
      </c>
      <c r="X172" s="485">
        <f t="shared" si="46"/>
        <v>-122</v>
      </c>
      <c r="Y172" s="383" t="str">
        <f t="shared" si="47"/>
        <v>VENCIDO</v>
      </c>
      <c r="Z172" s="484" t="e">
        <f>(SUMIF(#REF!,'TABLERO-HALLAZGOS'!Q172,#REF!))/(R172)</f>
        <v>#REF!</v>
      </c>
      <c r="AA172" s="46" t="s">
        <v>49</v>
      </c>
      <c r="AB172" s="46" t="s">
        <v>49</v>
      </c>
      <c r="AC172" s="240" t="e">
        <f>(SUMIF(#REF!,'TABLERO-HALLAZGOS'!Q172,#REF!))/(R172)</f>
        <v>#REF!</v>
      </c>
      <c r="AD172" s="46" t="e">
        <f t="shared" si="28"/>
        <v>#REF!</v>
      </c>
      <c r="AE172" s="85" t="e">
        <f t="shared" si="43"/>
        <v>#REF!</v>
      </c>
      <c r="AF172" s="85" t="e">
        <f t="shared" si="44"/>
        <v>#REF!</v>
      </c>
      <c r="AG172" s="240" t="e">
        <f>(SUMIF(#REF!,'TABLERO-HALLAZGOS'!Q172,#REF!))/(R172)</f>
        <v>#REF!</v>
      </c>
      <c r="AH172" s="46" t="s">
        <v>49</v>
      </c>
    </row>
    <row r="173" spans="2:34" s="1" customFormat="1" ht="33" customHeight="1" x14ac:dyDescent="0.25">
      <c r="B173" s="40" t="s">
        <v>3814</v>
      </c>
      <c r="C173" s="384" t="s">
        <v>3815</v>
      </c>
      <c r="D173" s="25" t="s">
        <v>3816</v>
      </c>
      <c r="E173" s="25" t="s">
        <v>11</v>
      </c>
      <c r="F173" s="61" t="s">
        <v>2527</v>
      </c>
      <c r="G173" s="61" t="s">
        <v>95</v>
      </c>
      <c r="H173" s="25" t="s">
        <v>11</v>
      </c>
      <c r="I173" s="453" t="s">
        <v>2618</v>
      </c>
      <c r="J173" s="453" t="s">
        <v>2619</v>
      </c>
      <c r="K173" s="387" t="s">
        <v>1541</v>
      </c>
      <c r="L173" s="387" t="s">
        <v>84</v>
      </c>
      <c r="M173" s="387" t="s">
        <v>84</v>
      </c>
      <c r="N173" s="25" t="s">
        <v>7</v>
      </c>
      <c r="O173" s="28">
        <v>89</v>
      </c>
      <c r="P173" s="28">
        <v>2021</v>
      </c>
      <c r="Q173" s="28" t="s">
        <v>4241</v>
      </c>
      <c r="R173" s="28" t="e">
        <f>COUNTIF(#REF!,'TABLERO-HALLAZGOS'!Q173)</f>
        <v>#REF!</v>
      </c>
      <c r="S173" s="25" t="s">
        <v>4242</v>
      </c>
      <c r="T173" s="30">
        <v>44501</v>
      </c>
      <c r="U173" s="30">
        <v>44681</v>
      </c>
      <c r="V173" s="484" t="e">
        <f>(SUMIF(#REF!,'TABLERO-HALLAZGOS'!Q173,#REF!))/(R173)</f>
        <v>#REF!</v>
      </c>
      <c r="W173" s="465" t="e">
        <f t="shared" si="45"/>
        <v>#REF!</v>
      </c>
      <c r="X173" s="485">
        <f t="shared" si="46"/>
        <v>-122</v>
      </c>
      <c r="Y173" s="383" t="str">
        <f t="shared" si="47"/>
        <v>VENCIDO</v>
      </c>
      <c r="Z173" s="484" t="e">
        <f>(SUMIF(#REF!,'TABLERO-HALLAZGOS'!Q173,#REF!))/(R173)</f>
        <v>#REF!</v>
      </c>
      <c r="AA173" s="46" t="s">
        <v>49</v>
      </c>
      <c r="AB173" s="46" t="s">
        <v>49</v>
      </c>
      <c r="AC173" s="240" t="e">
        <f>(SUMIF(#REF!,'TABLERO-HALLAZGOS'!Q173,#REF!))/(R173)</f>
        <v>#REF!</v>
      </c>
      <c r="AD173" s="46" t="e">
        <f t="shared" si="28"/>
        <v>#REF!</v>
      </c>
      <c r="AE173" s="85" t="e">
        <f t="shared" si="43"/>
        <v>#REF!</v>
      </c>
      <c r="AF173" s="85" t="e">
        <f t="shared" si="44"/>
        <v>#REF!</v>
      </c>
      <c r="AG173" s="240" t="e">
        <f>(SUMIF(#REF!,'TABLERO-HALLAZGOS'!Q173,#REF!))/(R173)</f>
        <v>#REF!</v>
      </c>
      <c r="AH173" s="46" t="s">
        <v>49</v>
      </c>
    </row>
    <row r="174" spans="2:34" s="1" customFormat="1" ht="33" customHeight="1" x14ac:dyDescent="0.25">
      <c r="B174" s="40" t="s">
        <v>3814</v>
      </c>
      <c r="C174" s="384" t="s">
        <v>3815</v>
      </c>
      <c r="D174" s="25" t="s">
        <v>3816</v>
      </c>
      <c r="E174" s="61" t="s">
        <v>2599</v>
      </c>
      <c r="F174" s="61" t="s">
        <v>2600</v>
      </c>
      <c r="G174" s="61" t="s">
        <v>96</v>
      </c>
      <c r="H174" s="40" t="s">
        <v>2601</v>
      </c>
      <c r="I174" s="394" t="s">
        <v>2602</v>
      </c>
      <c r="J174" s="454" t="s">
        <v>2603</v>
      </c>
      <c r="K174" s="387" t="s">
        <v>2604</v>
      </c>
      <c r="L174" s="455" t="s">
        <v>2605</v>
      </c>
      <c r="M174" s="387" t="s">
        <v>2606</v>
      </c>
      <c r="N174" s="25" t="s">
        <v>7</v>
      </c>
      <c r="O174" s="28">
        <v>89</v>
      </c>
      <c r="P174" s="28">
        <v>2021</v>
      </c>
      <c r="Q174" s="28" t="s">
        <v>4243</v>
      </c>
      <c r="R174" s="28" t="e">
        <f>COUNTIF(#REF!,'TABLERO-HALLAZGOS'!Q174)</f>
        <v>#REF!</v>
      </c>
      <c r="S174" s="25" t="s">
        <v>4244</v>
      </c>
      <c r="T174" s="30">
        <v>44501</v>
      </c>
      <c r="U174" s="30">
        <v>44650</v>
      </c>
      <c r="V174" s="484" t="e">
        <f>(SUMIF(#REF!,'TABLERO-HALLAZGOS'!Q174,#REF!))/(R174)</f>
        <v>#REF!</v>
      </c>
      <c r="W174" s="465" t="e">
        <f t="shared" si="45"/>
        <v>#REF!</v>
      </c>
      <c r="X174" s="485">
        <f t="shared" si="46"/>
        <v>-153</v>
      </c>
      <c r="Y174" s="383" t="str">
        <f t="shared" si="47"/>
        <v>VENCIDO</v>
      </c>
      <c r="Z174" s="484" t="e">
        <f>(SUMIF(#REF!,'TABLERO-HALLAZGOS'!Q174,#REF!))/(R174)</f>
        <v>#REF!</v>
      </c>
      <c r="AA174" s="46" t="s">
        <v>49</v>
      </c>
      <c r="AB174" s="46" t="s">
        <v>49</v>
      </c>
      <c r="AC174" s="240" t="e">
        <f>(SUMIF(#REF!,'TABLERO-HALLAZGOS'!Q174,#REF!))/(R174)</f>
        <v>#REF!</v>
      </c>
      <c r="AD174" s="46" t="e">
        <f t="shared" si="28"/>
        <v>#REF!</v>
      </c>
      <c r="AE174" s="85" t="e">
        <f t="shared" si="43"/>
        <v>#REF!</v>
      </c>
      <c r="AF174" s="85" t="e">
        <f t="shared" si="44"/>
        <v>#REF!</v>
      </c>
      <c r="AG174" s="240" t="e">
        <f>(SUMIF(#REF!,'TABLERO-HALLAZGOS'!Q174,#REF!))/(R174)</f>
        <v>#REF!</v>
      </c>
      <c r="AH174" s="46" t="s">
        <v>49</v>
      </c>
    </row>
    <row r="175" spans="2:34" s="1" customFormat="1" ht="33" customHeight="1" x14ac:dyDescent="0.25">
      <c r="B175" s="40" t="s">
        <v>3814</v>
      </c>
      <c r="C175" s="384" t="s">
        <v>3815</v>
      </c>
      <c r="D175" s="25" t="s">
        <v>3816</v>
      </c>
      <c r="E175" s="25" t="s">
        <v>11</v>
      </c>
      <c r="F175" s="61" t="s">
        <v>2527</v>
      </c>
      <c r="G175" s="61" t="s">
        <v>95</v>
      </c>
      <c r="H175" s="25" t="s">
        <v>11</v>
      </c>
      <c r="I175" s="453" t="s">
        <v>2618</v>
      </c>
      <c r="J175" s="453" t="s">
        <v>2619</v>
      </c>
      <c r="K175" s="387" t="s">
        <v>1541</v>
      </c>
      <c r="L175" s="387" t="s">
        <v>84</v>
      </c>
      <c r="M175" s="387" t="s">
        <v>84</v>
      </c>
      <c r="N175" s="25" t="s">
        <v>7</v>
      </c>
      <c r="O175" s="28">
        <v>89</v>
      </c>
      <c r="P175" s="28">
        <v>2021</v>
      </c>
      <c r="Q175" s="28" t="s">
        <v>4245</v>
      </c>
      <c r="R175" s="28" t="e">
        <f>COUNTIF(#REF!,'TABLERO-HALLAZGOS'!Q175)</f>
        <v>#REF!</v>
      </c>
      <c r="S175" s="25" t="s">
        <v>4244</v>
      </c>
      <c r="T175" s="30">
        <v>44501</v>
      </c>
      <c r="U175" s="30">
        <v>44650</v>
      </c>
      <c r="V175" s="484" t="e">
        <f>(SUMIF(#REF!,'TABLERO-HALLAZGOS'!Q175,#REF!))/(R175)</f>
        <v>#REF!</v>
      </c>
      <c r="W175" s="465" t="e">
        <f t="shared" si="45"/>
        <v>#REF!</v>
      </c>
      <c r="X175" s="485">
        <f t="shared" si="46"/>
        <v>-153</v>
      </c>
      <c r="Y175" s="383" t="str">
        <f t="shared" si="47"/>
        <v>VENCIDO</v>
      </c>
      <c r="Z175" s="484" t="e">
        <f>(SUMIF(#REF!,'TABLERO-HALLAZGOS'!Q175,#REF!))/(R175)</f>
        <v>#REF!</v>
      </c>
      <c r="AA175" s="46" t="s">
        <v>48</v>
      </c>
      <c r="AB175" s="46" t="s">
        <v>48</v>
      </c>
      <c r="AC175" s="240" t="e">
        <f>(SUMIF(#REF!,'TABLERO-HALLAZGOS'!Q175,#REF!))/(R175)</f>
        <v>#REF!</v>
      </c>
      <c r="AD175" s="46" t="e">
        <f t="shared" si="28"/>
        <v>#REF!</v>
      </c>
      <c r="AE175" s="85" t="e">
        <f t="shared" si="43"/>
        <v>#REF!</v>
      </c>
      <c r="AF175" s="85" t="e">
        <f t="shared" si="44"/>
        <v>#REF!</v>
      </c>
      <c r="AG175" s="240" t="e">
        <f>(SUMIF(#REF!,'TABLERO-HALLAZGOS'!Q175,#REF!))/(R175)</f>
        <v>#REF!</v>
      </c>
      <c r="AH175" s="46" t="s">
        <v>49</v>
      </c>
    </row>
    <row r="176" spans="2:34" s="1" customFormat="1" ht="33" customHeight="1" x14ac:dyDescent="0.25">
      <c r="B176" s="40" t="s">
        <v>3814</v>
      </c>
      <c r="C176" s="384" t="s">
        <v>3815</v>
      </c>
      <c r="D176" s="25" t="s">
        <v>3816</v>
      </c>
      <c r="E176" s="28" t="s">
        <v>2655</v>
      </c>
      <c r="F176" s="28" t="s">
        <v>24</v>
      </c>
      <c r="G176" s="25" t="s">
        <v>99</v>
      </c>
      <c r="H176" s="25" t="s">
        <v>2656</v>
      </c>
      <c r="I176" s="458" t="s">
        <v>2655</v>
      </c>
      <c r="J176" s="458" t="s">
        <v>2603</v>
      </c>
      <c r="K176" s="457" t="s">
        <v>2604</v>
      </c>
      <c r="L176" s="456" t="s">
        <v>2657</v>
      </c>
      <c r="M176" s="457" t="s">
        <v>2658</v>
      </c>
      <c r="N176" s="25" t="s">
        <v>7</v>
      </c>
      <c r="O176" s="28">
        <v>89</v>
      </c>
      <c r="P176" s="28">
        <v>2021</v>
      </c>
      <c r="Q176" s="28" t="s">
        <v>4246</v>
      </c>
      <c r="R176" s="28" t="e">
        <f>COUNTIF(#REF!,'TABLERO-HALLAZGOS'!Q176)</f>
        <v>#REF!</v>
      </c>
      <c r="S176" s="25" t="s">
        <v>4247</v>
      </c>
      <c r="T176" s="389">
        <v>44501</v>
      </c>
      <c r="U176" s="143">
        <v>44834</v>
      </c>
      <c r="V176" s="484" t="e">
        <f>(SUMIF(#REF!,'TABLERO-HALLAZGOS'!Q176,#REF!))/(R176)</f>
        <v>#REF!</v>
      </c>
      <c r="W176" s="465" t="e">
        <f t="shared" si="45"/>
        <v>#REF!</v>
      </c>
      <c r="X176" s="485">
        <f t="shared" si="46"/>
        <v>31</v>
      </c>
      <c r="Y176" s="383" t="str">
        <f t="shared" si="47"/>
        <v>CON TIEMPO</v>
      </c>
      <c r="Z176" s="484" t="e">
        <f>(SUMIF(#REF!,'TABLERO-HALLAZGOS'!Q176,#REF!))/(R176)</f>
        <v>#REF!</v>
      </c>
      <c r="AA176" s="46" t="s">
        <v>48</v>
      </c>
      <c r="AB176" s="46" t="s">
        <v>48</v>
      </c>
      <c r="AC176" s="240" t="e">
        <f>(SUMIF(#REF!,'TABLERO-HALLAZGOS'!Q176,#REF!))/(R176)</f>
        <v>#REF!</v>
      </c>
      <c r="AD176" s="46" t="e">
        <f t="shared" si="28"/>
        <v>#REF!</v>
      </c>
      <c r="AE176" s="85" t="e">
        <f t="shared" si="43"/>
        <v>#REF!</v>
      </c>
      <c r="AF176" s="85" t="e">
        <f t="shared" si="44"/>
        <v>#REF!</v>
      </c>
      <c r="AG176" s="240" t="e">
        <f>(SUMIF(#REF!,'TABLERO-HALLAZGOS'!Q176,#REF!))/(R176)</f>
        <v>#REF!</v>
      </c>
      <c r="AH176" s="46" t="s">
        <v>49</v>
      </c>
    </row>
    <row r="177" spans="2:34" s="1" customFormat="1" ht="33" customHeight="1" x14ac:dyDescent="0.25">
      <c r="B177" s="40" t="s">
        <v>3814</v>
      </c>
      <c r="C177" s="384" t="s">
        <v>3815</v>
      </c>
      <c r="D177" s="25" t="s">
        <v>3816</v>
      </c>
      <c r="E177" s="61" t="s">
        <v>3817</v>
      </c>
      <c r="F177" s="61" t="s">
        <v>24</v>
      </c>
      <c r="G177" s="25" t="s">
        <v>99</v>
      </c>
      <c r="H177" s="25" t="s">
        <v>3817</v>
      </c>
      <c r="I177" s="453" t="s">
        <v>3819</v>
      </c>
      <c r="J177" s="454" t="s">
        <v>2603</v>
      </c>
      <c r="K177" s="387" t="s">
        <v>2604</v>
      </c>
      <c r="L177" s="455" t="s">
        <v>2657</v>
      </c>
      <c r="M177" s="387" t="s">
        <v>2658</v>
      </c>
      <c r="N177" s="25" t="s">
        <v>7</v>
      </c>
      <c r="O177" s="28">
        <v>89</v>
      </c>
      <c r="P177" s="28">
        <v>2021</v>
      </c>
      <c r="Q177" s="28" t="s">
        <v>4248</v>
      </c>
      <c r="R177" s="28" t="e">
        <f>COUNTIF(#REF!,'TABLERO-HALLAZGOS'!Q177)</f>
        <v>#REF!</v>
      </c>
      <c r="S177" s="25" t="s">
        <v>4249</v>
      </c>
      <c r="T177" s="389">
        <v>44501</v>
      </c>
      <c r="U177" s="143">
        <v>44650</v>
      </c>
      <c r="V177" s="484" t="e">
        <f>(SUMIF(#REF!,'TABLERO-HALLAZGOS'!Q177,#REF!))/(R177)</f>
        <v>#REF!</v>
      </c>
      <c r="W177" s="465" t="e">
        <f t="shared" si="45"/>
        <v>#REF!</v>
      </c>
      <c r="X177" s="485">
        <f t="shared" si="46"/>
        <v>-153</v>
      </c>
      <c r="Y177" s="383" t="str">
        <f t="shared" si="47"/>
        <v>VENCIDO</v>
      </c>
      <c r="Z177" s="484" t="e">
        <f>(SUMIF(#REF!,'TABLERO-HALLAZGOS'!Q177,#REF!))/(R177)</f>
        <v>#REF!</v>
      </c>
      <c r="AA177" s="46" t="s">
        <v>49</v>
      </c>
      <c r="AB177" s="46" t="s">
        <v>49</v>
      </c>
      <c r="AC177" s="240" t="e">
        <f>(SUMIF(#REF!,'TABLERO-HALLAZGOS'!Q177,#REF!))/(R177)</f>
        <v>#REF!</v>
      </c>
      <c r="AD177" s="46" t="e">
        <f t="shared" ref="AD177:AD200" si="48">IF(AC177&lt;=0%,"SIN AVANCE",IF(AC177&lt;33%,"AVANCE MINIMO",IF(AC177&lt;66%,"AVANCE PARCIAL",IF(AC177&lt;=99.9%,"AVANCE SIGNIFICATIVO",IF(AC177=100%,"CUMPLIMIENTO TOTAL","ERROR")))))</f>
        <v>#REF!</v>
      </c>
      <c r="AE177" s="85" t="e">
        <f t="shared" si="43"/>
        <v>#REF!</v>
      </c>
      <c r="AF177" s="85" t="e">
        <f t="shared" si="44"/>
        <v>#REF!</v>
      </c>
      <c r="AG177" s="240" t="e">
        <f>(SUMIF(#REF!,'TABLERO-HALLAZGOS'!Q177,#REF!))/(R177)</f>
        <v>#REF!</v>
      </c>
      <c r="AH177" s="46" t="s">
        <v>49</v>
      </c>
    </row>
    <row r="178" spans="2:34" s="1" customFormat="1" ht="33" customHeight="1" x14ac:dyDescent="0.25">
      <c r="B178" s="40" t="s">
        <v>3814</v>
      </c>
      <c r="C178" s="384" t="s">
        <v>3815</v>
      </c>
      <c r="D178" s="25" t="s">
        <v>3816</v>
      </c>
      <c r="E178" s="61" t="s">
        <v>2599</v>
      </c>
      <c r="F178" s="61" t="s">
        <v>2600</v>
      </c>
      <c r="G178" s="61" t="s">
        <v>96</v>
      </c>
      <c r="H178" s="40" t="s">
        <v>2601</v>
      </c>
      <c r="I178" s="394" t="s">
        <v>2602</v>
      </c>
      <c r="J178" s="454" t="s">
        <v>2603</v>
      </c>
      <c r="K178" s="387" t="s">
        <v>2604</v>
      </c>
      <c r="L178" s="455" t="s">
        <v>2605</v>
      </c>
      <c r="M178" s="387" t="s">
        <v>2606</v>
      </c>
      <c r="N178" s="25" t="s">
        <v>7</v>
      </c>
      <c r="O178" s="28">
        <v>89</v>
      </c>
      <c r="P178" s="28">
        <v>2021</v>
      </c>
      <c r="Q178" s="28" t="s">
        <v>4250</v>
      </c>
      <c r="R178" s="28" t="e">
        <f>COUNTIF(#REF!,'TABLERO-HALLAZGOS'!Q178)</f>
        <v>#REF!</v>
      </c>
      <c r="S178" s="25" t="s">
        <v>4251</v>
      </c>
      <c r="T178" s="30">
        <v>44501</v>
      </c>
      <c r="U178" s="30">
        <v>44681</v>
      </c>
      <c r="V178" s="484" t="e">
        <f>(SUMIF(#REF!,'TABLERO-HALLAZGOS'!Q178,#REF!))/(R178)</f>
        <v>#REF!</v>
      </c>
      <c r="W178" s="465" t="e">
        <f t="shared" si="45"/>
        <v>#REF!</v>
      </c>
      <c r="X178" s="485">
        <f t="shared" si="46"/>
        <v>-122</v>
      </c>
      <c r="Y178" s="383" t="str">
        <f t="shared" si="47"/>
        <v>VENCIDO</v>
      </c>
      <c r="Z178" s="484" t="e">
        <f>(SUMIF(#REF!,'TABLERO-HALLAZGOS'!Q178,#REF!))/(R178)</f>
        <v>#REF!</v>
      </c>
      <c r="AA178" s="46" t="s">
        <v>49</v>
      </c>
      <c r="AB178" s="46" t="s">
        <v>49</v>
      </c>
      <c r="AC178" s="240" t="e">
        <f>(SUMIF(#REF!,'TABLERO-HALLAZGOS'!Q178,#REF!))/(R178)</f>
        <v>#REF!</v>
      </c>
      <c r="AD178" s="46" t="e">
        <f t="shared" si="48"/>
        <v>#REF!</v>
      </c>
      <c r="AE178" s="85" t="e">
        <f t="shared" si="43"/>
        <v>#REF!</v>
      </c>
      <c r="AF178" s="85" t="e">
        <f t="shared" si="44"/>
        <v>#REF!</v>
      </c>
      <c r="AG178" s="240" t="e">
        <f>(SUMIF(#REF!,'TABLERO-HALLAZGOS'!Q178,#REF!))/(R178)</f>
        <v>#REF!</v>
      </c>
      <c r="AH178" s="46" t="s">
        <v>49</v>
      </c>
    </row>
    <row r="179" spans="2:34" s="1" customFormat="1" ht="33" customHeight="1" x14ac:dyDescent="0.25">
      <c r="B179" s="40" t="s">
        <v>3814</v>
      </c>
      <c r="C179" s="384" t="s">
        <v>3815</v>
      </c>
      <c r="D179" s="25" t="s">
        <v>3816</v>
      </c>
      <c r="E179" s="61" t="s">
        <v>2599</v>
      </c>
      <c r="F179" s="61" t="s">
        <v>2600</v>
      </c>
      <c r="G179" s="61" t="s">
        <v>96</v>
      </c>
      <c r="H179" s="40" t="s">
        <v>2601</v>
      </c>
      <c r="I179" s="394" t="s">
        <v>2602</v>
      </c>
      <c r="J179" s="454" t="s">
        <v>2603</v>
      </c>
      <c r="K179" s="387" t="s">
        <v>2604</v>
      </c>
      <c r="L179" s="455" t="s">
        <v>2605</v>
      </c>
      <c r="M179" s="387" t="s">
        <v>2606</v>
      </c>
      <c r="N179" s="25" t="s">
        <v>7</v>
      </c>
      <c r="O179" s="28">
        <v>89</v>
      </c>
      <c r="P179" s="28">
        <v>2021</v>
      </c>
      <c r="Q179" s="28" t="s">
        <v>4252</v>
      </c>
      <c r="R179" s="28" t="e">
        <f>COUNTIF(#REF!,'TABLERO-HALLAZGOS'!Q179)</f>
        <v>#REF!</v>
      </c>
      <c r="S179" s="25" t="s">
        <v>4253</v>
      </c>
      <c r="T179" s="30">
        <v>44501</v>
      </c>
      <c r="U179" s="30">
        <v>44681</v>
      </c>
      <c r="V179" s="484" t="e">
        <f>(SUMIF(#REF!,'TABLERO-HALLAZGOS'!Q179,#REF!))/(R179)</f>
        <v>#REF!</v>
      </c>
      <c r="W179" s="465" t="e">
        <f t="shared" si="45"/>
        <v>#REF!</v>
      </c>
      <c r="X179" s="485">
        <f t="shared" si="46"/>
        <v>-122</v>
      </c>
      <c r="Y179" s="383" t="str">
        <f t="shared" si="47"/>
        <v>VENCIDO</v>
      </c>
      <c r="Z179" s="484" t="e">
        <f>(SUMIF(#REF!,'TABLERO-HALLAZGOS'!Q179,#REF!))/(R179)</f>
        <v>#REF!</v>
      </c>
      <c r="AA179" s="46" t="s">
        <v>49</v>
      </c>
      <c r="AB179" s="46" t="s">
        <v>49</v>
      </c>
      <c r="AC179" s="240" t="e">
        <f>(SUMIF(#REF!,'TABLERO-HALLAZGOS'!Q179,#REF!))/(R179)</f>
        <v>#REF!</v>
      </c>
      <c r="AD179" s="46" t="e">
        <f t="shared" si="48"/>
        <v>#REF!</v>
      </c>
      <c r="AE179" s="85" t="e">
        <f t="shared" si="43"/>
        <v>#REF!</v>
      </c>
      <c r="AF179" s="85" t="e">
        <f t="shared" si="44"/>
        <v>#REF!</v>
      </c>
      <c r="AG179" s="240" t="e">
        <f>(SUMIF(#REF!,'TABLERO-HALLAZGOS'!Q179,#REF!))/(R179)</f>
        <v>#REF!</v>
      </c>
      <c r="AH179" s="46" t="s">
        <v>49</v>
      </c>
    </row>
    <row r="180" spans="2:34" s="1" customFormat="1" ht="33" customHeight="1" x14ac:dyDescent="0.25">
      <c r="B180" s="40" t="s">
        <v>3814</v>
      </c>
      <c r="C180" s="384" t="s">
        <v>3815</v>
      </c>
      <c r="D180" s="25" t="s">
        <v>3816</v>
      </c>
      <c r="E180" s="25" t="s">
        <v>4254</v>
      </c>
      <c r="F180" s="25" t="s">
        <v>3982</v>
      </c>
      <c r="G180" s="25" t="s">
        <v>3983</v>
      </c>
      <c r="H180" s="25" t="s">
        <v>4255</v>
      </c>
      <c r="I180" s="453" t="s">
        <v>4256</v>
      </c>
      <c r="J180" s="453" t="s">
        <v>4257</v>
      </c>
      <c r="K180" s="387" t="s">
        <v>2604</v>
      </c>
      <c r="L180" s="455" t="s">
        <v>4258</v>
      </c>
      <c r="M180" s="455" t="s">
        <v>4259</v>
      </c>
      <c r="N180" s="25" t="s">
        <v>7</v>
      </c>
      <c r="O180" s="28">
        <v>89</v>
      </c>
      <c r="P180" s="28">
        <v>2021</v>
      </c>
      <c r="Q180" s="28" t="s">
        <v>4260</v>
      </c>
      <c r="R180" s="28" t="e">
        <f>COUNTIF(#REF!,'TABLERO-HALLAZGOS'!Q180)</f>
        <v>#REF!</v>
      </c>
      <c r="S180" s="25" t="s">
        <v>4261</v>
      </c>
      <c r="T180" s="389">
        <v>44501</v>
      </c>
      <c r="U180" s="389">
        <v>44650</v>
      </c>
      <c r="V180" s="484" t="e">
        <f>(SUMIF(#REF!,'TABLERO-HALLAZGOS'!Q180,#REF!))/(R180)</f>
        <v>#REF!</v>
      </c>
      <c r="W180" s="465" t="e">
        <f t="shared" si="45"/>
        <v>#REF!</v>
      </c>
      <c r="X180" s="485">
        <f t="shared" si="46"/>
        <v>-153</v>
      </c>
      <c r="Y180" s="383" t="str">
        <f t="shared" si="47"/>
        <v>VENCIDO</v>
      </c>
      <c r="Z180" s="484" t="e">
        <f>(SUMIF(#REF!,'TABLERO-HALLAZGOS'!Q180,#REF!))/(R180)</f>
        <v>#REF!</v>
      </c>
      <c r="AA180" s="46" t="s">
        <v>49</v>
      </c>
      <c r="AB180" s="46" t="s">
        <v>49</v>
      </c>
      <c r="AC180" s="240" t="e">
        <f>(SUMIF(#REF!,'TABLERO-HALLAZGOS'!Q180,#REF!))/(R180)</f>
        <v>#REF!</v>
      </c>
      <c r="AD180" s="46" t="e">
        <f t="shared" si="48"/>
        <v>#REF!</v>
      </c>
      <c r="AE180" s="85" t="e">
        <f t="shared" si="43"/>
        <v>#REF!</v>
      </c>
      <c r="AF180" s="85" t="e">
        <f t="shared" si="44"/>
        <v>#REF!</v>
      </c>
      <c r="AG180" s="240" t="e">
        <f>(SUMIF(#REF!,'TABLERO-HALLAZGOS'!Q180,#REF!))/(R180)</f>
        <v>#REF!</v>
      </c>
      <c r="AH180" s="46" t="s">
        <v>49</v>
      </c>
    </row>
    <row r="181" spans="2:34" s="1" customFormat="1" ht="33" customHeight="1" x14ac:dyDescent="0.25">
      <c r="B181" s="40" t="s">
        <v>3814</v>
      </c>
      <c r="C181" s="384" t="s">
        <v>3815</v>
      </c>
      <c r="D181" s="25" t="s">
        <v>3816</v>
      </c>
      <c r="E181" s="28" t="s">
        <v>2655</v>
      </c>
      <c r="F181" s="28" t="s">
        <v>24</v>
      </c>
      <c r="G181" s="25" t="s">
        <v>99</v>
      </c>
      <c r="H181" s="25" t="s">
        <v>2656</v>
      </c>
      <c r="I181" s="458" t="s">
        <v>2655</v>
      </c>
      <c r="J181" s="458" t="s">
        <v>2603</v>
      </c>
      <c r="K181" s="457" t="s">
        <v>2604</v>
      </c>
      <c r="L181" s="456" t="s">
        <v>2657</v>
      </c>
      <c r="M181" s="457" t="s">
        <v>2658</v>
      </c>
      <c r="N181" s="25" t="s">
        <v>7</v>
      </c>
      <c r="O181" s="28">
        <v>89</v>
      </c>
      <c r="P181" s="28">
        <v>2021</v>
      </c>
      <c r="Q181" s="28" t="s">
        <v>4262</v>
      </c>
      <c r="R181" s="28" t="e">
        <f>COUNTIF(#REF!,'TABLERO-HALLAZGOS'!Q181)</f>
        <v>#REF!</v>
      </c>
      <c r="S181" s="25" t="s">
        <v>4263</v>
      </c>
      <c r="T181" s="389">
        <v>44501</v>
      </c>
      <c r="U181" s="389">
        <v>44834</v>
      </c>
      <c r="V181" s="484" t="e">
        <f>(SUMIF(#REF!,'TABLERO-HALLAZGOS'!Q181,#REF!))/(R181)</f>
        <v>#REF!</v>
      </c>
      <c r="W181" s="465" t="e">
        <f t="shared" si="45"/>
        <v>#REF!</v>
      </c>
      <c r="X181" s="485">
        <f t="shared" si="46"/>
        <v>31</v>
      </c>
      <c r="Y181" s="383" t="str">
        <f t="shared" si="47"/>
        <v>CON TIEMPO</v>
      </c>
      <c r="Z181" s="484" t="e">
        <f>(SUMIF(#REF!,'TABLERO-HALLAZGOS'!Q181,#REF!))/(R181)</f>
        <v>#REF!</v>
      </c>
      <c r="AA181" s="46" t="s">
        <v>48</v>
      </c>
      <c r="AB181" s="46" t="s">
        <v>48</v>
      </c>
      <c r="AC181" s="240" t="e">
        <f>(SUMIF(#REF!,'TABLERO-HALLAZGOS'!Q181,#REF!))/(R181)</f>
        <v>#REF!</v>
      </c>
      <c r="AD181" s="46" t="e">
        <f t="shared" si="48"/>
        <v>#REF!</v>
      </c>
      <c r="AE181" s="85" t="e">
        <f t="shared" si="43"/>
        <v>#REF!</v>
      </c>
      <c r="AF181" s="85" t="e">
        <f t="shared" si="44"/>
        <v>#REF!</v>
      </c>
      <c r="AG181" s="240" t="e">
        <f>(SUMIF(#REF!,'TABLERO-HALLAZGOS'!Q181,#REF!))/(R181)</f>
        <v>#REF!</v>
      </c>
      <c r="AH181" s="46" t="s">
        <v>49</v>
      </c>
    </row>
    <row r="182" spans="2:34" s="1" customFormat="1" ht="33" customHeight="1" x14ac:dyDescent="0.25">
      <c r="B182" s="40" t="s">
        <v>3814</v>
      </c>
      <c r="C182" s="384" t="s">
        <v>3815</v>
      </c>
      <c r="D182" s="25" t="s">
        <v>3816</v>
      </c>
      <c r="E182" s="25" t="s">
        <v>4254</v>
      </c>
      <c r="F182" s="25" t="s">
        <v>3982</v>
      </c>
      <c r="G182" s="25" t="s">
        <v>3983</v>
      </c>
      <c r="H182" s="25" t="s">
        <v>4255</v>
      </c>
      <c r="I182" s="453" t="s">
        <v>4256</v>
      </c>
      <c r="J182" s="454" t="s">
        <v>2603</v>
      </c>
      <c r="K182" s="387" t="s">
        <v>2604</v>
      </c>
      <c r="L182" s="455" t="s">
        <v>4258</v>
      </c>
      <c r="M182" s="455" t="s">
        <v>4259</v>
      </c>
      <c r="N182" s="25" t="s">
        <v>7</v>
      </c>
      <c r="O182" s="28">
        <v>89</v>
      </c>
      <c r="P182" s="28">
        <v>2021</v>
      </c>
      <c r="Q182" s="28" t="s">
        <v>4264</v>
      </c>
      <c r="R182" s="28" t="e">
        <f>COUNTIF(#REF!,'TABLERO-HALLAZGOS'!Q182)</f>
        <v>#REF!</v>
      </c>
      <c r="S182" s="25" t="s">
        <v>4265</v>
      </c>
      <c r="T182" s="389">
        <v>44501</v>
      </c>
      <c r="U182" s="389">
        <v>44650</v>
      </c>
      <c r="V182" s="484" t="e">
        <f>(SUMIF(#REF!,'TABLERO-HALLAZGOS'!Q182,#REF!))/(R182)</f>
        <v>#REF!</v>
      </c>
      <c r="W182" s="465" t="e">
        <f t="shared" si="45"/>
        <v>#REF!</v>
      </c>
      <c r="X182" s="485">
        <f t="shared" si="46"/>
        <v>-153</v>
      </c>
      <c r="Y182" s="383" t="str">
        <f t="shared" si="47"/>
        <v>VENCIDO</v>
      </c>
      <c r="Z182" s="484" t="e">
        <f>(SUMIF(#REF!,'TABLERO-HALLAZGOS'!Q182,#REF!))/(R182)</f>
        <v>#REF!</v>
      </c>
      <c r="AA182" s="46" t="s">
        <v>49</v>
      </c>
      <c r="AB182" s="46" t="s">
        <v>49</v>
      </c>
      <c r="AC182" s="240" t="e">
        <f>(SUMIF(#REF!,'TABLERO-HALLAZGOS'!Q182,#REF!))/(R182)</f>
        <v>#REF!</v>
      </c>
      <c r="AD182" s="46" t="e">
        <f t="shared" si="48"/>
        <v>#REF!</v>
      </c>
      <c r="AE182" s="85" t="e">
        <f t="shared" si="43"/>
        <v>#REF!</v>
      </c>
      <c r="AF182" s="85" t="e">
        <f t="shared" si="44"/>
        <v>#REF!</v>
      </c>
      <c r="AG182" s="240" t="e">
        <f>(SUMIF(#REF!,'TABLERO-HALLAZGOS'!Q182,#REF!))/(R182)</f>
        <v>#REF!</v>
      </c>
      <c r="AH182" s="46" t="s">
        <v>49</v>
      </c>
    </row>
    <row r="183" spans="2:34" s="1" customFormat="1" ht="33" customHeight="1" x14ac:dyDescent="0.25">
      <c r="B183" s="40" t="s">
        <v>3814</v>
      </c>
      <c r="C183" s="384" t="s">
        <v>3815</v>
      </c>
      <c r="D183" s="25" t="s">
        <v>3816</v>
      </c>
      <c r="E183" s="25" t="s">
        <v>170</v>
      </c>
      <c r="F183" s="61" t="s">
        <v>2527</v>
      </c>
      <c r="G183" s="25" t="s">
        <v>95</v>
      </c>
      <c r="H183" s="25" t="s">
        <v>3973</v>
      </c>
      <c r="I183" s="40" t="s">
        <v>78</v>
      </c>
      <c r="J183" s="449" t="s">
        <v>3808</v>
      </c>
      <c r="K183" s="449" t="s">
        <v>95</v>
      </c>
      <c r="L183" s="449" t="s">
        <v>84</v>
      </c>
      <c r="M183" s="449" t="s">
        <v>84</v>
      </c>
      <c r="N183" s="25" t="s">
        <v>7</v>
      </c>
      <c r="O183" s="28">
        <v>89</v>
      </c>
      <c r="P183" s="28">
        <v>2021</v>
      </c>
      <c r="Q183" s="28" t="s">
        <v>4266</v>
      </c>
      <c r="R183" s="28" t="e">
        <f>COUNTIF(#REF!,'TABLERO-HALLAZGOS'!Q183)</f>
        <v>#REF!</v>
      </c>
      <c r="S183" s="25" t="s">
        <v>4267</v>
      </c>
      <c r="T183" s="465">
        <v>44505</v>
      </c>
      <c r="U183" s="390">
        <v>44837</v>
      </c>
      <c r="V183" s="484" t="e">
        <f>(SUMIF(#REF!,'TABLERO-HALLAZGOS'!Q183,#REF!))/(R183)</f>
        <v>#REF!</v>
      </c>
      <c r="W183" s="465" t="e">
        <f t="shared" si="45"/>
        <v>#REF!</v>
      </c>
      <c r="X183" s="485">
        <f t="shared" si="46"/>
        <v>34</v>
      </c>
      <c r="Y183" s="383" t="str">
        <f t="shared" si="47"/>
        <v>CON TIEMPO</v>
      </c>
      <c r="Z183" s="484" t="e">
        <f>(SUMIF(#REF!,'TABLERO-HALLAZGOS'!Q183,#REF!))/(R183)</f>
        <v>#REF!</v>
      </c>
      <c r="AA183" s="46" t="s">
        <v>48</v>
      </c>
      <c r="AB183" s="46" t="s">
        <v>48</v>
      </c>
      <c r="AC183" s="240" t="e">
        <f>(SUMIF(#REF!,'TABLERO-HALLAZGOS'!Q183,#REF!))/(R183)</f>
        <v>#REF!</v>
      </c>
      <c r="AD183" s="46" t="e">
        <f t="shared" si="48"/>
        <v>#REF!</v>
      </c>
      <c r="AE183" s="85" t="e">
        <f t="shared" si="43"/>
        <v>#REF!</v>
      </c>
      <c r="AF183" s="85" t="e">
        <f t="shared" si="44"/>
        <v>#REF!</v>
      </c>
      <c r="AG183" s="240" t="e">
        <f>(SUMIF(#REF!,'TABLERO-HALLAZGOS'!Q183,#REF!))/(R183)</f>
        <v>#REF!</v>
      </c>
      <c r="AH183" s="46" t="s">
        <v>49</v>
      </c>
    </row>
    <row r="184" spans="2:34" s="1" customFormat="1" ht="33" customHeight="1" x14ac:dyDescent="0.25">
      <c r="B184" s="40" t="s">
        <v>3814</v>
      </c>
      <c r="C184" s="384" t="s">
        <v>3815</v>
      </c>
      <c r="D184" s="25" t="s">
        <v>3816</v>
      </c>
      <c r="E184" s="28" t="s">
        <v>3962</v>
      </c>
      <c r="F184" s="61" t="s">
        <v>2527</v>
      </c>
      <c r="G184" s="61" t="s">
        <v>95</v>
      </c>
      <c r="H184" s="25" t="s">
        <v>3963</v>
      </c>
      <c r="I184" s="459" t="s">
        <v>3401</v>
      </c>
      <c r="J184" s="459" t="s">
        <v>3808</v>
      </c>
      <c r="K184" s="457" t="s">
        <v>95</v>
      </c>
      <c r="L184" s="457" t="s">
        <v>84</v>
      </c>
      <c r="M184" s="457" t="s">
        <v>84</v>
      </c>
      <c r="N184" s="25" t="s">
        <v>7</v>
      </c>
      <c r="O184" s="28">
        <v>89</v>
      </c>
      <c r="P184" s="28">
        <v>2021</v>
      </c>
      <c r="Q184" s="28" t="s">
        <v>4268</v>
      </c>
      <c r="R184" s="28" t="e">
        <f>COUNTIF(#REF!,'TABLERO-HALLAZGOS'!Q184)</f>
        <v>#REF!</v>
      </c>
      <c r="S184" s="25" t="s">
        <v>4269</v>
      </c>
      <c r="T184" s="465">
        <v>44505</v>
      </c>
      <c r="U184" s="390">
        <v>44837</v>
      </c>
      <c r="V184" s="484" t="e">
        <f>(SUMIF(#REF!,'TABLERO-HALLAZGOS'!Q184,#REF!))/(R184)</f>
        <v>#REF!</v>
      </c>
      <c r="W184" s="465" t="e">
        <f t="shared" si="45"/>
        <v>#REF!</v>
      </c>
      <c r="X184" s="485">
        <f t="shared" si="46"/>
        <v>34</v>
      </c>
      <c r="Y184" s="383" t="str">
        <f t="shared" si="47"/>
        <v>CON TIEMPO</v>
      </c>
      <c r="Z184" s="484" t="e">
        <f>(SUMIF(#REF!,'TABLERO-HALLAZGOS'!Q184,#REF!))/(R184)</f>
        <v>#REF!</v>
      </c>
      <c r="AA184" s="46" t="s">
        <v>49</v>
      </c>
      <c r="AB184" s="46" t="s">
        <v>49</v>
      </c>
      <c r="AC184" s="240" t="e">
        <f>(SUMIF(#REF!,'TABLERO-HALLAZGOS'!Q184,#REF!))/(R184)</f>
        <v>#REF!</v>
      </c>
      <c r="AD184" s="46" t="e">
        <f t="shared" si="48"/>
        <v>#REF!</v>
      </c>
      <c r="AE184" s="85" t="e">
        <f t="shared" si="43"/>
        <v>#REF!</v>
      </c>
      <c r="AF184" s="85" t="e">
        <f t="shared" si="44"/>
        <v>#REF!</v>
      </c>
      <c r="AG184" s="240" t="e">
        <f>(SUMIF(#REF!,'TABLERO-HALLAZGOS'!Q184,#REF!))/(R184)</f>
        <v>#REF!</v>
      </c>
      <c r="AH184" s="46" t="s">
        <v>49</v>
      </c>
    </row>
    <row r="185" spans="2:34" s="1" customFormat="1" ht="33" customHeight="1" x14ac:dyDescent="0.25">
      <c r="B185" s="40" t="s">
        <v>3814</v>
      </c>
      <c r="C185" s="384" t="s">
        <v>3815</v>
      </c>
      <c r="D185" s="25" t="s">
        <v>3816</v>
      </c>
      <c r="E185" s="28" t="s">
        <v>3962</v>
      </c>
      <c r="F185" s="61" t="s">
        <v>2527</v>
      </c>
      <c r="G185" s="61" t="s">
        <v>95</v>
      </c>
      <c r="H185" s="25" t="s">
        <v>3963</v>
      </c>
      <c r="I185" s="459" t="s">
        <v>3401</v>
      </c>
      <c r="J185" s="459" t="s">
        <v>3808</v>
      </c>
      <c r="K185" s="457" t="s">
        <v>95</v>
      </c>
      <c r="L185" s="457" t="s">
        <v>84</v>
      </c>
      <c r="M185" s="457" t="s">
        <v>84</v>
      </c>
      <c r="N185" s="25" t="s">
        <v>7</v>
      </c>
      <c r="O185" s="28">
        <v>89</v>
      </c>
      <c r="P185" s="28">
        <v>2021</v>
      </c>
      <c r="Q185" s="28" t="s">
        <v>4270</v>
      </c>
      <c r="R185" s="28" t="e">
        <f>COUNTIF(#REF!,'TABLERO-HALLAZGOS'!Q185)</f>
        <v>#REF!</v>
      </c>
      <c r="S185" s="25" t="s">
        <v>4271</v>
      </c>
      <c r="T185" s="465">
        <v>44501</v>
      </c>
      <c r="U185" s="390">
        <v>44593</v>
      </c>
      <c r="V185" s="484" t="e">
        <f>(SUMIF(#REF!,'TABLERO-HALLAZGOS'!Q185,#REF!))/(R185)</f>
        <v>#REF!</v>
      </c>
      <c r="W185" s="465" t="e">
        <f t="shared" si="45"/>
        <v>#REF!</v>
      </c>
      <c r="X185" s="485">
        <f t="shared" si="46"/>
        <v>-210</v>
      </c>
      <c r="Y185" s="383" t="str">
        <f t="shared" si="47"/>
        <v>VENCIDO</v>
      </c>
      <c r="Z185" s="484" t="e">
        <f>(SUMIF(#REF!,'TABLERO-HALLAZGOS'!Q185,#REF!))/(R185)</f>
        <v>#REF!</v>
      </c>
      <c r="AA185" s="46" t="s">
        <v>49</v>
      </c>
      <c r="AB185" s="46" t="s">
        <v>49</v>
      </c>
      <c r="AC185" s="240" t="e">
        <f>(SUMIF(#REF!,'TABLERO-HALLAZGOS'!Q185,#REF!))/(R185)</f>
        <v>#REF!</v>
      </c>
      <c r="AD185" s="46" t="e">
        <f t="shared" si="48"/>
        <v>#REF!</v>
      </c>
      <c r="AE185" s="85" t="e">
        <f t="shared" si="43"/>
        <v>#REF!</v>
      </c>
      <c r="AF185" s="85" t="e">
        <f t="shared" si="44"/>
        <v>#REF!</v>
      </c>
      <c r="AG185" s="240" t="e">
        <f>(SUMIF(#REF!,'TABLERO-HALLAZGOS'!Q185,#REF!))/(R185)</f>
        <v>#REF!</v>
      </c>
      <c r="AH185" s="46" t="s">
        <v>49</v>
      </c>
    </row>
    <row r="186" spans="2:34" s="1" customFormat="1" ht="33" customHeight="1" x14ac:dyDescent="0.25">
      <c r="B186" s="40" t="s">
        <v>3814</v>
      </c>
      <c r="C186" s="384" t="s">
        <v>3815</v>
      </c>
      <c r="D186" s="25" t="s">
        <v>3816</v>
      </c>
      <c r="E186" s="25" t="s">
        <v>170</v>
      </c>
      <c r="F186" s="61" t="s">
        <v>2527</v>
      </c>
      <c r="G186" s="25" t="s">
        <v>95</v>
      </c>
      <c r="H186" s="25" t="s">
        <v>3973</v>
      </c>
      <c r="I186" s="40" t="s">
        <v>78</v>
      </c>
      <c r="J186" s="449" t="s">
        <v>3808</v>
      </c>
      <c r="K186" s="449" t="s">
        <v>95</v>
      </c>
      <c r="L186" s="449" t="s">
        <v>84</v>
      </c>
      <c r="M186" s="449" t="s">
        <v>84</v>
      </c>
      <c r="N186" s="25" t="s">
        <v>7</v>
      </c>
      <c r="O186" s="28">
        <v>89</v>
      </c>
      <c r="P186" s="28">
        <v>2021</v>
      </c>
      <c r="Q186" s="28" t="s">
        <v>4272</v>
      </c>
      <c r="R186" s="28" t="e">
        <f>COUNTIF(#REF!,'TABLERO-HALLAZGOS'!Q186)</f>
        <v>#REF!</v>
      </c>
      <c r="S186" s="25" t="s">
        <v>4273</v>
      </c>
      <c r="T186" s="465">
        <v>44505</v>
      </c>
      <c r="U186" s="390">
        <v>44837</v>
      </c>
      <c r="V186" s="484" t="e">
        <f>(SUMIF(#REF!,'TABLERO-HALLAZGOS'!Q186,#REF!))/(R186)</f>
        <v>#REF!</v>
      </c>
      <c r="W186" s="465" t="e">
        <f t="shared" si="45"/>
        <v>#REF!</v>
      </c>
      <c r="X186" s="485">
        <f t="shared" si="46"/>
        <v>34</v>
      </c>
      <c r="Y186" s="383" t="str">
        <f t="shared" si="47"/>
        <v>CON TIEMPO</v>
      </c>
      <c r="Z186" s="484" t="e">
        <f>(SUMIF(#REF!,'TABLERO-HALLAZGOS'!Q186,#REF!))/(R186)</f>
        <v>#REF!</v>
      </c>
      <c r="AA186" s="46" t="s">
        <v>48</v>
      </c>
      <c r="AB186" s="46" t="s">
        <v>48</v>
      </c>
      <c r="AC186" s="240" t="e">
        <f>(SUMIF(#REF!,'TABLERO-HALLAZGOS'!Q186,#REF!))/(R186)</f>
        <v>#REF!</v>
      </c>
      <c r="AD186" s="46" t="e">
        <f t="shared" si="48"/>
        <v>#REF!</v>
      </c>
      <c r="AE186" s="85" t="e">
        <f t="shared" si="43"/>
        <v>#REF!</v>
      </c>
      <c r="AF186" s="85" t="e">
        <f t="shared" si="44"/>
        <v>#REF!</v>
      </c>
      <c r="AG186" s="240" t="e">
        <f>(SUMIF(#REF!,'TABLERO-HALLAZGOS'!Q186,#REF!))/(R186)</f>
        <v>#REF!</v>
      </c>
      <c r="AH186" s="46" t="s">
        <v>49</v>
      </c>
    </row>
    <row r="187" spans="2:34" s="1" customFormat="1" ht="33" customHeight="1" x14ac:dyDescent="0.25">
      <c r="B187" s="40" t="s">
        <v>3814</v>
      </c>
      <c r="C187" s="384" t="s">
        <v>3815</v>
      </c>
      <c r="D187" s="25" t="s">
        <v>3816</v>
      </c>
      <c r="E187" s="25" t="s">
        <v>4274</v>
      </c>
      <c r="F187" s="28" t="s">
        <v>24</v>
      </c>
      <c r="G187" s="25" t="s">
        <v>99</v>
      </c>
      <c r="H187" s="25" t="s">
        <v>4275</v>
      </c>
      <c r="I187" s="456" t="s">
        <v>4276</v>
      </c>
      <c r="J187" s="457" t="s">
        <v>2603</v>
      </c>
      <c r="K187" s="457" t="s">
        <v>2604</v>
      </c>
      <c r="L187" s="456" t="s">
        <v>4277</v>
      </c>
      <c r="M187" s="456" t="s">
        <v>4278</v>
      </c>
      <c r="N187" s="25" t="s">
        <v>7</v>
      </c>
      <c r="O187" s="28">
        <v>89</v>
      </c>
      <c r="P187" s="28">
        <v>2021</v>
      </c>
      <c r="Q187" s="28" t="s">
        <v>4279</v>
      </c>
      <c r="R187" s="28" t="e">
        <f>COUNTIF(#REF!,'TABLERO-HALLAZGOS'!Q187)</f>
        <v>#REF!</v>
      </c>
      <c r="S187" s="25" t="s">
        <v>4280</v>
      </c>
      <c r="T187" s="30">
        <v>44501</v>
      </c>
      <c r="U187" s="30">
        <v>44834</v>
      </c>
      <c r="V187" s="484" t="e">
        <f>(SUMIF(#REF!,'TABLERO-HALLAZGOS'!Q187,#REF!))/(R187)</f>
        <v>#REF!</v>
      </c>
      <c r="W187" s="465" t="e">
        <f t="shared" si="45"/>
        <v>#REF!</v>
      </c>
      <c r="X187" s="485">
        <f t="shared" si="46"/>
        <v>31</v>
      </c>
      <c r="Y187" s="383" t="str">
        <f t="shared" si="47"/>
        <v>CON TIEMPO</v>
      </c>
      <c r="Z187" s="484" t="e">
        <f>(SUMIF(#REF!,'TABLERO-HALLAZGOS'!Q187,#REF!))/(R187)</f>
        <v>#REF!</v>
      </c>
      <c r="AA187" s="46" t="s">
        <v>48</v>
      </c>
      <c r="AB187" s="46" t="s">
        <v>48</v>
      </c>
      <c r="AC187" s="240" t="e">
        <f>(SUMIF(#REF!,'TABLERO-HALLAZGOS'!Q187,#REF!))/(R187)</f>
        <v>#REF!</v>
      </c>
      <c r="AD187" s="46" t="e">
        <f t="shared" si="48"/>
        <v>#REF!</v>
      </c>
      <c r="AE187" s="85" t="e">
        <f t="shared" si="43"/>
        <v>#REF!</v>
      </c>
      <c r="AF187" s="85" t="e">
        <f t="shared" si="44"/>
        <v>#REF!</v>
      </c>
      <c r="AG187" s="240" t="e">
        <f>(SUMIF(#REF!,'TABLERO-HALLAZGOS'!Q187,#REF!))/(R187)</f>
        <v>#REF!</v>
      </c>
      <c r="AH187" s="46" t="s">
        <v>49</v>
      </c>
    </row>
    <row r="188" spans="2:34" s="1" customFormat="1" ht="33" customHeight="1" x14ac:dyDescent="0.25">
      <c r="B188" s="40" t="s">
        <v>3814</v>
      </c>
      <c r="C188" s="384" t="s">
        <v>3815</v>
      </c>
      <c r="D188" s="25" t="s">
        <v>3816</v>
      </c>
      <c r="E188" s="25" t="s">
        <v>4281</v>
      </c>
      <c r="F188" s="28" t="s">
        <v>24</v>
      </c>
      <c r="G188" s="25" t="s">
        <v>99</v>
      </c>
      <c r="H188" s="25" t="s">
        <v>4282</v>
      </c>
      <c r="I188" s="456" t="s">
        <v>4283</v>
      </c>
      <c r="J188" s="458" t="s">
        <v>2603</v>
      </c>
      <c r="K188" s="457" t="s">
        <v>2604</v>
      </c>
      <c r="L188" s="456" t="s">
        <v>4277</v>
      </c>
      <c r="M188" s="456" t="s">
        <v>4278</v>
      </c>
      <c r="N188" s="25" t="s">
        <v>7</v>
      </c>
      <c r="O188" s="28">
        <v>89</v>
      </c>
      <c r="P188" s="28">
        <v>2021</v>
      </c>
      <c r="Q188" s="28" t="s">
        <v>4284</v>
      </c>
      <c r="R188" s="28" t="e">
        <f>COUNTIF(#REF!,'TABLERO-HALLAZGOS'!Q188)</f>
        <v>#REF!</v>
      </c>
      <c r="S188" s="25" t="s">
        <v>4285</v>
      </c>
      <c r="T188" s="389">
        <v>44501</v>
      </c>
      <c r="U188" s="389">
        <v>44711</v>
      </c>
      <c r="V188" s="484" t="e">
        <f>(SUMIF(#REF!,'TABLERO-HALLAZGOS'!Q188,#REF!))/(R188)</f>
        <v>#REF!</v>
      </c>
      <c r="W188" s="465" t="e">
        <f t="shared" si="45"/>
        <v>#REF!</v>
      </c>
      <c r="X188" s="485">
        <f t="shared" si="46"/>
        <v>-92</v>
      </c>
      <c r="Y188" s="383" t="str">
        <f t="shared" si="47"/>
        <v>VENCIDO</v>
      </c>
      <c r="Z188" s="484" t="e">
        <f>(SUMIF(#REF!,'TABLERO-HALLAZGOS'!Q188,#REF!))/(R188)</f>
        <v>#REF!</v>
      </c>
      <c r="AA188" s="46" t="s">
        <v>49</v>
      </c>
      <c r="AB188" s="46" t="s">
        <v>49</v>
      </c>
      <c r="AC188" s="240" t="e">
        <f>(SUMIF(#REF!,'TABLERO-HALLAZGOS'!Q188,#REF!))/(R188)</f>
        <v>#REF!</v>
      </c>
      <c r="AD188" s="46" t="e">
        <f t="shared" si="48"/>
        <v>#REF!</v>
      </c>
      <c r="AE188" s="85" t="e">
        <f t="shared" si="43"/>
        <v>#REF!</v>
      </c>
      <c r="AF188" s="85" t="e">
        <f t="shared" si="44"/>
        <v>#REF!</v>
      </c>
      <c r="AG188" s="240" t="e">
        <f>(SUMIF(#REF!,'TABLERO-HALLAZGOS'!Q188,#REF!))/(R188)</f>
        <v>#REF!</v>
      </c>
      <c r="AH188" s="46" t="s">
        <v>49</v>
      </c>
    </row>
    <row r="189" spans="2:34" s="1" customFormat="1" ht="33" customHeight="1" x14ac:dyDescent="0.25">
      <c r="B189" s="40" t="s">
        <v>3814</v>
      </c>
      <c r="C189" s="384" t="s">
        <v>3815</v>
      </c>
      <c r="D189" s="25" t="s">
        <v>3816</v>
      </c>
      <c r="E189" s="40" t="s">
        <v>4286</v>
      </c>
      <c r="F189" s="61" t="s">
        <v>24</v>
      </c>
      <c r="G189" s="25" t="s">
        <v>99</v>
      </c>
      <c r="H189" s="40" t="s">
        <v>4287</v>
      </c>
      <c r="I189" s="459" t="s">
        <v>4288</v>
      </c>
      <c r="J189" s="459" t="s">
        <v>4289</v>
      </c>
      <c r="K189" s="456" t="s">
        <v>4290</v>
      </c>
      <c r="L189" s="456" t="s">
        <v>4291</v>
      </c>
      <c r="M189" s="456" t="s">
        <v>4292</v>
      </c>
      <c r="N189" s="25" t="s">
        <v>7</v>
      </c>
      <c r="O189" s="28">
        <v>89</v>
      </c>
      <c r="P189" s="28">
        <v>2021</v>
      </c>
      <c r="Q189" s="28" t="s">
        <v>4293</v>
      </c>
      <c r="R189" s="28" t="e">
        <f>COUNTIF(#REF!,'TABLERO-HALLAZGOS'!Q189)</f>
        <v>#REF!</v>
      </c>
      <c r="S189" s="25" t="s">
        <v>4294</v>
      </c>
      <c r="T189" s="389">
        <v>44483</v>
      </c>
      <c r="U189" s="389">
        <v>44772</v>
      </c>
      <c r="V189" s="484" t="e">
        <f>(SUMIF(#REF!,'TABLERO-HALLAZGOS'!Q189,#REF!))/(R189)</f>
        <v>#REF!</v>
      </c>
      <c r="W189" s="465" t="e">
        <f t="shared" si="45"/>
        <v>#REF!</v>
      </c>
      <c r="X189" s="485">
        <f t="shared" si="46"/>
        <v>-31</v>
      </c>
      <c r="Y189" s="383" t="str">
        <f t="shared" si="47"/>
        <v>VENCIDO</v>
      </c>
      <c r="Z189" s="484" t="e">
        <f>(SUMIF(#REF!,'TABLERO-HALLAZGOS'!Q189,#REF!))/(R189)</f>
        <v>#REF!</v>
      </c>
      <c r="AA189" s="46" t="s">
        <v>48</v>
      </c>
      <c r="AB189" s="46" t="s">
        <v>48</v>
      </c>
      <c r="AC189" s="240" t="e">
        <f>(SUMIF(#REF!,'TABLERO-HALLAZGOS'!Q189,#REF!))/(R189)</f>
        <v>#REF!</v>
      </c>
      <c r="AD189" s="46" t="e">
        <f t="shared" si="48"/>
        <v>#REF!</v>
      </c>
      <c r="AE189" s="85" t="e">
        <f t="shared" si="43"/>
        <v>#REF!</v>
      </c>
      <c r="AF189" s="85" t="e">
        <f t="shared" si="44"/>
        <v>#REF!</v>
      </c>
      <c r="AG189" s="240" t="e">
        <f>(SUMIF(#REF!,'TABLERO-HALLAZGOS'!Q189,#REF!))/(R189)</f>
        <v>#REF!</v>
      </c>
      <c r="AH189" s="46" t="s">
        <v>49</v>
      </c>
    </row>
    <row r="190" spans="2:34" s="1" customFormat="1" ht="33" customHeight="1" x14ac:dyDescent="0.25">
      <c r="B190" s="40" t="s">
        <v>3814</v>
      </c>
      <c r="C190" s="384" t="s">
        <v>3815</v>
      </c>
      <c r="D190" s="25" t="s">
        <v>3816</v>
      </c>
      <c r="E190" s="61" t="s">
        <v>2599</v>
      </c>
      <c r="F190" s="61" t="s">
        <v>2600</v>
      </c>
      <c r="G190" s="61" t="s">
        <v>96</v>
      </c>
      <c r="H190" s="40" t="s">
        <v>2601</v>
      </c>
      <c r="I190" s="394" t="s">
        <v>2602</v>
      </c>
      <c r="J190" s="454" t="s">
        <v>2603</v>
      </c>
      <c r="K190" s="387" t="s">
        <v>2604</v>
      </c>
      <c r="L190" s="455" t="s">
        <v>2605</v>
      </c>
      <c r="M190" s="387" t="s">
        <v>2606</v>
      </c>
      <c r="N190" s="25" t="s">
        <v>7</v>
      </c>
      <c r="O190" s="28">
        <v>89</v>
      </c>
      <c r="P190" s="28">
        <v>2021</v>
      </c>
      <c r="Q190" s="28" t="s">
        <v>4295</v>
      </c>
      <c r="R190" s="28" t="e">
        <f>COUNTIF(#REF!,'TABLERO-HALLAZGOS'!Q190)</f>
        <v>#REF!</v>
      </c>
      <c r="S190" s="25" t="s">
        <v>4294</v>
      </c>
      <c r="T190" s="391">
        <v>44501</v>
      </c>
      <c r="U190" s="389">
        <v>44834</v>
      </c>
      <c r="V190" s="484" t="e">
        <f>(SUMIF(#REF!,'TABLERO-HALLAZGOS'!Q190,#REF!))/(R190)</f>
        <v>#REF!</v>
      </c>
      <c r="W190" s="465" t="e">
        <f t="shared" si="45"/>
        <v>#REF!</v>
      </c>
      <c r="X190" s="485">
        <f t="shared" si="46"/>
        <v>31</v>
      </c>
      <c r="Y190" s="383" t="str">
        <f t="shared" si="47"/>
        <v>CON TIEMPO</v>
      </c>
      <c r="Z190" s="484" t="e">
        <f>(SUMIF(#REF!,'TABLERO-HALLAZGOS'!Q190,#REF!))/(R190)</f>
        <v>#REF!</v>
      </c>
      <c r="AA190" s="46" t="s">
        <v>48</v>
      </c>
      <c r="AB190" s="46" t="s">
        <v>48</v>
      </c>
      <c r="AC190" s="240" t="e">
        <f>(SUMIF(#REF!,'TABLERO-HALLAZGOS'!Q190,#REF!))/(R190)</f>
        <v>#REF!</v>
      </c>
      <c r="AD190" s="46" t="e">
        <f t="shared" si="48"/>
        <v>#REF!</v>
      </c>
      <c r="AE190" s="85" t="e">
        <f t="shared" si="43"/>
        <v>#REF!</v>
      </c>
      <c r="AF190" s="85" t="e">
        <f t="shared" si="44"/>
        <v>#REF!</v>
      </c>
      <c r="AG190" s="240" t="e">
        <f>(SUMIF(#REF!,'TABLERO-HALLAZGOS'!Q190,#REF!))/(R190)</f>
        <v>#REF!</v>
      </c>
      <c r="AH190" s="46" t="s">
        <v>49</v>
      </c>
    </row>
    <row r="191" spans="2:34" s="1" customFormat="1" ht="33" customHeight="1" x14ac:dyDescent="0.25">
      <c r="B191" s="40" t="s">
        <v>3814</v>
      </c>
      <c r="C191" s="384" t="s">
        <v>3815</v>
      </c>
      <c r="D191" s="25" t="s">
        <v>3816</v>
      </c>
      <c r="E191" s="25" t="s">
        <v>4296</v>
      </c>
      <c r="F191" s="25" t="s">
        <v>4230</v>
      </c>
      <c r="G191" s="25" t="s">
        <v>4297</v>
      </c>
      <c r="H191" s="25" t="s">
        <v>4298</v>
      </c>
      <c r="I191" s="456" t="s">
        <v>4299</v>
      </c>
      <c r="J191" s="458" t="s">
        <v>2603</v>
      </c>
      <c r="K191" s="457" t="s">
        <v>2604</v>
      </c>
      <c r="L191" s="456" t="s">
        <v>4300</v>
      </c>
      <c r="M191" s="456" t="s">
        <v>4301</v>
      </c>
      <c r="N191" s="25" t="s">
        <v>7</v>
      </c>
      <c r="O191" s="28">
        <v>89</v>
      </c>
      <c r="P191" s="28">
        <v>2021</v>
      </c>
      <c r="Q191" s="28" t="s">
        <v>4302</v>
      </c>
      <c r="R191" s="28" t="e">
        <f>COUNTIF(#REF!,'TABLERO-HALLAZGOS'!Q191)</f>
        <v>#REF!</v>
      </c>
      <c r="S191" s="25" t="s">
        <v>4303</v>
      </c>
      <c r="T191" s="389">
        <v>44501</v>
      </c>
      <c r="U191" s="389">
        <v>44681</v>
      </c>
      <c r="V191" s="484" t="e">
        <f>(SUMIF(#REF!,'TABLERO-HALLAZGOS'!Q191,#REF!))/(R191)</f>
        <v>#REF!</v>
      </c>
      <c r="W191" s="465" t="e">
        <f t="shared" si="45"/>
        <v>#REF!</v>
      </c>
      <c r="X191" s="485">
        <f t="shared" si="46"/>
        <v>-122</v>
      </c>
      <c r="Y191" s="383" t="str">
        <f t="shared" si="47"/>
        <v>VENCIDO</v>
      </c>
      <c r="Z191" s="484" t="e">
        <f>(SUMIF(#REF!,'TABLERO-HALLAZGOS'!Q191,#REF!))/(R191)</f>
        <v>#REF!</v>
      </c>
      <c r="AA191" s="46" t="s">
        <v>48</v>
      </c>
      <c r="AB191" s="46" t="s">
        <v>48</v>
      </c>
      <c r="AC191" s="240" t="e">
        <f>(SUMIF(#REF!,'TABLERO-HALLAZGOS'!Q191,#REF!))/(R191)</f>
        <v>#REF!</v>
      </c>
      <c r="AD191" s="46" t="e">
        <f t="shared" si="48"/>
        <v>#REF!</v>
      </c>
      <c r="AE191" s="85" t="e">
        <f t="shared" si="43"/>
        <v>#REF!</v>
      </c>
      <c r="AF191" s="85" t="e">
        <f t="shared" si="44"/>
        <v>#REF!</v>
      </c>
      <c r="AG191" s="240" t="e">
        <f>(SUMIF(#REF!,'TABLERO-HALLAZGOS'!Q191,#REF!))/(R191)</f>
        <v>#REF!</v>
      </c>
      <c r="AH191" s="46" t="s">
        <v>49</v>
      </c>
    </row>
    <row r="192" spans="2:34" s="1" customFormat="1" ht="33" customHeight="1" x14ac:dyDescent="0.25">
      <c r="B192" s="25" t="s">
        <v>4304</v>
      </c>
      <c r="C192" s="25" t="s">
        <v>4305</v>
      </c>
      <c r="D192" s="25" t="s">
        <v>4306</v>
      </c>
      <c r="E192" s="25" t="s">
        <v>4067</v>
      </c>
      <c r="F192" s="25" t="s">
        <v>37</v>
      </c>
      <c r="G192" s="28" t="s">
        <v>100</v>
      </c>
      <c r="H192" s="25" t="s">
        <v>4307</v>
      </c>
      <c r="I192" s="394" t="s">
        <v>4068</v>
      </c>
      <c r="J192" s="454" t="s">
        <v>2603</v>
      </c>
      <c r="K192" s="387" t="s">
        <v>2604</v>
      </c>
      <c r="L192" s="455" t="s">
        <v>4069</v>
      </c>
      <c r="M192" s="387" t="s">
        <v>4070</v>
      </c>
      <c r="N192" s="25" t="s">
        <v>7</v>
      </c>
      <c r="O192" s="28">
        <v>94</v>
      </c>
      <c r="P192" s="28">
        <v>2021</v>
      </c>
      <c r="Q192" s="28" t="s">
        <v>4308</v>
      </c>
      <c r="R192" s="28" t="e">
        <f>COUNTIF(#REF!,'TABLERO-HALLAZGOS'!Q192)</f>
        <v>#REF!</v>
      </c>
      <c r="S192" s="25" t="s">
        <v>4309</v>
      </c>
      <c r="T192" s="389">
        <v>44562</v>
      </c>
      <c r="U192" s="389">
        <v>44910</v>
      </c>
      <c r="V192" s="484" t="e">
        <f>(SUMIF(#REF!,'TABLERO-HALLAZGOS'!Q192,#REF!))/(R192)</f>
        <v>#REF!</v>
      </c>
      <c r="W192" s="465" t="e">
        <f t="shared" si="45"/>
        <v>#REF!</v>
      </c>
      <c r="X192" s="485">
        <f t="shared" si="46"/>
        <v>107</v>
      </c>
      <c r="Y192" s="383" t="str">
        <f t="shared" si="47"/>
        <v>CON TIEMPO</v>
      </c>
      <c r="Z192" s="484" t="e">
        <f>(SUMIF(#REF!,'TABLERO-HALLAZGOS'!Q192,#REF!))/(R192)</f>
        <v>#REF!</v>
      </c>
      <c r="AA192" s="46" t="s">
        <v>48</v>
      </c>
      <c r="AB192" s="46" t="s">
        <v>48</v>
      </c>
      <c r="AC192" s="240" t="e">
        <f>(SUMIF(#REF!,'TABLERO-HALLAZGOS'!Q192,#REF!))/(R192)</f>
        <v>#REF!</v>
      </c>
      <c r="AD192" s="46" t="e">
        <f t="shared" si="48"/>
        <v>#REF!</v>
      </c>
      <c r="AE192" s="85" t="e">
        <f t="shared" si="43"/>
        <v>#REF!</v>
      </c>
      <c r="AF192" s="85" t="e">
        <f t="shared" si="44"/>
        <v>#REF!</v>
      </c>
      <c r="AG192" s="240" t="e">
        <f>(SUMIF(#REF!,'TABLERO-HALLAZGOS'!Q192,#REF!))/(R192)</f>
        <v>#REF!</v>
      </c>
      <c r="AH192" s="46" t="s">
        <v>49</v>
      </c>
    </row>
    <row r="193" spans="2:34" s="1" customFormat="1" ht="33" customHeight="1" x14ac:dyDescent="0.25">
      <c r="B193" s="25" t="s">
        <v>4304</v>
      </c>
      <c r="C193" s="25" t="s">
        <v>4305</v>
      </c>
      <c r="D193" s="25" t="s">
        <v>4306</v>
      </c>
      <c r="E193" s="40" t="s">
        <v>4067</v>
      </c>
      <c r="F193" s="40" t="s">
        <v>37</v>
      </c>
      <c r="G193" s="28" t="s">
        <v>100</v>
      </c>
      <c r="H193" s="40" t="s">
        <v>4310</v>
      </c>
      <c r="I193" s="394" t="s">
        <v>4068</v>
      </c>
      <c r="J193" s="454" t="s">
        <v>2603</v>
      </c>
      <c r="K193" s="387" t="s">
        <v>2604</v>
      </c>
      <c r="L193" s="455" t="s">
        <v>4069</v>
      </c>
      <c r="M193" s="387" t="s">
        <v>4070</v>
      </c>
      <c r="N193" s="25" t="s">
        <v>7</v>
      </c>
      <c r="O193" s="28">
        <v>94</v>
      </c>
      <c r="P193" s="28">
        <v>2021</v>
      </c>
      <c r="Q193" s="28" t="s">
        <v>4311</v>
      </c>
      <c r="R193" s="28" t="e">
        <f>COUNTIF(#REF!,'TABLERO-HALLAZGOS'!Q193)</f>
        <v>#REF!</v>
      </c>
      <c r="S193" s="25" t="s">
        <v>4312</v>
      </c>
      <c r="T193" s="389">
        <v>44576</v>
      </c>
      <c r="U193" s="389">
        <v>44911</v>
      </c>
      <c r="V193" s="484" t="e">
        <f>(SUMIF(#REF!,'TABLERO-HALLAZGOS'!Q193,#REF!))/(R193)</f>
        <v>#REF!</v>
      </c>
      <c r="W193" s="465" t="e">
        <f t="shared" si="45"/>
        <v>#REF!</v>
      </c>
      <c r="X193" s="485">
        <f t="shared" si="46"/>
        <v>108</v>
      </c>
      <c r="Y193" s="383" t="str">
        <f t="shared" si="47"/>
        <v>CON TIEMPO</v>
      </c>
      <c r="Z193" s="484" t="e">
        <f>(SUMIF(#REF!,'TABLERO-HALLAZGOS'!Q193,#REF!))/(R193)</f>
        <v>#REF!</v>
      </c>
      <c r="AA193" s="46" t="s">
        <v>48</v>
      </c>
      <c r="AB193" s="46" t="s">
        <v>48</v>
      </c>
      <c r="AC193" s="240" t="e">
        <f>(SUMIF(#REF!,'TABLERO-HALLAZGOS'!Q193,#REF!))/(R193)</f>
        <v>#REF!</v>
      </c>
      <c r="AD193" s="46" t="e">
        <f t="shared" si="48"/>
        <v>#REF!</v>
      </c>
      <c r="AE193" s="85" t="e">
        <f t="shared" si="43"/>
        <v>#REF!</v>
      </c>
      <c r="AF193" s="85" t="e">
        <f t="shared" si="44"/>
        <v>#REF!</v>
      </c>
      <c r="AG193" s="240" t="e">
        <f>(SUMIF(#REF!,'TABLERO-HALLAZGOS'!Q193,#REF!))/(R193)</f>
        <v>#REF!</v>
      </c>
      <c r="AH193" s="46" t="s">
        <v>49</v>
      </c>
    </row>
    <row r="194" spans="2:34" s="1" customFormat="1" ht="33" customHeight="1" x14ac:dyDescent="0.25">
      <c r="B194" s="25" t="s">
        <v>4304</v>
      </c>
      <c r="C194" s="25" t="s">
        <v>4305</v>
      </c>
      <c r="D194" s="25" t="s">
        <v>4306</v>
      </c>
      <c r="E194" s="61" t="s">
        <v>3817</v>
      </c>
      <c r="F194" s="61" t="s">
        <v>24</v>
      </c>
      <c r="G194" s="25" t="s">
        <v>99</v>
      </c>
      <c r="H194" s="25" t="s">
        <v>3817</v>
      </c>
      <c r="I194" s="453" t="s">
        <v>3819</v>
      </c>
      <c r="J194" s="454" t="s">
        <v>2603</v>
      </c>
      <c r="K194" s="387" t="s">
        <v>2604</v>
      </c>
      <c r="L194" s="455" t="s">
        <v>2657</v>
      </c>
      <c r="M194" s="387" t="s">
        <v>2658</v>
      </c>
      <c r="N194" s="25" t="s">
        <v>7</v>
      </c>
      <c r="O194" s="28">
        <v>94</v>
      </c>
      <c r="P194" s="28">
        <v>2021</v>
      </c>
      <c r="Q194" s="28" t="s">
        <v>4313</v>
      </c>
      <c r="R194" s="28" t="e">
        <f>COUNTIF(#REF!,'TABLERO-HALLAZGOS'!Q194)</f>
        <v>#REF!</v>
      </c>
      <c r="S194" s="25" t="s">
        <v>4314</v>
      </c>
      <c r="T194" s="389">
        <v>44564</v>
      </c>
      <c r="U194" s="389">
        <v>44910</v>
      </c>
      <c r="V194" s="484" t="e">
        <f>(SUMIF(#REF!,'TABLERO-HALLAZGOS'!Q194,#REF!))/(R194)</f>
        <v>#REF!</v>
      </c>
      <c r="W194" s="465" t="e">
        <f t="shared" si="45"/>
        <v>#REF!</v>
      </c>
      <c r="X194" s="485">
        <f t="shared" si="46"/>
        <v>107</v>
      </c>
      <c r="Y194" s="383" t="str">
        <f t="shared" si="47"/>
        <v>CON TIEMPO</v>
      </c>
      <c r="Z194" s="484" t="e">
        <f>(SUMIF(#REF!,'TABLERO-HALLAZGOS'!Q194,#REF!))/(R194)</f>
        <v>#REF!</v>
      </c>
      <c r="AA194" s="46" t="s">
        <v>48</v>
      </c>
      <c r="AB194" s="46" t="s">
        <v>48</v>
      </c>
      <c r="AC194" s="240" t="e">
        <f>(SUMIF(#REF!,'TABLERO-HALLAZGOS'!Q194,#REF!))/(R194)</f>
        <v>#REF!</v>
      </c>
      <c r="AD194" s="46" t="e">
        <f t="shared" si="48"/>
        <v>#REF!</v>
      </c>
      <c r="AE194" s="85" t="e">
        <f t="shared" si="43"/>
        <v>#REF!</v>
      </c>
      <c r="AF194" s="85" t="e">
        <f t="shared" si="44"/>
        <v>#REF!</v>
      </c>
      <c r="AG194" s="240" t="e">
        <f>(SUMIF(#REF!,'TABLERO-HALLAZGOS'!Q194,#REF!))/(R194)</f>
        <v>#REF!</v>
      </c>
      <c r="AH194" s="46" t="s">
        <v>49</v>
      </c>
    </row>
    <row r="195" spans="2:34" s="1" customFormat="1" ht="33" customHeight="1" x14ac:dyDescent="0.25">
      <c r="B195" s="25" t="s">
        <v>4304</v>
      </c>
      <c r="C195" s="25" t="s">
        <v>4305</v>
      </c>
      <c r="D195" s="25" t="s">
        <v>4306</v>
      </c>
      <c r="E195" s="61" t="s">
        <v>2599</v>
      </c>
      <c r="F195" s="61" t="s">
        <v>2600</v>
      </c>
      <c r="G195" s="61" t="s">
        <v>96</v>
      </c>
      <c r="H195" s="40" t="s">
        <v>2601</v>
      </c>
      <c r="I195" s="394" t="s">
        <v>2602</v>
      </c>
      <c r="J195" s="454" t="s">
        <v>2603</v>
      </c>
      <c r="K195" s="387" t="s">
        <v>2604</v>
      </c>
      <c r="L195" s="455" t="s">
        <v>2605</v>
      </c>
      <c r="M195" s="387" t="s">
        <v>2606</v>
      </c>
      <c r="N195" s="25" t="s">
        <v>7</v>
      </c>
      <c r="O195" s="28">
        <v>94</v>
      </c>
      <c r="P195" s="28">
        <v>2021</v>
      </c>
      <c r="Q195" s="28" t="s">
        <v>4315</v>
      </c>
      <c r="R195" s="28" t="e">
        <f>COUNTIF(#REF!,'TABLERO-HALLAZGOS'!Q195)</f>
        <v>#REF!</v>
      </c>
      <c r="S195" s="25" t="s">
        <v>4316</v>
      </c>
      <c r="T195" s="389">
        <v>44562</v>
      </c>
      <c r="U195" s="389">
        <v>44760</v>
      </c>
      <c r="V195" s="484" t="e">
        <f>(SUMIF(#REF!,'TABLERO-HALLAZGOS'!Q195,#REF!))/(R195)</f>
        <v>#REF!</v>
      </c>
      <c r="W195" s="465" t="e">
        <f t="shared" si="45"/>
        <v>#REF!</v>
      </c>
      <c r="X195" s="485">
        <f t="shared" si="46"/>
        <v>-43</v>
      </c>
      <c r="Y195" s="383" t="str">
        <f t="shared" si="47"/>
        <v>VENCIDO</v>
      </c>
      <c r="Z195" s="484" t="e">
        <f>(SUMIF(#REF!,'TABLERO-HALLAZGOS'!Q195,#REF!))/(R195)</f>
        <v>#REF!</v>
      </c>
      <c r="AA195" s="46" t="s">
        <v>49</v>
      </c>
      <c r="AB195" s="46" t="s">
        <v>49</v>
      </c>
      <c r="AC195" s="240" t="e">
        <f>(SUMIF(#REF!,'TABLERO-HALLAZGOS'!Q195,#REF!))/(R195)</f>
        <v>#REF!</v>
      </c>
      <c r="AD195" s="46" t="e">
        <f t="shared" si="48"/>
        <v>#REF!</v>
      </c>
      <c r="AE195" s="85" t="e">
        <f t="shared" si="43"/>
        <v>#REF!</v>
      </c>
      <c r="AF195" s="85" t="e">
        <f t="shared" si="44"/>
        <v>#REF!</v>
      </c>
      <c r="AG195" s="240" t="e">
        <f>(SUMIF(#REF!,'TABLERO-HALLAZGOS'!Q195,#REF!))/(R195)</f>
        <v>#REF!</v>
      </c>
      <c r="AH195" s="46" t="s">
        <v>49</v>
      </c>
    </row>
    <row r="196" spans="2:34" s="1" customFormat="1" ht="33" customHeight="1" x14ac:dyDescent="0.25">
      <c r="B196" s="25" t="s">
        <v>4304</v>
      </c>
      <c r="C196" s="25" t="s">
        <v>4305</v>
      </c>
      <c r="D196" s="25" t="s">
        <v>4306</v>
      </c>
      <c r="E196" s="25" t="s">
        <v>4067</v>
      </c>
      <c r="F196" s="25" t="s">
        <v>37</v>
      </c>
      <c r="G196" s="28" t="s">
        <v>100</v>
      </c>
      <c r="H196" s="25" t="s">
        <v>4307</v>
      </c>
      <c r="I196" s="394" t="s">
        <v>4068</v>
      </c>
      <c r="J196" s="454" t="s">
        <v>2603</v>
      </c>
      <c r="K196" s="387" t="s">
        <v>2604</v>
      </c>
      <c r="L196" s="455" t="s">
        <v>4069</v>
      </c>
      <c r="M196" s="387" t="s">
        <v>4070</v>
      </c>
      <c r="N196" s="25" t="s">
        <v>7</v>
      </c>
      <c r="O196" s="28">
        <v>94</v>
      </c>
      <c r="P196" s="28">
        <v>2021</v>
      </c>
      <c r="Q196" s="28" t="s">
        <v>4317</v>
      </c>
      <c r="R196" s="28" t="e">
        <f>COUNTIF(#REF!,'TABLERO-HALLAZGOS'!Q196)</f>
        <v>#REF!</v>
      </c>
      <c r="S196" s="25" t="s">
        <v>4318</v>
      </c>
      <c r="T196" s="389">
        <v>44562</v>
      </c>
      <c r="U196" s="389">
        <v>44742</v>
      </c>
      <c r="V196" s="484" t="e">
        <f>(SUMIF(#REF!,'TABLERO-HALLAZGOS'!Q196,#REF!))/(R196)</f>
        <v>#REF!</v>
      </c>
      <c r="W196" s="465" t="e">
        <f t="shared" si="45"/>
        <v>#REF!</v>
      </c>
      <c r="X196" s="485">
        <f t="shared" si="46"/>
        <v>-61</v>
      </c>
      <c r="Y196" s="383" t="str">
        <f t="shared" si="47"/>
        <v>VENCIDO</v>
      </c>
      <c r="Z196" s="484" t="e">
        <f>(SUMIF(#REF!,'TABLERO-HALLAZGOS'!Q196,#REF!))/(R196)</f>
        <v>#REF!</v>
      </c>
      <c r="AA196" s="46" t="s">
        <v>49</v>
      </c>
      <c r="AB196" s="46" t="s">
        <v>49</v>
      </c>
      <c r="AC196" s="240" t="e">
        <f>(SUMIF(#REF!,'TABLERO-HALLAZGOS'!Q196,#REF!))/(R196)</f>
        <v>#REF!</v>
      </c>
      <c r="AD196" s="46" t="e">
        <f t="shared" si="48"/>
        <v>#REF!</v>
      </c>
      <c r="AE196" s="85" t="e">
        <f t="shared" si="43"/>
        <v>#REF!</v>
      </c>
      <c r="AF196" s="85" t="e">
        <f t="shared" si="44"/>
        <v>#REF!</v>
      </c>
      <c r="AG196" s="240" t="e">
        <f>(SUMIF(#REF!,'TABLERO-HALLAZGOS'!Q196,#REF!))/(R196)</f>
        <v>#REF!</v>
      </c>
      <c r="AH196" s="46" t="s">
        <v>49</v>
      </c>
    </row>
    <row r="197" spans="2:34" s="1" customFormat="1" ht="33" customHeight="1" x14ac:dyDescent="0.25">
      <c r="B197" s="25" t="s">
        <v>4304</v>
      </c>
      <c r="C197" s="25" t="s">
        <v>4305</v>
      </c>
      <c r="D197" s="25" t="s">
        <v>4306</v>
      </c>
      <c r="E197" s="61" t="s">
        <v>3817</v>
      </c>
      <c r="F197" s="61" t="s">
        <v>24</v>
      </c>
      <c r="G197" s="25" t="s">
        <v>99</v>
      </c>
      <c r="H197" s="25" t="s">
        <v>3817</v>
      </c>
      <c r="I197" s="453" t="s">
        <v>3819</v>
      </c>
      <c r="J197" s="454" t="s">
        <v>2603</v>
      </c>
      <c r="K197" s="387" t="s">
        <v>2604</v>
      </c>
      <c r="L197" s="455" t="s">
        <v>2657</v>
      </c>
      <c r="M197" s="387" t="s">
        <v>2658</v>
      </c>
      <c r="N197" s="25" t="s">
        <v>7</v>
      </c>
      <c r="O197" s="28">
        <v>94</v>
      </c>
      <c r="P197" s="28">
        <v>2021</v>
      </c>
      <c r="Q197" s="28" t="s">
        <v>4319</v>
      </c>
      <c r="R197" s="28" t="e">
        <f>COUNTIF(#REF!,'TABLERO-HALLAZGOS'!Q197)</f>
        <v>#REF!</v>
      </c>
      <c r="S197" s="25" t="s">
        <v>4320</v>
      </c>
      <c r="T197" s="389">
        <v>44564</v>
      </c>
      <c r="U197" s="389">
        <v>44681</v>
      </c>
      <c r="V197" s="484" t="e">
        <f>(SUMIF(#REF!,'TABLERO-HALLAZGOS'!Q197,#REF!))/(R197)</f>
        <v>#REF!</v>
      </c>
      <c r="W197" s="465" t="e">
        <f t="shared" si="45"/>
        <v>#REF!</v>
      </c>
      <c r="X197" s="485">
        <f t="shared" si="46"/>
        <v>-122</v>
      </c>
      <c r="Y197" s="383" t="str">
        <f t="shared" si="47"/>
        <v>VENCIDO</v>
      </c>
      <c r="Z197" s="484" t="e">
        <f>(SUMIF(#REF!,'TABLERO-HALLAZGOS'!Q197,#REF!))/(R197)</f>
        <v>#REF!</v>
      </c>
      <c r="AA197" s="46" t="s">
        <v>49</v>
      </c>
      <c r="AB197" s="46" t="s">
        <v>49</v>
      </c>
      <c r="AC197" s="240" t="e">
        <f>(SUMIF(#REF!,'TABLERO-HALLAZGOS'!Q197,#REF!))/(R197)</f>
        <v>#REF!</v>
      </c>
      <c r="AD197" s="46" t="e">
        <f t="shared" si="48"/>
        <v>#REF!</v>
      </c>
      <c r="AE197" s="85" t="e">
        <f t="shared" si="43"/>
        <v>#REF!</v>
      </c>
      <c r="AF197" s="85" t="e">
        <f t="shared" si="44"/>
        <v>#REF!</v>
      </c>
      <c r="AG197" s="240" t="e">
        <f>(SUMIF(#REF!,'TABLERO-HALLAZGOS'!Q197,#REF!))/(R197)</f>
        <v>#REF!</v>
      </c>
      <c r="AH197" s="46" t="s">
        <v>49</v>
      </c>
    </row>
    <row r="198" spans="2:34" s="1" customFormat="1" ht="33" customHeight="1" x14ac:dyDescent="0.25">
      <c r="B198" s="25" t="s">
        <v>4304</v>
      </c>
      <c r="C198" s="25" t="s">
        <v>4305</v>
      </c>
      <c r="D198" s="25" t="s">
        <v>4306</v>
      </c>
      <c r="E198" s="61" t="s">
        <v>2599</v>
      </c>
      <c r="F198" s="61" t="s">
        <v>2600</v>
      </c>
      <c r="G198" s="61" t="s">
        <v>96</v>
      </c>
      <c r="H198" s="40" t="s">
        <v>2601</v>
      </c>
      <c r="I198" s="394" t="s">
        <v>2602</v>
      </c>
      <c r="J198" s="454" t="s">
        <v>2603</v>
      </c>
      <c r="K198" s="387" t="s">
        <v>2604</v>
      </c>
      <c r="L198" s="455" t="s">
        <v>2605</v>
      </c>
      <c r="M198" s="387" t="s">
        <v>2606</v>
      </c>
      <c r="N198" s="25" t="s">
        <v>7</v>
      </c>
      <c r="O198" s="28">
        <v>94</v>
      </c>
      <c r="P198" s="28">
        <v>2021</v>
      </c>
      <c r="Q198" s="28" t="s">
        <v>4321</v>
      </c>
      <c r="R198" s="28" t="e">
        <f>COUNTIF(#REF!,'TABLERO-HALLAZGOS'!Q198)</f>
        <v>#REF!</v>
      </c>
      <c r="S198" s="25" t="s">
        <v>4322</v>
      </c>
      <c r="T198" s="389">
        <v>44562</v>
      </c>
      <c r="U198" s="389">
        <v>44760</v>
      </c>
      <c r="V198" s="484" t="e">
        <f>(SUMIF(#REF!,'TABLERO-HALLAZGOS'!Q198,#REF!))/(R198)</f>
        <v>#REF!</v>
      </c>
      <c r="W198" s="465" t="e">
        <f t="shared" si="45"/>
        <v>#REF!</v>
      </c>
      <c r="X198" s="485">
        <f t="shared" si="46"/>
        <v>-43</v>
      </c>
      <c r="Y198" s="383" t="str">
        <f t="shared" si="47"/>
        <v>VENCIDO</v>
      </c>
      <c r="Z198" s="484" t="e">
        <f>(SUMIF(#REF!,'TABLERO-HALLAZGOS'!Q198,#REF!))/(R198)</f>
        <v>#REF!</v>
      </c>
      <c r="AA198" s="46" t="s">
        <v>49</v>
      </c>
      <c r="AB198" s="46" t="s">
        <v>49</v>
      </c>
      <c r="AC198" s="240" t="e">
        <f>(SUMIF(#REF!,'TABLERO-HALLAZGOS'!Q198,#REF!))/(R198)</f>
        <v>#REF!</v>
      </c>
      <c r="AD198" s="46" t="e">
        <f t="shared" si="48"/>
        <v>#REF!</v>
      </c>
      <c r="AE198" s="85" t="e">
        <f t="shared" si="43"/>
        <v>#REF!</v>
      </c>
      <c r="AF198" s="85" t="e">
        <f t="shared" si="44"/>
        <v>#REF!</v>
      </c>
      <c r="AG198" s="240" t="e">
        <f>(SUMIF(#REF!,'TABLERO-HALLAZGOS'!Q198,#REF!))/(R198)</f>
        <v>#REF!</v>
      </c>
      <c r="AH198" s="46" t="s">
        <v>49</v>
      </c>
    </row>
    <row r="199" spans="2:34" s="1" customFormat="1" ht="33" customHeight="1" x14ac:dyDescent="0.25">
      <c r="B199" s="25" t="s">
        <v>3962</v>
      </c>
      <c r="C199" s="28" t="s">
        <v>2527</v>
      </c>
      <c r="D199" s="28" t="s">
        <v>95</v>
      </c>
      <c r="E199" s="40" t="s">
        <v>4013</v>
      </c>
      <c r="F199" s="61" t="s">
        <v>24</v>
      </c>
      <c r="G199" s="25" t="s">
        <v>99</v>
      </c>
      <c r="H199" s="40" t="s">
        <v>1953</v>
      </c>
      <c r="I199" s="458" t="s">
        <v>3012</v>
      </c>
      <c r="J199" s="459" t="s">
        <v>3811</v>
      </c>
      <c r="K199" s="457" t="s">
        <v>3014</v>
      </c>
      <c r="L199" s="457" t="s">
        <v>84</v>
      </c>
      <c r="M199" s="457" t="s">
        <v>84</v>
      </c>
      <c r="N199" s="25" t="s">
        <v>9</v>
      </c>
      <c r="O199" s="118" t="s">
        <v>4323</v>
      </c>
      <c r="P199" s="28">
        <v>2021</v>
      </c>
      <c r="Q199" s="28" t="s">
        <v>4324</v>
      </c>
      <c r="R199" s="28" t="e">
        <f>COUNTIF(#REF!,'TABLERO-HALLAZGOS'!Q199)</f>
        <v>#REF!</v>
      </c>
      <c r="S199" s="25" t="s">
        <v>4325</v>
      </c>
      <c r="T199" s="30">
        <v>44564</v>
      </c>
      <c r="U199" s="30">
        <v>44742</v>
      </c>
      <c r="V199" s="484" t="e">
        <f>(SUMIF(#REF!,'TABLERO-HALLAZGOS'!Q199,#REF!))/(R199)</f>
        <v>#REF!</v>
      </c>
      <c r="W199" s="465" t="e">
        <f t="shared" si="45"/>
        <v>#REF!</v>
      </c>
      <c r="X199" s="485">
        <f t="shared" si="46"/>
        <v>-61</v>
      </c>
      <c r="Y199" s="383" t="str">
        <f t="shared" si="47"/>
        <v>VENCIDO</v>
      </c>
      <c r="Z199" s="484" t="e">
        <f>(SUMIF(#REF!,'TABLERO-HALLAZGOS'!Q199,#REF!))/(R199)</f>
        <v>#REF!</v>
      </c>
      <c r="AA199" s="46" t="s">
        <v>48</v>
      </c>
      <c r="AB199" s="46" t="s">
        <v>48</v>
      </c>
      <c r="AC199" s="240" t="e">
        <f>(SUMIF(#REF!,'TABLERO-HALLAZGOS'!Q199,#REF!))/(R199)</f>
        <v>#REF!</v>
      </c>
      <c r="AD199" s="46" t="e">
        <f t="shared" si="48"/>
        <v>#REF!</v>
      </c>
      <c r="AE199" s="85" t="e">
        <f t="shared" si="43"/>
        <v>#REF!</v>
      </c>
      <c r="AF199" s="85" t="e">
        <f t="shared" si="44"/>
        <v>#REF!</v>
      </c>
      <c r="AG199" s="240" t="e">
        <f>(SUMIF(#REF!,'TABLERO-HALLAZGOS'!Q199,#REF!))/(R199)</f>
        <v>#REF!</v>
      </c>
      <c r="AH199" s="46" t="s">
        <v>49</v>
      </c>
    </row>
    <row r="200" spans="2:34" s="1" customFormat="1" ht="33" customHeight="1" x14ac:dyDescent="0.25">
      <c r="B200" s="25" t="s">
        <v>3962</v>
      </c>
      <c r="C200" s="28" t="s">
        <v>2527</v>
      </c>
      <c r="D200" s="28" t="s">
        <v>95</v>
      </c>
      <c r="E200" s="28" t="s">
        <v>2655</v>
      </c>
      <c r="F200" s="28" t="s">
        <v>24</v>
      </c>
      <c r="G200" s="25" t="s">
        <v>99</v>
      </c>
      <c r="H200" s="25" t="s">
        <v>2656</v>
      </c>
      <c r="I200" s="458" t="s">
        <v>2655</v>
      </c>
      <c r="J200" s="458" t="s">
        <v>2603</v>
      </c>
      <c r="K200" s="457" t="s">
        <v>2604</v>
      </c>
      <c r="L200" s="456" t="s">
        <v>2657</v>
      </c>
      <c r="M200" s="457" t="s">
        <v>2658</v>
      </c>
      <c r="N200" s="25" t="s">
        <v>9</v>
      </c>
      <c r="O200" s="118" t="s">
        <v>4326</v>
      </c>
      <c r="P200" s="28">
        <v>2021</v>
      </c>
      <c r="Q200" s="28" t="s">
        <v>4327</v>
      </c>
      <c r="R200" s="28" t="e">
        <f>COUNTIF(#REF!,'TABLERO-HALLAZGOS'!Q200)</f>
        <v>#REF!</v>
      </c>
      <c r="S200" s="25" t="s">
        <v>4328</v>
      </c>
      <c r="T200" s="30">
        <v>44197</v>
      </c>
      <c r="U200" s="30">
        <v>44925</v>
      </c>
      <c r="V200" s="484" t="e">
        <f>(SUMIF(#REF!,'TABLERO-HALLAZGOS'!Q200,#REF!))/(R200)</f>
        <v>#REF!</v>
      </c>
      <c r="W200" s="465" t="e">
        <f t="shared" si="45"/>
        <v>#REF!</v>
      </c>
      <c r="X200" s="485">
        <f t="shared" si="46"/>
        <v>122</v>
      </c>
      <c r="Y200" s="383" t="str">
        <f t="shared" si="47"/>
        <v>CON TIEMPO</v>
      </c>
      <c r="Z200" s="484" t="e">
        <f>(SUMIF(#REF!,'TABLERO-HALLAZGOS'!Q200,#REF!))/(R200)</f>
        <v>#REF!</v>
      </c>
      <c r="AA200" s="46" t="s">
        <v>48</v>
      </c>
      <c r="AB200" s="46" t="s">
        <v>48</v>
      </c>
      <c r="AC200" s="240" t="e">
        <f>(SUMIF(#REF!,'TABLERO-HALLAZGOS'!Q200,#REF!))/(R200)</f>
        <v>#REF!</v>
      </c>
      <c r="AD200" s="46" t="e">
        <f t="shared" si="48"/>
        <v>#REF!</v>
      </c>
      <c r="AE200" s="85" t="e">
        <f t="shared" si="43"/>
        <v>#REF!</v>
      </c>
      <c r="AF200" s="85" t="e">
        <f t="shared" si="44"/>
        <v>#REF!</v>
      </c>
      <c r="AG200" s="240" t="e">
        <f>(SUMIF(#REF!,'TABLERO-HALLAZGOS'!Q200,#REF!))/(R200)</f>
        <v>#REF!</v>
      </c>
      <c r="AH200" s="46" t="s">
        <v>49</v>
      </c>
    </row>
    <row r="201" spans="2:34" s="1" customFormat="1" ht="33" customHeight="1" x14ac:dyDescent="0.25">
      <c r="B201" s="25" t="s">
        <v>3962</v>
      </c>
      <c r="C201" s="28" t="s">
        <v>2527</v>
      </c>
      <c r="D201" s="28" t="s">
        <v>95</v>
      </c>
      <c r="E201" s="40" t="s">
        <v>4013</v>
      </c>
      <c r="F201" s="61" t="s">
        <v>24</v>
      </c>
      <c r="G201" s="25" t="s">
        <v>99</v>
      </c>
      <c r="H201" s="40" t="s">
        <v>1953</v>
      </c>
      <c r="I201" s="458" t="s">
        <v>3012</v>
      </c>
      <c r="J201" s="459" t="s">
        <v>3811</v>
      </c>
      <c r="K201" s="457" t="s">
        <v>3014</v>
      </c>
      <c r="L201" s="457" t="s">
        <v>84</v>
      </c>
      <c r="M201" s="457" t="s">
        <v>84</v>
      </c>
      <c r="N201" s="25" t="s">
        <v>9</v>
      </c>
      <c r="O201" s="118" t="s">
        <v>4323</v>
      </c>
      <c r="P201" s="28">
        <v>2021</v>
      </c>
      <c r="Q201" s="28" t="s">
        <v>4329</v>
      </c>
      <c r="R201" s="28" t="e">
        <f>COUNTIF(#REF!,'TABLERO-HALLAZGOS'!Q201)</f>
        <v>#REF!</v>
      </c>
      <c r="S201" s="25" t="s">
        <v>4325</v>
      </c>
      <c r="T201" s="30">
        <v>44564</v>
      </c>
      <c r="U201" s="30">
        <v>44773</v>
      </c>
      <c r="V201" s="484" t="e">
        <f>(SUMIF(#REF!,'TABLERO-HALLAZGOS'!Q201,#REF!))/(R201)</f>
        <v>#REF!</v>
      </c>
      <c r="W201" s="465" t="e">
        <f t="shared" si="45"/>
        <v>#REF!</v>
      </c>
      <c r="X201" s="485">
        <f t="shared" si="46"/>
        <v>-30</v>
      </c>
      <c r="Y201" s="383" t="str">
        <f t="shared" si="47"/>
        <v>VENCIDO</v>
      </c>
      <c r="Z201" s="484" t="e">
        <f>(SUMIF(#REF!,'TABLERO-HALLAZGOS'!Q201,#REF!))/(R201)</f>
        <v>#REF!</v>
      </c>
      <c r="AA201" s="46" t="s">
        <v>48</v>
      </c>
      <c r="AB201" s="46" t="s">
        <v>48</v>
      </c>
      <c r="AC201" s="240" t="e">
        <f>(SUMIF(#REF!,'TABLERO-HALLAZGOS'!Q201,#REF!))/(R201)</f>
        <v>#REF!</v>
      </c>
      <c r="AD201" s="46" t="e">
        <f t="shared" ref="AD201:AD226" si="49">IF(AC201&lt;=0%,"SIN AVANCE",IF(AC201&lt;33%,"AVANCE MINIMO",IF(AC201&lt;66%,"AVANCE PARCIAL",IF(AC201&lt;=99.9%,"AVANCE SIGNIFICATIVO",IF(AC201=100%,"CUMPLIMIENTO TOTAL","ERROR")))))</f>
        <v>#REF!</v>
      </c>
      <c r="AE201" s="46">
        <f t="shared" ref="AE201:AE226" si="50">U201-$C$2</f>
        <v>-30</v>
      </c>
      <c r="AF201" s="46" t="str">
        <f t="shared" ref="AF201:AF226" si="51">(IF(AE201&lt;=0,"VENCIDO",IF(AE201&lt;=$F$2,"POR VENCER","CON TIEMPO")))</f>
        <v>VENCIDO</v>
      </c>
      <c r="AG201" s="240" t="e">
        <f>(SUMIF(#REF!,'TABLERO-HALLAZGOS'!Q201,#REF!))/(R201)</f>
        <v>#REF!</v>
      </c>
      <c r="AH201" s="46" t="s">
        <v>48</v>
      </c>
    </row>
    <row r="202" spans="2:34" s="1" customFormat="1" ht="33" customHeight="1" x14ac:dyDescent="0.25">
      <c r="B202" s="25" t="s">
        <v>3962</v>
      </c>
      <c r="C202" s="28" t="s">
        <v>2527</v>
      </c>
      <c r="D202" s="28" t="s">
        <v>95</v>
      </c>
      <c r="E202" s="40" t="s">
        <v>4013</v>
      </c>
      <c r="F202" s="61" t="s">
        <v>24</v>
      </c>
      <c r="G202" s="25" t="s">
        <v>99</v>
      </c>
      <c r="H202" s="40" t="s">
        <v>1953</v>
      </c>
      <c r="I202" s="458" t="s">
        <v>3012</v>
      </c>
      <c r="J202" s="459" t="s">
        <v>3811</v>
      </c>
      <c r="K202" s="457" t="s">
        <v>3014</v>
      </c>
      <c r="L202" s="457" t="s">
        <v>84</v>
      </c>
      <c r="M202" s="457" t="s">
        <v>84</v>
      </c>
      <c r="N202" s="25" t="s">
        <v>9</v>
      </c>
      <c r="O202" s="118" t="s">
        <v>4323</v>
      </c>
      <c r="P202" s="28">
        <v>2021</v>
      </c>
      <c r="Q202" s="28" t="s">
        <v>4330</v>
      </c>
      <c r="R202" s="28" t="e">
        <f>COUNTIF(#REF!,'TABLERO-HALLAZGOS'!Q202)</f>
        <v>#REF!</v>
      </c>
      <c r="S202" s="25" t="s">
        <v>4331</v>
      </c>
      <c r="T202" s="30">
        <v>44564</v>
      </c>
      <c r="U202" s="30">
        <v>44773</v>
      </c>
      <c r="V202" s="484" t="e">
        <f>(SUMIF(#REF!,'TABLERO-HALLAZGOS'!Q202,#REF!))/(R202)</f>
        <v>#REF!</v>
      </c>
      <c r="W202" s="465" t="e">
        <f t="shared" si="45"/>
        <v>#REF!</v>
      </c>
      <c r="X202" s="485">
        <f t="shared" si="46"/>
        <v>-30</v>
      </c>
      <c r="Y202" s="383" t="str">
        <f t="shared" si="47"/>
        <v>VENCIDO</v>
      </c>
      <c r="Z202" s="484" t="e">
        <f>(SUMIF(#REF!,'TABLERO-HALLAZGOS'!Q202,#REF!))/(R202)</f>
        <v>#REF!</v>
      </c>
      <c r="AA202" s="46" t="s">
        <v>48</v>
      </c>
      <c r="AB202" s="46" t="s">
        <v>48</v>
      </c>
      <c r="AC202" s="240" t="e">
        <f>(SUMIF(#REF!,'TABLERO-HALLAZGOS'!Q202,#REF!))/(R202)</f>
        <v>#REF!</v>
      </c>
      <c r="AD202" s="46" t="e">
        <f t="shared" si="49"/>
        <v>#REF!</v>
      </c>
      <c r="AE202" s="46">
        <f t="shared" si="50"/>
        <v>-30</v>
      </c>
      <c r="AF202" s="46" t="str">
        <f t="shared" si="51"/>
        <v>VENCIDO</v>
      </c>
      <c r="AG202" s="240" t="e">
        <f>(SUMIF(#REF!,'TABLERO-HALLAZGOS'!Q202,#REF!))/(R202)</f>
        <v>#REF!</v>
      </c>
      <c r="AH202" s="46" t="s">
        <v>48</v>
      </c>
    </row>
    <row r="203" spans="2:34" s="1" customFormat="1" ht="33" customHeight="1" x14ac:dyDescent="0.25">
      <c r="B203" s="25" t="s">
        <v>3962</v>
      </c>
      <c r="C203" s="28" t="s">
        <v>2527</v>
      </c>
      <c r="D203" s="28" t="s">
        <v>95</v>
      </c>
      <c r="E203" s="28" t="s">
        <v>3962</v>
      </c>
      <c r="F203" s="61" t="s">
        <v>2527</v>
      </c>
      <c r="G203" s="61" t="s">
        <v>95</v>
      </c>
      <c r="H203" s="25" t="s">
        <v>3963</v>
      </c>
      <c r="I203" s="459" t="s">
        <v>3401</v>
      </c>
      <c r="J203" s="459" t="s">
        <v>3808</v>
      </c>
      <c r="K203" s="457" t="s">
        <v>95</v>
      </c>
      <c r="L203" s="457" t="s">
        <v>84</v>
      </c>
      <c r="M203" s="457" t="s">
        <v>84</v>
      </c>
      <c r="N203" s="25" t="s">
        <v>9</v>
      </c>
      <c r="O203" s="118" t="s">
        <v>4323</v>
      </c>
      <c r="P203" s="28">
        <v>2021</v>
      </c>
      <c r="Q203" s="28" t="s">
        <v>4332</v>
      </c>
      <c r="R203" s="28" t="e">
        <f>COUNTIF(#REF!,'TABLERO-HALLAZGOS'!Q203)</f>
        <v>#REF!</v>
      </c>
      <c r="S203" s="25" t="s">
        <v>4333</v>
      </c>
      <c r="T203" s="30">
        <v>44531</v>
      </c>
      <c r="U203" s="30">
        <v>44651</v>
      </c>
      <c r="V203" s="484" t="e">
        <f>(SUMIF(#REF!,'TABLERO-HALLAZGOS'!Q203,#REF!))/(R203)</f>
        <v>#REF!</v>
      </c>
      <c r="W203" s="465" t="e">
        <f t="shared" si="45"/>
        <v>#REF!</v>
      </c>
      <c r="X203" s="485">
        <f t="shared" si="46"/>
        <v>-152</v>
      </c>
      <c r="Y203" s="383" t="str">
        <f t="shared" si="47"/>
        <v>VENCIDO</v>
      </c>
      <c r="Z203" s="484" t="e">
        <f>(SUMIF(#REF!,'TABLERO-HALLAZGOS'!Q203,#REF!))/(R203)</f>
        <v>#REF!</v>
      </c>
      <c r="AA203" s="46" t="s">
        <v>48</v>
      </c>
      <c r="AB203" s="46" t="s">
        <v>48</v>
      </c>
      <c r="AC203" s="240" t="e">
        <f>(SUMIF(#REF!,'TABLERO-HALLAZGOS'!Q203,#REF!))/(R203)</f>
        <v>#REF!</v>
      </c>
      <c r="AD203" s="46" t="e">
        <f t="shared" si="49"/>
        <v>#REF!</v>
      </c>
      <c r="AE203" s="85" t="e">
        <f t="shared" ref="AE203:AE225" si="52">(IF(AD203="CUMPLIMIENTO TOTAL","CUMPLIMIENTO TOTAL",U203-$C$2))</f>
        <v>#REF!</v>
      </c>
      <c r="AF203" s="85" t="e">
        <f t="shared" ref="AF203:AF225" si="53">(IF(AD203="CUMPLIMIENTO TOTAL","CUMPLIMIENTO TOTAL",IF(AE203&lt;=0,"VENCIDO",IF(AE203&lt;=$F$2,"POR VENCER","CON TIEMPO"))))</f>
        <v>#REF!</v>
      </c>
      <c r="AG203" s="240" t="e">
        <f>(SUMIF(#REF!,'TABLERO-HALLAZGOS'!Q203,#REF!))/(R203)</f>
        <v>#REF!</v>
      </c>
      <c r="AH203" s="46" t="s">
        <v>49</v>
      </c>
    </row>
    <row r="204" spans="2:34" s="1" customFormat="1" ht="33" customHeight="1" x14ac:dyDescent="0.25">
      <c r="B204" s="25" t="s">
        <v>3962</v>
      </c>
      <c r="C204" s="28" t="s">
        <v>2527</v>
      </c>
      <c r="D204" s="28" t="s">
        <v>95</v>
      </c>
      <c r="E204" s="28" t="s">
        <v>3962</v>
      </c>
      <c r="F204" s="61" t="s">
        <v>2527</v>
      </c>
      <c r="G204" s="61" t="s">
        <v>95</v>
      </c>
      <c r="H204" s="25" t="s">
        <v>3963</v>
      </c>
      <c r="I204" s="459" t="s">
        <v>3401</v>
      </c>
      <c r="J204" s="459" t="s">
        <v>3808</v>
      </c>
      <c r="K204" s="457" t="s">
        <v>95</v>
      </c>
      <c r="L204" s="457" t="s">
        <v>84</v>
      </c>
      <c r="M204" s="457" t="s">
        <v>84</v>
      </c>
      <c r="N204" s="25" t="s">
        <v>9</v>
      </c>
      <c r="O204" s="118" t="s">
        <v>4323</v>
      </c>
      <c r="P204" s="28">
        <v>2021</v>
      </c>
      <c r="Q204" s="28" t="s">
        <v>4334</v>
      </c>
      <c r="R204" s="28" t="e">
        <f>COUNTIF(#REF!,'TABLERO-HALLAZGOS'!Q204)</f>
        <v>#REF!</v>
      </c>
      <c r="S204" s="25" t="s">
        <v>4335</v>
      </c>
      <c r="T204" s="30">
        <v>44531</v>
      </c>
      <c r="U204" s="30">
        <v>44651</v>
      </c>
      <c r="V204" s="484" t="e">
        <f>(SUMIF(#REF!,'TABLERO-HALLAZGOS'!Q204,#REF!))/(R204)</f>
        <v>#REF!</v>
      </c>
      <c r="W204" s="465" t="e">
        <f t="shared" si="45"/>
        <v>#REF!</v>
      </c>
      <c r="X204" s="485">
        <f t="shared" si="46"/>
        <v>-152</v>
      </c>
      <c r="Y204" s="383" t="str">
        <f t="shared" si="47"/>
        <v>VENCIDO</v>
      </c>
      <c r="Z204" s="484" t="e">
        <f>(SUMIF(#REF!,'TABLERO-HALLAZGOS'!Q204,#REF!))/(R204)</f>
        <v>#REF!</v>
      </c>
      <c r="AA204" s="46" t="s">
        <v>48</v>
      </c>
      <c r="AB204" s="46" t="s">
        <v>48</v>
      </c>
      <c r="AC204" s="240" t="e">
        <f>(SUMIF(#REF!,'TABLERO-HALLAZGOS'!Q204,#REF!))/(R204)</f>
        <v>#REF!</v>
      </c>
      <c r="AD204" s="46" t="e">
        <f t="shared" si="49"/>
        <v>#REF!</v>
      </c>
      <c r="AE204" s="85" t="e">
        <f t="shared" si="52"/>
        <v>#REF!</v>
      </c>
      <c r="AF204" s="85" t="e">
        <f t="shared" si="53"/>
        <v>#REF!</v>
      </c>
      <c r="AG204" s="240" t="e">
        <f>(SUMIF(#REF!,'TABLERO-HALLAZGOS'!Q204,#REF!))/(R204)</f>
        <v>#REF!</v>
      </c>
      <c r="AH204" s="46" t="s">
        <v>49</v>
      </c>
    </row>
    <row r="205" spans="2:34" s="1" customFormat="1" ht="33" customHeight="1" x14ac:dyDescent="0.25">
      <c r="B205" s="25" t="s">
        <v>3962</v>
      </c>
      <c r="C205" s="28" t="s">
        <v>2527</v>
      </c>
      <c r="D205" s="28" t="s">
        <v>95</v>
      </c>
      <c r="E205" s="28" t="s">
        <v>3962</v>
      </c>
      <c r="F205" s="61" t="s">
        <v>2527</v>
      </c>
      <c r="G205" s="61" t="s">
        <v>95</v>
      </c>
      <c r="H205" s="25" t="s">
        <v>3963</v>
      </c>
      <c r="I205" s="459" t="s">
        <v>3401</v>
      </c>
      <c r="J205" s="459" t="s">
        <v>3808</v>
      </c>
      <c r="K205" s="457" t="s">
        <v>95</v>
      </c>
      <c r="L205" s="457" t="s">
        <v>84</v>
      </c>
      <c r="M205" s="457" t="s">
        <v>84</v>
      </c>
      <c r="N205" s="25" t="s">
        <v>9</v>
      </c>
      <c r="O205" s="118" t="s">
        <v>4323</v>
      </c>
      <c r="P205" s="28">
        <v>2021</v>
      </c>
      <c r="Q205" s="28" t="s">
        <v>4336</v>
      </c>
      <c r="R205" s="28" t="e">
        <f>COUNTIF(#REF!,'TABLERO-HALLAZGOS'!Q205)</f>
        <v>#REF!</v>
      </c>
      <c r="S205" s="25" t="s">
        <v>4337</v>
      </c>
      <c r="T205" s="30">
        <v>44531</v>
      </c>
      <c r="U205" s="30">
        <v>44651</v>
      </c>
      <c r="V205" s="484" t="e">
        <f>(SUMIF(#REF!,'TABLERO-HALLAZGOS'!Q205,#REF!))/(R205)</f>
        <v>#REF!</v>
      </c>
      <c r="W205" s="465" t="e">
        <f t="shared" si="45"/>
        <v>#REF!</v>
      </c>
      <c r="X205" s="485">
        <f t="shared" si="46"/>
        <v>-152</v>
      </c>
      <c r="Y205" s="383" t="str">
        <f t="shared" si="47"/>
        <v>VENCIDO</v>
      </c>
      <c r="Z205" s="484" t="e">
        <f>(SUMIF(#REF!,'TABLERO-HALLAZGOS'!Q205,#REF!))/(R205)</f>
        <v>#REF!</v>
      </c>
      <c r="AA205" s="46" t="s">
        <v>48</v>
      </c>
      <c r="AB205" s="46" t="s">
        <v>48</v>
      </c>
      <c r="AC205" s="240" t="e">
        <f>(SUMIF(#REF!,'TABLERO-HALLAZGOS'!Q205,#REF!))/(R205)</f>
        <v>#REF!</v>
      </c>
      <c r="AD205" s="46" t="e">
        <f t="shared" si="49"/>
        <v>#REF!</v>
      </c>
      <c r="AE205" s="85" t="e">
        <f t="shared" si="52"/>
        <v>#REF!</v>
      </c>
      <c r="AF205" s="85" t="e">
        <f t="shared" si="53"/>
        <v>#REF!</v>
      </c>
      <c r="AG205" s="240" t="e">
        <f>(SUMIF(#REF!,'TABLERO-HALLAZGOS'!Q205,#REF!))/(R205)</f>
        <v>#REF!</v>
      </c>
      <c r="AH205" s="46" t="s">
        <v>49</v>
      </c>
    </row>
    <row r="206" spans="2:34" s="1" customFormat="1" ht="33" customHeight="1" x14ac:dyDescent="0.25">
      <c r="B206" s="25" t="s">
        <v>3962</v>
      </c>
      <c r="C206" s="28" t="s">
        <v>2527</v>
      </c>
      <c r="D206" s="28" t="s">
        <v>95</v>
      </c>
      <c r="E206" s="28" t="s">
        <v>3962</v>
      </c>
      <c r="F206" s="61" t="s">
        <v>2527</v>
      </c>
      <c r="G206" s="61" t="s">
        <v>95</v>
      </c>
      <c r="H206" s="25" t="s">
        <v>3963</v>
      </c>
      <c r="I206" s="459" t="s">
        <v>3401</v>
      </c>
      <c r="J206" s="459" t="s">
        <v>3808</v>
      </c>
      <c r="K206" s="457" t="s">
        <v>95</v>
      </c>
      <c r="L206" s="457" t="s">
        <v>84</v>
      </c>
      <c r="M206" s="457" t="s">
        <v>84</v>
      </c>
      <c r="N206" s="25" t="s">
        <v>9</v>
      </c>
      <c r="O206" s="118" t="s">
        <v>4323</v>
      </c>
      <c r="P206" s="28">
        <v>2021</v>
      </c>
      <c r="Q206" s="28" t="s">
        <v>4338</v>
      </c>
      <c r="R206" s="28" t="e">
        <f>COUNTIF(#REF!,'TABLERO-HALLAZGOS'!Q206)</f>
        <v>#REF!</v>
      </c>
      <c r="S206" s="25" t="s">
        <v>4339</v>
      </c>
      <c r="T206" s="30">
        <v>44531</v>
      </c>
      <c r="U206" s="30">
        <v>44651</v>
      </c>
      <c r="V206" s="484" t="e">
        <f>(SUMIF(#REF!,'TABLERO-HALLAZGOS'!Q206,#REF!))/(R206)</f>
        <v>#REF!</v>
      </c>
      <c r="W206" s="465" t="e">
        <f t="shared" si="45"/>
        <v>#REF!</v>
      </c>
      <c r="X206" s="485">
        <f t="shared" si="46"/>
        <v>-152</v>
      </c>
      <c r="Y206" s="383" t="str">
        <f t="shared" si="47"/>
        <v>VENCIDO</v>
      </c>
      <c r="Z206" s="484" t="e">
        <f>(SUMIF(#REF!,'TABLERO-HALLAZGOS'!Q206,#REF!))/(R206)</f>
        <v>#REF!</v>
      </c>
      <c r="AA206" s="46" t="s">
        <v>48</v>
      </c>
      <c r="AB206" s="46" t="s">
        <v>48</v>
      </c>
      <c r="AC206" s="240" t="e">
        <f>(SUMIF(#REF!,'TABLERO-HALLAZGOS'!Q206,#REF!))/(R206)</f>
        <v>#REF!</v>
      </c>
      <c r="AD206" s="46" t="e">
        <f t="shared" si="49"/>
        <v>#REF!</v>
      </c>
      <c r="AE206" s="85" t="e">
        <f t="shared" si="52"/>
        <v>#REF!</v>
      </c>
      <c r="AF206" s="85" t="e">
        <f t="shared" si="53"/>
        <v>#REF!</v>
      </c>
      <c r="AG206" s="240" t="e">
        <f>(SUMIF(#REF!,'TABLERO-HALLAZGOS'!Q206,#REF!))/(R206)</f>
        <v>#REF!</v>
      </c>
      <c r="AH206" s="46" t="s">
        <v>49</v>
      </c>
    </row>
    <row r="207" spans="2:34" s="1" customFormat="1" ht="33" customHeight="1" x14ac:dyDescent="0.25">
      <c r="B207" s="25" t="s">
        <v>3962</v>
      </c>
      <c r="C207" s="28" t="s">
        <v>2527</v>
      </c>
      <c r="D207" s="28" t="s">
        <v>95</v>
      </c>
      <c r="E207" s="28" t="s">
        <v>3962</v>
      </c>
      <c r="F207" s="61" t="s">
        <v>2527</v>
      </c>
      <c r="G207" s="61" t="s">
        <v>95</v>
      </c>
      <c r="H207" s="25" t="s">
        <v>3963</v>
      </c>
      <c r="I207" s="459" t="s">
        <v>3401</v>
      </c>
      <c r="J207" s="459" t="s">
        <v>3808</v>
      </c>
      <c r="K207" s="457" t="s">
        <v>95</v>
      </c>
      <c r="L207" s="457" t="s">
        <v>84</v>
      </c>
      <c r="M207" s="457" t="s">
        <v>84</v>
      </c>
      <c r="N207" s="25" t="s">
        <v>9</v>
      </c>
      <c r="O207" s="118" t="s">
        <v>4323</v>
      </c>
      <c r="P207" s="28">
        <v>2021</v>
      </c>
      <c r="Q207" s="28" t="s">
        <v>4340</v>
      </c>
      <c r="R207" s="28" t="e">
        <f>COUNTIF(#REF!,'TABLERO-HALLAZGOS'!Q207)</f>
        <v>#REF!</v>
      </c>
      <c r="S207" s="25" t="s">
        <v>4341</v>
      </c>
      <c r="T207" s="30">
        <v>44531</v>
      </c>
      <c r="U207" s="30">
        <v>44651</v>
      </c>
      <c r="V207" s="484" t="e">
        <f>(SUMIF(#REF!,'TABLERO-HALLAZGOS'!Q207,#REF!))/(R207)</f>
        <v>#REF!</v>
      </c>
      <c r="W207" s="465" t="e">
        <f t="shared" si="45"/>
        <v>#REF!</v>
      </c>
      <c r="X207" s="485">
        <f t="shared" si="46"/>
        <v>-152</v>
      </c>
      <c r="Y207" s="383" t="str">
        <f t="shared" si="47"/>
        <v>VENCIDO</v>
      </c>
      <c r="Z207" s="484" t="e">
        <f>(SUMIF(#REF!,'TABLERO-HALLAZGOS'!Q207,#REF!))/(R207)</f>
        <v>#REF!</v>
      </c>
      <c r="AA207" s="46" t="s">
        <v>48</v>
      </c>
      <c r="AB207" s="46" t="s">
        <v>48</v>
      </c>
      <c r="AC207" s="240" t="e">
        <f>(SUMIF(#REF!,'TABLERO-HALLAZGOS'!Q207,#REF!))/(R207)</f>
        <v>#REF!</v>
      </c>
      <c r="AD207" s="46" t="e">
        <f t="shared" si="49"/>
        <v>#REF!</v>
      </c>
      <c r="AE207" s="85" t="e">
        <f t="shared" si="52"/>
        <v>#REF!</v>
      </c>
      <c r="AF207" s="85" t="e">
        <f t="shared" si="53"/>
        <v>#REF!</v>
      </c>
      <c r="AG207" s="240" t="e">
        <f>(SUMIF(#REF!,'TABLERO-HALLAZGOS'!Q207,#REF!))/(R207)</f>
        <v>#REF!</v>
      </c>
      <c r="AH207" s="46" t="s">
        <v>49</v>
      </c>
    </row>
    <row r="208" spans="2:34" s="1" customFormat="1" ht="33" customHeight="1" x14ac:dyDescent="0.25">
      <c r="B208" s="25" t="s">
        <v>2599</v>
      </c>
      <c r="C208" s="28" t="s">
        <v>2600</v>
      </c>
      <c r="D208" s="28" t="s">
        <v>96</v>
      </c>
      <c r="E208" s="61" t="s">
        <v>2599</v>
      </c>
      <c r="F208" s="61" t="s">
        <v>2600</v>
      </c>
      <c r="G208" s="61" t="s">
        <v>96</v>
      </c>
      <c r="H208" s="40" t="s">
        <v>2601</v>
      </c>
      <c r="I208" s="394" t="s">
        <v>2602</v>
      </c>
      <c r="J208" s="454" t="s">
        <v>2603</v>
      </c>
      <c r="K208" s="387" t="s">
        <v>2604</v>
      </c>
      <c r="L208" s="455" t="s">
        <v>2605</v>
      </c>
      <c r="M208" s="387" t="s">
        <v>2606</v>
      </c>
      <c r="N208" s="25" t="s">
        <v>9</v>
      </c>
      <c r="O208" s="118" t="s">
        <v>2360</v>
      </c>
      <c r="P208" s="28">
        <v>2021</v>
      </c>
      <c r="Q208" s="28" t="s">
        <v>4342</v>
      </c>
      <c r="R208" s="28" t="e">
        <f>COUNTIF(#REF!,'TABLERO-HALLAZGOS'!Q208)</f>
        <v>#REF!</v>
      </c>
      <c r="S208" s="25" t="s">
        <v>4343</v>
      </c>
      <c r="T208" s="30">
        <v>44417</v>
      </c>
      <c r="U208" s="30">
        <v>44636</v>
      </c>
      <c r="V208" s="484" t="e">
        <f>(SUMIF(#REF!,'TABLERO-HALLAZGOS'!Q208,#REF!))/(R208)</f>
        <v>#REF!</v>
      </c>
      <c r="W208" s="465" t="e">
        <f t="shared" si="45"/>
        <v>#REF!</v>
      </c>
      <c r="X208" s="485">
        <f t="shared" si="46"/>
        <v>-167</v>
      </c>
      <c r="Y208" s="383" t="str">
        <f t="shared" si="47"/>
        <v>VENCIDO</v>
      </c>
      <c r="Z208" s="484" t="e">
        <f>(SUMIF(#REF!,'TABLERO-HALLAZGOS'!Q208,#REF!))/(R208)</f>
        <v>#REF!</v>
      </c>
      <c r="AA208" s="46" t="s">
        <v>49</v>
      </c>
      <c r="AB208" s="46" t="s">
        <v>49</v>
      </c>
      <c r="AC208" s="240" t="e">
        <f>(SUMIF(#REF!,'TABLERO-HALLAZGOS'!Q208,#REF!))/(R208)</f>
        <v>#REF!</v>
      </c>
      <c r="AD208" s="46" t="e">
        <f t="shared" si="49"/>
        <v>#REF!</v>
      </c>
      <c r="AE208" s="85" t="e">
        <f t="shared" si="52"/>
        <v>#REF!</v>
      </c>
      <c r="AF208" s="85" t="e">
        <f t="shared" si="53"/>
        <v>#REF!</v>
      </c>
      <c r="AG208" s="240" t="e">
        <f>(SUMIF(#REF!,'TABLERO-HALLAZGOS'!Q208,#REF!))/(R208)</f>
        <v>#REF!</v>
      </c>
      <c r="AH208" s="46" t="s">
        <v>49</v>
      </c>
    </row>
    <row r="209" spans="2:34" s="1" customFormat="1" ht="33" customHeight="1" x14ac:dyDescent="0.25">
      <c r="B209" s="25" t="s">
        <v>2599</v>
      </c>
      <c r="C209" s="28" t="s">
        <v>2600</v>
      </c>
      <c r="D209" s="28" t="s">
        <v>96</v>
      </c>
      <c r="E209" s="61" t="s">
        <v>2599</v>
      </c>
      <c r="F209" s="61" t="s">
        <v>2600</v>
      </c>
      <c r="G209" s="61" t="s">
        <v>96</v>
      </c>
      <c r="H209" s="40" t="s">
        <v>4344</v>
      </c>
      <c r="I209" s="394" t="s">
        <v>2602</v>
      </c>
      <c r="J209" s="454" t="s">
        <v>2603</v>
      </c>
      <c r="K209" s="387" t="s">
        <v>2604</v>
      </c>
      <c r="L209" s="455" t="s">
        <v>2605</v>
      </c>
      <c r="M209" s="387" t="s">
        <v>2606</v>
      </c>
      <c r="N209" s="25" t="s">
        <v>9</v>
      </c>
      <c r="O209" s="118" t="s">
        <v>2360</v>
      </c>
      <c r="P209" s="28">
        <v>2021</v>
      </c>
      <c r="Q209" s="28" t="s">
        <v>4345</v>
      </c>
      <c r="R209" s="28" t="e">
        <f>COUNTIF(#REF!,'TABLERO-HALLAZGOS'!Q209)</f>
        <v>#REF!</v>
      </c>
      <c r="S209" s="25" t="s">
        <v>4346</v>
      </c>
      <c r="T209" s="30">
        <v>44440</v>
      </c>
      <c r="U209" s="30">
        <v>44449</v>
      </c>
      <c r="V209" s="484" t="e">
        <f>(SUMIF(#REF!,'TABLERO-HALLAZGOS'!Q209,#REF!))/(R209)</f>
        <v>#REF!</v>
      </c>
      <c r="W209" s="465" t="e">
        <f t="shared" si="45"/>
        <v>#REF!</v>
      </c>
      <c r="X209" s="485">
        <f t="shared" si="46"/>
        <v>-354</v>
      </c>
      <c r="Y209" s="383" t="str">
        <f t="shared" si="47"/>
        <v>VENCIDO</v>
      </c>
      <c r="Z209" s="484" t="e">
        <f>(SUMIF(#REF!,'TABLERO-HALLAZGOS'!Q209,#REF!))/(R209)</f>
        <v>#REF!</v>
      </c>
      <c r="AA209" s="46" t="s">
        <v>49</v>
      </c>
      <c r="AB209" s="46" t="s">
        <v>49</v>
      </c>
      <c r="AC209" s="240" t="e">
        <f>(SUMIF(#REF!,'TABLERO-HALLAZGOS'!Q209,#REF!))/(R209)</f>
        <v>#REF!</v>
      </c>
      <c r="AD209" s="46" t="e">
        <f t="shared" si="49"/>
        <v>#REF!</v>
      </c>
      <c r="AE209" s="85" t="e">
        <f t="shared" si="52"/>
        <v>#REF!</v>
      </c>
      <c r="AF209" s="85" t="e">
        <f t="shared" si="53"/>
        <v>#REF!</v>
      </c>
      <c r="AG209" s="240" t="e">
        <f>(SUMIF(#REF!,'TABLERO-HALLAZGOS'!Q209,#REF!))/(R209)</f>
        <v>#REF!</v>
      </c>
      <c r="AH209" s="46" t="s">
        <v>49</v>
      </c>
    </row>
    <row r="210" spans="2:34" s="1" customFormat="1" ht="33" customHeight="1" x14ac:dyDescent="0.25">
      <c r="B210" s="25" t="s">
        <v>2599</v>
      </c>
      <c r="C210" s="28" t="s">
        <v>2600</v>
      </c>
      <c r="D210" s="28" t="s">
        <v>96</v>
      </c>
      <c r="E210" s="61" t="s">
        <v>2599</v>
      </c>
      <c r="F210" s="61" t="s">
        <v>2600</v>
      </c>
      <c r="G210" s="61" t="s">
        <v>96</v>
      </c>
      <c r="H210" s="40" t="s">
        <v>4344</v>
      </c>
      <c r="I210" s="394" t="s">
        <v>2602</v>
      </c>
      <c r="J210" s="454" t="s">
        <v>2603</v>
      </c>
      <c r="K210" s="387" t="s">
        <v>2604</v>
      </c>
      <c r="L210" s="455" t="s">
        <v>2605</v>
      </c>
      <c r="M210" s="387" t="s">
        <v>2606</v>
      </c>
      <c r="N210" s="25" t="s">
        <v>9</v>
      </c>
      <c r="O210" s="118" t="s">
        <v>2360</v>
      </c>
      <c r="P210" s="28">
        <v>2021</v>
      </c>
      <c r="Q210" s="28" t="s">
        <v>4347</v>
      </c>
      <c r="R210" s="28" t="e">
        <f>COUNTIF(#REF!,'TABLERO-HALLAZGOS'!Q210)</f>
        <v>#REF!</v>
      </c>
      <c r="S210" s="25" t="s">
        <v>2361</v>
      </c>
      <c r="T210" s="30">
        <v>44440</v>
      </c>
      <c r="U210" s="30">
        <v>44594</v>
      </c>
      <c r="V210" s="484" t="e">
        <f>(SUMIF(#REF!,'TABLERO-HALLAZGOS'!Q210,#REF!))/(R210)</f>
        <v>#REF!</v>
      </c>
      <c r="W210" s="465" t="e">
        <f t="shared" si="45"/>
        <v>#REF!</v>
      </c>
      <c r="X210" s="485">
        <f t="shared" si="46"/>
        <v>-209</v>
      </c>
      <c r="Y210" s="383" t="str">
        <f t="shared" si="47"/>
        <v>VENCIDO</v>
      </c>
      <c r="Z210" s="484" t="e">
        <f>(SUMIF(#REF!,'TABLERO-HALLAZGOS'!Q210,#REF!))/(R210)</f>
        <v>#REF!</v>
      </c>
      <c r="AA210" s="46" t="s">
        <v>49</v>
      </c>
      <c r="AB210" s="46" t="s">
        <v>49</v>
      </c>
      <c r="AC210" s="240" t="e">
        <f>(SUMIF(#REF!,'TABLERO-HALLAZGOS'!Q210,#REF!))/(R210)</f>
        <v>#REF!</v>
      </c>
      <c r="AD210" s="46" t="e">
        <f t="shared" si="49"/>
        <v>#REF!</v>
      </c>
      <c r="AE210" s="85" t="e">
        <f t="shared" si="52"/>
        <v>#REF!</v>
      </c>
      <c r="AF210" s="85" t="e">
        <f t="shared" si="53"/>
        <v>#REF!</v>
      </c>
      <c r="AG210" s="240" t="e">
        <f>(SUMIF(#REF!,'TABLERO-HALLAZGOS'!Q210,#REF!))/(R210)</f>
        <v>#REF!</v>
      </c>
      <c r="AH210" s="46" t="s">
        <v>49</v>
      </c>
    </row>
    <row r="211" spans="2:34" s="1" customFormat="1" ht="33" customHeight="1" x14ac:dyDescent="0.25">
      <c r="B211" s="25" t="s">
        <v>2599</v>
      </c>
      <c r="C211" s="28" t="s">
        <v>2600</v>
      </c>
      <c r="D211" s="28" t="s">
        <v>96</v>
      </c>
      <c r="E211" s="61" t="s">
        <v>2599</v>
      </c>
      <c r="F211" s="61" t="s">
        <v>2600</v>
      </c>
      <c r="G211" s="61" t="s">
        <v>96</v>
      </c>
      <c r="H211" s="40" t="s">
        <v>4344</v>
      </c>
      <c r="I211" s="394" t="s">
        <v>2602</v>
      </c>
      <c r="J211" s="454" t="s">
        <v>2603</v>
      </c>
      <c r="K211" s="387" t="s">
        <v>2604</v>
      </c>
      <c r="L211" s="455" t="s">
        <v>2605</v>
      </c>
      <c r="M211" s="387" t="s">
        <v>2606</v>
      </c>
      <c r="N211" s="25" t="s">
        <v>9</v>
      </c>
      <c r="O211" s="118" t="s">
        <v>2360</v>
      </c>
      <c r="P211" s="28">
        <v>2021</v>
      </c>
      <c r="Q211" s="28" t="s">
        <v>4348</v>
      </c>
      <c r="R211" s="28" t="e">
        <f>COUNTIF(#REF!,'TABLERO-HALLAZGOS'!Q211)</f>
        <v>#REF!</v>
      </c>
      <c r="S211" s="25" t="s">
        <v>4349</v>
      </c>
      <c r="T211" s="30">
        <v>44623</v>
      </c>
      <c r="U211" s="30">
        <v>44680</v>
      </c>
      <c r="V211" s="484" t="e">
        <f>(SUMIF(#REF!,'TABLERO-HALLAZGOS'!Q211,#REF!))/(R211)</f>
        <v>#REF!</v>
      </c>
      <c r="W211" s="465" t="e">
        <f t="shared" si="45"/>
        <v>#REF!</v>
      </c>
      <c r="X211" s="485">
        <f t="shared" si="46"/>
        <v>-123</v>
      </c>
      <c r="Y211" s="383" t="str">
        <f t="shared" si="47"/>
        <v>VENCIDO</v>
      </c>
      <c r="Z211" s="484" t="e">
        <f>(SUMIF(#REF!,'TABLERO-HALLAZGOS'!Q211,#REF!))/(R211)</f>
        <v>#REF!</v>
      </c>
      <c r="AA211" s="46" t="s">
        <v>49</v>
      </c>
      <c r="AB211" s="46" t="s">
        <v>49</v>
      </c>
      <c r="AC211" s="240" t="e">
        <f>(SUMIF(#REF!,'TABLERO-HALLAZGOS'!Q211,#REF!))/(R211)</f>
        <v>#REF!</v>
      </c>
      <c r="AD211" s="46" t="e">
        <f t="shared" si="49"/>
        <v>#REF!</v>
      </c>
      <c r="AE211" s="85" t="e">
        <f t="shared" si="52"/>
        <v>#REF!</v>
      </c>
      <c r="AF211" s="85" t="e">
        <f t="shared" si="53"/>
        <v>#REF!</v>
      </c>
      <c r="AG211" s="240" t="e">
        <f>(SUMIF(#REF!,'TABLERO-HALLAZGOS'!Q211,#REF!))/(R211)</f>
        <v>#REF!</v>
      </c>
      <c r="AH211" s="46" t="s">
        <v>49</v>
      </c>
    </row>
    <row r="212" spans="2:34" s="1" customFormat="1" ht="33" customHeight="1" x14ac:dyDescent="0.25">
      <c r="B212" s="25" t="s">
        <v>2599</v>
      </c>
      <c r="C212" s="28" t="s">
        <v>2600</v>
      </c>
      <c r="D212" s="28" t="s">
        <v>96</v>
      </c>
      <c r="E212" s="61" t="s">
        <v>2599</v>
      </c>
      <c r="F212" s="61" t="s">
        <v>2600</v>
      </c>
      <c r="G212" s="61" t="s">
        <v>96</v>
      </c>
      <c r="H212" s="40" t="s">
        <v>4344</v>
      </c>
      <c r="I212" s="394" t="s">
        <v>2602</v>
      </c>
      <c r="J212" s="454" t="s">
        <v>2603</v>
      </c>
      <c r="K212" s="387" t="s">
        <v>2604</v>
      </c>
      <c r="L212" s="455" t="s">
        <v>2605</v>
      </c>
      <c r="M212" s="387" t="s">
        <v>2606</v>
      </c>
      <c r="N212" s="25" t="s">
        <v>9</v>
      </c>
      <c r="O212" s="118" t="s">
        <v>2360</v>
      </c>
      <c r="P212" s="28">
        <v>2021</v>
      </c>
      <c r="Q212" s="28" t="s">
        <v>4350</v>
      </c>
      <c r="R212" s="28" t="e">
        <f>COUNTIF(#REF!,'TABLERO-HALLAZGOS'!Q212)</f>
        <v>#REF!</v>
      </c>
      <c r="S212" s="386" t="s">
        <v>4351</v>
      </c>
      <c r="T212" s="30">
        <v>44440</v>
      </c>
      <c r="U212" s="30">
        <v>44594</v>
      </c>
      <c r="V212" s="484" t="e">
        <f>(SUMIF(#REF!,'TABLERO-HALLAZGOS'!Q212,#REF!))/(R212)</f>
        <v>#REF!</v>
      </c>
      <c r="W212" s="465" t="e">
        <f t="shared" si="45"/>
        <v>#REF!</v>
      </c>
      <c r="X212" s="485">
        <f t="shared" si="46"/>
        <v>-209</v>
      </c>
      <c r="Y212" s="383" t="str">
        <f t="shared" si="47"/>
        <v>VENCIDO</v>
      </c>
      <c r="Z212" s="484" t="e">
        <f>(SUMIF(#REF!,'TABLERO-HALLAZGOS'!Q212,#REF!))/(R212)</f>
        <v>#REF!</v>
      </c>
      <c r="AA212" s="46" t="s">
        <v>49</v>
      </c>
      <c r="AB212" s="46" t="s">
        <v>49</v>
      </c>
      <c r="AC212" s="240" t="e">
        <f>(SUMIF(#REF!,'TABLERO-HALLAZGOS'!Q212,#REF!))/(R212)</f>
        <v>#REF!</v>
      </c>
      <c r="AD212" s="46" t="e">
        <f t="shared" si="49"/>
        <v>#REF!</v>
      </c>
      <c r="AE212" s="85" t="e">
        <f t="shared" si="52"/>
        <v>#REF!</v>
      </c>
      <c r="AF212" s="85" t="e">
        <f t="shared" si="53"/>
        <v>#REF!</v>
      </c>
      <c r="AG212" s="240" t="e">
        <f>(SUMIF(#REF!,'TABLERO-HALLAZGOS'!Q212,#REF!))/(R212)</f>
        <v>#REF!</v>
      </c>
      <c r="AH212" s="46" t="s">
        <v>49</v>
      </c>
    </row>
    <row r="213" spans="2:34" s="1" customFormat="1" ht="33" customHeight="1" x14ac:dyDescent="0.25">
      <c r="B213" s="40" t="s">
        <v>3951</v>
      </c>
      <c r="C213" s="384" t="s">
        <v>24</v>
      </c>
      <c r="D213" s="28" t="s">
        <v>99</v>
      </c>
      <c r="E213" s="28" t="s">
        <v>2663</v>
      </c>
      <c r="F213" s="28" t="s">
        <v>24</v>
      </c>
      <c r="G213" s="25" t="s">
        <v>99</v>
      </c>
      <c r="H213" s="28" t="s">
        <v>2663</v>
      </c>
      <c r="I213" s="456" t="s">
        <v>2664</v>
      </c>
      <c r="J213" s="457" t="s">
        <v>2603</v>
      </c>
      <c r="K213" s="457" t="s">
        <v>2604</v>
      </c>
      <c r="L213" s="456" t="s">
        <v>2665</v>
      </c>
      <c r="M213" s="457" t="s">
        <v>2666</v>
      </c>
      <c r="N213" s="25" t="s">
        <v>9</v>
      </c>
      <c r="O213" s="118" t="s">
        <v>2371</v>
      </c>
      <c r="P213" s="28">
        <v>2021</v>
      </c>
      <c r="Q213" s="28" t="s">
        <v>4352</v>
      </c>
      <c r="R213" s="28" t="e">
        <f>COUNTIF(#REF!,'TABLERO-HALLAZGOS'!Q213)</f>
        <v>#REF!</v>
      </c>
      <c r="S213" s="492" t="s">
        <v>4353</v>
      </c>
      <c r="T213" s="39">
        <v>44378</v>
      </c>
      <c r="U213" s="39">
        <v>44438</v>
      </c>
      <c r="V213" s="484" t="e">
        <f>(SUMIF(#REF!,'TABLERO-HALLAZGOS'!Q213,#REF!))/(R213)</f>
        <v>#REF!</v>
      </c>
      <c r="W213" s="465" t="e">
        <f t="shared" si="45"/>
        <v>#REF!</v>
      </c>
      <c r="X213" s="485">
        <f t="shared" si="46"/>
        <v>-365</v>
      </c>
      <c r="Y213" s="383" t="str">
        <f t="shared" si="47"/>
        <v>VENCIDO</v>
      </c>
      <c r="Z213" s="484" t="e">
        <f>(SUMIF(#REF!,'TABLERO-HALLAZGOS'!Q213,#REF!))/(R213)</f>
        <v>#REF!</v>
      </c>
      <c r="AA213" s="46" t="s">
        <v>49</v>
      </c>
      <c r="AB213" s="46" t="s">
        <v>49</v>
      </c>
      <c r="AC213" s="240" t="e">
        <f>(SUMIF(#REF!,'TABLERO-HALLAZGOS'!Q213,#REF!))/(R213)</f>
        <v>#REF!</v>
      </c>
      <c r="AD213" s="46" t="e">
        <f t="shared" si="49"/>
        <v>#REF!</v>
      </c>
      <c r="AE213" s="85" t="e">
        <f t="shared" si="52"/>
        <v>#REF!</v>
      </c>
      <c r="AF213" s="85" t="e">
        <f t="shared" si="53"/>
        <v>#REF!</v>
      </c>
      <c r="AG213" s="240" t="e">
        <f>(SUMIF(#REF!,'TABLERO-HALLAZGOS'!Q213,#REF!))/(R213)</f>
        <v>#REF!</v>
      </c>
      <c r="AH213" s="46" t="s">
        <v>49</v>
      </c>
    </row>
    <row r="214" spans="2:34" s="1" customFormat="1" ht="33" customHeight="1" x14ac:dyDescent="0.25">
      <c r="B214" s="40" t="s">
        <v>3951</v>
      </c>
      <c r="C214" s="384" t="s">
        <v>24</v>
      </c>
      <c r="D214" s="28" t="s">
        <v>99</v>
      </c>
      <c r="E214" s="28" t="s">
        <v>2663</v>
      </c>
      <c r="F214" s="28" t="s">
        <v>24</v>
      </c>
      <c r="G214" s="25" t="s">
        <v>99</v>
      </c>
      <c r="H214" s="28" t="s">
        <v>2663</v>
      </c>
      <c r="I214" s="456" t="s">
        <v>2664</v>
      </c>
      <c r="J214" s="457" t="s">
        <v>2603</v>
      </c>
      <c r="K214" s="457" t="s">
        <v>2604</v>
      </c>
      <c r="L214" s="456" t="s">
        <v>2665</v>
      </c>
      <c r="M214" s="457" t="s">
        <v>2666</v>
      </c>
      <c r="N214" s="25" t="s">
        <v>9</v>
      </c>
      <c r="O214" s="118" t="s">
        <v>2371</v>
      </c>
      <c r="P214" s="28">
        <v>2021</v>
      </c>
      <c r="Q214" s="28" t="s">
        <v>4354</v>
      </c>
      <c r="R214" s="28" t="e">
        <f>COUNTIF(#REF!,'TABLERO-HALLAZGOS'!Q214)</f>
        <v>#REF!</v>
      </c>
      <c r="S214" s="40" t="s">
        <v>4355</v>
      </c>
      <c r="T214" s="39">
        <v>44378</v>
      </c>
      <c r="U214" s="39">
        <v>44560</v>
      </c>
      <c r="V214" s="484" t="e">
        <f>(SUMIF(#REF!,'TABLERO-HALLAZGOS'!Q214,#REF!))/(R214)</f>
        <v>#REF!</v>
      </c>
      <c r="W214" s="465" t="e">
        <f t="shared" si="45"/>
        <v>#REF!</v>
      </c>
      <c r="X214" s="485">
        <f t="shared" si="46"/>
        <v>-243</v>
      </c>
      <c r="Y214" s="383" t="str">
        <f t="shared" si="47"/>
        <v>VENCIDO</v>
      </c>
      <c r="Z214" s="484" t="e">
        <f>(SUMIF(#REF!,'TABLERO-HALLAZGOS'!Q214,#REF!))/(R214)</f>
        <v>#REF!</v>
      </c>
      <c r="AA214" s="46" t="s">
        <v>48</v>
      </c>
      <c r="AB214" s="46" t="s">
        <v>48</v>
      </c>
      <c r="AC214" s="240" t="e">
        <f>(SUMIF(#REF!,'TABLERO-HALLAZGOS'!Q214,#REF!))/(R214)</f>
        <v>#REF!</v>
      </c>
      <c r="AD214" s="46" t="e">
        <f t="shared" si="49"/>
        <v>#REF!</v>
      </c>
      <c r="AE214" s="85" t="e">
        <f t="shared" si="52"/>
        <v>#REF!</v>
      </c>
      <c r="AF214" s="85" t="e">
        <f t="shared" si="53"/>
        <v>#REF!</v>
      </c>
      <c r="AG214" s="240" t="e">
        <f>(SUMIF(#REF!,'TABLERO-HALLAZGOS'!Q214,#REF!))/(R214)</f>
        <v>#REF!</v>
      </c>
      <c r="AH214" s="46" t="s">
        <v>49</v>
      </c>
    </row>
    <row r="215" spans="2:34" s="1" customFormat="1" ht="33" customHeight="1" x14ac:dyDescent="0.25">
      <c r="B215" s="40" t="s">
        <v>3951</v>
      </c>
      <c r="C215" s="384" t="s">
        <v>24</v>
      </c>
      <c r="D215" s="28" t="s">
        <v>99</v>
      </c>
      <c r="E215" s="28" t="s">
        <v>2663</v>
      </c>
      <c r="F215" s="28" t="s">
        <v>24</v>
      </c>
      <c r="G215" s="25" t="s">
        <v>99</v>
      </c>
      <c r="H215" s="28" t="s">
        <v>2663</v>
      </c>
      <c r="I215" s="456" t="s">
        <v>2664</v>
      </c>
      <c r="J215" s="457" t="s">
        <v>2603</v>
      </c>
      <c r="K215" s="457" t="s">
        <v>2604</v>
      </c>
      <c r="L215" s="456" t="s">
        <v>2665</v>
      </c>
      <c r="M215" s="457" t="s">
        <v>2666</v>
      </c>
      <c r="N215" s="25" t="s">
        <v>9</v>
      </c>
      <c r="O215" s="118" t="s">
        <v>2371</v>
      </c>
      <c r="P215" s="28">
        <v>2021</v>
      </c>
      <c r="Q215" s="28" t="s">
        <v>4356</v>
      </c>
      <c r="R215" s="28" t="e">
        <f>COUNTIF(#REF!,'TABLERO-HALLAZGOS'!Q215)</f>
        <v>#REF!</v>
      </c>
      <c r="S215" s="40" t="s">
        <v>4357</v>
      </c>
      <c r="T215" s="39">
        <v>44378</v>
      </c>
      <c r="U215" s="39">
        <v>44560</v>
      </c>
      <c r="V215" s="484" t="e">
        <f>(SUMIF(#REF!,'TABLERO-HALLAZGOS'!Q215,#REF!))/(R215)</f>
        <v>#REF!</v>
      </c>
      <c r="W215" s="465" t="e">
        <f t="shared" si="45"/>
        <v>#REF!</v>
      </c>
      <c r="X215" s="485">
        <f t="shared" si="46"/>
        <v>-243</v>
      </c>
      <c r="Y215" s="383" t="str">
        <f t="shared" si="47"/>
        <v>VENCIDO</v>
      </c>
      <c r="Z215" s="484" t="e">
        <f>(SUMIF(#REF!,'TABLERO-HALLAZGOS'!Q215,#REF!))/(R215)</f>
        <v>#REF!</v>
      </c>
      <c r="AA215" s="46" t="s">
        <v>48</v>
      </c>
      <c r="AB215" s="46" t="s">
        <v>48</v>
      </c>
      <c r="AC215" s="240" t="e">
        <f>(SUMIF(#REF!,'TABLERO-HALLAZGOS'!Q215,#REF!))/(R215)</f>
        <v>#REF!</v>
      </c>
      <c r="AD215" s="46" t="e">
        <f t="shared" si="49"/>
        <v>#REF!</v>
      </c>
      <c r="AE215" s="85" t="e">
        <f t="shared" si="52"/>
        <v>#REF!</v>
      </c>
      <c r="AF215" s="85" t="e">
        <f t="shared" si="53"/>
        <v>#REF!</v>
      </c>
      <c r="AG215" s="240" t="e">
        <f>(SUMIF(#REF!,'TABLERO-HALLAZGOS'!Q215,#REF!))/(R215)</f>
        <v>#REF!</v>
      </c>
      <c r="AH215" s="46" t="s">
        <v>49</v>
      </c>
    </row>
    <row r="216" spans="2:34" s="1" customFormat="1" ht="33" customHeight="1" x14ac:dyDescent="0.25">
      <c r="B216" s="40" t="s">
        <v>3951</v>
      </c>
      <c r="C216" s="384" t="s">
        <v>24</v>
      </c>
      <c r="D216" s="28" t="s">
        <v>99</v>
      </c>
      <c r="E216" s="28" t="s">
        <v>3951</v>
      </c>
      <c r="F216" s="28" t="s">
        <v>24</v>
      </c>
      <c r="G216" s="25" t="s">
        <v>99</v>
      </c>
      <c r="H216" s="25" t="s">
        <v>3952</v>
      </c>
      <c r="I216" s="40" t="s">
        <v>3953</v>
      </c>
      <c r="J216" s="449" t="s">
        <v>3068</v>
      </c>
      <c r="K216" s="449" t="s">
        <v>2604</v>
      </c>
      <c r="L216" s="449" t="s">
        <v>84</v>
      </c>
      <c r="M216" s="449" t="s">
        <v>84</v>
      </c>
      <c r="N216" s="25" t="s">
        <v>9</v>
      </c>
      <c r="O216" s="118" t="s">
        <v>2371</v>
      </c>
      <c r="P216" s="28">
        <v>2021</v>
      </c>
      <c r="Q216" s="28" t="s">
        <v>4358</v>
      </c>
      <c r="R216" s="28" t="e">
        <f>COUNTIF(#REF!,'TABLERO-HALLAZGOS'!Q216)</f>
        <v>#REF!</v>
      </c>
      <c r="S216" s="492" t="s">
        <v>4359</v>
      </c>
      <c r="T216" s="39">
        <v>44378</v>
      </c>
      <c r="U216" s="39">
        <v>44560</v>
      </c>
      <c r="V216" s="484" t="e">
        <f>(SUMIF(#REF!,'TABLERO-HALLAZGOS'!Q216,#REF!))/(R216)</f>
        <v>#REF!</v>
      </c>
      <c r="W216" s="465" t="e">
        <f t="shared" si="45"/>
        <v>#REF!</v>
      </c>
      <c r="X216" s="485">
        <f t="shared" si="46"/>
        <v>-243</v>
      </c>
      <c r="Y216" s="383" t="str">
        <f t="shared" si="47"/>
        <v>VENCIDO</v>
      </c>
      <c r="Z216" s="484" t="e">
        <f>(SUMIF(#REF!,'TABLERO-HALLAZGOS'!Q216,#REF!))/(R216)</f>
        <v>#REF!</v>
      </c>
      <c r="AA216" s="46" t="s">
        <v>49</v>
      </c>
      <c r="AB216" s="46" t="s">
        <v>49</v>
      </c>
      <c r="AC216" s="240" t="e">
        <f>(SUMIF(#REF!,'TABLERO-HALLAZGOS'!Q216,#REF!))/(R216)</f>
        <v>#REF!</v>
      </c>
      <c r="AD216" s="46" t="e">
        <f t="shared" si="49"/>
        <v>#REF!</v>
      </c>
      <c r="AE216" s="85" t="e">
        <f t="shared" si="52"/>
        <v>#REF!</v>
      </c>
      <c r="AF216" s="85" t="e">
        <f t="shared" si="53"/>
        <v>#REF!</v>
      </c>
      <c r="AG216" s="240" t="e">
        <f>(SUMIF(#REF!,'TABLERO-HALLAZGOS'!Q216,#REF!))/(R216)</f>
        <v>#REF!</v>
      </c>
      <c r="AH216" s="46" t="s">
        <v>49</v>
      </c>
    </row>
    <row r="217" spans="2:34" s="1" customFormat="1" ht="33" customHeight="1" x14ac:dyDescent="0.25">
      <c r="B217" s="40" t="s">
        <v>3951</v>
      </c>
      <c r="C217" s="384" t="s">
        <v>24</v>
      </c>
      <c r="D217" s="28" t="s">
        <v>99</v>
      </c>
      <c r="E217" s="28" t="s">
        <v>3951</v>
      </c>
      <c r="F217" s="28" t="s">
        <v>24</v>
      </c>
      <c r="G217" s="25" t="s">
        <v>99</v>
      </c>
      <c r="H217" s="25" t="s">
        <v>3952</v>
      </c>
      <c r="I217" s="40" t="s">
        <v>3953</v>
      </c>
      <c r="J217" s="449" t="s">
        <v>3068</v>
      </c>
      <c r="K217" s="449" t="s">
        <v>2604</v>
      </c>
      <c r="L217" s="449" t="s">
        <v>84</v>
      </c>
      <c r="M217" s="449" t="s">
        <v>84</v>
      </c>
      <c r="N217" s="25" t="s">
        <v>6</v>
      </c>
      <c r="O217" s="25" t="s">
        <v>2400</v>
      </c>
      <c r="P217" s="28">
        <v>2021</v>
      </c>
      <c r="Q217" s="28" t="s">
        <v>4360</v>
      </c>
      <c r="R217" s="28" t="e">
        <f>COUNTIF(#REF!,'TABLERO-HALLAZGOS'!Q217)</f>
        <v>#REF!</v>
      </c>
      <c r="S217" s="25" t="s">
        <v>4361</v>
      </c>
      <c r="T217" s="383">
        <v>44270</v>
      </c>
      <c r="U217" s="383">
        <v>44377</v>
      </c>
      <c r="V217" s="484" t="e">
        <f>(SUMIF(#REF!,'TABLERO-HALLAZGOS'!Q217,#REF!))/(R217)</f>
        <v>#REF!</v>
      </c>
      <c r="W217" s="465" t="e">
        <f t="shared" si="45"/>
        <v>#REF!</v>
      </c>
      <c r="X217" s="485">
        <f t="shared" si="46"/>
        <v>-426</v>
      </c>
      <c r="Y217" s="383" t="str">
        <f t="shared" si="47"/>
        <v>VENCIDO</v>
      </c>
      <c r="Z217" s="484" t="e">
        <f>(SUMIF(#REF!,'TABLERO-HALLAZGOS'!Q217,#REF!))/(R217)</f>
        <v>#REF!</v>
      </c>
      <c r="AA217" s="46" t="s">
        <v>48</v>
      </c>
      <c r="AB217" s="46" t="s">
        <v>48</v>
      </c>
      <c r="AC217" s="240" t="e">
        <f>(SUMIF(#REF!,'TABLERO-HALLAZGOS'!Q217,#REF!))/(R217)</f>
        <v>#REF!</v>
      </c>
      <c r="AD217" s="46" t="e">
        <f t="shared" si="49"/>
        <v>#REF!</v>
      </c>
      <c r="AE217" s="85" t="e">
        <f t="shared" si="52"/>
        <v>#REF!</v>
      </c>
      <c r="AF217" s="85" t="e">
        <f t="shared" si="53"/>
        <v>#REF!</v>
      </c>
      <c r="AG217" s="240" t="e">
        <f>(SUMIF(#REF!,'TABLERO-HALLAZGOS'!Q217,#REF!))/(R217)</f>
        <v>#REF!</v>
      </c>
      <c r="AH217" s="46" t="s">
        <v>49</v>
      </c>
    </row>
    <row r="218" spans="2:34" s="1" customFormat="1" ht="33" customHeight="1" x14ac:dyDescent="0.25">
      <c r="B218" s="40" t="s">
        <v>3951</v>
      </c>
      <c r="C218" s="384" t="s">
        <v>24</v>
      </c>
      <c r="D218" s="28" t="s">
        <v>99</v>
      </c>
      <c r="E218" s="40" t="s">
        <v>4067</v>
      </c>
      <c r="F218" s="40" t="s">
        <v>37</v>
      </c>
      <c r="G218" s="28" t="s">
        <v>100</v>
      </c>
      <c r="H218" s="25" t="s">
        <v>334</v>
      </c>
      <c r="I218" s="394" t="s">
        <v>4068</v>
      </c>
      <c r="J218" s="454" t="s">
        <v>2603</v>
      </c>
      <c r="K218" s="387" t="s">
        <v>2604</v>
      </c>
      <c r="L218" s="455" t="s">
        <v>4069</v>
      </c>
      <c r="M218" s="387" t="s">
        <v>4070</v>
      </c>
      <c r="N218" s="25" t="s">
        <v>6</v>
      </c>
      <c r="O218" s="25" t="s">
        <v>2400</v>
      </c>
      <c r="P218" s="28">
        <v>2021</v>
      </c>
      <c r="Q218" s="28" t="s">
        <v>4362</v>
      </c>
      <c r="R218" s="28" t="e">
        <f>COUNTIF(#REF!,'TABLERO-HALLAZGOS'!Q218)</f>
        <v>#REF!</v>
      </c>
      <c r="S218" s="25" t="s">
        <v>4363</v>
      </c>
      <c r="T218" s="383">
        <v>44270</v>
      </c>
      <c r="U218" s="383">
        <v>44377</v>
      </c>
      <c r="V218" s="484" t="e">
        <f>(SUMIF(#REF!,'TABLERO-HALLAZGOS'!Q218,#REF!))/(R218)</f>
        <v>#REF!</v>
      </c>
      <c r="W218" s="465" t="e">
        <f t="shared" si="45"/>
        <v>#REF!</v>
      </c>
      <c r="X218" s="485">
        <f t="shared" si="46"/>
        <v>-426</v>
      </c>
      <c r="Y218" s="383" t="str">
        <f t="shared" si="47"/>
        <v>VENCIDO</v>
      </c>
      <c r="Z218" s="484" t="e">
        <f>(SUMIF(#REF!,'TABLERO-HALLAZGOS'!Q218,#REF!))/(R218)</f>
        <v>#REF!</v>
      </c>
      <c r="AA218" s="46" t="s">
        <v>48</v>
      </c>
      <c r="AB218" s="46" t="s">
        <v>48</v>
      </c>
      <c r="AC218" s="240" t="e">
        <f>(SUMIF(#REF!,'TABLERO-HALLAZGOS'!Q218,#REF!))/(R218)</f>
        <v>#REF!</v>
      </c>
      <c r="AD218" s="46" t="e">
        <f t="shared" si="49"/>
        <v>#REF!</v>
      </c>
      <c r="AE218" s="85" t="e">
        <f t="shared" si="52"/>
        <v>#REF!</v>
      </c>
      <c r="AF218" s="85" t="e">
        <f t="shared" si="53"/>
        <v>#REF!</v>
      </c>
      <c r="AG218" s="240" t="e">
        <f>(SUMIF(#REF!,'TABLERO-HALLAZGOS'!Q218,#REF!))/(R218)</f>
        <v>#REF!</v>
      </c>
      <c r="AH218" s="46" t="s">
        <v>49</v>
      </c>
    </row>
    <row r="219" spans="2:34" s="1" customFormat="1" ht="33" customHeight="1" x14ac:dyDescent="0.25">
      <c r="B219" s="40" t="s">
        <v>3924</v>
      </c>
      <c r="C219" s="449" t="s">
        <v>2636</v>
      </c>
      <c r="D219" s="25" t="s">
        <v>102</v>
      </c>
      <c r="E219" s="40" t="s">
        <v>2635</v>
      </c>
      <c r="F219" s="40" t="s">
        <v>2636</v>
      </c>
      <c r="G219" s="25" t="s">
        <v>102</v>
      </c>
      <c r="H219" s="40"/>
      <c r="I219" s="40" t="s">
        <v>2741</v>
      </c>
      <c r="J219" s="449" t="s">
        <v>2683</v>
      </c>
      <c r="K219" s="449" t="s">
        <v>2684</v>
      </c>
      <c r="L219" s="449" t="s">
        <v>2685</v>
      </c>
      <c r="M219" s="449" t="s">
        <v>2686</v>
      </c>
      <c r="N219" s="25" t="s">
        <v>6</v>
      </c>
      <c r="O219" s="25" t="s">
        <v>2412</v>
      </c>
      <c r="P219" s="28">
        <v>2021</v>
      </c>
      <c r="Q219" s="28" t="s">
        <v>4364</v>
      </c>
      <c r="R219" s="28" t="e">
        <f>COUNTIF(#REF!,'TABLERO-HALLAZGOS'!Q219)</f>
        <v>#REF!</v>
      </c>
      <c r="S219" s="25" t="s">
        <v>4365</v>
      </c>
      <c r="T219" s="383">
        <v>44287</v>
      </c>
      <c r="U219" s="383">
        <v>44652</v>
      </c>
      <c r="V219" s="484" t="e">
        <f>(SUMIF(#REF!,'TABLERO-HALLAZGOS'!Q219,#REF!))/(R219)</f>
        <v>#REF!</v>
      </c>
      <c r="W219" s="465" t="e">
        <f t="shared" si="45"/>
        <v>#REF!</v>
      </c>
      <c r="X219" s="485">
        <f t="shared" si="46"/>
        <v>-151</v>
      </c>
      <c r="Y219" s="383" t="str">
        <f t="shared" si="47"/>
        <v>VENCIDO</v>
      </c>
      <c r="Z219" s="484" t="e">
        <f>(SUMIF(#REF!,'TABLERO-HALLAZGOS'!Q219,#REF!))/(R219)</f>
        <v>#REF!</v>
      </c>
      <c r="AA219" s="46" t="s">
        <v>48</v>
      </c>
      <c r="AB219" s="46" t="s">
        <v>48</v>
      </c>
      <c r="AC219" s="240" t="e">
        <f>(SUMIF(#REF!,'TABLERO-HALLAZGOS'!Q219,#REF!))/(R219)</f>
        <v>#REF!</v>
      </c>
      <c r="AD219" s="46" t="e">
        <f t="shared" si="49"/>
        <v>#REF!</v>
      </c>
      <c r="AE219" s="85" t="e">
        <f t="shared" si="52"/>
        <v>#REF!</v>
      </c>
      <c r="AF219" s="85" t="e">
        <f t="shared" si="53"/>
        <v>#REF!</v>
      </c>
      <c r="AG219" s="240" t="e">
        <f>(SUMIF(#REF!,'TABLERO-HALLAZGOS'!Q219,#REF!))/(R219)</f>
        <v>#REF!</v>
      </c>
      <c r="AH219" s="46" t="s">
        <v>49</v>
      </c>
    </row>
    <row r="220" spans="2:34" s="1" customFormat="1" ht="33" customHeight="1" x14ac:dyDescent="0.25">
      <c r="B220" s="40" t="s">
        <v>3924</v>
      </c>
      <c r="C220" s="449" t="s">
        <v>2636</v>
      </c>
      <c r="D220" s="25" t="s">
        <v>102</v>
      </c>
      <c r="E220" s="40" t="s">
        <v>2635</v>
      </c>
      <c r="F220" s="40" t="s">
        <v>2636</v>
      </c>
      <c r="G220" s="25" t="s">
        <v>102</v>
      </c>
      <c r="H220" s="25" t="s">
        <v>4366</v>
      </c>
      <c r="I220" s="40" t="s">
        <v>2682</v>
      </c>
      <c r="J220" s="449" t="s">
        <v>2683</v>
      </c>
      <c r="K220" s="449" t="s">
        <v>2684</v>
      </c>
      <c r="L220" s="449" t="s">
        <v>2685</v>
      </c>
      <c r="M220" s="449" t="s">
        <v>2686</v>
      </c>
      <c r="N220" s="25" t="s">
        <v>6</v>
      </c>
      <c r="O220" s="25" t="s">
        <v>2412</v>
      </c>
      <c r="P220" s="28">
        <v>2021</v>
      </c>
      <c r="Q220" s="28" t="s">
        <v>4367</v>
      </c>
      <c r="R220" s="28" t="e">
        <f>COUNTIF(#REF!,'TABLERO-HALLAZGOS'!Q220)</f>
        <v>#REF!</v>
      </c>
      <c r="S220" s="25" t="s">
        <v>4368</v>
      </c>
      <c r="T220" s="383">
        <v>44150</v>
      </c>
      <c r="U220" s="383">
        <v>44545</v>
      </c>
      <c r="V220" s="484" t="e">
        <f>(SUMIF(#REF!,'TABLERO-HALLAZGOS'!Q220,#REF!))/(R220)</f>
        <v>#REF!</v>
      </c>
      <c r="W220" s="465" t="e">
        <f t="shared" si="45"/>
        <v>#REF!</v>
      </c>
      <c r="X220" s="485">
        <f t="shared" si="46"/>
        <v>-258</v>
      </c>
      <c r="Y220" s="383" t="str">
        <f t="shared" si="47"/>
        <v>VENCIDO</v>
      </c>
      <c r="Z220" s="484" t="e">
        <f>(SUMIF(#REF!,'TABLERO-HALLAZGOS'!Q220,#REF!))/(R220)</f>
        <v>#REF!</v>
      </c>
      <c r="AA220" s="46" t="s">
        <v>49</v>
      </c>
      <c r="AB220" s="46" t="s">
        <v>49</v>
      </c>
      <c r="AC220" s="240" t="e">
        <f>(SUMIF(#REF!,'TABLERO-HALLAZGOS'!Q220,#REF!))/(R220)</f>
        <v>#REF!</v>
      </c>
      <c r="AD220" s="46" t="e">
        <f t="shared" si="49"/>
        <v>#REF!</v>
      </c>
      <c r="AE220" s="85" t="e">
        <f t="shared" si="52"/>
        <v>#REF!</v>
      </c>
      <c r="AF220" s="85" t="e">
        <f t="shared" si="53"/>
        <v>#REF!</v>
      </c>
      <c r="AG220" s="240" t="e">
        <f>(SUMIF(#REF!,'TABLERO-HALLAZGOS'!Q220,#REF!))/(R220)</f>
        <v>#REF!</v>
      </c>
      <c r="AH220" s="46" t="s">
        <v>49</v>
      </c>
    </row>
    <row r="221" spans="2:34" s="1" customFormat="1" ht="33" customHeight="1" x14ac:dyDescent="0.25">
      <c r="B221" s="40" t="s">
        <v>3924</v>
      </c>
      <c r="C221" s="449" t="s">
        <v>2636</v>
      </c>
      <c r="D221" s="25" t="s">
        <v>102</v>
      </c>
      <c r="E221" s="40" t="s">
        <v>2635</v>
      </c>
      <c r="F221" s="40" t="s">
        <v>2636</v>
      </c>
      <c r="G221" s="25" t="s">
        <v>102</v>
      </c>
      <c r="H221" s="40" t="s">
        <v>4369</v>
      </c>
      <c r="I221" s="40" t="s">
        <v>2682</v>
      </c>
      <c r="J221" s="449" t="s">
        <v>2683</v>
      </c>
      <c r="K221" s="449" t="s">
        <v>2684</v>
      </c>
      <c r="L221" s="449" t="s">
        <v>2685</v>
      </c>
      <c r="M221" s="449" t="s">
        <v>2686</v>
      </c>
      <c r="N221" s="25" t="s">
        <v>6</v>
      </c>
      <c r="O221" s="25" t="s">
        <v>2412</v>
      </c>
      <c r="P221" s="28">
        <v>2021</v>
      </c>
      <c r="Q221" s="28" t="s">
        <v>4370</v>
      </c>
      <c r="R221" s="28" t="e">
        <f>COUNTIF(#REF!,'TABLERO-HALLAZGOS'!Q221)</f>
        <v>#REF!</v>
      </c>
      <c r="S221" s="25" t="s">
        <v>4371</v>
      </c>
      <c r="T221" s="466">
        <v>44287</v>
      </c>
      <c r="U221" s="466">
        <v>44501</v>
      </c>
      <c r="V221" s="484" t="e">
        <f>(SUMIF(#REF!,'TABLERO-HALLAZGOS'!Q221,#REF!))/(R221)</f>
        <v>#REF!</v>
      </c>
      <c r="W221" s="465" t="e">
        <f t="shared" si="45"/>
        <v>#REF!</v>
      </c>
      <c r="X221" s="485">
        <f t="shared" si="46"/>
        <v>-302</v>
      </c>
      <c r="Y221" s="383" t="str">
        <f t="shared" si="47"/>
        <v>VENCIDO</v>
      </c>
      <c r="Z221" s="484" t="e">
        <f>(SUMIF(#REF!,'TABLERO-HALLAZGOS'!Q221,#REF!))/(R221)</f>
        <v>#REF!</v>
      </c>
      <c r="AA221" s="46" t="s">
        <v>49</v>
      </c>
      <c r="AB221" s="46" t="s">
        <v>49</v>
      </c>
      <c r="AC221" s="240" t="e">
        <f>(SUMIF(#REF!,'TABLERO-HALLAZGOS'!Q221,#REF!))/(R221)</f>
        <v>#REF!</v>
      </c>
      <c r="AD221" s="46" t="e">
        <f t="shared" si="49"/>
        <v>#REF!</v>
      </c>
      <c r="AE221" s="85" t="e">
        <f t="shared" si="52"/>
        <v>#REF!</v>
      </c>
      <c r="AF221" s="85" t="e">
        <f t="shared" si="53"/>
        <v>#REF!</v>
      </c>
      <c r="AG221" s="240" t="e">
        <f>(SUMIF(#REF!,'TABLERO-HALLAZGOS'!Q221,#REF!))/(R221)</f>
        <v>#REF!</v>
      </c>
      <c r="AH221" s="46" t="s">
        <v>49</v>
      </c>
    </row>
    <row r="222" spans="2:34" s="1" customFormat="1" ht="33" customHeight="1" x14ac:dyDescent="0.25">
      <c r="B222" s="40" t="s">
        <v>3924</v>
      </c>
      <c r="C222" s="449" t="s">
        <v>2636</v>
      </c>
      <c r="D222" s="25" t="s">
        <v>102</v>
      </c>
      <c r="E222" s="40" t="s">
        <v>2635</v>
      </c>
      <c r="F222" s="40" t="s">
        <v>2636</v>
      </c>
      <c r="G222" s="25" t="s">
        <v>102</v>
      </c>
      <c r="H222" s="40" t="s">
        <v>4372</v>
      </c>
      <c r="I222" s="40" t="s">
        <v>2682</v>
      </c>
      <c r="J222" s="449" t="s">
        <v>2683</v>
      </c>
      <c r="K222" s="449" t="s">
        <v>2684</v>
      </c>
      <c r="L222" s="449" t="s">
        <v>2685</v>
      </c>
      <c r="M222" s="449" t="s">
        <v>2686</v>
      </c>
      <c r="N222" s="25" t="s">
        <v>6</v>
      </c>
      <c r="O222" s="25" t="s">
        <v>2412</v>
      </c>
      <c r="P222" s="28">
        <v>2021</v>
      </c>
      <c r="Q222" s="28" t="s">
        <v>4373</v>
      </c>
      <c r="R222" s="28" t="e">
        <f>COUNTIF(#REF!,'TABLERO-HALLAZGOS'!Q222)</f>
        <v>#REF!</v>
      </c>
      <c r="S222" s="25" t="s">
        <v>4374</v>
      </c>
      <c r="T222" s="466">
        <v>44287</v>
      </c>
      <c r="U222" s="466">
        <v>44378</v>
      </c>
      <c r="V222" s="484" t="e">
        <f>(SUMIF(#REF!,'TABLERO-HALLAZGOS'!Q222,#REF!))/(R222)</f>
        <v>#REF!</v>
      </c>
      <c r="W222" s="465" t="e">
        <f t="shared" si="45"/>
        <v>#REF!</v>
      </c>
      <c r="X222" s="485">
        <f t="shared" si="46"/>
        <v>-425</v>
      </c>
      <c r="Y222" s="383" t="str">
        <f t="shared" si="47"/>
        <v>VENCIDO</v>
      </c>
      <c r="Z222" s="484" t="e">
        <f>(SUMIF(#REF!,'TABLERO-HALLAZGOS'!Q222,#REF!))/(R222)</f>
        <v>#REF!</v>
      </c>
      <c r="AA222" s="46" t="s">
        <v>49</v>
      </c>
      <c r="AB222" s="46" t="s">
        <v>49</v>
      </c>
      <c r="AC222" s="240" t="e">
        <f>(SUMIF(#REF!,'TABLERO-HALLAZGOS'!Q222,#REF!))/(R222)</f>
        <v>#REF!</v>
      </c>
      <c r="AD222" s="46" t="e">
        <f t="shared" si="49"/>
        <v>#REF!</v>
      </c>
      <c r="AE222" s="85" t="e">
        <f t="shared" si="52"/>
        <v>#REF!</v>
      </c>
      <c r="AF222" s="85" t="e">
        <f t="shared" si="53"/>
        <v>#REF!</v>
      </c>
      <c r="AG222" s="240" t="e">
        <f>(SUMIF(#REF!,'TABLERO-HALLAZGOS'!Q222,#REF!))/(R222)</f>
        <v>#REF!</v>
      </c>
      <c r="AH222" s="46" t="s">
        <v>49</v>
      </c>
    </row>
    <row r="223" spans="2:34" s="1" customFormat="1" ht="33" customHeight="1" x14ac:dyDescent="0.25">
      <c r="B223" s="40" t="s">
        <v>3924</v>
      </c>
      <c r="C223" s="449" t="s">
        <v>2636</v>
      </c>
      <c r="D223" s="25" t="s">
        <v>102</v>
      </c>
      <c r="E223" s="40" t="s">
        <v>2635</v>
      </c>
      <c r="F223" s="40" t="s">
        <v>2636</v>
      </c>
      <c r="G223" s="25" t="s">
        <v>102</v>
      </c>
      <c r="H223" s="40" t="s">
        <v>4375</v>
      </c>
      <c r="I223" s="40" t="s">
        <v>2682</v>
      </c>
      <c r="J223" s="449" t="s">
        <v>2683</v>
      </c>
      <c r="K223" s="449" t="s">
        <v>2684</v>
      </c>
      <c r="L223" s="449" t="s">
        <v>2685</v>
      </c>
      <c r="M223" s="449" t="s">
        <v>2686</v>
      </c>
      <c r="N223" s="25" t="s">
        <v>6</v>
      </c>
      <c r="O223" s="25" t="s">
        <v>2412</v>
      </c>
      <c r="P223" s="28">
        <v>2021</v>
      </c>
      <c r="Q223" s="28" t="s">
        <v>4376</v>
      </c>
      <c r="R223" s="28" t="e">
        <f>COUNTIF(#REF!,'TABLERO-HALLAZGOS'!Q223)</f>
        <v>#REF!</v>
      </c>
      <c r="S223" s="25" t="s">
        <v>4377</v>
      </c>
      <c r="T223" s="466">
        <v>44287</v>
      </c>
      <c r="U223" s="466">
        <v>44652</v>
      </c>
      <c r="V223" s="484" t="e">
        <f>(SUMIF(#REF!,'TABLERO-HALLAZGOS'!Q223,#REF!))/(R223)</f>
        <v>#REF!</v>
      </c>
      <c r="W223" s="465" t="e">
        <f t="shared" si="45"/>
        <v>#REF!</v>
      </c>
      <c r="X223" s="485">
        <f t="shared" si="46"/>
        <v>-151</v>
      </c>
      <c r="Y223" s="383" t="str">
        <f t="shared" si="47"/>
        <v>VENCIDO</v>
      </c>
      <c r="Z223" s="484" t="e">
        <f>(SUMIF(#REF!,'TABLERO-HALLAZGOS'!Q223,#REF!))/(R223)</f>
        <v>#REF!</v>
      </c>
      <c r="AA223" s="46" t="s">
        <v>49</v>
      </c>
      <c r="AB223" s="46" t="s">
        <v>49</v>
      </c>
      <c r="AC223" s="240" t="e">
        <f>(SUMIF(#REF!,'TABLERO-HALLAZGOS'!Q223,#REF!))/(R223)</f>
        <v>#REF!</v>
      </c>
      <c r="AD223" s="46" t="e">
        <f t="shared" si="49"/>
        <v>#REF!</v>
      </c>
      <c r="AE223" s="85" t="e">
        <f t="shared" si="52"/>
        <v>#REF!</v>
      </c>
      <c r="AF223" s="85" t="e">
        <f t="shared" si="53"/>
        <v>#REF!</v>
      </c>
      <c r="AG223" s="240" t="e">
        <f>(SUMIF(#REF!,'TABLERO-HALLAZGOS'!Q223,#REF!))/(R223)</f>
        <v>#REF!</v>
      </c>
      <c r="AH223" s="46" t="s">
        <v>49</v>
      </c>
    </row>
    <row r="224" spans="2:34" s="1" customFormat="1" ht="33" customHeight="1" x14ac:dyDescent="0.25">
      <c r="B224" s="40" t="s">
        <v>3924</v>
      </c>
      <c r="C224" s="449" t="s">
        <v>2636</v>
      </c>
      <c r="D224" s="25" t="s">
        <v>102</v>
      </c>
      <c r="E224" s="40" t="s">
        <v>2635</v>
      </c>
      <c r="F224" s="40" t="s">
        <v>2636</v>
      </c>
      <c r="G224" s="25" t="s">
        <v>102</v>
      </c>
      <c r="H224" s="40" t="s">
        <v>4375</v>
      </c>
      <c r="I224" s="40" t="s">
        <v>2682</v>
      </c>
      <c r="J224" s="449" t="s">
        <v>2683</v>
      </c>
      <c r="K224" s="449" t="s">
        <v>2684</v>
      </c>
      <c r="L224" s="449" t="s">
        <v>2685</v>
      </c>
      <c r="M224" s="449" t="s">
        <v>2686</v>
      </c>
      <c r="N224" s="25" t="s">
        <v>6</v>
      </c>
      <c r="O224" s="25" t="s">
        <v>2412</v>
      </c>
      <c r="P224" s="28">
        <v>2021</v>
      </c>
      <c r="Q224" s="28" t="s">
        <v>4378</v>
      </c>
      <c r="R224" s="28" t="e">
        <f>COUNTIF(#REF!,'TABLERO-HALLAZGOS'!Q224)</f>
        <v>#REF!</v>
      </c>
      <c r="S224" s="25" t="s">
        <v>4379</v>
      </c>
      <c r="T224" s="466">
        <v>44287</v>
      </c>
      <c r="U224" s="466">
        <v>44652</v>
      </c>
      <c r="V224" s="484" t="e">
        <f>(SUMIF(#REF!,'TABLERO-HALLAZGOS'!Q224,#REF!))/(R224)</f>
        <v>#REF!</v>
      </c>
      <c r="W224" s="465" t="e">
        <f t="shared" si="45"/>
        <v>#REF!</v>
      </c>
      <c r="X224" s="485">
        <f t="shared" si="46"/>
        <v>-151</v>
      </c>
      <c r="Y224" s="383" t="str">
        <f t="shared" si="47"/>
        <v>VENCIDO</v>
      </c>
      <c r="Z224" s="484" t="e">
        <f>(SUMIF(#REF!,'TABLERO-HALLAZGOS'!Q224,#REF!))/(R224)</f>
        <v>#REF!</v>
      </c>
      <c r="AA224" s="46" t="s">
        <v>49</v>
      </c>
      <c r="AB224" s="46" t="s">
        <v>49</v>
      </c>
      <c r="AC224" s="240" t="e">
        <f>(SUMIF(#REF!,'TABLERO-HALLAZGOS'!Q224,#REF!))/(R224)</f>
        <v>#REF!</v>
      </c>
      <c r="AD224" s="46" t="e">
        <f t="shared" si="49"/>
        <v>#REF!</v>
      </c>
      <c r="AE224" s="85" t="e">
        <f t="shared" si="52"/>
        <v>#REF!</v>
      </c>
      <c r="AF224" s="85" t="e">
        <f t="shared" si="53"/>
        <v>#REF!</v>
      </c>
      <c r="AG224" s="240" t="e">
        <f>(SUMIF(#REF!,'TABLERO-HALLAZGOS'!Q224,#REF!))/(R224)</f>
        <v>#REF!</v>
      </c>
      <c r="AH224" s="46" t="s">
        <v>49</v>
      </c>
    </row>
    <row r="225" spans="2:34" s="1" customFormat="1" ht="33" customHeight="1" x14ac:dyDescent="0.25">
      <c r="B225" s="40" t="s">
        <v>3924</v>
      </c>
      <c r="C225" s="449" t="s">
        <v>2636</v>
      </c>
      <c r="D225" s="25" t="s">
        <v>102</v>
      </c>
      <c r="E225" s="40" t="s">
        <v>2635</v>
      </c>
      <c r="F225" s="40" t="s">
        <v>2636</v>
      </c>
      <c r="G225" s="25" t="s">
        <v>102</v>
      </c>
      <c r="H225" s="433" t="s">
        <v>4380</v>
      </c>
      <c r="I225" s="40" t="s">
        <v>2682</v>
      </c>
      <c r="J225" s="449" t="s">
        <v>2683</v>
      </c>
      <c r="K225" s="449" t="s">
        <v>2684</v>
      </c>
      <c r="L225" s="449" t="s">
        <v>2685</v>
      </c>
      <c r="M225" s="449" t="s">
        <v>2686</v>
      </c>
      <c r="N225" s="25" t="s">
        <v>6</v>
      </c>
      <c r="O225" s="25" t="s">
        <v>2412</v>
      </c>
      <c r="P225" s="28">
        <v>2021</v>
      </c>
      <c r="Q225" s="28" t="s">
        <v>4381</v>
      </c>
      <c r="R225" s="28" t="e">
        <f>COUNTIF(#REF!,'TABLERO-HALLAZGOS'!Q225)</f>
        <v>#REF!</v>
      </c>
      <c r="S225" s="25" t="s">
        <v>4382</v>
      </c>
      <c r="T225" s="466">
        <v>44287</v>
      </c>
      <c r="U225" s="466">
        <v>44652</v>
      </c>
      <c r="V225" s="484" t="e">
        <f>(SUMIF(#REF!,'TABLERO-HALLAZGOS'!Q225,#REF!))/(R225)</f>
        <v>#REF!</v>
      </c>
      <c r="W225" s="465" t="e">
        <f t="shared" si="45"/>
        <v>#REF!</v>
      </c>
      <c r="X225" s="485">
        <f t="shared" si="46"/>
        <v>-151</v>
      </c>
      <c r="Y225" s="383" t="str">
        <f t="shared" si="47"/>
        <v>VENCIDO</v>
      </c>
      <c r="Z225" s="484" t="e">
        <f>(SUMIF(#REF!,'TABLERO-HALLAZGOS'!Q225,#REF!))/(R225)</f>
        <v>#REF!</v>
      </c>
      <c r="AA225" s="46" t="s">
        <v>49</v>
      </c>
      <c r="AB225" s="46" t="s">
        <v>49</v>
      </c>
      <c r="AC225" s="240" t="e">
        <f>(SUMIF(#REF!,'TABLERO-HALLAZGOS'!Q225,#REF!))/(R225)</f>
        <v>#REF!</v>
      </c>
      <c r="AD225" s="46" t="e">
        <f t="shared" si="49"/>
        <v>#REF!</v>
      </c>
      <c r="AE225" s="85" t="e">
        <f t="shared" si="52"/>
        <v>#REF!</v>
      </c>
      <c r="AF225" s="85" t="e">
        <f t="shared" si="53"/>
        <v>#REF!</v>
      </c>
      <c r="AG225" s="240" t="e">
        <f>(SUMIF(#REF!,'TABLERO-HALLAZGOS'!Q225,#REF!))/(R225)</f>
        <v>#REF!</v>
      </c>
      <c r="AH225" s="46" t="s">
        <v>49</v>
      </c>
    </row>
    <row r="226" spans="2:34" s="1" customFormat="1" ht="33" customHeight="1" x14ac:dyDescent="0.25">
      <c r="B226" s="40" t="s">
        <v>3924</v>
      </c>
      <c r="C226" s="449" t="s">
        <v>2636</v>
      </c>
      <c r="D226" s="25" t="s">
        <v>102</v>
      </c>
      <c r="E226" s="40" t="s">
        <v>2635</v>
      </c>
      <c r="F226" s="40" t="s">
        <v>2636</v>
      </c>
      <c r="G226" s="25" t="s">
        <v>102</v>
      </c>
      <c r="H226" s="433"/>
      <c r="I226" s="40" t="s">
        <v>2682</v>
      </c>
      <c r="J226" s="449" t="s">
        <v>2683</v>
      </c>
      <c r="K226" s="449" t="s">
        <v>2684</v>
      </c>
      <c r="L226" s="449" t="s">
        <v>2685</v>
      </c>
      <c r="M226" s="449" t="s">
        <v>2686</v>
      </c>
      <c r="N226" s="25" t="s">
        <v>6</v>
      </c>
      <c r="O226" s="25" t="s">
        <v>2412</v>
      </c>
      <c r="P226" s="28">
        <v>2021</v>
      </c>
      <c r="Q226" s="28" t="s">
        <v>4383</v>
      </c>
      <c r="R226" s="28" t="e">
        <f>COUNTIF(#REF!,'TABLERO-HALLAZGOS'!Q226)</f>
        <v>#REF!</v>
      </c>
      <c r="S226" s="25" t="s">
        <v>4384</v>
      </c>
      <c r="T226" s="466">
        <v>44287</v>
      </c>
      <c r="U226" s="466">
        <v>44652</v>
      </c>
      <c r="V226" s="484" t="e">
        <f>(SUMIF(#REF!,'TABLERO-HALLAZGOS'!Q226,#REF!))/(R226)</f>
        <v>#REF!</v>
      </c>
      <c r="W226" s="465" t="e">
        <f t="shared" si="45"/>
        <v>#REF!</v>
      </c>
      <c r="X226" s="485">
        <f t="shared" si="46"/>
        <v>-151</v>
      </c>
      <c r="Y226" s="383" t="str">
        <f t="shared" si="47"/>
        <v>VENCIDO</v>
      </c>
      <c r="Z226" s="484" t="e">
        <f>(SUMIF(#REF!,'TABLERO-HALLAZGOS'!Q226,#REF!))/(R226)</f>
        <v>#REF!</v>
      </c>
      <c r="AA226" s="46" t="s">
        <v>48</v>
      </c>
      <c r="AB226" s="46" t="s">
        <v>48</v>
      </c>
      <c r="AC226" s="240" t="e">
        <f>(SUMIF(#REF!,'TABLERO-HALLAZGOS'!Q226,#REF!))/(R226)</f>
        <v>#REF!</v>
      </c>
      <c r="AD226" s="46" t="e">
        <f t="shared" si="49"/>
        <v>#REF!</v>
      </c>
      <c r="AE226" s="46">
        <f t="shared" si="50"/>
        <v>-151</v>
      </c>
      <c r="AF226" s="46" t="str">
        <f t="shared" si="51"/>
        <v>VENCIDO</v>
      </c>
      <c r="AG226" s="240" t="e">
        <f>(SUMIF(#REF!,'TABLERO-HALLAZGOS'!Q226,#REF!))/(R226)</f>
        <v>#REF!</v>
      </c>
      <c r="AH226" s="46" t="s">
        <v>48</v>
      </c>
    </row>
    <row r="227" spans="2:34" s="1" customFormat="1" ht="33" customHeight="1" x14ac:dyDescent="0.25">
      <c r="B227" s="40" t="s">
        <v>3924</v>
      </c>
      <c r="C227" s="449" t="s">
        <v>2636</v>
      </c>
      <c r="D227" s="25" t="s">
        <v>102</v>
      </c>
      <c r="E227" s="40" t="s">
        <v>2635</v>
      </c>
      <c r="F227" s="40" t="s">
        <v>2636</v>
      </c>
      <c r="G227" s="25" t="s">
        <v>102</v>
      </c>
      <c r="H227" s="40" t="s">
        <v>4369</v>
      </c>
      <c r="I227" s="40" t="s">
        <v>2682</v>
      </c>
      <c r="J227" s="449" t="s">
        <v>2683</v>
      </c>
      <c r="K227" s="449" t="s">
        <v>2684</v>
      </c>
      <c r="L227" s="449" t="s">
        <v>2685</v>
      </c>
      <c r="M227" s="449" t="s">
        <v>2686</v>
      </c>
      <c r="N227" s="25" t="s">
        <v>6</v>
      </c>
      <c r="O227" s="25" t="s">
        <v>2412</v>
      </c>
      <c r="P227" s="28">
        <v>2021</v>
      </c>
      <c r="Q227" s="28" t="s">
        <v>4385</v>
      </c>
      <c r="R227" s="28" t="e">
        <f>COUNTIF(#REF!,'TABLERO-HALLAZGOS'!Q227)</f>
        <v>#REF!</v>
      </c>
      <c r="S227" s="25" t="s">
        <v>4386</v>
      </c>
      <c r="T227" s="466">
        <v>44287</v>
      </c>
      <c r="U227" s="466">
        <v>44501</v>
      </c>
      <c r="V227" s="484" t="e">
        <f>(SUMIF(#REF!,'TABLERO-HALLAZGOS'!Q227,#REF!))/(R227)</f>
        <v>#REF!</v>
      </c>
      <c r="W227" s="465" t="e">
        <f t="shared" ref="W227:W290" si="54">IF(V227&lt;=0%,"SIN AVANCE",IF(V227&lt;33%,"AVANCE MINIMO",IF(V227&lt;66%,"AVANCE PARCIAL",IF(V227&lt;=99.9%,"AVANCE SIGNIFICATIVO",IF(V227=100%,"CUMPLIMIENTO TOTAL","ERROR")))))</f>
        <v>#REF!</v>
      </c>
      <c r="X227" s="485">
        <f t="shared" ref="X227:X290" si="55">U227-$C$2</f>
        <v>-302</v>
      </c>
      <c r="Y227" s="383" t="str">
        <f t="shared" ref="Y227:Y290" si="56">(IF(X227&lt;=0,"VENCIDO",IF(X227&lt;=$F$2,"POR VENCER","CON TIEMPO")))</f>
        <v>VENCIDO</v>
      </c>
      <c r="Z227" s="484" t="e">
        <f>(SUMIF(#REF!,'TABLERO-HALLAZGOS'!Q227,#REF!))/(R227)</f>
        <v>#REF!</v>
      </c>
      <c r="AA227" s="46" t="s">
        <v>49</v>
      </c>
      <c r="AB227" s="46" t="s">
        <v>49</v>
      </c>
      <c r="AC227" s="240" t="e">
        <f>(SUMIF(#REF!,'TABLERO-HALLAZGOS'!Q227,#REF!))/(R227)</f>
        <v>#REF!</v>
      </c>
      <c r="AD227" s="46" t="e">
        <f t="shared" ref="AD227:AD229" si="57">IF(AC227&lt;=0%,"SIN AVANCE",IF(AC227&lt;33%,"AVANCE MINIMO",IF(AC227&lt;66%,"AVANCE PARCIAL",IF(AC227&lt;=99.9%,"AVANCE SIGNIFICATIVO",IF(AC227=100%,"CUMPLIMIENTO TOTAL","ERROR")))))</f>
        <v>#REF!</v>
      </c>
      <c r="AE227" s="85" t="e">
        <f t="shared" ref="AE227:AE229" si="58">(IF(AD227="CUMPLIMIENTO TOTAL","CUMPLIMIENTO TOTAL",U227-$C$2))</f>
        <v>#REF!</v>
      </c>
      <c r="AF227" s="85" t="e">
        <f t="shared" ref="AF227:AF229" si="59">(IF(AD227="CUMPLIMIENTO TOTAL","CUMPLIMIENTO TOTAL",IF(AE227&lt;=0,"VENCIDO",IF(AE227&lt;=$F$2,"POR VENCER","CON TIEMPO"))))</f>
        <v>#REF!</v>
      </c>
      <c r="AG227" s="240" t="e">
        <f>(SUMIF(#REF!,'TABLERO-HALLAZGOS'!Q227,#REF!))/(R227)</f>
        <v>#REF!</v>
      </c>
      <c r="AH227" s="46" t="s">
        <v>49</v>
      </c>
    </row>
    <row r="228" spans="2:34" s="1" customFormat="1" ht="33" customHeight="1" x14ac:dyDescent="0.25">
      <c r="B228" s="40" t="s">
        <v>3924</v>
      </c>
      <c r="C228" s="449" t="s">
        <v>2636</v>
      </c>
      <c r="D228" s="25" t="s">
        <v>102</v>
      </c>
      <c r="E228" s="40" t="s">
        <v>2635</v>
      </c>
      <c r="F228" s="40" t="s">
        <v>2636</v>
      </c>
      <c r="G228" s="25" t="s">
        <v>102</v>
      </c>
      <c r="H228" s="40" t="s">
        <v>4387</v>
      </c>
      <c r="I228" s="40" t="s">
        <v>2639</v>
      </c>
      <c r="J228" s="449" t="s">
        <v>2769</v>
      </c>
      <c r="K228" s="449" t="s">
        <v>2770</v>
      </c>
      <c r="L228" s="449" t="s">
        <v>2771</v>
      </c>
      <c r="M228" s="449" t="s">
        <v>2772</v>
      </c>
      <c r="N228" s="25" t="s">
        <v>6</v>
      </c>
      <c r="O228" s="25" t="s">
        <v>2412</v>
      </c>
      <c r="P228" s="28">
        <v>2021</v>
      </c>
      <c r="Q228" s="28" t="s">
        <v>4388</v>
      </c>
      <c r="R228" s="28" t="e">
        <f>COUNTIF(#REF!,'TABLERO-HALLAZGOS'!Q228)</f>
        <v>#REF!</v>
      </c>
      <c r="S228" s="25" t="s">
        <v>4389</v>
      </c>
      <c r="T228" s="466">
        <v>44287</v>
      </c>
      <c r="U228" s="466">
        <v>44531</v>
      </c>
      <c r="V228" s="484" t="e">
        <f>(SUMIF(#REF!,'TABLERO-HALLAZGOS'!Q228,#REF!))/(R228)</f>
        <v>#REF!</v>
      </c>
      <c r="W228" s="465" t="e">
        <f t="shared" si="54"/>
        <v>#REF!</v>
      </c>
      <c r="X228" s="485">
        <f t="shared" si="55"/>
        <v>-272</v>
      </c>
      <c r="Y228" s="383" t="str">
        <f t="shared" si="56"/>
        <v>VENCIDO</v>
      </c>
      <c r="Z228" s="484" t="e">
        <f>(SUMIF(#REF!,'TABLERO-HALLAZGOS'!Q228,#REF!))/(R228)</f>
        <v>#REF!</v>
      </c>
      <c r="AA228" s="46" t="s">
        <v>49</v>
      </c>
      <c r="AB228" s="46" t="s">
        <v>49</v>
      </c>
      <c r="AC228" s="240" t="e">
        <f>(SUMIF(#REF!,'TABLERO-HALLAZGOS'!Q228,#REF!))/(R228)</f>
        <v>#REF!</v>
      </c>
      <c r="AD228" s="46" t="e">
        <f t="shared" si="57"/>
        <v>#REF!</v>
      </c>
      <c r="AE228" s="85" t="e">
        <f t="shared" si="58"/>
        <v>#REF!</v>
      </c>
      <c r="AF228" s="85" t="e">
        <f t="shared" si="59"/>
        <v>#REF!</v>
      </c>
      <c r="AG228" s="240" t="e">
        <f>(SUMIF(#REF!,'TABLERO-HALLAZGOS'!Q228,#REF!))/(R228)</f>
        <v>#REF!</v>
      </c>
      <c r="AH228" s="46" t="s">
        <v>49</v>
      </c>
    </row>
    <row r="229" spans="2:34" s="1" customFormat="1" ht="33" customHeight="1" x14ac:dyDescent="0.25">
      <c r="B229" s="40" t="s">
        <v>3924</v>
      </c>
      <c r="C229" s="449" t="s">
        <v>2636</v>
      </c>
      <c r="D229" s="25" t="s">
        <v>102</v>
      </c>
      <c r="E229" s="40" t="s">
        <v>2635</v>
      </c>
      <c r="F229" s="40" t="s">
        <v>2636</v>
      </c>
      <c r="G229" s="25" t="s">
        <v>102</v>
      </c>
      <c r="H229" s="40" t="s">
        <v>4375</v>
      </c>
      <c r="I229" s="40" t="s">
        <v>2682</v>
      </c>
      <c r="J229" s="449" t="s">
        <v>2683</v>
      </c>
      <c r="K229" s="449" t="s">
        <v>2684</v>
      </c>
      <c r="L229" s="449" t="s">
        <v>2685</v>
      </c>
      <c r="M229" s="449" t="s">
        <v>2686</v>
      </c>
      <c r="N229" s="25" t="s">
        <v>6</v>
      </c>
      <c r="O229" s="25" t="s">
        <v>2412</v>
      </c>
      <c r="P229" s="28">
        <v>2021</v>
      </c>
      <c r="Q229" s="28" t="s">
        <v>4390</v>
      </c>
      <c r="R229" s="28" t="e">
        <f>COUNTIF(#REF!,'TABLERO-HALLAZGOS'!Q229)</f>
        <v>#REF!</v>
      </c>
      <c r="S229" s="25" t="s">
        <v>4391</v>
      </c>
      <c r="T229" s="466">
        <v>44287</v>
      </c>
      <c r="U229" s="466">
        <v>44531</v>
      </c>
      <c r="V229" s="484" t="e">
        <f>(SUMIF(#REF!,'TABLERO-HALLAZGOS'!Q229,#REF!))/(R229)</f>
        <v>#REF!</v>
      </c>
      <c r="W229" s="465" t="e">
        <f t="shared" si="54"/>
        <v>#REF!</v>
      </c>
      <c r="X229" s="485">
        <f t="shared" si="55"/>
        <v>-272</v>
      </c>
      <c r="Y229" s="383" t="str">
        <f t="shared" si="56"/>
        <v>VENCIDO</v>
      </c>
      <c r="Z229" s="484" t="e">
        <f>(SUMIF(#REF!,'TABLERO-HALLAZGOS'!Q229,#REF!))/(R229)</f>
        <v>#REF!</v>
      </c>
      <c r="AA229" s="46" t="s">
        <v>49</v>
      </c>
      <c r="AB229" s="46" t="s">
        <v>49</v>
      </c>
      <c r="AC229" s="240" t="e">
        <f>(SUMIF(#REF!,'TABLERO-HALLAZGOS'!Q229,#REF!))/(R229)</f>
        <v>#REF!</v>
      </c>
      <c r="AD229" s="46" t="e">
        <f t="shared" si="57"/>
        <v>#REF!</v>
      </c>
      <c r="AE229" s="85" t="e">
        <f t="shared" si="58"/>
        <v>#REF!</v>
      </c>
      <c r="AF229" s="85" t="e">
        <f t="shared" si="59"/>
        <v>#REF!</v>
      </c>
      <c r="AG229" s="240" t="e">
        <f>(SUMIF(#REF!,'TABLERO-HALLAZGOS'!Q229,#REF!))/(R229)</f>
        <v>#REF!</v>
      </c>
      <c r="AH229" s="46" t="s">
        <v>49</v>
      </c>
    </row>
    <row r="230" spans="2:34" s="1" customFormat="1" ht="33" customHeight="1" x14ac:dyDescent="0.25">
      <c r="B230" s="40" t="s">
        <v>3924</v>
      </c>
      <c r="C230" s="449" t="s">
        <v>2636</v>
      </c>
      <c r="D230" s="25" t="s">
        <v>102</v>
      </c>
      <c r="E230" s="40" t="s">
        <v>4392</v>
      </c>
      <c r="F230" s="40" t="s">
        <v>4393</v>
      </c>
      <c r="G230" s="40" t="s">
        <v>4394</v>
      </c>
      <c r="H230" s="25" t="s">
        <v>4395</v>
      </c>
      <c r="I230" s="459" t="s">
        <v>4396</v>
      </c>
      <c r="J230" s="456" t="s">
        <v>4397</v>
      </c>
      <c r="K230" s="456" t="s">
        <v>4398</v>
      </c>
      <c r="L230" s="456" t="s">
        <v>4399</v>
      </c>
      <c r="M230" s="456" t="s">
        <v>4400</v>
      </c>
      <c r="N230" s="25" t="s">
        <v>6</v>
      </c>
      <c r="O230" s="25" t="s">
        <v>2412</v>
      </c>
      <c r="P230" s="28">
        <v>2021</v>
      </c>
      <c r="Q230" s="28" t="s">
        <v>4401</v>
      </c>
      <c r="R230" s="28" t="e">
        <f>COUNTIF(#REF!,'TABLERO-HALLAZGOS'!Q230)</f>
        <v>#REF!</v>
      </c>
      <c r="S230" s="25" t="s">
        <v>4402</v>
      </c>
      <c r="T230" s="466">
        <v>44287</v>
      </c>
      <c r="U230" s="466">
        <v>44531</v>
      </c>
      <c r="V230" s="484" t="e">
        <f>(SUMIF(#REF!,'TABLERO-HALLAZGOS'!Q230,#REF!))/(R230)</f>
        <v>#REF!</v>
      </c>
      <c r="W230" s="465" t="e">
        <f t="shared" si="54"/>
        <v>#REF!</v>
      </c>
      <c r="X230" s="485">
        <f t="shared" si="55"/>
        <v>-272</v>
      </c>
      <c r="Y230" s="383" t="str">
        <f t="shared" si="56"/>
        <v>VENCIDO</v>
      </c>
      <c r="Z230" s="484" t="e">
        <f>(SUMIF(#REF!,'TABLERO-HALLAZGOS'!Q230,#REF!))/(R230)</f>
        <v>#REF!</v>
      </c>
      <c r="AA230" s="46" t="s">
        <v>48</v>
      </c>
      <c r="AB230" s="46" t="s">
        <v>48</v>
      </c>
      <c r="AC230" s="240" t="e">
        <f>(SUMIF(#REF!,'TABLERO-HALLAZGOS'!Q230,#REF!))/(R230)</f>
        <v>#REF!</v>
      </c>
      <c r="AD230" s="46" t="e">
        <f t="shared" ref="AD230:AD289" si="60">IF(AC230&lt;=0%,"SIN AVANCE",IF(AC230&lt;33%,"AVANCE MINIMO",IF(AC230&lt;66%,"AVANCE PARCIAL",IF(AC230&lt;=99.9%,"AVANCE SIGNIFICATIVO",IF(AC230=100%,"CUMPLIMIENTO TOTAL","ERROR")))))</f>
        <v>#REF!</v>
      </c>
      <c r="AE230" s="46">
        <f t="shared" ref="AE230:AE289" si="61">U230-$C$2</f>
        <v>-272</v>
      </c>
      <c r="AF230" s="46" t="str">
        <f t="shared" ref="AF230:AF289" si="62">(IF(AE230&lt;=0,"VENCIDO",IF(AE230&lt;=$F$2,"POR VENCER","CON TIEMPO")))</f>
        <v>VENCIDO</v>
      </c>
      <c r="AG230" s="240" t="e">
        <f>(SUMIF(#REF!,'TABLERO-HALLAZGOS'!Q230,#REF!))/(R230)</f>
        <v>#REF!</v>
      </c>
      <c r="AH230" s="46" t="s">
        <v>48</v>
      </c>
    </row>
    <row r="231" spans="2:34" s="1" customFormat="1" ht="33" customHeight="1" x14ac:dyDescent="0.25">
      <c r="B231" s="40" t="s">
        <v>3924</v>
      </c>
      <c r="C231" s="449" t="s">
        <v>2636</v>
      </c>
      <c r="D231" s="25" t="s">
        <v>102</v>
      </c>
      <c r="E231" s="40" t="s">
        <v>2635</v>
      </c>
      <c r="F231" s="40" t="s">
        <v>2636</v>
      </c>
      <c r="G231" s="25" t="s">
        <v>102</v>
      </c>
      <c r="H231" s="40" t="s">
        <v>4403</v>
      </c>
      <c r="I231" s="40" t="s">
        <v>2741</v>
      </c>
      <c r="J231" s="449" t="s">
        <v>2683</v>
      </c>
      <c r="K231" s="449" t="s">
        <v>2684</v>
      </c>
      <c r="L231" s="449" t="s">
        <v>2685</v>
      </c>
      <c r="M231" s="449" t="s">
        <v>2686</v>
      </c>
      <c r="N231" s="25" t="s">
        <v>6</v>
      </c>
      <c r="O231" s="25" t="s">
        <v>2412</v>
      </c>
      <c r="P231" s="28">
        <v>2021</v>
      </c>
      <c r="Q231" s="28" t="s">
        <v>4404</v>
      </c>
      <c r="R231" s="28" t="e">
        <f>COUNTIF(#REF!,'TABLERO-HALLAZGOS'!Q231)</f>
        <v>#REF!</v>
      </c>
      <c r="S231" s="25" t="s">
        <v>4405</v>
      </c>
      <c r="T231" s="466">
        <v>44287</v>
      </c>
      <c r="U231" s="466">
        <v>44531</v>
      </c>
      <c r="V231" s="484" t="e">
        <f>(SUMIF(#REF!,'TABLERO-HALLAZGOS'!Q231,#REF!))/(R231)</f>
        <v>#REF!</v>
      </c>
      <c r="W231" s="465" t="e">
        <f t="shared" si="54"/>
        <v>#REF!</v>
      </c>
      <c r="X231" s="485">
        <f t="shared" si="55"/>
        <v>-272</v>
      </c>
      <c r="Y231" s="383" t="str">
        <f t="shared" si="56"/>
        <v>VENCIDO</v>
      </c>
      <c r="Z231" s="484" t="e">
        <f>(SUMIF(#REF!,'TABLERO-HALLAZGOS'!Q231,#REF!))/(R231)</f>
        <v>#REF!</v>
      </c>
      <c r="AA231" s="46" t="s">
        <v>48</v>
      </c>
      <c r="AB231" s="46" t="s">
        <v>48</v>
      </c>
      <c r="AC231" s="240" t="e">
        <f>(SUMIF(#REF!,'TABLERO-HALLAZGOS'!Q231,#REF!))/(R231)</f>
        <v>#REF!</v>
      </c>
      <c r="AD231" s="46" t="e">
        <f t="shared" si="60"/>
        <v>#REF!</v>
      </c>
      <c r="AE231" s="85" t="e">
        <f t="shared" ref="AE231:AE241" si="63">(IF(AD231="CUMPLIMIENTO TOTAL","CUMPLIMIENTO TOTAL",U231-$C$2))</f>
        <v>#REF!</v>
      </c>
      <c r="AF231" s="85" t="e">
        <f t="shared" ref="AF231:AF241" si="64">(IF(AD231="CUMPLIMIENTO TOTAL","CUMPLIMIENTO TOTAL",IF(AE231&lt;=0,"VENCIDO",IF(AE231&lt;=$F$2,"POR VENCER","CON TIEMPO"))))</f>
        <v>#REF!</v>
      </c>
      <c r="AG231" s="240" t="e">
        <f>(SUMIF(#REF!,'TABLERO-HALLAZGOS'!Q231,#REF!))/(R231)</f>
        <v>#REF!</v>
      </c>
      <c r="AH231" s="46" t="s">
        <v>49</v>
      </c>
    </row>
    <row r="232" spans="2:34" s="1" customFormat="1" ht="33" customHeight="1" x14ac:dyDescent="0.25">
      <c r="B232" s="40" t="s">
        <v>3924</v>
      </c>
      <c r="C232" s="449" t="s">
        <v>2636</v>
      </c>
      <c r="D232" s="25" t="s">
        <v>102</v>
      </c>
      <c r="E232" s="40" t="s">
        <v>2635</v>
      </c>
      <c r="F232" s="40" t="s">
        <v>2636</v>
      </c>
      <c r="G232" s="25" t="s">
        <v>102</v>
      </c>
      <c r="H232" s="433"/>
      <c r="I232" s="40" t="s">
        <v>2741</v>
      </c>
      <c r="J232" s="449" t="s">
        <v>2683</v>
      </c>
      <c r="K232" s="449" t="s">
        <v>2684</v>
      </c>
      <c r="L232" s="449" t="s">
        <v>2685</v>
      </c>
      <c r="M232" s="449" t="s">
        <v>2686</v>
      </c>
      <c r="N232" s="25" t="s">
        <v>6</v>
      </c>
      <c r="O232" s="25" t="s">
        <v>2412</v>
      </c>
      <c r="P232" s="28">
        <v>2021</v>
      </c>
      <c r="Q232" s="28" t="s">
        <v>4406</v>
      </c>
      <c r="R232" s="28" t="e">
        <f>COUNTIF(#REF!,'TABLERO-HALLAZGOS'!Q232)</f>
        <v>#REF!</v>
      </c>
      <c r="S232" s="25" t="s">
        <v>4407</v>
      </c>
      <c r="T232" s="466">
        <v>44287</v>
      </c>
      <c r="U232" s="466">
        <v>44652</v>
      </c>
      <c r="V232" s="484" t="e">
        <f>(SUMIF(#REF!,'TABLERO-HALLAZGOS'!Q232,#REF!))/(R232)</f>
        <v>#REF!</v>
      </c>
      <c r="W232" s="465" t="e">
        <f t="shared" si="54"/>
        <v>#REF!</v>
      </c>
      <c r="X232" s="485">
        <f t="shared" si="55"/>
        <v>-151</v>
      </c>
      <c r="Y232" s="383" t="str">
        <f t="shared" si="56"/>
        <v>VENCIDO</v>
      </c>
      <c r="Z232" s="484" t="e">
        <f>(SUMIF(#REF!,'TABLERO-HALLAZGOS'!Q232,#REF!))/(R232)</f>
        <v>#REF!</v>
      </c>
      <c r="AA232" s="46" t="s">
        <v>48</v>
      </c>
      <c r="AB232" s="46" t="s">
        <v>48</v>
      </c>
      <c r="AC232" s="240" t="e">
        <f>(SUMIF(#REF!,'TABLERO-HALLAZGOS'!Q232,#REF!))/(R232)</f>
        <v>#REF!</v>
      </c>
      <c r="AD232" s="46" t="e">
        <f t="shared" si="60"/>
        <v>#REF!</v>
      </c>
      <c r="AE232" s="85" t="e">
        <f t="shared" si="63"/>
        <v>#REF!</v>
      </c>
      <c r="AF232" s="85" t="e">
        <f t="shared" si="64"/>
        <v>#REF!</v>
      </c>
      <c r="AG232" s="240" t="e">
        <f>(SUMIF(#REF!,'TABLERO-HALLAZGOS'!Q232,#REF!))/(R232)</f>
        <v>#REF!</v>
      </c>
      <c r="AH232" s="46" t="s">
        <v>49</v>
      </c>
    </row>
    <row r="233" spans="2:34" s="1" customFormat="1" ht="33" customHeight="1" x14ac:dyDescent="0.25">
      <c r="B233" s="25" t="s">
        <v>3935</v>
      </c>
      <c r="C233" s="28" t="s">
        <v>24</v>
      </c>
      <c r="D233" s="28" t="s">
        <v>99</v>
      </c>
      <c r="E233" s="25" t="s">
        <v>3936</v>
      </c>
      <c r="F233" s="61" t="s">
        <v>24</v>
      </c>
      <c r="G233" s="25" t="s">
        <v>99</v>
      </c>
      <c r="H233" s="25" t="s">
        <v>3940</v>
      </c>
      <c r="I233" s="457" t="s">
        <v>462</v>
      </c>
      <c r="J233" s="458" t="s">
        <v>2603</v>
      </c>
      <c r="K233" s="457" t="s">
        <v>2604</v>
      </c>
      <c r="L233" s="456" t="s">
        <v>3334</v>
      </c>
      <c r="M233" s="457" t="s">
        <v>3333</v>
      </c>
      <c r="N233" s="25" t="s">
        <v>6</v>
      </c>
      <c r="O233" s="25" t="s">
        <v>2419</v>
      </c>
      <c r="P233" s="28">
        <v>2021</v>
      </c>
      <c r="Q233" s="28" t="s">
        <v>4408</v>
      </c>
      <c r="R233" s="28" t="e">
        <f>COUNTIF(#REF!,'TABLERO-HALLAZGOS'!Q233)</f>
        <v>#REF!</v>
      </c>
      <c r="S233" s="25" t="s">
        <v>4409</v>
      </c>
      <c r="T233" s="39">
        <v>44321</v>
      </c>
      <c r="U233" s="39">
        <v>44530</v>
      </c>
      <c r="V233" s="484" t="e">
        <f>(SUMIF(#REF!,'TABLERO-HALLAZGOS'!Q233,#REF!))/(R233)</f>
        <v>#REF!</v>
      </c>
      <c r="W233" s="465" t="e">
        <f t="shared" si="54"/>
        <v>#REF!</v>
      </c>
      <c r="X233" s="485">
        <f t="shared" si="55"/>
        <v>-273</v>
      </c>
      <c r="Y233" s="383" t="str">
        <f t="shared" si="56"/>
        <v>VENCIDO</v>
      </c>
      <c r="Z233" s="484" t="e">
        <f>(SUMIF(#REF!,'TABLERO-HALLAZGOS'!Q233,#REF!))/(R233)</f>
        <v>#REF!</v>
      </c>
      <c r="AA233" s="46" t="s">
        <v>49</v>
      </c>
      <c r="AB233" s="46" t="s">
        <v>49</v>
      </c>
      <c r="AC233" s="240" t="e">
        <f>(SUMIF(#REF!,'TABLERO-HALLAZGOS'!Q233,#REF!))/(R233)</f>
        <v>#REF!</v>
      </c>
      <c r="AD233" s="46" t="e">
        <f t="shared" si="60"/>
        <v>#REF!</v>
      </c>
      <c r="AE233" s="85" t="e">
        <f t="shared" si="63"/>
        <v>#REF!</v>
      </c>
      <c r="AF233" s="85" t="e">
        <f t="shared" si="64"/>
        <v>#REF!</v>
      </c>
      <c r="AG233" s="240" t="e">
        <f>(SUMIF(#REF!,'TABLERO-HALLAZGOS'!Q233,#REF!))/(R233)</f>
        <v>#REF!</v>
      </c>
      <c r="AH233" s="46" t="s">
        <v>49</v>
      </c>
    </row>
    <row r="234" spans="2:34" s="1" customFormat="1" ht="33" customHeight="1" x14ac:dyDescent="0.25">
      <c r="B234" s="25" t="s">
        <v>3935</v>
      </c>
      <c r="C234" s="28" t="s">
        <v>24</v>
      </c>
      <c r="D234" s="28" t="s">
        <v>99</v>
      </c>
      <c r="E234" s="25" t="s">
        <v>3936</v>
      </c>
      <c r="F234" s="61" t="s">
        <v>24</v>
      </c>
      <c r="G234" s="25" t="s">
        <v>99</v>
      </c>
      <c r="H234" s="25" t="s">
        <v>3940</v>
      </c>
      <c r="I234" s="457" t="s">
        <v>462</v>
      </c>
      <c r="J234" s="458" t="s">
        <v>2603</v>
      </c>
      <c r="K234" s="457" t="s">
        <v>2604</v>
      </c>
      <c r="L234" s="456" t="s">
        <v>3334</v>
      </c>
      <c r="M234" s="457" t="s">
        <v>3333</v>
      </c>
      <c r="N234" s="25" t="s">
        <v>6</v>
      </c>
      <c r="O234" s="25" t="s">
        <v>2419</v>
      </c>
      <c r="P234" s="28">
        <v>2021</v>
      </c>
      <c r="Q234" s="28" t="s">
        <v>4410</v>
      </c>
      <c r="R234" s="28" t="e">
        <f>COUNTIF(#REF!,'TABLERO-HALLAZGOS'!Q234)</f>
        <v>#REF!</v>
      </c>
      <c r="S234" s="25" t="s">
        <v>4411</v>
      </c>
      <c r="T234" s="39">
        <v>44321</v>
      </c>
      <c r="U234" s="39">
        <v>44530</v>
      </c>
      <c r="V234" s="484" t="e">
        <f>(SUMIF(#REF!,'TABLERO-HALLAZGOS'!Q234,#REF!))/(R234)</f>
        <v>#REF!</v>
      </c>
      <c r="W234" s="465" t="e">
        <f t="shared" si="54"/>
        <v>#REF!</v>
      </c>
      <c r="X234" s="485">
        <f t="shared" si="55"/>
        <v>-273</v>
      </c>
      <c r="Y234" s="383" t="str">
        <f t="shared" si="56"/>
        <v>VENCIDO</v>
      </c>
      <c r="Z234" s="484" t="e">
        <f>(SUMIF(#REF!,'TABLERO-HALLAZGOS'!Q234,#REF!))/(R234)</f>
        <v>#REF!</v>
      </c>
      <c r="AA234" s="46" t="s">
        <v>49</v>
      </c>
      <c r="AB234" s="46" t="s">
        <v>49</v>
      </c>
      <c r="AC234" s="240" t="e">
        <f>(SUMIF(#REF!,'TABLERO-HALLAZGOS'!Q234,#REF!))/(R234)</f>
        <v>#REF!</v>
      </c>
      <c r="AD234" s="46" t="e">
        <f t="shared" si="60"/>
        <v>#REF!</v>
      </c>
      <c r="AE234" s="85" t="e">
        <f t="shared" si="63"/>
        <v>#REF!</v>
      </c>
      <c r="AF234" s="85" t="e">
        <f t="shared" si="64"/>
        <v>#REF!</v>
      </c>
      <c r="AG234" s="240" t="e">
        <f>(SUMIF(#REF!,'TABLERO-HALLAZGOS'!Q234,#REF!))/(R234)</f>
        <v>#REF!</v>
      </c>
      <c r="AH234" s="46" t="s">
        <v>49</v>
      </c>
    </row>
    <row r="235" spans="2:34" s="1" customFormat="1" ht="33" customHeight="1" x14ac:dyDescent="0.25">
      <c r="B235" s="25" t="s">
        <v>3935</v>
      </c>
      <c r="C235" s="28" t="s">
        <v>24</v>
      </c>
      <c r="D235" s="28" t="s">
        <v>99</v>
      </c>
      <c r="E235" s="25" t="s">
        <v>3936</v>
      </c>
      <c r="F235" s="61" t="s">
        <v>24</v>
      </c>
      <c r="G235" s="25" t="s">
        <v>99</v>
      </c>
      <c r="H235" s="25" t="s">
        <v>3940</v>
      </c>
      <c r="I235" s="457" t="s">
        <v>462</v>
      </c>
      <c r="J235" s="458" t="s">
        <v>2603</v>
      </c>
      <c r="K235" s="457" t="s">
        <v>2604</v>
      </c>
      <c r="L235" s="456" t="s">
        <v>3334</v>
      </c>
      <c r="M235" s="457" t="s">
        <v>3333</v>
      </c>
      <c r="N235" s="25" t="s">
        <v>6</v>
      </c>
      <c r="O235" s="25" t="s">
        <v>2419</v>
      </c>
      <c r="P235" s="28">
        <v>2021</v>
      </c>
      <c r="Q235" s="28" t="s">
        <v>4412</v>
      </c>
      <c r="R235" s="28" t="e">
        <f>COUNTIF(#REF!,'TABLERO-HALLAZGOS'!Q235)</f>
        <v>#REF!</v>
      </c>
      <c r="S235" s="25" t="s">
        <v>4413</v>
      </c>
      <c r="T235" s="39">
        <v>44321</v>
      </c>
      <c r="U235" s="39">
        <v>44530</v>
      </c>
      <c r="V235" s="484" t="e">
        <f>(SUMIF(#REF!,'TABLERO-HALLAZGOS'!Q235,#REF!))/(R235)</f>
        <v>#REF!</v>
      </c>
      <c r="W235" s="465" t="e">
        <f t="shared" si="54"/>
        <v>#REF!</v>
      </c>
      <c r="X235" s="485">
        <f t="shared" si="55"/>
        <v>-273</v>
      </c>
      <c r="Y235" s="383" t="str">
        <f t="shared" si="56"/>
        <v>VENCIDO</v>
      </c>
      <c r="Z235" s="484" t="e">
        <f>(SUMIF(#REF!,'TABLERO-HALLAZGOS'!Q235,#REF!))/(R235)</f>
        <v>#REF!</v>
      </c>
      <c r="AA235" s="46" t="s">
        <v>49</v>
      </c>
      <c r="AB235" s="46" t="s">
        <v>49</v>
      </c>
      <c r="AC235" s="240" t="e">
        <f>(SUMIF(#REF!,'TABLERO-HALLAZGOS'!Q235,#REF!))/(R235)</f>
        <v>#REF!</v>
      </c>
      <c r="AD235" s="46" t="e">
        <f t="shared" si="60"/>
        <v>#REF!</v>
      </c>
      <c r="AE235" s="85" t="e">
        <f t="shared" si="63"/>
        <v>#REF!</v>
      </c>
      <c r="AF235" s="85" t="e">
        <f t="shared" si="64"/>
        <v>#REF!</v>
      </c>
      <c r="AG235" s="240" t="e">
        <f>(SUMIF(#REF!,'TABLERO-HALLAZGOS'!Q235,#REF!))/(R235)</f>
        <v>#REF!</v>
      </c>
      <c r="AH235" s="46" t="s">
        <v>49</v>
      </c>
    </row>
    <row r="236" spans="2:34" s="1" customFormat="1" ht="33" customHeight="1" x14ac:dyDescent="0.25">
      <c r="B236" s="25" t="s">
        <v>3935</v>
      </c>
      <c r="C236" s="28" t="s">
        <v>24</v>
      </c>
      <c r="D236" s="28" t="s">
        <v>99</v>
      </c>
      <c r="E236" s="25" t="s">
        <v>3936</v>
      </c>
      <c r="F236" s="61" t="s">
        <v>24</v>
      </c>
      <c r="G236" s="25" t="s">
        <v>99</v>
      </c>
      <c r="H236" s="25" t="s">
        <v>3940</v>
      </c>
      <c r="I236" s="457" t="s">
        <v>462</v>
      </c>
      <c r="J236" s="458" t="s">
        <v>2603</v>
      </c>
      <c r="K236" s="457" t="s">
        <v>2604</v>
      </c>
      <c r="L236" s="456" t="s">
        <v>3334</v>
      </c>
      <c r="M236" s="457" t="s">
        <v>3333</v>
      </c>
      <c r="N236" s="25" t="s">
        <v>6</v>
      </c>
      <c r="O236" s="25" t="s">
        <v>2419</v>
      </c>
      <c r="P236" s="28">
        <v>2021</v>
      </c>
      <c r="Q236" s="28" t="s">
        <v>4414</v>
      </c>
      <c r="R236" s="28" t="e">
        <f>COUNTIF(#REF!,'TABLERO-HALLAZGOS'!Q236)</f>
        <v>#REF!</v>
      </c>
      <c r="S236" s="25" t="s">
        <v>4415</v>
      </c>
      <c r="T236" s="39">
        <v>44321</v>
      </c>
      <c r="U236" s="39">
        <v>44530</v>
      </c>
      <c r="V236" s="484" t="e">
        <f>(SUMIF(#REF!,'TABLERO-HALLAZGOS'!Q236,#REF!))/(R236)</f>
        <v>#REF!</v>
      </c>
      <c r="W236" s="465" t="e">
        <f t="shared" si="54"/>
        <v>#REF!</v>
      </c>
      <c r="X236" s="485">
        <f t="shared" si="55"/>
        <v>-273</v>
      </c>
      <c r="Y236" s="383" t="str">
        <f t="shared" si="56"/>
        <v>VENCIDO</v>
      </c>
      <c r="Z236" s="484" t="e">
        <f>(SUMIF(#REF!,'TABLERO-HALLAZGOS'!Q236,#REF!))/(R236)</f>
        <v>#REF!</v>
      </c>
      <c r="AA236" s="46" t="s">
        <v>49</v>
      </c>
      <c r="AB236" s="46" t="s">
        <v>49</v>
      </c>
      <c r="AC236" s="240" t="e">
        <f>(SUMIF(#REF!,'TABLERO-HALLAZGOS'!Q236,#REF!))/(R236)</f>
        <v>#REF!</v>
      </c>
      <c r="AD236" s="46" t="e">
        <f t="shared" si="60"/>
        <v>#REF!</v>
      </c>
      <c r="AE236" s="85" t="e">
        <f t="shared" si="63"/>
        <v>#REF!</v>
      </c>
      <c r="AF236" s="85" t="e">
        <f t="shared" si="64"/>
        <v>#REF!</v>
      </c>
      <c r="AG236" s="240" t="e">
        <f>(SUMIF(#REF!,'TABLERO-HALLAZGOS'!Q236,#REF!))/(R236)</f>
        <v>#REF!</v>
      </c>
      <c r="AH236" s="46" t="s">
        <v>49</v>
      </c>
    </row>
    <row r="237" spans="2:34" s="1" customFormat="1" ht="33" customHeight="1" x14ac:dyDescent="0.25">
      <c r="B237" s="25" t="s">
        <v>3935</v>
      </c>
      <c r="C237" s="28" t="s">
        <v>24</v>
      </c>
      <c r="D237" s="28" t="s">
        <v>99</v>
      </c>
      <c r="E237" s="25" t="s">
        <v>3936</v>
      </c>
      <c r="F237" s="61" t="s">
        <v>24</v>
      </c>
      <c r="G237" s="25" t="s">
        <v>99</v>
      </c>
      <c r="H237" s="25" t="s">
        <v>3940</v>
      </c>
      <c r="I237" s="457" t="s">
        <v>462</v>
      </c>
      <c r="J237" s="458" t="s">
        <v>2603</v>
      </c>
      <c r="K237" s="457" t="s">
        <v>2604</v>
      </c>
      <c r="L237" s="456" t="s">
        <v>3334</v>
      </c>
      <c r="M237" s="457" t="s">
        <v>3333</v>
      </c>
      <c r="N237" s="25" t="s">
        <v>6</v>
      </c>
      <c r="O237" s="25" t="s">
        <v>2419</v>
      </c>
      <c r="P237" s="28">
        <v>2021</v>
      </c>
      <c r="Q237" s="28" t="s">
        <v>4416</v>
      </c>
      <c r="R237" s="28" t="e">
        <f>COUNTIF(#REF!,'TABLERO-HALLAZGOS'!Q237)</f>
        <v>#REF!</v>
      </c>
      <c r="S237" s="25" t="s">
        <v>4417</v>
      </c>
      <c r="T237" s="39">
        <v>44321</v>
      </c>
      <c r="U237" s="39">
        <v>44530</v>
      </c>
      <c r="V237" s="484" t="e">
        <f>(SUMIF(#REF!,'TABLERO-HALLAZGOS'!Q237,#REF!))/(R237)</f>
        <v>#REF!</v>
      </c>
      <c r="W237" s="465" t="e">
        <f t="shared" si="54"/>
        <v>#REF!</v>
      </c>
      <c r="X237" s="485">
        <f t="shared" si="55"/>
        <v>-273</v>
      </c>
      <c r="Y237" s="383" t="str">
        <f t="shared" si="56"/>
        <v>VENCIDO</v>
      </c>
      <c r="Z237" s="484" t="e">
        <f>(SUMIF(#REF!,'TABLERO-HALLAZGOS'!Q237,#REF!))/(R237)</f>
        <v>#REF!</v>
      </c>
      <c r="AA237" s="46" t="s">
        <v>49</v>
      </c>
      <c r="AB237" s="46" t="s">
        <v>49</v>
      </c>
      <c r="AC237" s="240" t="e">
        <f>(SUMIF(#REF!,'TABLERO-HALLAZGOS'!Q237,#REF!))/(R237)</f>
        <v>#REF!</v>
      </c>
      <c r="AD237" s="46" t="e">
        <f t="shared" si="60"/>
        <v>#REF!</v>
      </c>
      <c r="AE237" s="85" t="e">
        <f t="shared" si="63"/>
        <v>#REF!</v>
      </c>
      <c r="AF237" s="85" t="e">
        <f t="shared" si="64"/>
        <v>#REF!</v>
      </c>
      <c r="AG237" s="240" t="e">
        <f>(SUMIF(#REF!,'TABLERO-HALLAZGOS'!Q237,#REF!))/(R237)</f>
        <v>#REF!</v>
      </c>
      <c r="AH237" s="46" t="s">
        <v>49</v>
      </c>
    </row>
    <row r="238" spans="2:34" s="1" customFormat="1" ht="33" customHeight="1" x14ac:dyDescent="0.25">
      <c r="B238" s="25" t="s">
        <v>3935</v>
      </c>
      <c r="C238" s="28" t="s">
        <v>24</v>
      </c>
      <c r="D238" s="28" t="s">
        <v>99</v>
      </c>
      <c r="E238" s="28" t="s">
        <v>3817</v>
      </c>
      <c r="F238" s="28" t="s">
        <v>24</v>
      </c>
      <c r="G238" s="25" t="s">
        <v>99</v>
      </c>
      <c r="H238" s="25" t="s">
        <v>3817</v>
      </c>
      <c r="I238" s="453" t="s">
        <v>3819</v>
      </c>
      <c r="J238" s="454" t="s">
        <v>2603</v>
      </c>
      <c r="K238" s="387" t="s">
        <v>2604</v>
      </c>
      <c r="L238" s="455" t="s">
        <v>2657</v>
      </c>
      <c r="M238" s="387" t="s">
        <v>2658</v>
      </c>
      <c r="N238" s="25" t="s">
        <v>6</v>
      </c>
      <c r="O238" s="25" t="s">
        <v>2419</v>
      </c>
      <c r="P238" s="28">
        <v>2021</v>
      </c>
      <c r="Q238" s="28" t="s">
        <v>4418</v>
      </c>
      <c r="R238" s="28" t="e">
        <f>COUNTIF(#REF!,'TABLERO-HALLAZGOS'!Q238)</f>
        <v>#REF!</v>
      </c>
      <c r="S238" s="25" t="s">
        <v>4419</v>
      </c>
      <c r="T238" s="39">
        <v>44321</v>
      </c>
      <c r="U238" s="39">
        <v>44530</v>
      </c>
      <c r="V238" s="484" t="e">
        <f>(SUMIF(#REF!,'TABLERO-HALLAZGOS'!Q238,#REF!))/(R238)</f>
        <v>#REF!</v>
      </c>
      <c r="W238" s="465" t="e">
        <f t="shared" si="54"/>
        <v>#REF!</v>
      </c>
      <c r="X238" s="485">
        <f t="shared" si="55"/>
        <v>-273</v>
      </c>
      <c r="Y238" s="383" t="str">
        <f t="shared" si="56"/>
        <v>VENCIDO</v>
      </c>
      <c r="Z238" s="484" t="e">
        <f>(SUMIF(#REF!,'TABLERO-HALLAZGOS'!Q238,#REF!))/(R238)</f>
        <v>#REF!</v>
      </c>
      <c r="AA238" s="46" t="s">
        <v>48</v>
      </c>
      <c r="AB238" s="46" t="s">
        <v>48</v>
      </c>
      <c r="AC238" s="240" t="e">
        <f>(SUMIF(#REF!,'TABLERO-HALLAZGOS'!Q238,#REF!))/(R238)</f>
        <v>#REF!</v>
      </c>
      <c r="AD238" s="46" t="e">
        <f t="shared" si="60"/>
        <v>#REF!</v>
      </c>
      <c r="AE238" s="85" t="e">
        <f t="shared" si="63"/>
        <v>#REF!</v>
      </c>
      <c r="AF238" s="85" t="e">
        <f t="shared" si="64"/>
        <v>#REF!</v>
      </c>
      <c r="AG238" s="240" t="e">
        <f>(SUMIF(#REF!,'TABLERO-HALLAZGOS'!Q238,#REF!))/(R238)</f>
        <v>#REF!</v>
      </c>
      <c r="AH238" s="46" t="s">
        <v>49</v>
      </c>
    </row>
    <row r="239" spans="2:34" s="1" customFormat="1" ht="33" customHeight="1" x14ac:dyDescent="0.25">
      <c r="B239" s="25" t="s">
        <v>3935</v>
      </c>
      <c r="C239" s="28" t="s">
        <v>24</v>
      </c>
      <c r="D239" s="28" t="s">
        <v>99</v>
      </c>
      <c r="E239" s="25" t="s">
        <v>3936</v>
      </c>
      <c r="F239" s="61" t="s">
        <v>24</v>
      </c>
      <c r="G239" s="25" t="s">
        <v>99</v>
      </c>
      <c r="H239" s="40" t="s">
        <v>4420</v>
      </c>
      <c r="I239" s="457" t="s">
        <v>462</v>
      </c>
      <c r="J239" s="458" t="s">
        <v>2603</v>
      </c>
      <c r="K239" s="457" t="s">
        <v>2604</v>
      </c>
      <c r="L239" s="456" t="s">
        <v>3334</v>
      </c>
      <c r="M239" s="457" t="s">
        <v>3333</v>
      </c>
      <c r="N239" s="25" t="s">
        <v>6</v>
      </c>
      <c r="O239" s="25" t="s">
        <v>2419</v>
      </c>
      <c r="P239" s="28">
        <v>2021</v>
      </c>
      <c r="Q239" s="28" t="s">
        <v>4421</v>
      </c>
      <c r="R239" s="28" t="e">
        <f>COUNTIF(#REF!,'TABLERO-HALLAZGOS'!Q239)</f>
        <v>#REF!</v>
      </c>
      <c r="S239" s="25" t="s">
        <v>4422</v>
      </c>
      <c r="T239" s="39">
        <v>44321</v>
      </c>
      <c r="U239" s="39">
        <v>44530</v>
      </c>
      <c r="V239" s="484" t="e">
        <f>(SUMIF(#REF!,'TABLERO-HALLAZGOS'!Q239,#REF!))/(R239)</f>
        <v>#REF!</v>
      </c>
      <c r="W239" s="465" t="e">
        <f t="shared" si="54"/>
        <v>#REF!</v>
      </c>
      <c r="X239" s="485">
        <f t="shared" si="55"/>
        <v>-273</v>
      </c>
      <c r="Y239" s="383" t="str">
        <f t="shared" si="56"/>
        <v>VENCIDO</v>
      </c>
      <c r="Z239" s="484" t="e">
        <f>(SUMIF(#REF!,'TABLERO-HALLAZGOS'!Q239,#REF!))/(R239)</f>
        <v>#REF!</v>
      </c>
      <c r="AA239" s="46" t="s">
        <v>49</v>
      </c>
      <c r="AB239" s="46" t="s">
        <v>49</v>
      </c>
      <c r="AC239" s="240" t="e">
        <f>(SUMIF(#REF!,'TABLERO-HALLAZGOS'!Q239,#REF!))/(R239)</f>
        <v>#REF!</v>
      </c>
      <c r="AD239" s="46" t="e">
        <f t="shared" si="60"/>
        <v>#REF!</v>
      </c>
      <c r="AE239" s="85" t="e">
        <f t="shared" si="63"/>
        <v>#REF!</v>
      </c>
      <c r="AF239" s="85" t="e">
        <f t="shared" si="64"/>
        <v>#REF!</v>
      </c>
      <c r="AG239" s="240" t="e">
        <f>(SUMIF(#REF!,'TABLERO-HALLAZGOS'!Q239,#REF!))/(R239)</f>
        <v>#REF!</v>
      </c>
      <c r="AH239" s="46" t="s">
        <v>49</v>
      </c>
    </row>
    <row r="240" spans="2:34" s="1" customFormat="1" ht="33" customHeight="1" x14ac:dyDescent="0.25">
      <c r="B240" s="25" t="s">
        <v>3935</v>
      </c>
      <c r="C240" s="28" t="s">
        <v>24</v>
      </c>
      <c r="D240" s="28" t="s">
        <v>99</v>
      </c>
      <c r="E240" s="25" t="s">
        <v>3936</v>
      </c>
      <c r="F240" s="61" t="s">
        <v>24</v>
      </c>
      <c r="G240" s="25" t="s">
        <v>99</v>
      </c>
      <c r="H240" s="25" t="s">
        <v>3940</v>
      </c>
      <c r="I240" s="457" t="s">
        <v>462</v>
      </c>
      <c r="J240" s="458" t="s">
        <v>2603</v>
      </c>
      <c r="K240" s="457" t="s">
        <v>2604</v>
      </c>
      <c r="L240" s="456" t="s">
        <v>3334</v>
      </c>
      <c r="M240" s="457" t="s">
        <v>3333</v>
      </c>
      <c r="N240" s="25" t="s">
        <v>6</v>
      </c>
      <c r="O240" s="25" t="s">
        <v>2419</v>
      </c>
      <c r="P240" s="28">
        <v>2021</v>
      </c>
      <c r="Q240" s="28" t="s">
        <v>4423</v>
      </c>
      <c r="R240" s="28" t="e">
        <f>COUNTIF(#REF!,'TABLERO-HALLAZGOS'!Q240)</f>
        <v>#REF!</v>
      </c>
      <c r="S240" s="25" t="s">
        <v>4424</v>
      </c>
      <c r="T240" s="39">
        <v>44321</v>
      </c>
      <c r="U240" s="39">
        <v>44530</v>
      </c>
      <c r="V240" s="484" t="e">
        <f>(SUMIF(#REF!,'TABLERO-HALLAZGOS'!Q240,#REF!))/(R240)</f>
        <v>#REF!</v>
      </c>
      <c r="W240" s="465" t="e">
        <f t="shared" si="54"/>
        <v>#REF!</v>
      </c>
      <c r="X240" s="485">
        <f t="shared" si="55"/>
        <v>-273</v>
      </c>
      <c r="Y240" s="383" t="str">
        <f t="shared" si="56"/>
        <v>VENCIDO</v>
      </c>
      <c r="Z240" s="484" t="e">
        <f>(SUMIF(#REF!,'TABLERO-HALLAZGOS'!Q240,#REF!))/(R240)</f>
        <v>#REF!</v>
      </c>
      <c r="AA240" s="46" t="s">
        <v>49</v>
      </c>
      <c r="AB240" s="46" t="s">
        <v>49</v>
      </c>
      <c r="AC240" s="240" t="e">
        <f>(SUMIF(#REF!,'TABLERO-HALLAZGOS'!Q240,#REF!))/(R240)</f>
        <v>#REF!</v>
      </c>
      <c r="AD240" s="46" t="e">
        <f t="shared" si="60"/>
        <v>#REF!</v>
      </c>
      <c r="AE240" s="85" t="e">
        <f t="shared" si="63"/>
        <v>#REF!</v>
      </c>
      <c r="AF240" s="85" t="e">
        <f t="shared" si="64"/>
        <v>#REF!</v>
      </c>
      <c r="AG240" s="240" t="e">
        <f>(SUMIF(#REF!,'TABLERO-HALLAZGOS'!Q240,#REF!))/(R240)</f>
        <v>#REF!</v>
      </c>
      <c r="AH240" s="46" t="s">
        <v>49</v>
      </c>
    </row>
    <row r="241" spans="2:34" s="1" customFormat="1" ht="33" customHeight="1" x14ac:dyDescent="0.25">
      <c r="B241" s="25" t="s">
        <v>3935</v>
      </c>
      <c r="C241" s="28" t="s">
        <v>24</v>
      </c>
      <c r="D241" s="28" t="s">
        <v>99</v>
      </c>
      <c r="E241" s="28" t="s">
        <v>3817</v>
      </c>
      <c r="F241" s="28" t="s">
        <v>24</v>
      </c>
      <c r="G241" s="25" t="s">
        <v>99</v>
      </c>
      <c r="H241" s="25" t="s">
        <v>3818</v>
      </c>
      <c r="I241" s="453" t="s">
        <v>3819</v>
      </c>
      <c r="J241" s="454" t="s">
        <v>2603</v>
      </c>
      <c r="K241" s="387" t="s">
        <v>2604</v>
      </c>
      <c r="L241" s="455" t="s">
        <v>2657</v>
      </c>
      <c r="M241" s="387" t="s">
        <v>2658</v>
      </c>
      <c r="N241" s="25" t="s">
        <v>6</v>
      </c>
      <c r="O241" s="25" t="s">
        <v>2454</v>
      </c>
      <c r="P241" s="25">
        <v>2021</v>
      </c>
      <c r="Q241" s="28" t="s">
        <v>4425</v>
      </c>
      <c r="R241" s="28" t="e">
        <f>COUNTIF(#REF!,'TABLERO-HALLAZGOS'!Q241)</f>
        <v>#REF!</v>
      </c>
      <c r="S241" s="40" t="s">
        <v>4426</v>
      </c>
      <c r="T241" s="39">
        <v>44378</v>
      </c>
      <c r="U241" s="39">
        <v>44423</v>
      </c>
      <c r="V241" s="484" t="e">
        <f>(SUMIF(#REF!,'TABLERO-HALLAZGOS'!Q241,#REF!))/(R241)</f>
        <v>#REF!</v>
      </c>
      <c r="W241" s="465" t="e">
        <f t="shared" si="54"/>
        <v>#REF!</v>
      </c>
      <c r="X241" s="485">
        <f t="shared" si="55"/>
        <v>-380</v>
      </c>
      <c r="Y241" s="383" t="str">
        <f t="shared" si="56"/>
        <v>VENCIDO</v>
      </c>
      <c r="Z241" s="484" t="e">
        <f>(SUMIF(#REF!,'TABLERO-HALLAZGOS'!Q241,#REF!))/(R241)</f>
        <v>#REF!</v>
      </c>
      <c r="AA241" s="46" t="s">
        <v>48</v>
      </c>
      <c r="AB241" s="46" t="s">
        <v>48</v>
      </c>
      <c r="AC241" s="240" t="e">
        <f>(SUMIF(#REF!,'TABLERO-HALLAZGOS'!Q241,#REF!))/(R241)</f>
        <v>#REF!</v>
      </c>
      <c r="AD241" s="46" t="e">
        <f t="shared" si="60"/>
        <v>#REF!</v>
      </c>
      <c r="AE241" s="85" t="e">
        <f t="shared" si="63"/>
        <v>#REF!</v>
      </c>
      <c r="AF241" s="85" t="e">
        <f t="shared" si="64"/>
        <v>#REF!</v>
      </c>
      <c r="AG241" s="240" t="e">
        <f>(SUMIF(#REF!,'TABLERO-HALLAZGOS'!Q241,#REF!))/(R241)</f>
        <v>#REF!</v>
      </c>
      <c r="AH241" s="46" t="s">
        <v>49</v>
      </c>
    </row>
    <row r="242" spans="2:34" s="1" customFormat="1" ht="33" customHeight="1" x14ac:dyDescent="0.25">
      <c r="B242" s="25" t="s">
        <v>2655</v>
      </c>
      <c r="C242" s="28" t="s">
        <v>24</v>
      </c>
      <c r="D242" s="28" t="s">
        <v>99</v>
      </c>
      <c r="E242" s="28" t="s">
        <v>2655</v>
      </c>
      <c r="F242" s="28" t="s">
        <v>24</v>
      </c>
      <c r="G242" s="25" t="s">
        <v>99</v>
      </c>
      <c r="H242" s="25" t="s">
        <v>2656</v>
      </c>
      <c r="I242" s="458" t="s">
        <v>2655</v>
      </c>
      <c r="J242" s="458" t="s">
        <v>2603</v>
      </c>
      <c r="K242" s="457" t="s">
        <v>2604</v>
      </c>
      <c r="L242" s="456" t="s">
        <v>2657</v>
      </c>
      <c r="M242" s="457" t="s">
        <v>2658</v>
      </c>
      <c r="N242" s="25" t="s">
        <v>6</v>
      </c>
      <c r="O242" s="467" t="s">
        <v>2859</v>
      </c>
      <c r="P242" s="25">
        <v>2021</v>
      </c>
      <c r="Q242" s="28" t="s">
        <v>2860</v>
      </c>
      <c r="R242" s="28" t="e">
        <f>COUNTIF(#REF!,'TABLERO-HALLAZGOS'!Q242)</f>
        <v>#REF!</v>
      </c>
      <c r="S242" s="25" t="s">
        <v>2861</v>
      </c>
      <c r="T242" s="39">
        <v>44531</v>
      </c>
      <c r="U242" s="468">
        <v>44773</v>
      </c>
      <c r="V242" s="484" t="e">
        <f>(SUMIF(#REF!,'TABLERO-HALLAZGOS'!Q242,#REF!))/(R242)</f>
        <v>#REF!</v>
      </c>
      <c r="W242" s="465" t="e">
        <f t="shared" si="54"/>
        <v>#REF!</v>
      </c>
      <c r="X242" s="485">
        <f t="shared" si="55"/>
        <v>-30</v>
      </c>
      <c r="Y242" s="383" t="str">
        <f t="shared" si="56"/>
        <v>VENCIDO</v>
      </c>
      <c r="Z242" s="484" t="e">
        <f>(SUMIF(#REF!,'TABLERO-HALLAZGOS'!Q242,#REF!))/(R242)</f>
        <v>#REF!</v>
      </c>
      <c r="AA242" s="46" t="s">
        <v>48</v>
      </c>
      <c r="AB242" s="46" t="s">
        <v>48</v>
      </c>
      <c r="AC242" s="240" t="e">
        <f>(SUMIF(#REF!,'TABLERO-HALLAZGOS'!Q242,#REF!))/(R242)</f>
        <v>#REF!</v>
      </c>
      <c r="AD242" s="46" t="e">
        <f t="shared" si="60"/>
        <v>#REF!</v>
      </c>
      <c r="AE242" s="46">
        <f t="shared" si="61"/>
        <v>-30</v>
      </c>
      <c r="AF242" s="46" t="str">
        <f t="shared" si="62"/>
        <v>VENCIDO</v>
      </c>
      <c r="AG242" s="240" t="e">
        <f>(SUMIF(#REF!,'TABLERO-HALLAZGOS'!Q242,#REF!))/(R242)</f>
        <v>#REF!</v>
      </c>
      <c r="AH242" s="46" t="s">
        <v>48</v>
      </c>
    </row>
    <row r="243" spans="2:34" s="1" customFormat="1" ht="33" customHeight="1" x14ac:dyDescent="0.25">
      <c r="B243" s="25" t="s">
        <v>2655</v>
      </c>
      <c r="C243" s="28" t="s">
        <v>24</v>
      </c>
      <c r="D243" s="28" t="s">
        <v>99</v>
      </c>
      <c r="E243" s="28" t="s">
        <v>2655</v>
      </c>
      <c r="F243" s="28" t="s">
        <v>24</v>
      </c>
      <c r="G243" s="25" t="s">
        <v>99</v>
      </c>
      <c r="H243" s="25" t="s">
        <v>2656</v>
      </c>
      <c r="I243" s="458" t="s">
        <v>2655</v>
      </c>
      <c r="J243" s="458" t="s">
        <v>2603</v>
      </c>
      <c r="K243" s="457" t="s">
        <v>2604</v>
      </c>
      <c r="L243" s="456" t="s">
        <v>2657</v>
      </c>
      <c r="M243" s="457" t="s">
        <v>2658</v>
      </c>
      <c r="N243" s="25" t="s">
        <v>6</v>
      </c>
      <c r="O243" s="467" t="s">
        <v>2859</v>
      </c>
      <c r="P243" s="25">
        <v>2021</v>
      </c>
      <c r="Q243" s="28" t="s">
        <v>4427</v>
      </c>
      <c r="R243" s="28" t="e">
        <f>COUNTIF(#REF!,'TABLERO-HALLAZGOS'!Q243)</f>
        <v>#REF!</v>
      </c>
      <c r="S243" s="40" t="s">
        <v>4428</v>
      </c>
      <c r="T243" s="39">
        <v>44562</v>
      </c>
      <c r="U243" s="39">
        <v>44773</v>
      </c>
      <c r="V243" s="484" t="e">
        <f>(SUMIF(#REF!,'TABLERO-HALLAZGOS'!Q243,#REF!))/(R243)</f>
        <v>#REF!</v>
      </c>
      <c r="W243" s="465" t="e">
        <f t="shared" si="54"/>
        <v>#REF!</v>
      </c>
      <c r="X243" s="485">
        <f t="shared" si="55"/>
        <v>-30</v>
      </c>
      <c r="Y243" s="383" t="str">
        <f t="shared" si="56"/>
        <v>VENCIDO</v>
      </c>
      <c r="Z243" s="484" t="e">
        <f>(SUMIF(#REF!,'TABLERO-HALLAZGOS'!Q243,#REF!))/(R243)</f>
        <v>#REF!</v>
      </c>
      <c r="AA243" s="46" t="s">
        <v>48</v>
      </c>
      <c r="AB243" s="46" t="s">
        <v>48</v>
      </c>
      <c r="AC243" s="240" t="e">
        <f>(SUMIF(#REF!,'TABLERO-HALLAZGOS'!Q243,#REF!))/(R243)</f>
        <v>#REF!</v>
      </c>
      <c r="AD243" s="46" t="e">
        <f t="shared" si="60"/>
        <v>#REF!</v>
      </c>
      <c r="AE243" s="46">
        <f t="shared" si="61"/>
        <v>-30</v>
      </c>
      <c r="AF243" s="46" t="str">
        <f t="shared" si="62"/>
        <v>VENCIDO</v>
      </c>
      <c r="AG243" s="240" t="e">
        <f>(SUMIF(#REF!,'TABLERO-HALLAZGOS'!Q243,#REF!))/(R243)</f>
        <v>#REF!</v>
      </c>
      <c r="AH243" s="46" t="s">
        <v>48</v>
      </c>
    </row>
    <row r="244" spans="2:34" s="1" customFormat="1" ht="33" customHeight="1" x14ac:dyDescent="0.25">
      <c r="B244" s="25" t="s">
        <v>2655</v>
      </c>
      <c r="C244" s="28" t="s">
        <v>24</v>
      </c>
      <c r="D244" s="28" t="s">
        <v>99</v>
      </c>
      <c r="E244" s="28" t="s">
        <v>2655</v>
      </c>
      <c r="F244" s="28" t="s">
        <v>24</v>
      </c>
      <c r="G244" s="25" t="s">
        <v>99</v>
      </c>
      <c r="H244" s="25" t="s">
        <v>2656</v>
      </c>
      <c r="I244" s="458" t="s">
        <v>2655</v>
      </c>
      <c r="J244" s="458" t="s">
        <v>2603</v>
      </c>
      <c r="K244" s="457" t="s">
        <v>2604</v>
      </c>
      <c r="L244" s="456" t="s">
        <v>2657</v>
      </c>
      <c r="M244" s="457" t="s">
        <v>2658</v>
      </c>
      <c r="N244" s="25" t="s">
        <v>6</v>
      </c>
      <c r="O244" s="467" t="s">
        <v>2859</v>
      </c>
      <c r="P244" s="25">
        <v>2021</v>
      </c>
      <c r="Q244" s="28" t="s">
        <v>4429</v>
      </c>
      <c r="R244" s="28" t="e">
        <f>COUNTIF(#REF!,'TABLERO-HALLAZGOS'!Q244)</f>
        <v>#REF!</v>
      </c>
      <c r="S244" s="40" t="s">
        <v>4430</v>
      </c>
      <c r="T244" s="39">
        <v>44562</v>
      </c>
      <c r="U244" s="39">
        <v>44910</v>
      </c>
      <c r="V244" s="484" t="e">
        <f>(SUMIF(#REF!,'TABLERO-HALLAZGOS'!Q244,#REF!))/(R244)</f>
        <v>#REF!</v>
      </c>
      <c r="W244" s="465" t="e">
        <f t="shared" si="54"/>
        <v>#REF!</v>
      </c>
      <c r="X244" s="485">
        <f t="shared" si="55"/>
        <v>107</v>
      </c>
      <c r="Y244" s="383" t="str">
        <f t="shared" si="56"/>
        <v>CON TIEMPO</v>
      </c>
      <c r="Z244" s="484" t="e">
        <f>(SUMIF(#REF!,'TABLERO-HALLAZGOS'!Q244,#REF!))/(R244)</f>
        <v>#REF!</v>
      </c>
      <c r="AA244" s="46" t="s">
        <v>48</v>
      </c>
      <c r="AB244" s="46" t="s">
        <v>48</v>
      </c>
      <c r="AC244" s="240" t="e">
        <f>(SUMIF(#REF!,'TABLERO-HALLAZGOS'!Q244,#REF!))/(R244)</f>
        <v>#REF!</v>
      </c>
      <c r="AD244" s="46" t="e">
        <f t="shared" si="60"/>
        <v>#REF!</v>
      </c>
      <c r="AE244" s="46">
        <f t="shared" si="61"/>
        <v>107</v>
      </c>
      <c r="AF244" s="46" t="str">
        <f t="shared" si="62"/>
        <v>CON TIEMPO</v>
      </c>
      <c r="AG244" s="240" t="e">
        <f>(SUMIF(#REF!,'TABLERO-HALLAZGOS'!Q244,#REF!))/(R244)</f>
        <v>#REF!</v>
      </c>
      <c r="AH244" s="46" t="s">
        <v>48</v>
      </c>
    </row>
    <row r="245" spans="2:34" s="1" customFormat="1" ht="33" customHeight="1" x14ac:dyDescent="0.25">
      <c r="B245" s="25" t="s">
        <v>2655</v>
      </c>
      <c r="C245" s="28" t="s">
        <v>24</v>
      </c>
      <c r="D245" s="28" t="s">
        <v>99</v>
      </c>
      <c r="E245" s="28" t="s">
        <v>2655</v>
      </c>
      <c r="F245" s="28" t="s">
        <v>24</v>
      </c>
      <c r="G245" s="25" t="s">
        <v>99</v>
      </c>
      <c r="H245" s="25" t="s">
        <v>2656</v>
      </c>
      <c r="I245" s="458" t="s">
        <v>2655</v>
      </c>
      <c r="J245" s="458" t="s">
        <v>2603</v>
      </c>
      <c r="K245" s="457" t="s">
        <v>2604</v>
      </c>
      <c r="L245" s="456" t="s">
        <v>2657</v>
      </c>
      <c r="M245" s="457" t="s">
        <v>2658</v>
      </c>
      <c r="N245" s="25" t="s">
        <v>6</v>
      </c>
      <c r="O245" s="467" t="s">
        <v>2859</v>
      </c>
      <c r="P245" s="25">
        <v>2021</v>
      </c>
      <c r="Q245" s="28" t="s">
        <v>4431</v>
      </c>
      <c r="R245" s="28" t="e">
        <f>COUNTIF(#REF!,'TABLERO-HALLAZGOS'!Q245)</f>
        <v>#REF!</v>
      </c>
      <c r="S245" s="40" t="s">
        <v>4432</v>
      </c>
      <c r="T245" s="39">
        <v>44562</v>
      </c>
      <c r="U245" s="39">
        <v>44910</v>
      </c>
      <c r="V245" s="484" t="e">
        <f>(SUMIF(#REF!,'TABLERO-HALLAZGOS'!Q245,#REF!))/(R245)</f>
        <v>#REF!</v>
      </c>
      <c r="W245" s="465" t="e">
        <f t="shared" si="54"/>
        <v>#REF!</v>
      </c>
      <c r="X245" s="485">
        <f t="shared" si="55"/>
        <v>107</v>
      </c>
      <c r="Y245" s="383" t="str">
        <f t="shared" si="56"/>
        <v>CON TIEMPO</v>
      </c>
      <c r="Z245" s="484" t="e">
        <f>(SUMIF(#REF!,'TABLERO-HALLAZGOS'!Q245,#REF!))/(R245)</f>
        <v>#REF!</v>
      </c>
      <c r="AA245" s="46" t="s">
        <v>48</v>
      </c>
      <c r="AB245" s="46" t="s">
        <v>48</v>
      </c>
      <c r="AC245" s="240" t="e">
        <f>(SUMIF(#REF!,'TABLERO-HALLAZGOS'!Q245,#REF!))/(R245)</f>
        <v>#REF!</v>
      </c>
      <c r="AD245" s="46" t="e">
        <f>IF(AC245&lt;=0%,"SIN AVANCE",IF(AC245&lt;33%,"AVANCE MINIMO",IF(AC245&lt;66%,"AVANCE PARCIAL",IF(AC245&lt;=99.9%,"AVANCE SIGNIFICATIVO",IF(AC245=100%,"CUMPLIMIENTO TOTAL","ERROR")))))</f>
        <v>#REF!</v>
      </c>
      <c r="AE245" s="85" t="e">
        <f>(IF(AD245="CUMPLIMIENTO TOTAL","CUMPLIMIENTO TOTAL",U245-$C$2))</f>
        <v>#REF!</v>
      </c>
      <c r="AF245" s="85" t="e">
        <f>(IF(AD245="CUMPLIMIENTO TOTAL","CUMPLIMIENTO TOTAL",IF(AE245&lt;=0,"VENCIDO",IF(AE245&lt;=$F$2,"POR VENCER","CON TIEMPO"))))</f>
        <v>#REF!</v>
      </c>
      <c r="AG245" s="240" t="e">
        <f>(SUMIF(#REF!,'TABLERO-HALLAZGOS'!Q245,#REF!))/(R245)</f>
        <v>#REF!</v>
      </c>
      <c r="AH245" s="46" t="s">
        <v>49</v>
      </c>
    </row>
    <row r="246" spans="2:34" s="1" customFormat="1" ht="33" customHeight="1" x14ac:dyDescent="0.25">
      <c r="B246" s="25" t="s">
        <v>2655</v>
      </c>
      <c r="C246" s="28" t="s">
        <v>24</v>
      </c>
      <c r="D246" s="28" t="s">
        <v>99</v>
      </c>
      <c r="E246" s="28" t="s">
        <v>2655</v>
      </c>
      <c r="F246" s="28" t="s">
        <v>24</v>
      </c>
      <c r="G246" s="25" t="s">
        <v>99</v>
      </c>
      <c r="H246" s="25" t="s">
        <v>2656</v>
      </c>
      <c r="I246" s="458" t="s">
        <v>2655</v>
      </c>
      <c r="J246" s="458" t="s">
        <v>2603</v>
      </c>
      <c r="K246" s="457" t="s">
        <v>2604</v>
      </c>
      <c r="L246" s="456" t="s">
        <v>2657</v>
      </c>
      <c r="M246" s="457" t="s">
        <v>2658</v>
      </c>
      <c r="N246" s="25" t="s">
        <v>6</v>
      </c>
      <c r="O246" s="467" t="s">
        <v>2859</v>
      </c>
      <c r="P246" s="25">
        <v>2021</v>
      </c>
      <c r="Q246" s="28" t="s">
        <v>2869</v>
      </c>
      <c r="R246" s="28" t="e">
        <f>COUNTIF(#REF!,'TABLERO-HALLAZGOS'!Q246)</f>
        <v>#REF!</v>
      </c>
      <c r="S246" s="25" t="s">
        <v>2870</v>
      </c>
      <c r="T246" s="39">
        <v>44562</v>
      </c>
      <c r="U246" s="39">
        <v>44896</v>
      </c>
      <c r="V246" s="484" t="e">
        <f>(SUMIF(#REF!,'TABLERO-HALLAZGOS'!Q246,#REF!))/(R246)</f>
        <v>#REF!</v>
      </c>
      <c r="W246" s="465" t="e">
        <f t="shared" si="54"/>
        <v>#REF!</v>
      </c>
      <c r="X246" s="485">
        <f t="shared" si="55"/>
        <v>93</v>
      </c>
      <c r="Y246" s="383" t="str">
        <f t="shared" si="56"/>
        <v>CON TIEMPO</v>
      </c>
      <c r="Z246" s="484" t="e">
        <f>(SUMIF(#REF!,'TABLERO-HALLAZGOS'!Q246,#REF!))/(R246)</f>
        <v>#REF!</v>
      </c>
      <c r="AA246" s="46" t="s">
        <v>48</v>
      </c>
      <c r="AB246" s="46" t="s">
        <v>48</v>
      </c>
      <c r="AC246" s="240" t="e">
        <f>(SUMIF(#REF!,'TABLERO-HALLAZGOS'!Q246,#REF!))/(R246)</f>
        <v>#REF!</v>
      </c>
      <c r="AD246" s="46" t="e">
        <f t="shared" si="60"/>
        <v>#REF!</v>
      </c>
      <c r="AE246" s="46">
        <f t="shared" si="61"/>
        <v>93</v>
      </c>
      <c r="AF246" s="46" t="str">
        <f t="shared" si="62"/>
        <v>CON TIEMPO</v>
      </c>
      <c r="AG246" s="240" t="e">
        <f>(SUMIF(#REF!,'TABLERO-HALLAZGOS'!Q246,#REF!))/(R246)</f>
        <v>#REF!</v>
      </c>
      <c r="AH246" s="46" t="s">
        <v>48</v>
      </c>
    </row>
    <row r="247" spans="2:34" s="1" customFormat="1" ht="33" customHeight="1" x14ac:dyDescent="0.25">
      <c r="B247" s="25" t="s">
        <v>2655</v>
      </c>
      <c r="C247" s="28" t="s">
        <v>24</v>
      </c>
      <c r="D247" s="28" t="s">
        <v>99</v>
      </c>
      <c r="E247" s="28" t="s">
        <v>2655</v>
      </c>
      <c r="F247" s="28" t="s">
        <v>24</v>
      </c>
      <c r="G247" s="25" t="s">
        <v>99</v>
      </c>
      <c r="H247" s="25" t="s">
        <v>2656</v>
      </c>
      <c r="I247" s="458" t="s">
        <v>2655</v>
      </c>
      <c r="J247" s="458" t="s">
        <v>2603</v>
      </c>
      <c r="K247" s="457" t="s">
        <v>2604</v>
      </c>
      <c r="L247" s="456" t="s">
        <v>2657</v>
      </c>
      <c r="M247" s="457" t="s">
        <v>2658</v>
      </c>
      <c r="N247" s="25" t="s">
        <v>6</v>
      </c>
      <c r="O247" s="467" t="s">
        <v>2859</v>
      </c>
      <c r="P247" s="25">
        <v>2021</v>
      </c>
      <c r="Q247" s="28" t="s">
        <v>2877</v>
      </c>
      <c r="R247" s="28" t="e">
        <f>COUNTIF(#REF!,'TABLERO-HALLAZGOS'!Q247)</f>
        <v>#REF!</v>
      </c>
      <c r="S247" s="25" t="s">
        <v>2878</v>
      </c>
      <c r="T247" s="39">
        <v>44562</v>
      </c>
      <c r="U247" s="39">
        <v>44896</v>
      </c>
      <c r="V247" s="484" t="e">
        <f>(SUMIF(#REF!,'TABLERO-HALLAZGOS'!Q247,#REF!))/(R247)</f>
        <v>#REF!</v>
      </c>
      <c r="W247" s="465" t="e">
        <f t="shared" si="54"/>
        <v>#REF!</v>
      </c>
      <c r="X247" s="485">
        <f t="shared" si="55"/>
        <v>93</v>
      </c>
      <c r="Y247" s="383" t="str">
        <f t="shared" si="56"/>
        <v>CON TIEMPO</v>
      </c>
      <c r="Z247" s="484" t="e">
        <f>(SUMIF(#REF!,'TABLERO-HALLAZGOS'!Q247,#REF!))/(R247)</f>
        <v>#REF!</v>
      </c>
      <c r="AA247" s="46" t="s">
        <v>48</v>
      </c>
      <c r="AB247" s="46" t="s">
        <v>48</v>
      </c>
      <c r="AC247" s="240" t="e">
        <f>(SUMIF(#REF!,'TABLERO-HALLAZGOS'!Q247,#REF!))/(R247)</f>
        <v>#REF!</v>
      </c>
      <c r="AD247" s="46" t="e">
        <f t="shared" si="60"/>
        <v>#REF!</v>
      </c>
      <c r="AE247" s="46">
        <f t="shared" si="61"/>
        <v>93</v>
      </c>
      <c r="AF247" s="46" t="str">
        <f t="shared" si="62"/>
        <v>CON TIEMPO</v>
      </c>
      <c r="AG247" s="240" t="e">
        <f>(SUMIF(#REF!,'TABLERO-HALLAZGOS'!Q247,#REF!))/(R247)</f>
        <v>#REF!</v>
      </c>
      <c r="AH247" s="46" t="s">
        <v>48</v>
      </c>
    </row>
    <row r="248" spans="2:34" s="1" customFormat="1" ht="33" customHeight="1" x14ac:dyDescent="0.25">
      <c r="B248" s="25" t="s">
        <v>2655</v>
      </c>
      <c r="C248" s="28" t="s">
        <v>24</v>
      </c>
      <c r="D248" s="28" t="s">
        <v>99</v>
      </c>
      <c r="E248" s="28" t="s">
        <v>2655</v>
      </c>
      <c r="F248" s="28" t="s">
        <v>24</v>
      </c>
      <c r="G248" s="25" t="s">
        <v>99</v>
      </c>
      <c r="H248" s="25" t="s">
        <v>2656</v>
      </c>
      <c r="I248" s="458" t="s">
        <v>2655</v>
      </c>
      <c r="J248" s="458" t="s">
        <v>2603</v>
      </c>
      <c r="K248" s="457" t="s">
        <v>2604</v>
      </c>
      <c r="L248" s="456" t="s">
        <v>2657</v>
      </c>
      <c r="M248" s="457" t="s">
        <v>2658</v>
      </c>
      <c r="N248" s="25" t="s">
        <v>6</v>
      </c>
      <c r="O248" s="467" t="s">
        <v>2859</v>
      </c>
      <c r="P248" s="25">
        <v>2021</v>
      </c>
      <c r="Q248" s="28" t="s">
        <v>4433</v>
      </c>
      <c r="R248" s="28" t="e">
        <f>COUNTIF(#REF!,'TABLERO-HALLAZGOS'!Q248)</f>
        <v>#REF!</v>
      </c>
      <c r="S248" s="25" t="s">
        <v>4434</v>
      </c>
      <c r="T248" s="39">
        <v>44562</v>
      </c>
      <c r="U248" s="39">
        <v>44773</v>
      </c>
      <c r="V248" s="484" t="e">
        <f>(SUMIF(#REF!,'TABLERO-HALLAZGOS'!Q248,#REF!))/(R248)</f>
        <v>#REF!</v>
      </c>
      <c r="W248" s="465" t="e">
        <f t="shared" si="54"/>
        <v>#REF!</v>
      </c>
      <c r="X248" s="485">
        <f t="shared" si="55"/>
        <v>-30</v>
      </c>
      <c r="Y248" s="383" t="str">
        <f t="shared" si="56"/>
        <v>VENCIDO</v>
      </c>
      <c r="Z248" s="484" t="e">
        <f>(SUMIF(#REF!,'TABLERO-HALLAZGOS'!Q248,#REF!))/(R248)</f>
        <v>#REF!</v>
      </c>
      <c r="AA248" s="46" t="s">
        <v>48</v>
      </c>
      <c r="AB248" s="46" t="s">
        <v>48</v>
      </c>
      <c r="AC248" s="240" t="e">
        <f>(SUMIF(#REF!,'TABLERO-HALLAZGOS'!Q248,#REF!))/(R248)</f>
        <v>#REF!</v>
      </c>
      <c r="AD248" s="46" t="e">
        <f t="shared" si="60"/>
        <v>#REF!</v>
      </c>
      <c r="AE248" s="46">
        <f t="shared" si="61"/>
        <v>-30</v>
      </c>
      <c r="AF248" s="46" t="str">
        <f t="shared" si="62"/>
        <v>VENCIDO</v>
      </c>
      <c r="AG248" s="240" t="e">
        <f>(SUMIF(#REF!,'TABLERO-HALLAZGOS'!Q248,#REF!))/(R248)</f>
        <v>#REF!</v>
      </c>
      <c r="AH248" s="46" t="s">
        <v>48</v>
      </c>
    </row>
    <row r="249" spans="2:34" s="1" customFormat="1" ht="33" customHeight="1" x14ac:dyDescent="0.25">
      <c r="B249" s="25" t="s">
        <v>2655</v>
      </c>
      <c r="C249" s="28" t="s">
        <v>24</v>
      </c>
      <c r="D249" s="28" t="s">
        <v>99</v>
      </c>
      <c r="E249" s="28" t="s">
        <v>2655</v>
      </c>
      <c r="F249" s="28" t="s">
        <v>24</v>
      </c>
      <c r="G249" s="25" t="s">
        <v>99</v>
      </c>
      <c r="H249" s="25" t="s">
        <v>2656</v>
      </c>
      <c r="I249" s="458" t="s">
        <v>2655</v>
      </c>
      <c r="J249" s="458" t="s">
        <v>2603</v>
      </c>
      <c r="K249" s="457" t="s">
        <v>2604</v>
      </c>
      <c r="L249" s="456" t="s">
        <v>2657</v>
      </c>
      <c r="M249" s="457" t="s">
        <v>2658</v>
      </c>
      <c r="N249" s="25" t="s">
        <v>6</v>
      </c>
      <c r="O249" s="467" t="s">
        <v>2859</v>
      </c>
      <c r="P249" s="25">
        <v>2021</v>
      </c>
      <c r="Q249" s="28" t="s">
        <v>4435</v>
      </c>
      <c r="R249" s="28" t="e">
        <f>COUNTIF(#REF!,'TABLERO-HALLAZGOS'!Q249)</f>
        <v>#REF!</v>
      </c>
      <c r="S249" s="40" t="s">
        <v>4436</v>
      </c>
      <c r="T249" s="39">
        <v>44562</v>
      </c>
      <c r="U249" s="39">
        <v>44910</v>
      </c>
      <c r="V249" s="484" t="e">
        <f>(SUMIF(#REF!,'TABLERO-HALLAZGOS'!Q249,#REF!))/(R249)</f>
        <v>#REF!</v>
      </c>
      <c r="W249" s="465" t="e">
        <f t="shared" si="54"/>
        <v>#REF!</v>
      </c>
      <c r="X249" s="485">
        <f t="shared" si="55"/>
        <v>107</v>
      </c>
      <c r="Y249" s="383" t="str">
        <f t="shared" si="56"/>
        <v>CON TIEMPO</v>
      </c>
      <c r="Z249" s="484" t="e">
        <f>(SUMIF(#REF!,'TABLERO-HALLAZGOS'!Q249,#REF!))/(R249)</f>
        <v>#REF!</v>
      </c>
      <c r="AA249" s="46" t="s">
        <v>49</v>
      </c>
      <c r="AB249" s="46" t="s">
        <v>49</v>
      </c>
      <c r="AC249" s="240" t="e">
        <f>(SUMIF(#REF!,'TABLERO-HALLAZGOS'!Q249,#REF!))/(R249)</f>
        <v>#REF!</v>
      </c>
      <c r="AD249" s="46" t="e">
        <f>IF(AC249&lt;=0%,"SIN AVANCE",IF(AC249&lt;33%,"AVANCE MINIMO",IF(AC249&lt;66%,"AVANCE PARCIAL",IF(AC249&lt;=99.9%,"AVANCE SIGNIFICATIVO",IF(AC249=100%,"CUMPLIMIENTO TOTAL","ERROR")))))</f>
        <v>#REF!</v>
      </c>
      <c r="AE249" s="85" t="e">
        <f>(IF(AD249="CUMPLIMIENTO TOTAL","CUMPLIMIENTO TOTAL",U249-$C$2))</f>
        <v>#REF!</v>
      </c>
      <c r="AF249" s="85" t="e">
        <f>(IF(AD249="CUMPLIMIENTO TOTAL","CUMPLIMIENTO TOTAL",IF(AE249&lt;=0,"VENCIDO",IF(AE249&lt;=$F$2,"POR VENCER","CON TIEMPO"))))</f>
        <v>#REF!</v>
      </c>
      <c r="AG249" s="240" t="e">
        <f>(SUMIF(#REF!,'TABLERO-HALLAZGOS'!Q249,#REF!))/(R249)</f>
        <v>#REF!</v>
      </c>
      <c r="AH249" s="46" t="s">
        <v>49</v>
      </c>
    </row>
    <row r="250" spans="2:34" s="1" customFormat="1" ht="33" customHeight="1" x14ac:dyDescent="0.25">
      <c r="B250" s="25" t="s">
        <v>2655</v>
      </c>
      <c r="C250" s="28" t="s">
        <v>24</v>
      </c>
      <c r="D250" s="28" t="s">
        <v>99</v>
      </c>
      <c r="E250" s="28" t="s">
        <v>2655</v>
      </c>
      <c r="F250" s="28" t="s">
        <v>24</v>
      </c>
      <c r="G250" s="25" t="s">
        <v>99</v>
      </c>
      <c r="H250" s="25" t="s">
        <v>2656</v>
      </c>
      <c r="I250" s="458" t="s">
        <v>2655</v>
      </c>
      <c r="J250" s="458" t="s">
        <v>2603</v>
      </c>
      <c r="K250" s="457" t="s">
        <v>2604</v>
      </c>
      <c r="L250" s="456" t="s">
        <v>2657</v>
      </c>
      <c r="M250" s="457" t="s">
        <v>2658</v>
      </c>
      <c r="N250" s="25" t="s">
        <v>6</v>
      </c>
      <c r="O250" s="467" t="s">
        <v>2859</v>
      </c>
      <c r="P250" s="25">
        <v>2021</v>
      </c>
      <c r="Q250" s="28" t="s">
        <v>4437</v>
      </c>
      <c r="R250" s="28" t="e">
        <f>COUNTIF(#REF!,'TABLERO-HALLAZGOS'!Q250)</f>
        <v>#REF!</v>
      </c>
      <c r="S250" s="25" t="s">
        <v>4438</v>
      </c>
      <c r="T250" s="39">
        <v>44562</v>
      </c>
      <c r="U250" s="39">
        <v>44910</v>
      </c>
      <c r="V250" s="484" t="e">
        <f>(SUMIF(#REF!,'TABLERO-HALLAZGOS'!Q250,#REF!))/(R250)</f>
        <v>#REF!</v>
      </c>
      <c r="W250" s="465" t="e">
        <f t="shared" si="54"/>
        <v>#REF!</v>
      </c>
      <c r="X250" s="485">
        <f t="shared" si="55"/>
        <v>107</v>
      </c>
      <c r="Y250" s="383" t="str">
        <f t="shared" si="56"/>
        <v>CON TIEMPO</v>
      </c>
      <c r="Z250" s="484" t="e">
        <f>(SUMIF(#REF!,'TABLERO-HALLAZGOS'!Q250,#REF!))/(R250)</f>
        <v>#REF!</v>
      </c>
      <c r="AA250" s="46" t="s">
        <v>48</v>
      </c>
      <c r="AB250" s="46" t="s">
        <v>48</v>
      </c>
      <c r="AC250" s="240" t="e">
        <f>(SUMIF(#REF!,'TABLERO-HALLAZGOS'!Q250,#REF!))/(R250)</f>
        <v>#REF!</v>
      </c>
      <c r="AD250" s="46" t="e">
        <f t="shared" si="60"/>
        <v>#REF!</v>
      </c>
      <c r="AE250" s="46">
        <f t="shared" si="61"/>
        <v>107</v>
      </c>
      <c r="AF250" s="46" t="str">
        <f t="shared" si="62"/>
        <v>CON TIEMPO</v>
      </c>
      <c r="AG250" s="240" t="e">
        <f>(SUMIF(#REF!,'TABLERO-HALLAZGOS'!Q250,#REF!))/(R250)</f>
        <v>#REF!</v>
      </c>
      <c r="AH250" s="46" t="s">
        <v>48</v>
      </c>
    </row>
    <row r="251" spans="2:34" s="1" customFormat="1" ht="33" customHeight="1" x14ac:dyDescent="0.25">
      <c r="B251" s="25" t="s">
        <v>2655</v>
      </c>
      <c r="C251" s="28" t="s">
        <v>24</v>
      </c>
      <c r="D251" s="28" t="s">
        <v>99</v>
      </c>
      <c r="E251" s="28" t="s">
        <v>2655</v>
      </c>
      <c r="F251" s="28" t="s">
        <v>24</v>
      </c>
      <c r="G251" s="25" t="s">
        <v>99</v>
      </c>
      <c r="H251" s="25" t="s">
        <v>2656</v>
      </c>
      <c r="I251" s="458" t="s">
        <v>2655</v>
      </c>
      <c r="J251" s="458" t="s">
        <v>2603</v>
      </c>
      <c r="K251" s="457" t="s">
        <v>2604</v>
      </c>
      <c r="L251" s="456" t="s">
        <v>2657</v>
      </c>
      <c r="M251" s="457" t="s">
        <v>2658</v>
      </c>
      <c r="N251" s="25" t="s">
        <v>6</v>
      </c>
      <c r="O251" s="467" t="s">
        <v>2859</v>
      </c>
      <c r="P251" s="25">
        <v>2021</v>
      </c>
      <c r="Q251" s="28" t="s">
        <v>4439</v>
      </c>
      <c r="R251" s="28" t="e">
        <f>COUNTIF(#REF!,'TABLERO-HALLAZGOS'!Q251)</f>
        <v>#REF!</v>
      </c>
      <c r="S251" s="40" t="s">
        <v>4440</v>
      </c>
      <c r="T251" s="39">
        <v>44562</v>
      </c>
      <c r="U251" s="39">
        <v>44910</v>
      </c>
      <c r="V251" s="484" t="e">
        <f>(SUMIF(#REF!,'TABLERO-HALLAZGOS'!Q251,#REF!))/(R251)</f>
        <v>#REF!</v>
      </c>
      <c r="W251" s="465" t="e">
        <f t="shared" si="54"/>
        <v>#REF!</v>
      </c>
      <c r="X251" s="485">
        <f t="shared" si="55"/>
        <v>107</v>
      </c>
      <c r="Y251" s="383" t="str">
        <f t="shared" si="56"/>
        <v>CON TIEMPO</v>
      </c>
      <c r="Z251" s="484" t="e">
        <f>(SUMIF(#REF!,'TABLERO-HALLAZGOS'!Q251,#REF!))/(R251)</f>
        <v>#REF!</v>
      </c>
      <c r="AA251" s="46" t="s">
        <v>49</v>
      </c>
      <c r="AB251" s="46" t="s">
        <v>49</v>
      </c>
      <c r="AC251" s="240" t="e">
        <f>(SUMIF(#REF!,'TABLERO-HALLAZGOS'!Q251,#REF!))/(R251)</f>
        <v>#REF!</v>
      </c>
      <c r="AD251" s="46" t="e">
        <f t="shared" si="60"/>
        <v>#REF!</v>
      </c>
      <c r="AE251" s="85" t="e">
        <f t="shared" ref="AE251:AE254" si="65">(IF(AD251="CUMPLIMIENTO TOTAL","CUMPLIMIENTO TOTAL",U251-$C$2))</f>
        <v>#REF!</v>
      </c>
      <c r="AF251" s="85" t="e">
        <f t="shared" ref="AF251:AF254" si="66">(IF(AD251="CUMPLIMIENTO TOTAL","CUMPLIMIENTO TOTAL",IF(AE251&lt;=0,"VENCIDO",IF(AE251&lt;=$F$2,"POR VENCER","CON TIEMPO"))))</f>
        <v>#REF!</v>
      </c>
      <c r="AG251" s="240" t="e">
        <f>(SUMIF(#REF!,'TABLERO-HALLAZGOS'!Q251,#REF!))/(R251)</f>
        <v>#REF!</v>
      </c>
      <c r="AH251" s="46" t="s">
        <v>49</v>
      </c>
    </row>
    <row r="252" spans="2:34" s="1" customFormat="1" ht="33" customHeight="1" x14ac:dyDescent="0.25">
      <c r="B252" s="25" t="s">
        <v>2655</v>
      </c>
      <c r="C252" s="28" t="s">
        <v>24</v>
      </c>
      <c r="D252" s="28" t="s">
        <v>99</v>
      </c>
      <c r="E252" s="28" t="s">
        <v>2655</v>
      </c>
      <c r="F252" s="28" t="s">
        <v>24</v>
      </c>
      <c r="G252" s="25" t="s">
        <v>99</v>
      </c>
      <c r="H252" s="25" t="s">
        <v>2656</v>
      </c>
      <c r="I252" s="458" t="s">
        <v>2655</v>
      </c>
      <c r="J252" s="458" t="s">
        <v>2603</v>
      </c>
      <c r="K252" s="457" t="s">
        <v>2604</v>
      </c>
      <c r="L252" s="456" t="s">
        <v>2657</v>
      </c>
      <c r="M252" s="457" t="s">
        <v>2658</v>
      </c>
      <c r="N252" s="25" t="s">
        <v>6</v>
      </c>
      <c r="O252" s="467" t="s">
        <v>2859</v>
      </c>
      <c r="P252" s="25">
        <v>2021</v>
      </c>
      <c r="Q252" s="28" t="s">
        <v>4441</v>
      </c>
      <c r="R252" s="28" t="e">
        <f>COUNTIF(#REF!,'TABLERO-HALLAZGOS'!Q252)</f>
        <v>#REF!</v>
      </c>
      <c r="S252" s="25" t="s">
        <v>4442</v>
      </c>
      <c r="T252" s="39">
        <v>44562</v>
      </c>
      <c r="U252" s="39">
        <v>44910</v>
      </c>
      <c r="V252" s="484" t="e">
        <f>(SUMIF(#REF!,'TABLERO-HALLAZGOS'!Q252,#REF!))/(R252)</f>
        <v>#REF!</v>
      </c>
      <c r="W252" s="465" t="e">
        <f t="shared" si="54"/>
        <v>#REF!</v>
      </c>
      <c r="X252" s="485">
        <f t="shared" si="55"/>
        <v>107</v>
      </c>
      <c r="Y252" s="383" t="str">
        <f t="shared" si="56"/>
        <v>CON TIEMPO</v>
      </c>
      <c r="Z252" s="484" t="e">
        <f>(SUMIF(#REF!,'TABLERO-HALLAZGOS'!Q252,#REF!))/(R252)</f>
        <v>#REF!</v>
      </c>
      <c r="AA252" s="46" t="s">
        <v>48</v>
      </c>
      <c r="AB252" s="46" t="s">
        <v>48</v>
      </c>
      <c r="AC252" s="240" t="e">
        <f>(SUMIF(#REF!,'TABLERO-HALLAZGOS'!Q252,#REF!))/(R252)</f>
        <v>#REF!</v>
      </c>
      <c r="AD252" s="46" t="e">
        <f t="shared" si="60"/>
        <v>#REF!</v>
      </c>
      <c r="AE252" s="85" t="e">
        <f t="shared" si="65"/>
        <v>#REF!</v>
      </c>
      <c r="AF252" s="85" t="e">
        <f t="shared" si="66"/>
        <v>#REF!</v>
      </c>
      <c r="AG252" s="240" t="e">
        <f>(SUMIF(#REF!,'TABLERO-HALLAZGOS'!Q252,#REF!))/(R252)</f>
        <v>#REF!</v>
      </c>
      <c r="AH252" s="46" t="s">
        <v>49</v>
      </c>
    </row>
    <row r="253" spans="2:34" s="1" customFormat="1" ht="33" customHeight="1" x14ac:dyDescent="0.25">
      <c r="B253" s="25" t="s">
        <v>2655</v>
      </c>
      <c r="C253" s="28" t="s">
        <v>24</v>
      </c>
      <c r="D253" s="28" t="s">
        <v>99</v>
      </c>
      <c r="E253" s="28" t="s">
        <v>2655</v>
      </c>
      <c r="F253" s="28" t="s">
        <v>24</v>
      </c>
      <c r="G253" s="25" t="s">
        <v>99</v>
      </c>
      <c r="H253" s="25" t="s">
        <v>2656</v>
      </c>
      <c r="I253" s="458" t="s">
        <v>2655</v>
      </c>
      <c r="J253" s="458" t="s">
        <v>2603</v>
      </c>
      <c r="K253" s="457" t="s">
        <v>2604</v>
      </c>
      <c r="L253" s="456" t="s">
        <v>2657</v>
      </c>
      <c r="M253" s="457" t="s">
        <v>2658</v>
      </c>
      <c r="N253" s="25" t="s">
        <v>6</v>
      </c>
      <c r="O253" s="467" t="s">
        <v>2859</v>
      </c>
      <c r="P253" s="25">
        <v>2021</v>
      </c>
      <c r="Q253" s="28" t="s">
        <v>4443</v>
      </c>
      <c r="R253" s="28" t="e">
        <f>COUNTIF(#REF!,'TABLERO-HALLAZGOS'!Q253)</f>
        <v>#REF!</v>
      </c>
      <c r="S253" s="25" t="s">
        <v>4444</v>
      </c>
      <c r="T253" s="39">
        <v>44562</v>
      </c>
      <c r="U253" s="39">
        <v>44910</v>
      </c>
      <c r="V253" s="484" t="e">
        <f>(SUMIF(#REF!,'TABLERO-HALLAZGOS'!Q253,#REF!))/(R253)</f>
        <v>#REF!</v>
      </c>
      <c r="W253" s="465" t="e">
        <f t="shared" si="54"/>
        <v>#REF!</v>
      </c>
      <c r="X253" s="485">
        <f t="shared" si="55"/>
        <v>107</v>
      </c>
      <c r="Y253" s="383" t="str">
        <f t="shared" si="56"/>
        <v>CON TIEMPO</v>
      </c>
      <c r="Z253" s="484" t="e">
        <f>(SUMIF(#REF!,'TABLERO-HALLAZGOS'!Q253,#REF!))/(R253)</f>
        <v>#REF!</v>
      </c>
      <c r="AA253" s="46" t="s">
        <v>48</v>
      </c>
      <c r="AB253" s="46" t="s">
        <v>48</v>
      </c>
      <c r="AC253" s="240" t="e">
        <f>(SUMIF(#REF!,'TABLERO-HALLAZGOS'!Q253,#REF!))/(R253)</f>
        <v>#REF!</v>
      </c>
      <c r="AD253" s="46" t="e">
        <f t="shared" si="60"/>
        <v>#REF!</v>
      </c>
      <c r="AE253" s="85" t="e">
        <f t="shared" si="65"/>
        <v>#REF!</v>
      </c>
      <c r="AF253" s="85" t="e">
        <f t="shared" si="66"/>
        <v>#REF!</v>
      </c>
      <c r="AG253" s="240" t="e">
        <f>(SUMIF(#REF!,'TABLERO-HALLAZGOS'!Q253,#REF!))/(R253)</f>
        <v>#REF!</v>
      </c>
      <c r="AH253" s="46" t="s">
        <v>49</v>
      </c>
    </row>
    <row r="254" spans="2:34" s="1" customFormat="1" ht="33" customHeight="1" x14ac:dyDescent="0.25">
      <c r="B254" s="25" t="s">
        <v>2655</v>
      </c>
      <c r="C254" s="28" t="s">
        <v>24</v>
      </c>
      <c r="D254" s="28" t="s">
        <v>99</v>
      </c>
      <c r="E254" s="28" t="s">
        <v>2655</v>
      </c>
      <c r="F254" s="28" t="s">
        <v>24</v>
      </c>
      <c r="G254" s="25" t="s">
        <v>99</v>
      </c>
      <c r="H254" s="25" t="s">
        <v>2656</v>
      </c>
      <c r="I254" s="458" t="s">
        <v>2655</v>
      </c>
      <c r="J254" s="458" t="s">
        <v>2603</v>
      </c>
      <c r="K254" s="457" t="s">
        <v>2604</v>
      </c>
      <c r="L254" s="456" t="s">
        <v>2657</v>
      </c>
      <c r="M254" s="457" t="s">
        <v>2658</v>
      </c>
      <c r="N254" s="25" t="s">
        <v>6</v>
      </c>
      <c r="O254" s="467" t="s">
        <v>2859</v>
      </c>
      <c r="P254" s="25">
        <v>2021</v>
      </c>
      <c r="Q254" s="28" t="s">
        <v>4445</v>
      </c>
      <c r="R254" s="28" t="e">
        <f>COUNTIF(#REF!,'TABLERO-HALLAZGOS'!Q254)</f>
        <v>#REF!</v>
      </c>
      <c r="S254" s="25" t="s">
        <v>4446</v>
      </c>
      <c r="T254" s="39">
        <v>44562</v>
      </c>
      <c r="U254" s="39">
        <v>44650</v>
      </c>
      <c r="V254" s="484" t="e">
        <f>(SUMIF(#REF!,'TABLERO-HALLAZGOS'!Q254,#REF!))/(R254)</f>
        <v>#REF!</v>
      </c>
      <c r="W254" s="465" t="e">
        <f t="shared" si="54"/>
        <v>#REF!</v>
      </c>
      <c r="X254" s="485">
        <f t="shared" si="55"/>
        <v>-153</v>
      </c>
      <c r="Y254" s="383" t="str">
        <f t="shared" si="56"/>
        <v>VENCIDO</v>
      </c>
      <c r="Z254" s="484" t="e">
        <f>(SUMIF(#REF!,'TABLERO-HALLAZGOS'!Q254,#REF!))/(R254)</f>
        <v>#REF!</v>
      </c>
      <c r="AA254" s="46" t="s">
        <v>49</v>
      </c>
      <c r="AB254" s="46" t="s">
        <v>49</v>
      </c>
      <c r="AC254" s="240" t="e">
        <f>(SUMIF(#REF!,'TABLERO-HALLAZGOS'!Q254,#REF!))/(R254)</f>
        <v>#REF!</v>
      </c>
      <c r="AD254" s="46" t="e">
        <f t="shared" si="60"/>
        <v>#REF!</v>
      </c>
      <c r="AE254" s="85" t="e">
        <f t="shared" si="65"/>
        <v>#REF!</v>
      </c>
      <c r="AF254" s="85" t="e">
        <f t="shared" si="66"/>
        <v>#REF!</v>
      </c>
      <c r="AG254" s="240" t="e">
        <f>(SUMIF(#REF!,'TABLERO-HALLAZGOS'!Q254,#REF!))/(R254)</f>
        <v>#REF!</v>
      </c>
      <c r="AH254" s="46" t="s">
        <v>49</v>
      </c>
    </row>
    <row r="255" spans="2:34" s="1" customFormat="1" ht="33" customHeight="1" x14ac:dyDescent="0.25">
      <c r="B255" s="25" t="s">
        <v>3935</v>
      </c>
      <c r="C255" s="28" t="s">
        <v>24</v>
      </c>
      <c r="D255" s="28" t="s">
        <v>99</v>
      </c>
      <c r="E255" s="25" t="s">
        <v>3936</v>
      </c>
      <c r="F255" s="28" t="s">
        <v>24</v>
      </c>
      <c r="G255" s="25" t="s">
        <v>99</v>
      </c>
      <c r="H255" s="25" t="s">
        <v>318</v>
      </c>
      <c r="I255" s="457" t="s">
        <v>462</v>
      </c>
      <c r="J255" s="458" t="s">
        <v>2603</v>
      </c>
      <c r="K255" s="457" t="s">
        <v>2604</v>
      </c>
      <c r="L255" s="456" t="s">
        <v>3334</v>
      </c>
      <c r="M255" s="457" t="s">
        <v>3333</v>
      </c>
      <c r="N255" s="25" t="s">
        <v>6</v>
      </c>
      <c r="O255" s="386" t="s">
        <v>4447</v>
      </c>
      <c r="P255" s="25">
        <v>2021</v>
      </c>
      <c r="Q255" s="28" t="s">
        <v>4448</v>
      </c>
      <c r="R255" s="28" t="e">
        <f>COUNTIF(#REF!,'TABLERO-HALLAZGOS'!Q255)</f>
        <v>#REF!</v>
      </c>
      <c r="S255" s="25" t="s">
        <v>4449</v>
      </c>
      <c r="T255" s="39">
        <v>44531</v>
      </c>
      <c r="U255" s="39">
        <v>44895</v>
      </c>
      <c r="V255" s="484" t="e">
        <f>(SUMIF(#REF!,'TABLERO-HALLAZGOS'!Q255,#REF!))/(R255)</f>
        <v>#REF!</v>
      </c>
      <c r="W255" s="465" t="e">
        <f t="shared" si="54"/>
        <v>#REF!</v>
      </c>
      <c r="X255" s="485">
        <f t="shared" si="55"/>
        <v>92</v>
      </c>
      <c r="Y255" s="383" t="str">
        <f t="shared" si="56"/>
        <v>CON TIEMPO</v>
      </c>
      <c r="Z255" s="484" t="e">
        <f>(SUMIF(#REF!,'TABLERO-HALLAZGOS'!Q255,#REF!))/(R255)</f>
        <v>#REF!</v>
      </c>
      <c r="AA255" s="46" t="s">
        <v>48</v>
      </c>
      <c r="AB255" s="46" t="s">
        <v>48</v>
      </c>
      <c r="AC255" s="240" t="e">
        <f>(SUMIF(#REF!,'TABLERO-HALLAZGOS'!Q255,#REF!))/(R255)</f>
        <v>#REF!</v>
      </c>
      <c r="AD255" s="46" t="e">
        <f t="shared" si="60"/>
        <v>#REF!</v>
      </c>
      <c r="AE255" s="46">
        <f t="shared" si="61"/>
        <v>92</v>
      </c>
      <c r="AF255" s="46" t="str">
        <f t="shared" si="62"/>
        <v>CON TIEMPO</v>
      </c>
      <c r="AG255" s="240" t="e">
        <f>(SUMIF(#REF!,'TABLERO-HALLAZGOS'!Q255,#REF!))/(R255)</f>
        <v>#REF!</v>
      </c>
      <c r="AH255" s="46" t="s">
        <v>48</v>
      </c>
    </row>
    <row r="256" spans="2:34" s="1" customFormat="1" ht="33" customHeight="1" x14ac:dyDescent="0.25">
      <c r="B256" s="25" t="s">
        <v>3935</v>
      </c>
      <c r="C256" s="28" t="s">
        <v>24</v>
      </c>
      <c r="D256" s="28" t="s">
        <v>99</v>
      </c>
      <c r="E256" s="25" t="s">
        <v>3936</v>
      </c>
      <c r="F256" s="25" t="s">
        <v>24</v>
      </c>
      <c r="G256" s="25" t="s">
        <v>99</v>
      </c>
      <c r="H256" s="25" t="s">
        <v>318</v>
      </c>
      <c r="I256" s="457" t="s">
        <v>462</v>
      </c>
      <c r="J256" s="458" t="s">
        <v>2603</v>
      </c>
      <c r="K256" s="457" t="s">
        <v>2604</v>
      </c>
      <c r="L256" s="456" t="s">
        <v>3334</v>
      </c>
      <c r="M256" s="457" t="s">
        <v>3333</v>
      </c>
      <c r="N256" s="25" t="s">
        <v>6</v>
      </c>
      <c r="O256" s="386" t="s">
        <v>4447</v>
      </c>
      <c r="P256" s="25">
        <v>2021</v>
      </c>
      <c r="Q256" s="28" t="s">
        <v>4450</v>
      </c>
      <c r="R256" s="28" t="e">
        <f>COUNTIF(#REF!,'TABLERO-HALLAZGOS'!Q256)</f>
        <v>#REF!</v>
      </c>
      <c r="S256" s="25" t="s">
        <v>4451</v>
      </c>
      <c r="T256" s="39">
        <v>44531</v>
      </c>
      <c r="U256" s="39">
        <v>44712</v>
      </c>
      <c r="V256" s="484" t="e">
        <f>(SUMIF(#REF!,'TABLERO-HALLAZGOS'!Q256,#REF!))/(R256)</f>
        <v>#REF!</v>
      </c>
      <c r="W256" s="465" t="e">
        <f t="shared" si="54"/>
        <v>#REF!</v>
      </c>
      <c r="X256" s="485">
        <f t="shared" si="55"/>
        <v>-91</v>
      </c>
      <c r="Y256" s="383" t="str">
        <f t="shared" si="56"/>
        <v>VENCIDO</v>
      </c>
      <c r="Z256" s="484" t="e">
        <f>(SUMIF(#REF!,'TABLERO-HALLAZGOS'!Q256,#REF!))/(R256)</f>
        <v>#REF!</v>
      </c>
      <c r="AA256" s="46" t="s">
        <v>49</v>
      </c>
      <c r="AB256" s="46" t="s">
        <v>49</v>
      </c>
      <c r="AC256" s="240" t="e">
        <f>(SUMIF(#REF!,'TABLERO-HALLAZGOS'!Q256,#REF!))/(R256)</f>
        <v>#REF!</v>
      </c>
      <c r="AD256" s="46" t="e">
        <f t="shared" si="60"/>
        <v>#REF!</v>
      </c>
      <c r="AE256" s="85" t="e">
        <f t="shared" ref="AE256:AE283" si="67">(IF(AD256="CUMPLIMIENTO TOTAL","CUMPLIMIENTO TOTAL",U256-$C$2))</f>
        <v>#REF!</v>
      </c>
      <c r="AF256" s="85" t="e">
        <f t="shared" ref="AF256:AF283" si="68">(IF(AD256="CUMPLIMIENTO TOTAL","CUMPLIMIENTO TOTAL",IF(AE256&lt;=0,"VENCIDO",IF(AE256&lt;=$F$2,"POR VENCER","CON TIEMPO"))))</f>
        <v>#REF!</v>
      </c>
      <c r="AG256" s="240" t="e">
        <f>(SUMIF(#REF!,'TABLERO-HALLAZGOS'!Q256,#REF!))/(R256)</f>
        <v>#REF!</v>
      </c>
      <c r="AH256" s="46" t="s">
        <v>49</v>
      </c>
    </row>
    <row r="257" spans="2:34" s="1" customFormat="1" ht="33" customHeight="1" x14ac:dyDescent="0.25">
      <c r="B257" s="25" t="s">
        <v>3935</v>
      </c>
      <c r="C257" s="28" t="s">
        <v>24</v>
      </c>
      <c r="D257" s="28" t="s">
        <v>99</v>
      </c>
      <c r="E257" s="25" t="s">
        <v>3936</v>
      </c>
      <c r="F257" s="25" t="s">
        <v>24</v>
      </c>
      <c r="G257" s="25" t="s">
        <v>99</v>
      </c>
      <c r="H257" s="25" t="s">
        <v>318</v>
      </c>
      <c r="I257" s="457" t="s">
        <v>462</v>
      </c>
      <c r="J257" s="458" t="s">
        <v>2603</v>
      </c>
      <c r="K257" s="457" t="s">
        <v>2604</v>
      </c>
      <c r="L257" s="456" t="s">
        <v>3334</v>
      </c>
      <c r="M257" s="457" t="s">
        <v>3333</v>
      </c>
      <c r="N257" s="25" t="s">
        <v>6</v>
      </c>
      <c r="O257" s="386" t="s">
        <v>4447</v>
      </c>
      <c r="P257" s="25">
        <v>2021</v>
      </c>
      <c r="Q257" s="28" t="s">
        <v>4452</v>
      </c>
      <c r="R257" s="28" t="e">
        <f>COUNTIF(#REF!,'TABLERO-HALLAZGOS'!Q257)</f>
        <v>#REF!</v>
      </c>
      <c r="S257" s="25" t="s">
        <v>4453</v>
      </c>
      <c r="T257" s="39">
        <v>44531</v>
      </c>
      <c r="U257" s="39">
        <v>44651</v>
      </c>
      <c r="V257" s="484" t="e">
        <f>(SUMIF(#REF!,'TABLERO-HALLAZGOS'!Q257,#REF!))/(R257)</f>
        <v>#REF!</v>
      </c>
      <c r="W257" s="465" t="e">
        <f t="shared" si="54"/>
        <v>#REF!</v>
      </c>
      <c r="X257" s="485">
        <f t="shared" si="55"/>
        <v>-152</v>
      </c>
      <c r="Y257" s="383" t="str">
        <f t="shared" si="56"/>
        <v>VENCIDO</v>
      </c>
      <c r="Z257" s="484" t="e">
        <f>(SUMIF(#REF!,'TABLERO-HALLAZGOS'!Q257,#REF!))/(R257)</f>
        <v>#REF!</v>
      </c>
      <c r="AA257" s="46" t="s">
        <v>49</v>
      </c>
      <c r="AB257" s="46" t="s">
        <v>49</v>
      </c>
      <c r="AC257" s="240" t="e">
        <f>(SUMIF(#REF!,'TABLERO-HALLAZGOS'!Q257,#REF!))/(R257)</f>
        <v>#REF!</v>
      </c>
      <c r="AD257" s="46" t="e">
        <f t="shared" si="60"/>
        <v>#REF!</v>
      </c>
      <c r="AE257" s="85" t="e">
        <f t="shared" si="67"/>
        <v>#REF!</v>
      </c>
      <c r="AF257" s="85" t="e">
        <f t="shared" si="68"/>
        <v>#REF!</v>
      </c>
      <c r="AG257" s="240" t="e">
        <f>(SUMIF(#REF!,'TABLERO-HALLAZGOS'!Q257,#REF!))/(R257)</f>
        <v>#REF!</v>
      </c>
      <c r="AH257" s="46" t="s">
        <v>49</v>
      </c>
    </row>
    <row r="258" spans="2:34" s="1" customFormat="1" ht="33" customHeight="1" x14ac:dyDescent="0.25">
      <c r="B258" s="25" t="s">
        <v>3935</v>
      </c>
      <c r="C258" s="28" t="s">
        <v>24</v>
      </c>
      <c r="D258" s="28" t="s">
        <v>99</v>
      </c>
      <c r="E258" s="25" t="s">
        <v>3936</v>
      </c>
      <c r="F258" s="25" t="s">
        <v>24</v>
      </c>
      <c r="G258" s="25" t="s">
        <v>99</v>
      </c>
      <c r="H258" s="25" t="s">
        <v>318</v>
      </c>
      <c r="I258" s="457" t="s">
        <v>462</v>
      </c>
      <c r="J258" s="458" t="s">
        <v>2603</v>
      </c>
      <c r="K258" s="457" t="s">
        <v>2604</v>
      </c>
      <c r="L258" s="456" t="s">
        <v>3334</v>
      </c>
      <c r="M258" s="457" t="s">
        <v>3333</v>
      </c>
      <c r="N258" s="25" t="s">
        <v>6</v>
      </c>
      <c r="O258" s="386" t="s">
        <v>4447</v>
      </c>
      <c r="P258" s="25">
        <v>2021</v>
      </c>
      <c r="Q258" s="28" t="s">
        <v>4454</v>
      </c>
      <c r="R258" s="28" t="e">
        <f>COUNTIF(#REF!,'TABLERO-HALLAZGOS'!Q258)</f>
        <v>#REF!</v>
      </c>
      <c r="S258" s="25" t="s">
        <v>4455</v>
      </c>
      <c r="T258" s="39">
        <v>44531</v>
      </c>
      <c r="U258" s="39">
        <v>44651</v>
      </c>
      <c r="V258" s="484" t="e">
        <f>(SUMIF(#REF!,'TABLERO-HALLAZGOS'!Q258,#REF!))/(R258)</f>
        <v>#REF!</v>
      </c>
      <c r="W258" s="465" t="e">
        <f t="shared" si="54"/>
        <v>#REF!</v>
      </c>
      <c r="X258" s="485">
        <f t="shared" si="55"/>
        <v>-152</v>
      </c>
      <c r="Y258" s="383" t="str">
        <f t="shared" si="56"/>
        <v>VENCIDO</v>
      </c>
      <c r="Z258" s="484" t="e">
        <f>(SUMIF(#REF!,'TABLERO-HALLAZGOS'!Q258,#REF!))/(R258)</f>
        <v>#REF!</v>
      </c>
      <c r="AA258" s="46" t="s">
        <v>49</v>
      </c>
      <c r="AB258" s="46" t="s">
        <v>49</v>
      </c>
      <c r="AC258" s="240" t="e">
        <f>(SUMIF(#REF!,'TABLERO-HALLAZGOS'!Q258,#REF!))/(R258)</f>
        <v>#REF!</v>
      </c>
      <c r="AD258" s="46" t="e">
        <f t="shared" si="60"/>
        <v>#REF!</v>
      </c>
      <c r="AE258" s="85" t="e">
        <f t="shared" si="67"/>
        <v>#REF!</v>
      </c>
      <c r="AF258" s="85" t="e">
        <f t="shared" si="68"/>
        <v>#REF!</v>
      </c>
      <c r="AG258" s="240" t="e">
        <f>(SUMIF(#REF!,'TABLERO-HALLAZGOS'!Q258,#REF!))/(R258)</f>
        <v>#REF!</v>
      </c>
      <c r="AH258" s="46" t="s">
        <v>49</v>
      </c>
    </row>
    <row r="259" spans="2:34" s="1" customFormat="1" ht="33" customHeight="1" x14ac:dyDescent="0.25">
      <c r="B259" s="25" t="s">
        <v>3935</v>
      </c>
      <c r="C259" s="28" t="s">
        <v>24</v>
      </c>
      <c r="D259" s="28" t="s">
        <v>99</v>
      </c>
      <c r="E259" s="25" t="s">
        <v>3936</v>
      </c>
      <c r="F259" s="25" t="s">
        <v>24</v>
      </c>
      <c r="G259" s="25" t="s">
        <v>99</v>
      </c>
      <c r="H259" s="25" t="s">
        <v>318</v>
      </c>
      <c r="I259" s="457" t="s">
        <v>462</v>
      </c>
      <c r="J259" s="458" t="s">
        <v>2603</v>
      </c>
      <c r="K259" s="457" t="s">
        <v>2604</v>
      </c>
      <c r="L259" s="456" t="s">
        <v>3334</v>
      </c>
      <c r="M259" s="457" t="s">
        <v>3333</v>
      </c>
      <c r="N259" s="25" t="s">
        <v>6</v>
      </c>
      <c r="O259" s="386" t="s">
        <v>4447</v>
      </c>
      <c r="P259" s="25">
        <v>2021</v>
      </c>
      <c r="Q259" s="28" t="s">
        <v>4456</v>
      </c>
      <c r="R259" s="28" t="e">
        <f>COUNTIF(#REF!,'TABLERO-HALLAZGOS'!Q259)</f>
        <v>#REF!</v>
      </c>
      <c r="S259" s="25" t="s">
        <v>4457</v>
      </c>
      <c r="T259" s="39">
        <v>44531</v>
      </c>
      <c r="U259" s="39">
        <v>44773</v>
      </c>
      <c r="V259" s="484" t="e">
        <f>(SUMIF(#REF!,'TABLERO-HALLAZGOS'!Q259,#REF!))/(R259)</f>
        <v>#REF!</v>
      </c>
      <c r="W259" s="465" t="e">
        <f t="shared" si="54"/>
        <v>#REF!</v>
      </c>
      <c r="X259" s="485">
        <f t="shared" si="55"/>
        <v>-30</v>
      </c>
      <c r="Y259" s="383" t="str">
        <f t="shared" si="56"/>
        <v>VENCIDO</v>
      </c>
      <c r="Z259" s="484" t="e">
        <f>(SUMIF(#REF!,'TABLERO-HALLAZGOS'!Q259,#REF!))/(R259)</f>
        <v>#REF!</v>
      </c>
      <c r="AA259" s="46" t="s">
        <v>48</v>
      </c>
      <c r="AB259" s="46" t="s">
        <v>48</v>
      </c>
      <c r="AC259" s="240" t="e">
        <f>(SUMIF(#REF!,'TABLERO-HALLAZGOS'!Q259,#REF!))/(R259)</f>
        <v>#REF!</v>
      </c>
      <c r="AD259" s="46" t="e">
        <f t="shared" si="60"/>
        <v>#REF!</v>
      </c>
      <c r="AE259" s="85" t="e">
        <f t="shared" si="67"/>
        <v>#REF!</v>
      </c>
      <c r="AF259" s="85" t="e">
        <f t="shared" si="68"/>
        <v>#REF!</v>
      </c>
      <c r="AG259" s="240" t="e">
        <f>(SUMIF(#REF!,'TABLERO-HALLAZGOS'!Q259,#REF!))/(R259)</f>
        <v>#REF!</v>
      </c>
      <c r="AH259" s="46" t="s">
        <v>49</v>
      </c>
    </row>
    <row r="260" spans="2:34" s="1" customFormat="1" ht="33" customHeight="1" x14ac:dyDescent="0.25">
      <c r="B260" s="25" t="s">
        <v>3935</v>
      </c>
      <c r="C260" s="28" t="s">
        <v>24</v>
      </c>
      <c r="D260" s="28" t="s">
        <v>99</v>
      </c>
      <c r="E260" s="25" t="s">
        <v>3936</v>
      </c>
      <c r="F260" s="25" t="s">
        <v>24</v>
      </c>
      <c r="G260" s="25" t="s">
        <v>99</v>
      </c>
      <c r="H260" s="25" t="s">
        <v>318</v>
      </c>
      <c r="I260" s="457" t="s">
        <v>462</v>
      </c>
      <c r="J260" s="458" t="s">
        <v>2603</v>
      </c>
      <c r="K260" s="457" t="s">
        <v>2604</v>
      </c>
      <c r="L260" s="456" t="s">
        <v>3334</v>
      </c>
      <c r="M260" s="457" t="s">
        <v>3333</v>
      </c>
      <c r="N260" s="25" t="s">
        <v>6</v>
      </c>
      <c r="O260" s="386" t="s">
        <v>4447</v>
      </c>
      <c r="P260" s="25">
        <v>2021</v>
      </c>
      <c r="Q260" s="28" t="s">
        <v>4458</v>
      </c>
      <c r="R260" s="28" t="e">
        <f>COUNTIF(#REF!,'TABLERO-HALLAZGOS'!Q260)</f>
        <v>#REF!</v>
      </c>
      <c r="S260" s="25" t="s">
        <v>4459</v>
      </c>
      <c r="T260" s="39">
        <v>44531</v>
      </c>
      <c r="U260" s="39">
        <v>44651</v>
      </c>
      <c r="V260" s="484" t="e">
        <f>(SUMIF(#REF!,'TABLERO-HALLAZGOS'!Q260,#REF!))/(R260)</f>
        <v>#REF!</v>
      </c>
      <c r="W260" s="465" t="e">
        <f t="shared" si="54"/>
        <v>#REF!</v>
      </c>
      <c r="X260" s="485">
        <f t="shared" si="55"/>
        <v>-152</v>
      </c>
      <c r="Y260" s="383" t="str">
        <f t="shared" si="56"/>
        <v>VENCIDO</v>
      </c>
      <c r="Z260" s="484" t="e">
        <f>(SUMIF(#REF!,'TABLERO-HALLAZGOS'!Q260,#REF!))/(R260)</f>
        <v>#REF!</v>
      </c>
      <c r="AA260" s="46" t="s">
        <v>49</v>
      </c>
      <c r="AB260" s="46" t="s">
        <v>49</v>
      </c>
      <c r="AC260" s="240" t="e">
        <f>(SUMIF(#REF!,'TABLERO-HALLAZGOS'!Q260,#REF!))/(R260)</f>
        <v>#REF!</v>
      </c>
      <c r="AD260" s="46" t="e">
        <f t="shared" si="60"/>
        <v>#REF!</v>
      </c>
      <c r="AE260" s="85" t="e">
        <f t="shared" si="67"/>
        <v>#REF!</v>
      </c>
      <c r="AF260" s="85" t="e">
        <f t="shared" si="68"/>
        <v>#REF!</v>
      </c>
      <c r="AG260" s="240" t="e">
        <f>(SUMIF(#REF!,'TABLERO-HALLAZGOS'!Q260,#REF!))/(R260)</f>
        <v>#REF!</v>
      </c>
      <c r="AH260" s="46" t="s">
        <v>49</v>
      </c>
    </row>
    <row r="261" spans="2:34" s="1" customFormat="1" ht="33" customHeight="1" x14ac:dyDescent="0.25">
      <c r="B261" s="25" t="s">
        <v>3935</v>
      </c>
      <c r="C261" s="28" t="s">
        <v>24</v>
      </c>
      <c r="D261" s="28" t="s">
        <v>99</v>
      </c>
      <c r="E261" s="25" t="s">
        <v>3936</v>
      </c>
      <c r="F261" s="25" t="s">
        <v>24</v>
      </c>
      <c r="G261" s="25" t="s">
        <v>99</v>
      </c>
      <c r="H261" s="25" t="s">
        <v>318</v>
      </c>
      <c r="I261" s="457" t="s">
        <v>462</v>
      </c>
      <c r="J261" s="458" t="s">
        <v>2603</v>
      </c>
      <c r="K261" s="457" t="s">
        <v>2604</v>
      </c>
      <c r="L261" s="456" t="s">
        <v>3334</v>
      </c>
      <c r="M261" s="457" t="s">
        <v>3333</v>
      </c>
      <c r="N261" s="25" t="s">
        <v>6</v>
      </c>
      <c r="O261" s="386" t="s">
        <v>4447</v>
      </c>
      <c r="P261" s="25">
        <v>2021</v>
      </c>
      <c r="Q261" s="28" t="s">
        <v>4460</v>
      </c>
      <c r="R261" s="28" t="e">
        <f>COUNTIF(#REF!,'TABLERO-HALLAZGOS'!Q261)</f>
        <v>#REF!</v>
      </c>
      <c r="S261" s="25" t="s">
        <v>4461</v>
      </c>
      <c r="T261" s="39">
        <v>44531</v>
      </c>
      <c r="U261" s="39">
        <v>44651</v>
      </c>
      <c r="V261" s="484" t="e">
        <f>(SUMIF(#REF!,'TABLERO-HALLAZGOS'!Q261,#REF!))/(R261)</f>
        <v>#REF!</v>
      </c>
      <c r="W261" s="465" t="e">
        <f t="shared" si="54"/>
        <v>#REF!</v>
      </c>
      <c r="X261" s="485">
        <f t="shared" si="55"/>
        <v>-152</v>
      </c>
      <c r="Y261" s="383" t="str">
        <f t="shared" si="56"/>
        <v>VENCIDO</v>
      </c>
      <c r="Z261" s="484" t="e">
        <f>(SUMIF(#REF!,'TABLERO-HALLAZGOS'!Q261,#REF!))/(R261)</f>
        <v>#REF!</v>
      </c>
      <c r="AA261" s="46" t="s">
        <v>49</v>
      </c>
      <c r="AB261" s="46" t="s">
        <v>49</v>
      </c>
      <c r="AC261" s="240" t="e">
        <f>(SUMIF(#REF!,'TABLERO-HALLAZGOS'!Q261,#REF!))/(R261)</f>
        <v>#REF!</v>
      </c>
      <c r="AD261" s="46" t="e">
        <f t="shared" si="60"/>
        <v>#REF!</v>
      </c>
      <c r="AE261" s="85" t="e">
        <f t="shared" si="67"/>
        <v>#REF!</v>
      </c>
      <c r="AF261" s="85" t="e">
        <f t="shared" si="68"/>
        <v>#REF!</v>
      </c>
      <c r="AG261" s="240" t="e">
        <f>(SUMIF(#REF!,'TABLERO-HALLAZGOS'!Q261,#REF!))/(R261)</f>
        <v>#REF!</v>
      </c>
      <c r="AH261" s="46" t="s">
        <v>49</v>
      </c>
    </row>
    <row r="262" spans="2:34" s="1" customFormat="1" ht="33" customHeight="1" x14ac:dyDescent="0.25">
      <c r="B262" s="40" t="s">
        <v>3817</v>
      </c>
      <c r="C262" s="384" t="s">
        <v>24</v>
      </c>
      <c r="D262" s="28" t="s">
        <v>99</v>
      </c>
      <c r="E262" s="28" t="s">
        <v>3817</v>
      </c>
      <c r="F262" s="28" t="s">
        <v>24</v>
      </c>
      <c r="G262" s="25" t="s">
        <v>99</v>
      </c>
      <c r="H262" s="25" t="s">
        <v>3818</v>
      </c>
      <c r="I262" s="453" t="s">
        <v>3819</v>
      </c>
      <c r="J262" s="454" t="s">
        <v>2603</v>
      </c>
      <c r="K262" s="387" t="s">
        <v>2604</v>
      </c>
      <c r="L262" s="455" t="s">
        <v>2657</v>
      </c>
      <c r="M262" s="387" t="s">
        <v>2658</v>
      </c>
      <c r="N262" s="25" t="s">
        <v>6</v>
      </c>
      <c r="O262" s="386" t="s">
        <v>4462</v>
      </c>
      <c r="P262" s="25">
        <v>2021</v>
      </c>
      <c r="Q262" s="28" t="s">
        <v>4463</v>
      </c>
      <c r="R262" s="28" t="e">
        <f>COUNTIF(#REF!,'TABLERO-HALLAZGOS'!Q262)</f>
        <v>#REF!</v>
      </c>
      <c r="S262" s="25" t="s">
        <v>4464</v>
      </c>
      <c r="T262" s="39">
        <v>44531</v>
      </c>
      <c r="U262" s="39">
        <v>44742</v>
      </c>
      <c r="V262" s="484" t="e">
        <f>(SUMIF(#REF!,'TABLERO-HALLAZGOS'!Q262,#REF!))/(R262)</f>
        <v>#REF!</v>
      </c>
      <c r="W262" s="465" t="e">
        <f t="shared" si="54"/>
        <v>#REF!</v>
      </c>
      <c r="X262" s="485">
        <f t="shared" si="55"/>
        <v>-61</v>
      </c>
      <c r="Y262" s="383" t="str">
        <f t="shared" si="56"/>
        <v>VENCIDO</v>
      </c>
      <c r="Z262" s="484" t="e">
        <f>(SUMIF(#REF!,'TABLERO-HALLAZGOS'!Q262,#REF!))/(R262)</f>
        <v>#REF!</v>
      </c>
      <c r="AA262" s="46" t="s">
        <v>49</v>
      </c>
      <c r="AB262" s="46" t="s">
        <v>49</v>
      </c>
      <c r="AC262" s="240" t="e">
        <f>(SUMIF(#REF!,'TABLERO-HALLAZGOS'!Q262,#REF!))/(R262)</f>
        <v>#REF!</v>
      </c>
      <c r="AD262" s="46" t="e">
        <f t="shared" si="60"/>
        <v>#REF!</v>
      </c>
      <c r="AE262" s="85" t="e">
        <f t="shared" si="67"/>
        <v>#REF!</v>
      </c>
      <c r="AF262" s="85" t="e">
        <f t="shared" si="68"/>
        <v>#REF!</v>
      </c>
      <c r="AG262" s="240" t="e">
        <f>(SUMIF(#REF!,'TABLERO-HALLAZGOS'!Q262,#REF!))/(R262)</f>
        <v>#REF!</v>
      </c>
      <c r="AH262" s="46" t="s">
        <v>49</v>
      </c>
    </row>
    <row r="263" spans="2:34" s="1" customFormat="1" ht="33" customHeight="1" x14ac:dyDescent="0.25">
      <c r="B263" s="40" t="s">
        <v>3817</v>
      </c>
      <c r="C263" s="384" t="s">
        <v>24</v>
      </c>
      <c r="D263" s="28" t="s">
        <v>99</v>
      </c>
      <c r="E263" s="28" t="s">
        <v>3817</v>
      </c>
      <c r="F263" s="28" t="s">
        <v>24</v>
      </c>
      <c r="G263" s="25" t="s">
        <v>99</v>
      </c>
      <c r="H263" s="25" t="s">
        <v>4465</v>
      </c>
      <c r="I263" s="453" t="s">
        <v>3819</v>
      </c>
      <c r="J263" s="454" t="s">
        <v>2603</v>
      </c>
      <c r="K263" s="387" t="s">
        <v>2604</v>
      </c>
      <c r="L263" s="455" t="s">
        <v>2657</v>
      </c>
      <c r="M263" s="387" t="s">
        <v>2658</v>
      </c>
      <c r="N263" s="25" t="s">
        <v>6</v>
      </c>
      <c r="O263" s="386" t="s">
        <v>4462</v>
      </c>
      <c r="P263" s="25">
        <v>2021</v>
      </c>
      <c r="Q263" s="28" t="s">
        <v>4466</v>
      </c>
      <c r="R263" s="28" t="e">
        <f>COUNTIF(#REF!,'TABLERO-HALLAZGOS'!Q263)</f>
        <v>#REF!</v>
      </c>
      <c r="S263" s="25" t="s">
        <v>4467</v>
      </c>
      <c r="T263" s="39">
        <v>44531</v>
      </c>
      <c r="U263" s="39">
        <v>44742</v>
      </c>
      <c r="V263" s="484" t="e">
        <f>(SUMIF(#REF!,'TABLERO-HALLAZGOS'!Q263,#REF!))/(R263)</f>
        <v>#REF!</v>
      </c>
      <c r="W263" s="465" t="e">
        <f t="shared" si="54"/>
        <v>#REF!</v>
      </c>
      <c r="X263" s="485">
        <f t="shared" si="55"/>
        <v>-61</v>
      </c>
      <c r="Y263" s="383" t="str">
        <f t="shared" si="56"/>
        <v>VENCIDO</v>
      </c>
      <c r="Z263" s="484" t="e">
        <f>(SUMIF(#REF!,'TABLERO-HALLAZGOS'!Q263,#REF!))/(R263)</f>
        <v>#REF!</v>
      </c>
      <c r="AA263" s="46" t="s">
        <v>48</v>
      </c>
      <c r="AB263" s="46" t="s">
        <v>48</v>
      </c>
      <c r="AC263" s="240" t="e">
        <f>(SUMIF(#REF!,'TABLERO-HALLAZGOS'!Q263,#REF!))/(R263)</f>
        <v>#REF!</v>
      </c>
      <c r="AD263" s="46" t="e">
        <f t="shared" si="60"/>
        <v>#REF!</v>
      </c>
      <c r="AE263" s="85" t="e">
        <f t="shared" si="67"/>
        <v>#REF!</v>
      </c>
      <c r="AF263" s="85" t="e">
        <f t="shared" si="68"/>
        <v>#REF!</v>
      </c>
      <c r="AG263" s="240" t="e">
        <f>(SUMIF(#REF!,'TABLERO-HALLAZGOS'!Q263,#REF!))/(R263)</f>
        <v>#REF!</v>
      </c>
      <c r="AH263" s="46" t="s">
        <v>49</v>
      </c>
    </row>
    <row r="264" spans="2:34" s="1" customFormat="1" ht="33" customHeight="1" x14ac:dyDescent="0.25">
      <c r="B264" s="40" t="s">
        <v>3935</v>
      </c>
      <c r="C264" s="384" t="s">
        <v>24</v>
      </c>
      <c r="D264" s="28" t="s">
        <v>99</v>
      </c>
      <c r="E264" s="25" t="s">
        <v>3936</v>
      </c>
      <c r="F264" s="61" t="s">
        <v>24</v>
      </c>
      <c r="G264" s="25" t="s">
        <v>99</v>
      </c>
      <c r="H264" s="40" t="s">
        <v>3937</v>
      </c>
      <c r="I264" s="457" t="s">
        <v>462</v>
      </c>
      <c r="J264" s="458" t="s">
        <v>2603</v>
      </c>
      <c r="K264" s="457" t="s">
        <v>2604</v>
      </c>
      <c r="L264" s="456" t="s">
        <v>3334</v>
      </c>
      <c r="M264" s="457" t="s">
        <v>3333</v>
      </c>
      <c r="N264" s="25" t="s">
        <v>6</v>
      </c>
      <c r="O264" s="386" t="s">
        <v>2469</v>
      </c>
      <c r="P264" s="25">
        <v>2021</v>
      </c>
      <c r="Q264" s="28" t="s">
        <v>4468</v>
      </c>
      <c r="R264" s="28" t="e">
        <f>COUNTIF(#REF!,'TABLERO-HALLAZGOS'!Q264)</f>
        <v>#REF!</v>
      </c>
      <c r="S264" s="386" t="s">
        <v>4469</v>
      </c>
      <c r="T264" s="39">
        <v>44440</v>
      </c>
      <c r="U264" s="39">
        <v>44530</v>
      </c>
      <c r="V264" s="484" t="e">
        <f>(SUMIF(#REF!,'TABLERO-HALLAZGOS'!Q264,#REF!))/(R264)</f>
        <v>#REF!</v>
      </c>
      <c r="W264" s="465" t="e">
        <f t="shared" si="54"/>
        <v>#REF!</v>
      </c>
      <c r="X264" s="485">
        <f t="shared" si="55"/>
        <v>-273</v>
      </c>
      <c r="Y264" s="383" t="str">
        <f t="shared" si="56"/>
        <v>VENCIDO</v>
      </c>
      <c r="Z264" s="484" t="e">
        <f>(SUMIF(#REF!,'TABLERO-HALLAZGOS'!Q264,#REF!))/(R264)</f>
        <v>#REF!</v>
      </c>
      <c r="AA264" s="46" t="s">
        <v>49</v>
      </c>
      <c r="AB264" s="46" t="s">
        <v>49</v>
      </c>
      <c r="AC264" s="240" t="e">
        <f>(SUMIF(#REF!,'TABLERO-HALLAZGOS'!Q264,#REF!))/(R264)</f>
        <v>#REF!</v>
      </c>
      <c r="AD264" s="46" t="e">
        <f t="shared" si="60"/>
        <v>#REF!</v>
      </c>
      <c r="AE264" s="85" t="e">
        <f t="shared" si="67"/>
        <v>#REF!</v>
      </c>
      <c r="AF264" s="85" t="e">
        <f t="shared" si="68"/>
        <v>#REF!</v>
      </c>
      <c r="AG264" s="240" t="e">
        <f>(SUMIF(#REF!,'TABLERO-HALLAZGOS'!Q264,#REF!))/(R264)</f>
        <v>#REF!</v>
      </c>
      <c r="AH264" s="46" t="s">
        <v>49</v>
      </c>
    </row>
    <row r="265" spans="2:34" s="1" customFormat="1" ht="33" customHeight="1" x14ac:dyDescent="0.25">
      <c r="B265" s="40" t="s">
        <v>3935</v>
      </c>
      <c r="C265" s="384" t="s">
        <v>24</v>
      </c>
      <c r="D265" s="28" t="s">
        <v>99</v>
      </c>
      <c r="E265" s="25" t="s">
        <v>3936</v>
      </c>
      <c r="F265" s="61" t="s">
        <v>24</v>
      </c>
      <c r="G265" s="25" t="s">
        <v>99</v>
      </c>
      <c r="H265" s="40" t="s">
        <v>3937</v>
      </c>
      <c r="I265" s="457" t="s">
        <v>462</v>
      </c>
      <c r="J265" s="458" t="s">
        <v>2603</v>
      </c>
      <c r="K265" s="457" t="s">
        <v>2604</v>
      </c>
      <c r="L265" s="456" t="s">
        <v>3334</v>
      </c>
      <c r="M265" s="457" t="s">
        <v>3333</v>
      </c>
      <c r="N265" s="25" t="s">
        <v>6</v>
      </c>
      <c r="O265" s="386" t="s">
        <v>2469</v>
      </c>
      <c r="P265" s="25">
        <v>2021</v>
      </c>
      <c r="Q265" s="28" t="s">
        <v>4470</v>
      </c>
      <c r="R265" s="28" t="e">
        <f>COUNTIF(#REF!,'TABLERO-HALLAZGOS'!Q265)</f>
        <v>#REF!</v>
      </c>
      <c r="S265" s="386" t="s">
        <v>4471</v>
      </c>
      <c r="T265" s="39">
        <v>44440</v>
      </c>
      <c r="U265" s="39">
        <v>44530</v>
      </c>
      <c r="V265" s="484" t="e">
        <f>(SUMIF(#REF!,'TABLERO-HALLAZGOS'!Q265,#REF!))/(R265)</f>
        <v>#REF!</v>
      </c>
      <c r="W265" s="465" t="e">
        <f t="shared" si="54"/>
        <v>#REF!</v>
      </c>
      <c r="X265" s="485">
        <f t="shared" si="55"/>
        <v>-273</v>
      </c>
      <c r="Y265" s="383" t="str">
        <f t="shared" si="56"/>
        <v>VENCIDO</v>
      </c>
      <c r="Z265" s="484" t="e">
        <f>(SUMIF(#REF!,'TABLERO-HALLAZGOS'!Q265,#REF!))/(R265)</f>
        <v>#REF!</v>
      </c>
      <c r="AA265" s="46" t="s">
        <v>49</v>
      </c>
      <c r="AB265" s="46" t="s">
        <v>49</v>
      </c>
      <c r="AC265" s="240" t="e">
        <f>(SUMIF(#REF!,'TABLERO-HALLAZGOS'!Q265,#REF!))/(R265)</f>
        <v>#REF!</v>
      </c>
      <c r="AD265" s="46" t="e">
        <f t="shared" si="60"/>
        <v>#REF!</v>
      </c>
      <c r="AE265" s="85" t="e">
        <f t="shared" si="67"/>
        <v>#REF!</v>
      </c>
      <c r="AF265" s="85" t="e">
        <f t="shared" si="68"/>
        <v>#REF!</v>
      </c>
      <c r="AG265" s="240" t="e">
        <f>(SUMIF(#REF!,'TABLERO-HALLAZGOS'!Q265,#REF!))/(R265)</f>
        <v>#REF!</v>
      </c>
      <c r="AH265" s="46" t="s">
        <v>49</v>
      </c>
    </row>
    <row r="266" spans="2:34" s="1" customFormat="1" ht="33" customHeight="1" x14ac:dyDescent="0.25">
      <c r="B266" s="40" t="s">
        <v>3935</v>
      </c>
      <c r="C266" s="384" t="s">
        <v>24</v>
      </c>
      <c r="D266" s="28" t="s">
        <v>99</v>
      </c>
      <c r="E266" s="25" t="s">
        <v>3936</v>
      </c>
      <c r="F266" s="61" t="s">
        <v>24</v>
      </c>
      <c r="G266" s="25" t="s">
        <v>99</v>
      </c>
      <c r="H266" s="40" t="s">
        <v>3937</v>
      </c>
      <c r="I266" s="457" t="s">
        <v>462</v>
      </c>
      <c r="J266" s="458" t="s">
        <v>2603</v>
      </c>
      <c r="K266" s="457" t="s">
        <v>2604</v>
      </c>
      <c r="L266" s="456" t="s">
        <v>3334</v>
      </c>
      <c r="M266" s="457" t="s">
        <v>3333</v>
      </c>
      <c r="N266" s="25" t="s">
        <v>6</v>
      </c>
      <c r="O266" s="386" t="s">
        <v>2469</v>
      </c>
      <c r="P266" s="25">
        <v>2021</v>
      </c>
      <c r="Q266" s="28" t="s">
        <v>4472</v>
      </c>
      <c r="R266" s="28" t="e">
        <f>COUNTIF(#REF!,'TABLERO-HALLAZGOS'!Q266)</f>
        <v>#REF!</v>
      </c>
      <c r="S266" s="386" t="s">
        <v>4473</v>
      </c>
      <c r="T266" s="39">
        <v>44440</v>
      </c>
      <c r="U266" s="39">
        <v>44530</v>
      </c>
      <c r="V266" s="484" t="e">
        <f>(SUMIF(#REF!,'TABLERO-HALLAZGOS'!Q266,#REF!))/(R266)</f>
        <v>#REF!</v>
      </c>
      <c r="W266" s="465" t="e">
        <f t="shared" si="54"/>
        <v>#REF!</v>
      </c>
      <c r="X266" s="485">
        <f t="shared" si="55"/>
        <v>-273</v>
      </c>
      <c r="Y266" s="383" t="str">
        <f t="shared" si="56"/>
        <v>VENCIDO</v>
      </c>
      <c r="Z266" s="484" t="e">
        <f>(SUMIF(#REF!,'TABLERO-HALLAZGOS'!Q266,#REF!))/(R266)</f>
        <v>#REF!</v>
      </c>
      <c r="AA266" s="46" t="s">
        <v>49</v>
      </c>
      <c r="AB266" s="46" t="s">
        <v>49</v>
      </c>
      <c r="AC266" s="240" t="e">
        <f>(SUMIF(#REF!,'TABLERO-HALLAZGOS'!Q266,#REF!))/(R266)</f>
        <v>#REF!</v>
      </c>
      <c r="AD266" s="46" t="e">
        <f t="shared" si="60"/>
        <v>#REF!</v>
      </c>
      <c r="AE266" s="85" t="e">
        <f t="shared" si="67"/>
        <v>#REF!</v>
      </c>
      <c r="AF266" s="85" t="e">
        <f t="shared" si="68"/>
        <v>#REF!</v>
      </c>
      <c r="AG266" s="240" t="e">
        <f>(SUMIF(#REF!,'TABLERO-HALLAZGOS'!Q266,#REF!))/(R266)</f>
        <v>#REF!</v>
      </c>
      <c r="AH266" s="46" t="s">
        <v>49</v>
      </c>
    </row>
    <row r="267" spans="2:34" s="1" customFormat="1" ht="33" customHeight="1" x14ac:dyDescent="0.25">
      <c r="B267" s="40" t="s">
        <v>3935</v>
      </c>
      <c r="C267" s="384" t="s">
        <v>24</v>
      </c>
      <c r="D267" s="28" t="s">
        <v>99</v>
      </c>
      <c r="E267" s="61" t="s">
        <v>3817</v>
      </c>
      <c r="F267" s="61" t="s">
        <v>24</v>
      </c>
      <c r="G267" s="25" t="s">
        <v>99</v>
      </c>
      <c r="H267" s="25" t="s">
        <v>3817</v>
      </c>
      <c r="I267" s="453" t="s">
        <v>3819</v>
      </c>
      <c r="J267" s="454" t="s">
        <v>2603</v>
      </c>
      <c r="K267" s="387" t="s">
        <v>2604</v>
      </c>
      <c r="L267" s="455" t="s">
        <v>2657</v>
      </c>
      <c r="M267" s="387" t="s">
        <v>2658</v>
      </c>
      <c r="N267" s="25" t="s">
        <v>6</v>
      </c>
      <c r="O267" s="386" t="s">
        <v>2469</v>
      </c>
      <c r="P267" s="25">
        <v>2021</v>
      </c>
      <c r="Q267" s="28" t="s">
        <v>4474</v>
      </c>
      <c r="R267" s="28" t="e">
        <f>COUNTIF(#REF!,'TABLERO-HALLAZGOS'!Q267)</f>
        <v>#REF!</v>
      </c>
      <c r="S267" s="386" t="s">
        <v>4475</v>
      </c>
      <c r="T267" s="39">
        <v>44440</v>
      </c>
      <c r="U267" s="39">
        <v>44469</v>
      </c>
      <c r="V267" s="484" t="e">
        <f>(SUMIF(#REF!,'TABLERO-HALLAZGOS'!Q267,#REF!))/(R267)</f>
        <v>#REF!</v>
      </c>
      <c r="W267" s="465" t="e">
        <f t="shared" si="54"/>
        <v>#REF!</v>
      </c>
      <c r="X267" s="485">
        <f t="shared" si="55"/>
        <v>-334</v>
      </c>
      <c r="Y267" s="383" t="str">
        <f t="shared" si="56"/>
        <v>VENCIDO</v>
      </c>
      <c r="Z267" s="484" t="e">
        <f>(SUMIF(#REF!,'TABLERO-HALLAZGOS'!Q267,#REF!))/(R267)</f>
        <v>#REF!</v>
      </c>
      <c r="AA267" s="46" t="s">
        <v>49</v>
      </c>
      <c r="AB267" s="46" t="s">
        <v>49</v>
      </c>
      <c r="AC267" s="240" t="e">
        <f>(SUMIF(#REF!,'TABLERO-HALLAZGOS'!Q267,#REF!))/(R267)</f>
        <v>#REF!</v>
      </c>
      <c r="AD267" s="46" t="e">
        <f t="shared" si="60"/>
        <v>#REF!</v>
      </c>
      <c r="AE267" s="85" t="e">
        <f t="shared" si="67"/>
        <v>#REF!</v>
      </c>
      <c r="AF267" s="85" t="e">
        <f t="shared" si="68"/>
        <v>#REF!</v>
      </c>
      <c r="AG267" s="240" t="e">
        <f>(SUMIF(#REF!,'TABLERO-HALLAZGOS'!Q267,#REF!))/(R267)</f>
        <v>#REF!</v>
      </c>
      <c r="AH267" s="46" t="s">
        <v>49</v>
      </c>
    </row>
    <row r="268" spans="2:34" s="1" customFormat="1" ht="33" customHeight="1" x14ac:dyDescent="0.25">
      <c r="B268" s="40" t="s">
        <v>3935</v>
      </c>
      <c r="C268" s="384" t="s">
        <v>24</v>
      </c>
      <c r="D268" s="28" t="s">
        <v>99</v>
      </c>
      <c r="E268" s="61" t="s">
        <v>3817</v>
      </c>
      <c r="F268" s="61" t="s">
        <v>24</v>
      </c>
      <c r="G268" s="25" t="s">
        <v>99</v>
      </c>
      <c r="H268" s="25" t="s">
        <v>3817</v>
      </c>
      <c r="I268" s="453" t="s">
        <v>3819</v>
      </c>
      <c r="J268" s="454" t="s">
        <v>2603</v>
      </c>
      <c r="K268" s="387" t="s">
        <v>2604</v>
      </c>
      <c r="L268" s="455" t="s">
        <v>2657</v>
      </c>
      <c r="M268" s="387" t="s">
        <v>2658</v>
      </c>
      <c r="N268" s="25" t="s">
        <v>6</v>
      </c>
      <c r="O268" s="386" t="s">
        <v>2469</v>
      </c>
      <c r="P268" s="25">
        <v>2021</v>
      </c>
      <c r="Q268" s="28" t="s">
        <v>4476</v>
      </c>
      <c r="R268" s="28" t="e">
        <f>COUNTIF(#REF!,'TABLERO-HALLAZGOS'!Q268)</f>
        <v>#REF!</v>
      </c>
      <c r="S268" s="386" t="s">
        <v>4477</v>
      </c>
      <c r="T268" s="39">
        <v>44440</v>
      </c>
      <c r="U268" s="39">
        <v>44469</v>
      </c>
      <c r="V268" s="484" t="e">
        <f>(SUMIF(#REF!,'TABLERO-HALLAZGOS'!Q268,#REF!))/(R268)</f>
        <v>#REF!</v>
      </c>
      <c r="W268" s="465" t="e">
        <f t="shared" si="54"/>
        <v>#REF!</v>
      </c>
      <c r="X268" s="485">
        <f t="shared" si="55"/>
        <v>-334</v>
      </c>
      <c r="Y268" s="383" t="str">
        <f t="shared" si="56"/>
        <v>VENCIDO</v>
      </c>
      <c r="Z268" s="484" t="e">
        <f>(SUMIF(#REF!,'TABLERO-HALLAZGOS'!Q268,#REF!))/(R268)</f>
        <v>#REF!</v>
      </c>
      <c r="AA268" s="46" t="s">
        <v>49</v>
      </c>
      <c r="AB268" s="46" t="s">
        <v>49</v>
      </c>
      <c r="AC268" s="240" t="e">
        <f>(SUMIF(#REF!,'TABLERO-HALLAZGOS'!Q268,#REF!))/(R268)</f>
        <v>#REF!</v>
      </c>
      <c r="AD268" s="46" t="e">
        <f t="shared" si="60"/>
        <v>#REF!</v>
      </c>
      <c r="AE268" s="85" t="e">
        <f t="shared" si="67"/>
        <v>#REF!</v>
      </c>
      <c r="AF268" s="85" t="e">
        <f t="shared" si="68"/>
        <v>#REF!</v>
      </c>
      <c r="AG268" s="240" t="e">
        <f>(SUMIF(#REF!,'TABLERO-HALLAZGOS'!Q268,#REF!))/(R268)</f>
        <v>#REF!</v>
      </c>
      <c r="AH268" s="46" t="s">
        <v>49</v>
      </c>
    </row>
    <row r="269" spans="2:34" s="1" customFormat="1" ht="33" customHeight="1" x14ac:dyDescent="0.25">
      <c r="B269" s="40" t="s">
        <v>3935</v>
      </c>
      <c r="C269" s="384" t="s">
        <v>24</v>
      </c>
      <c r="D269" s="28" t="s">
        <v>99</v>
      </c>
      <c r="E269" s="28" t="s">
        <v>2551</v>
      </c>
      <c r="F269" s="28" t="s">
        <v>24</v>
      </c>
      <c r="G269" s="25" t="s">
        <v>99</v>
      </c>
      <c r="H269" s="25" t="s">
        <v>2552</v>
      </c>
      <c r="I269" s="456" t="s">
        <v>3908</v>
      </c>
      <c r="J269" s="458" t="s">
        <v>2603</v>
      </c>
      <c r="K269" s="457" t="s">
        <v>2604</v>
      </c>
      <c r="L269" s="456" t="s">
        <v>2665</v>
      </c>
      <c r="M269" s="457" t="s">
        <v>2666</v>
      </c>
      <c r="N269" s="25" t="s">
        <v>6</v>
      </c>
      <c r="O269" s="386" t="s">
        <v>2469</v>
      </c>
      <c r="P269" s="25">
        <v>2021</v>
      </c>
      <c r="Q269" s="28" t="s">
        <v>4478</v>
      </c>
      <c r="R269" s="28" t="e">
        <f>COUNTIF(#REF!,'TABLERO-HALLAZGOS'!Q269)</f>
        <v>#REF!</v>
      </c>
      <c r="S269" s="386" t="s">
        <v>4479</v>
      </c>
      <c r="T269" s="39">
        <v>44440</v>
      </c>
      <c r="U269" s="39">
        <v>44650</v>
      </c>
      <c r="V269" s="484" t="e">
        <f>(SUMIF(#REF!,'TABLERO-HALLAZGOS'!Q269,#REF!))/(R269)</f>
        <v>#REF!</v>
      </c>
      <c r="W269" s="465" t="e">
        <f t="shared" si="54"/>
        <v>#REF!</v>
      </c>
      <c r="X269" s="485">
        <f t="shared" si="55"/>
        <v>-153</v>
      </c>
      <c r="Y269" s="383" t="str">
        <f t="shared" si="56"/>
        <v>VENCIDO</v>
      </c>
      <c r="Z269" s="484" t="e">
        <f>(SUMIF(#REF!,'TABLERO-HALLAZGOS'!Q269,#REF!))/(R269)</f>
        <v>#REF!</v>
      </c>
      <c r="AA269" s="46" t="s">
        <v>49</v>
      </c>
      <c r="AB269" s="46" t="s">
        <v>49</v>
      </c>
      <c r="AC269" s="240" t="e">
        <f>(SUMIF(#REF!,'TABLERO-HALLAZGOS'!Q269,#REF!))/(R269)</f>
        <v>#REF!</v>
      </c>
      <c r="AD269" s="46" t="e">
        <f t="shared" si="60"/>
        <v>#REF!</v>
      </c>
      <c r="AE269" s="85" t="e">
        <f t="shared" si="67"/>
        <v>#REF!</v>
      </c>
      <c r="AF269" s="85" t="e">
        <f t="shared" si="68"/>
        <v>#REF!</v>
      </c>
      <c r="AG269" s="240" t="e">
        <f>(SUMIF(#REF!,'TABLERO-HALLAZGOS'!Q269,#REF!))/(R269)</f>
        <v>#REF!</v>
      </c>
      <c r="AH269" s="46" t="s">
        <v>49</v>
      </c>
    </row>
    <row r="270" spans="2:34" s="1" customFormat="1" ht="33" customHeight="1" x14ac:dyDescent="0.25">
      <c r="B270" s="40" t="s">
        <v>3935</v>
      </c>
      <c r="C270" s="384" t="s">
        <v>24</v>
      </c>
      <c r="D270" s="28" t="s">
        <v>99</v>
      </c>
      <c r="E270" s="28" t="s">
        <v>2551</v>
      </c>
      <c r="F270" s="28" t="s">
        <v>24</v>
      </c>
      <c r="G270" s="25" t="s">
        <v>99</v>
      </c>
      <c r="H270" s="25" t="s">
        <v>2552</v>
      </c>
      <c r="I270" s="456" t="s">
        <v>3908</v>
      </c>
      <c r="J270" s="458" t="s">
        <v>2603</v>
      </c>
      <c r="K270" s="457" t="s">
        <v>2604</v>
      </c>
      <c r="L270" s="456" t="s">
        <v>2665</v>
      </c>
      <c r="M270" s="457" t="s">
        <v>2666</v>
      </c>
      <c r="N270" s="25" t="s">
        <v>6</v>
      </c>
      <c r="O270" s="386" t="s">
        <v>2469</v>
      </c>
      <c r="P270" s="25">
        <v>2021</v>
      </c>
      <c r="Q270" s="28" t="s">
        <v>4480</v>
      </c>
      <c r="R270" s="28" t="e">
        <f>COUNTIF(#REF!,'TABLERO-HALLAZGOS'!Q270)</f>
        <v>#REF!</v>
      </c>
      <c r="S270" s="386" t="s">
        <v>4481</v>
      </c>
      <c r="T270" s="39">
        <v>44440</v>
      </c>
      <c r="U270" s="39">
        <v>44650</v>
      </c>
      <c r="V270" s="484" t="e">
        <f>(SUMIF(#REF!,'TABLERO-HALLAZGOS'!Q270,#REF!))/(R270)</f>
        <v>#REF!</v>
      </c>
      <c r="W270" s="465" t="e">
        <f t="shared" si="54"/>
        <v>#REF!</v>
      </c>
      <c r="X270" s="485">
        <f t="shared" si="55"/>
        <v>-153</v>
      </c>
      <c r="Y270" s="383" t="str">
        <f t="shared" si="56"/>
        <v>VENCIDO</v>
      </c>
      <c r="Z270" s="484" t="e">
        <f>(SUMIF(#REF!,'TABLERO-HALLAZGOS'!Q270,#REF!))/(R270)</f>
        <v>#REF!</v>
      </c>
      <c r="AA270" s="46" t="s">
        <v>49</v>
      </c>
      <c r="AB270" s="46" t="s">
        <v>49</v>
      </c>
      <c r="AC270" s="240" t="e">
        <f>(SUMIF(#REF!,'TABLERO-HALLAZGOS'!Q270,#REF!))/(R270)</f>
        <v>#REF!</v>
      </c>
      <c r="AD270" s="46" t="e">
        <f t="shared" si="60"/>
        <v>#REF!</v>
      </c>
      <c r="AE270" s="85" t="e">
        <f t="shared" si="67"/>
        <v>#REF!</v>
      </c>
      <c r="AF270" s="85" t="e">
        <f t="shared" si="68"/>
        <v>#REF!</v>
      </c>
      <c r="AG270" s="240" t="e">
        <f>(SUMIF(#REF!,'TABLERO-HALLAZGOS'!Q270,#REF!))/(R270)</f>
        <v>#REF!</v>
      </c>
      <c r="AH270" s="46" t="s">
        <v>49</v>
      </c>
    </row>
    <row r="271" spans="2:34" s="1" customFormat="1" ht="33" customHeight="1" x14ac:dyDescent="0.25">
      <c r="B271" s="40" t="s">
        <v>3935</v>
      </c>
      <c r="C271" s="384" t="s">
        <v>24</v>
      </c>
      <c r="D271" s="28" t="s">
        <v>99</v>
      </c>
      <c r="E271" s="25" t="s">
        <v>3936</v>
      </c>
      <c r="F271" s="61" t="s">
        <v>24</v>
      </c>
      <c r="G271" s="25" t="s">
        <v>99</v>
      </c>
      <c r="H271" s="40" t="s">
        <v>3937</v>
      </c>
      <c r="I271" s="457" t="s">
        <v>462</v>
      </c>
      <c r="J271" s="458" t="s">
        <v>2603</v>
      </c>
      <c r="K271" s="457" t="s">
        <v>2604</v>
      </c>
      <c r="L271" s="456" t="s">
        <v>3334</v>
      </c>
      <c r="M271" s="457" t="s">
        <v>3333</v>
      </c>
      <c r="N271" s="25" t="s">
        <v>6</v>
      </c>
      <c r="O271" s="386" t="s">
        <v>2469</v>
      </c>
      <c r="P271" s="25">
        <v>2021</v>
      </c>
      <c r="Q271" s="28" t="s">
        <v>4482</v>
      </c>
      <c r="R271" s="28" t="e">
        <f>COUNTIF(#REF!,'TABLERO-HALLAZGOS'!Q271)</f>
        <v>#REF!</v>
      </c>
      <c r="S271" s="386" t="s">
        <v>4483</v>
      </c>
      <c r="T271" s="39">
        <v>44440</v>
      </c>
      <c r="U271" s="39">
        <v>44650</v>
      </c>
      <c r="V271" s="484" t="e">
        <f>(SUMIF(#REF!,'TABLERO-HALLAZGOS'!Q271,#REF!))/(R271)</f>
        <v>#REF!</v>
      </c>
      <c r="W271" s="465" t="e">
        <f t="shared" si="54"/>
        <v>#REF!</v>
      </c>
      <c r="X271" s="485">
        <f t="shared" si="55"/>
        <v>-153</v>
      </c>
      <c r="Y271" s="383" t="str">
        <f t="shared" si="56"/>
        <v>VENCIDO</v>
      </c>
      <c r="Z271" s="484" t="e">
        <f>(SUMIF(#REF!,'TABLERO-HALLAZGOS'!Q271,#REF!))/(R271)</f>
        <v>#REF!</v>
      </c>
      <c r="AA271" s="46" t="s">
        <v>48</v>
      </c>
      <c r="AB271" s="46" t="s">
        <v>48</v>
      </c>
      <c r="AC271" s="240" t="e">
        <f>(SUMIF(#REF!,'TABLERO-HALLAZGOS'!Q271,#REF!))/(R271)</f>
        <v>#REF!</v>
      </c>
      <c r="AD271" s="46" t="e">
        <f t="shared" si="60"/>
        <v>#REF!</v>
      </c>
      <c r="AE271" s="85" t="e">
        <f t="shared" si="67"/>
        <v>#REF!</v>
      </c>
      <c r="AF271" s="85" t="e">
        <f t="shared" si="68"/>
        <v>#REF!</v>
      </c>
      <c r="AG271" s="240" t="e">
        <f>(SUMIF(#REF!,'TABLERO-HALLAZGOS'!Q271,#REF!))/(R271)</f>
        <v>#REF!</v>
      </c>
      <c r="AH271" s="46" t="s">
        <v>49</v>
      </c>
    </row>
    <row r="272" spans="2:34" s="1" customFormat="1" ht="33" customHeight="1" x14ac:dyDescent="0.25">
      <c r="B272" s="40" t="s">
        <v>3935</v>
      </c>
      <c r="C272" s="384" t="s">
        <v>24</v>
      </c>
      <c r="D272" s="28" t="s">
        <v>99</v>
      </c>
      <c r="E272" s="25" t="s">
        <v>3936</v>
      </c>
      <c r="F272" s="61" t="s">
        <v>24</v>
      </c>
      <c r="G272" s="25" t="s">
        <v>99</v>
      </c>
      <c r="H272" s="40" t="s">
        <v>3937</v>
      </c>
      <c r="I272" s="457" t="s">
        <v>462</v>
      </c>
      <c r="J272" s="458" t="s">
        <v>2603</v>
      </c>
      <c r="K272" s="457" t="s">
        <v>2604</v>
      </c>
      <c r="L272" s="456" t="s">
        <v>3334</v>
      </c>
      <c r="M272" s="457" t="s">
        <v>3333</v>
      </c>
      <c r="N272" s="25" t="s">
        <v>6</v>
      </c>
      <c r="O272" s="386" t="s">
        <v>2469</v>
      </c>
      <c r="P272" s="25">
        <v>2021</v>
      </c>
      <c r="Q272" s="28" t="s">
        <v>4484</v>
      </c>
      <c r="R272" s="28" t="e">
        <f>COUNTIF(#REF!,'TABLERO-HALLAZGOS'!Q272)</f>
        <v>#REF!</v>
      </c>
      <c r="S272" s="386" t="s">
        <v>2499</v>
      </c>
      <c r="T272" s="39">
        <v>44440</v>
      </c>
      <c r="U272" s="39">
        <v>44530</v>
      </c>
      <c r="V272" s="484" t="e">
        <f>(SUMIF(#REF!,'TABLERO-HALLAZGOS'!Q272,#REF!))/(R272)</f>
        <v>#REF!</v>
      </c>
      <c r="W272" s="465" t="e">
        <f t="shared" si="54"/>
        <v>#REF!</v>
      </c>
      <c r="X272" s="485">
        <f t="shared" si="55"/>
        <v>-273</v>
      </c>
      <c r="Y272" s="383" t="str">
        <f t="shared" si="56"/>
        <v>VENCIDO</v>
      </c>
      <c r="Z272" s="484" t="e">
        <f>(SUMIF(#REF!,'TABLERO-HALLAZGOS'!Q272,#REF!))/(R272)</f>
        <v>#REF!</v>
      </c>
      <c r="AA272" s="46" t="s">
        <v>49</v>
      </c>
      <c r="AB272" s="46" t="s">
        <v>49</v>
      </c>
      <c r="AC272" s="240" t="e">
        <f>(SUMIF(#REF!,'TABLERO-HALLAZGOS'!Q272,#REF!))/(R272)</f>
        <v>#REF!</v>
      </c>
      <c r="AD272" s="46" t="e">
        <f t="shared" si="60"/>
        <v>#REF!</v>
      </c>
      <c r="AE272" s="85" t="e">
        <f t="shared" si="67"/>
        <v>#REF!</v>
      </c>
      <c r="AF272" s="85" t="e">
        <f t="shared" si="68"/>
        <v>#REF!</v>
      </c>
      <c r="AG272" s="240" t="e">
        <f>(SUMIF(#REF!,'TABLERO-HALLAZGOS'!Q272,#REF!))/(R272)</f>
        <v>#REF!</v>
      </c>
      <c r="AH272" s="46" t="s">
        <v>49</v>
      </c>
    </row>
    <row r="273" spans="2:34" s="1" customFormat="1" ht="33" customHeight="1" x14ac:dyDescent="0.25">
      <c r="B273" s="40" t="s">
        <v>3951</v>
      </c>
      <c r="C273" s="384" t="s">
        <v>24</v>
      </c>
      <c r="D273" s="28" t="s">
        <v>99</v>
      </c>
      <c r="E273" s="28" t="s">
        <v>3951</v>
      </c>
      <c r="F273" s="28" t="s">
        <v>24</v>
      </c>
      <c r="G273" s="25" t="s">
        <v>99</v>
      </c>
      <c r="H273" s="25" t="s">
        <v>3952</v>
      </c>
      <c r="I273" s="40" t="s">
        <v>3953</v>
      </c>
      <c r="J273" s="449" t="s">
        <v>3068</v>
      </c>
      <c r="K273" s="449" t="s">
        <v>2604</v>
      </c>
      <c r="L273" s="449" t="s">
        <v>84</v>
      </c>
      <c r="M273" s="449" t="s">
        <v>84</v>
      </c>
      <c r="N273" s="25" t="s">
        <v>6</v>
      </c>
      <c r="O273" s="25" t="s">
        <v>2508</v>
      </c>
      <c r="P273" s="25">
        <v>2021</v>
      </c>
      <c r="Q273" s="28" t="s">
        <v>4485</v>
      </c>
      <c r="R273" s="28" t="e">
        <f>COUNTIF(#REF!,'TABLERO-HALLAZGOS'!Q273)</f>
        <v>#REF!</v>
      </c>
      <c r="S273" s="467" t="s">
        <v>4486</v>
      </c>
      <c r="T273" s="388">
        <v>44440</v>
      </c>
      <c r="U273" s="388">
        <v>44545</v>
      </c>
      <c r="V273" s="484" t="e">
        <f>(SUMIF(#REF!,'TABLERO-HALLAZGOS'!Q273,#REF!))/(R273)</f>
        <v>#REF!</v>
      </c>
      <c r="W273" s="465" t="e">
        <f t="shared" si="54"/>
        <v>#REF!</v>
      </c>
      <c r="X273" s="485">
        <f t="shared" si="55"/>
        <v>-258</v>
      </c>
      <c r="Y273" s="383" t="str">
        <f t="shared" si="56"/>
        <v>VENCIDO</v>
      </c>
      <c r="Z273" s="484" t="e">
        <f>(SUMIF(#REF!,'TABLERO-HALLAZGOS'!Q273,#REF!))/(R273)</f>
        <v>#REF!</v>
      </c>
      <c r="AA273" s="46" t="s">
        <v>48</v>
      </c>
      <c r="AB273" s="46" t="s">
        <v>48</v>
      </c>
      <c r="AC273" s="240" t="e">
        <f>(SUMIF(#REF!,'TABLERO-HALLAZGOS'!Q273,#REF!))/(R273)</f>
        <v>#REF!</v>
      </c>
      <c r="AD273" s="46" t="e">
        <f t="shared" si="60"/>
        <v>#REF!</v>
      </c>
      <c r="AE273" s="85" t="e">
        <f t="shared" si="67"/>
        <v>#REF!</v>
      </c>
      <c r="AF273" s="85" t="e">
        <f t="shared" si="68"/>
        <v>#REF!</v>
      </c>
      <c r="AG273" s="240" t="e">
        <f>(SUMIF(#REF!,'TABLERO-HALLAZGOS'!Q273,#REF!))/(R273)</f>
        <v>#REF!</v>
      </c>
      <c r="AH273" s="46" t="s">
        <v>49</v>
      </c>
    </row>
    <row r="274" spans="2:34" s="1" customFormat="1" ht="33" customHeight="1" x14ac:dyDescent="0.25">
      <c r="B274" s="40" t="s">
        <v>170</v>
      </c>
      <c r="C274" s="384" t="s">
        <v>2527</v>
      </c>
      <c r="D274" s="28" t="s">
        <v>95</v>
      </c>
      <c r="E274" s="28" t="s">
        <v>170</v>
      </c>
      <c r="F274" s="61" t="s">
        <v>2527</v>
      </c>
      <c r="G274" s="61" t="s">
        <v>95</v>
      </c>
      <c r="H274" s="25" t="s">
        <v>159</v>
      </c>
      <c r="I274" s="40" t="s">
        <v>78</v>
      </c>
      <c r="J274" s="449" t="s">
        <v>3808</v>
      </c>
      <c r="K274" s="449" t="s">
        <v>95</v>
      </c>
      <c r="L274" s="449" t="s">
        <v>84</v>
      </c>
      <c r="M274" s="449" t="s">
        <v>84</v>
      </c>
      <c r="N274" s="25" t="s">
        <v>6</v>
      </c>
      <c r="O274" s="435" t="s">
        <v>4487</v>
      </c>
      <c r="P274" s="436">
        <v>2021</v>
      </c>
      <c r="Q274" s="28" t="s">
        <v>4488</v>
      </c>
      <c r="R274" s="28" t="e">
        <f>COUNTIF(#REF!,'TABLERO-HALLAZGOS'!Q274)</f>
        <v>#REF!</v>
      </c>
      <c r="S274" s="386" t="s">
        <v>4489</v>
      </c>
      <c r="T274" s="493">
        <v>44562</v>
      </c>
      <c r="U274" s="493">
        <v>44651</v>
      </c>
      <c r="V274" s="484" t="e">
        <f>(SUMIF(#REF!,'TABLERO-HALLAZGOS'!Q274,#REF!))/(R274)</f>
        <v>#REF!</v>
      </c>
      <c r="W274" s="465" t="e">
        <f t="shared" si="54"/>
        <v>#REF!</v>
      </c>
      <c r="X274" s="485">
        <f t="shared" si="55"/>
        <v>-152</v>
      </c>
      <c r="Y274" s="383" t="str">
        <f t="shared" si="56"/>
        <v>VENCIDO</v>
      </c>
      <c r="Z274" s="484" t="e">
        <f>(SUMIF(#REF!,'TABLERO-HALLAZGOS'!Q274,#REF!))/(R274)</f>
        <v>#REF!</v>
      </c>
      <c r="AA274" s="46" t="s">
        <v>49</v>
      </c>
      <c r="AB274" s="46" t="s">
        <v>49</v>
      </c>
      <c r="AC274" s="240" t="e">
        <f>(SUMIF(#REF!,'TABLERO-HALLAZGOS'!Q274,#REF!))/(R274)</f>
        <v>#REF!</v>
      </c>
      <c r="AD274" s="46" t="e">
        <f t="shared" si="60"/>
        <v>#REF!</v>
      </c>
      <c r="AE274" s="85" t="e">
        <f t="shared" si="67"/>
        <v>#REF!</v>
      </c>
      <c r="AF274" s="85" t="e">
        <f t="shared" si="68"/>
        <v>#REF!</v>
      </c>
      <c r="AG274" s="240" t="e">
        <f>(SUMIF(#REF!,'TABLERO-HALLAZGOS'!Q274,#REF!))/(R274)</f>
        <v>#REF!</v>
      </c>
      <c r="AH274" s="46" t="s">
        <v>49</v>
      </c>
    </row>
    <row r="275" spans="2:34" s="1" customFormat="1" ht="33" customHeight="1" x14ac:dyDescent="0.25">
      <c r="B275" s="40" t="s">
        <v>170</v>
      </c>
      <c r="C275" s="384" t="s">
        <v>2527</v>
      </c>
      <c r="D275" s="28" t="s">
        <v>95</v>
      </c>
      <c r="E275" s="28" t="s">
        <v>170</v>
      </c>
      <c r="F275" s="61" t="s">
        <v>2527</v>
      </c>
      <c r="G275" s="61" t="s">
        <v>95</v>
      </c>
      <c r="H275" s="25" t="s">
        <v>159</v>
      </c>
      <c r="I275" s="440" t="s">
        <v>78</v>
      </c>
      <c r="J275" s="461" t="s">
        <v>3808</v>
      </c>
      <c r="K275" s="461" t="s">
        <v>95</v>
      </c>
      <c r="L275" s="461" t="s">
        <v>84</v>
      </c>
      <c r="M275" s="461" t="s">
        <v>84</v>
      </c>
      <c r="N275" s="25" t="s">
        <v>6</v>
      </c>
      <c r="O275" s="435" t="s">
        <v>4487</v>
      </c>
      <c r="P275" s="436">
        <v>2021</v>
      </c>
      <c r="Q275" s="28" t="s">
        <v>4490</v>
      </c>
      <c r="R275" s="28" t="e">
        <f>COUNTIF(#REF!,'TABLERO-HALLAZGOS'!Q275)</f>
        <v>#REF!</v>
      </c>
      <c r="S275" s="386" t="s">
        <v>4491</v>
      </c>
      <c r="T275" s="493">
        <v>44562</v>
      </c>
      <c r="U275" s="493">
        <v>44651</v>
      </c>
      <c r="V275" s="484" t="e">
        <f>(SUMIF(#REF!,'TABLERO-HALLAZGOS'!Q275,#REF!))/(R275)</f>
        <v>#REF!</v>
      </c>
      <c r="W275" s="465" t="e">
        <f t="shared" si="54"/>
        <v>#REF!</v>
      </c>
      <c r="X275" s="485">
        <f t="shared" si="55"/>
        <v>-152</v>
      </c>
      <c r="Y275" s="383" t="str">
        <f t="shared" si="56"/>
        <v>VENCIDO</v>
      </c>
      <c r="Z275" s="484" t="e">
        <f>(SUMIF(#REF!,'TABLERO-HALLAZGOS'!Q275,#REF!))/(R275)</f>
        <v>#REF!</v>
      </c>
      <c r="AA275" s="46" t="s">
        <v>49</v>
      </c>
      <c r="AB275" s="46" t="s">
        <v>49</v>
      </c>
      <c r="AC275" s="240" t="e">
        <f>(SUMIF(#REF!,'TABLERO-HALLAZGOS'!Q275,#REF!))/(R275)</f>
        <v>#REF!</v>
      </c>
      <c r="AD275" s="46" t="e">
        <f t="shared" si="60"/>
        <v>#REF!</v>
      </c>
      <c r="AE275" s="85" t="e">
        <f t="shared" si="67"/>
        <v>#REF!</v>
      </c>
      <c r="AF275" s="85" t="e">
        <f t="shared" si="68"/>
        <v>#REF!</v>
      </c>
      <c r="AG275" s="240" t="e">
        <f>(SUMIF(#REF!,'TABLERO-HALLAZGOS'!Q275,#REF!))/(R275)</f>
        <v>#REF!</v>
      </c>
      <c r="AH275" s="46" t="s">
        <v>49</v>
      </c>
    </row>
    <row r="276" spans="2:34" s="1" customFormat="1" ht="33" customHeight="1" x14ac:dyDescent="0.25">
      <c r="B276" s="40" t="s">
        <v>170</v>
      </c>
      <c r="C276" s="384" t="s">
        <v>2527</v>
      </c>
      <c r="D276" s="28" t="s">
        <v>95</v>
      </c>
      <c r="E276" s="28" t="s">
        <v>170</v>
      </c>
      <c r="F276" s="61" t="s">
        <v>2527</v>
      </c>
      <c r="G276" s="61" t="s">
        <v>95</v>
      </c>
      <c r="H276" s="25" t="s">
        <v>159</v>
      </c>
      <c r="I276" s="440" t="s">
        <v>78</v>
      </c>
      <c r="J276" s="461" t="s">
        <v>3808</v>
      </c>
      <c r="K276" s="461" t="s">
        <v>95</v>
      </c>
      <c r="L276" s="461" t="s">
        <v>84</v>
      </c>
      <c r="M276" s="461" t="s">
        <v>84</v>
      </c>
      <c r="N276" s="25" t="s">
        <v>6</v>
      </c>
      <c r="O276" s="435" t="s">
        <v>4487</v>
      </c>
      <c r="P276" s="436">
        <v>2021</v>
      </c>
      <c r="Q276" s="28" t="s">
        <v>4492</v>
      </c>
      <c r="R276" s="28" t="e">
        <f>COUNTIF(#REF!,'TABLERO-HALLAZGOS'!Q276)</f>
        <v>#REF!</v>
      </c>
      <c r="S276" s="386" t="s">
        <v>4493</v>
      </c>
      <c r="T276" s="493">
        <v>44562</v>
      </c>
      <c r="U276" s="493">
        <v>44773</v>
      </c>
      <c r="V276" s="484" t="e">
        <f>(SUMIF(#REF!,'TABLERO-HALLAZGOS'!Q276,#REF!))/(R276)</f>
        <v>#REF!</v>
      </c>
      <c r="W276" s="465" t="e">
        <f t="shared" si="54"/>
        <v>#REF!</v>
      </c>
      <c r="X276" s="485">
        <f t="shared" si="55"/>
        <v>-30</v>
      </c>
      <c r="Y276" s="383" t="str">
        <f t="shared" si="56"/>
        <v>VENCIDO</v>
      </c>
      <c r="Z276" s="484" t="e">
        <f>(SUMIF(#REF!,'TABLERO-HALLAZGOS'!Q276,#REF!))/(R276)</f>
        <v>#REF!</v>
      </c>
      <c r="AA276" s="46" t="s">
        <v>49</v>
      </c>
      <c r="AB276" s="46" t="s">
        <v>49</v>
      </c>
      <c r="AC276" s="240" t="e">
        <f>(SUMIF(#REF!,'TABLERO-HALLAZGOS'!Q276,#REF!))/(R276)</f>
        <v>#REF!</v>
      </c>
      <c r="AD276" s="46" t="e">
        <f t="shared" si="60"/>
        <v>#REF!</v>
      </c>
      <c r="AE276" s="85" t="e">
        <f t="shared" si="67"/>
        <v>#REF!</v>
      </c>
      <c r="AF276" s="85" t="e">
        <f t="shared" si="68"/>
        <v>#REF!</v>
      </c>
      <c r="AG276" s="240" t="e">
        <f>(SUMIF(#REF!,'TABLERO-HALLAZGOS'!Q276,#REF!))/(R276)</f>
        <v>#REF!</v>
      </c>
      <c r="AH276" s="46" t="s">
        <v>49</v>
      </c>
    </row>
    <row r="277" spans="2:34" s="1" customFormat="1" ht="33" customHeight="1" x14ac:dyDescent="0.25">
      <c r="B277" s="40" t="s">
        <v>170</v>
      </c>
      <c r="C277" s="384" t="s">
        <v>2527</v>
      </c>
      <c r="D277" s="28" t="s">
        <v>95</v>
      </c>
      <c r="E277" s="28" t="s">
        <v>170</v>
      </c>
      <c r="F277" s="61" t="s">
        <v>2527</v>
      </c>
      <c r="G277" s="61" t="s">
        <v>95</v>
      </c>
      <c r="H277" s="25" t="s">
        <v>159</v>
      </c>
      <c r="I277" s="440" t="s">
        <v>78</v>
      </c>
      <c r="J277" s="461" t="s">
        <v>3808</v>
      </c>
      <c r="K277" s="461" t="s">
        <v>95</v>
      </c>
      <c r="L277" s="461" t="s">
        <v>84</v>
      </c>
      <c r="M277" s="461" t="s">
        <v>84</v>
      </c>
      <c r="N277" s="25" t="s">
        <v>6</v>
      </c>
      <c r="O277" s="435" t="s">
        <v>4487</v>
      </c>
      <c r="P277" s="436">
        <v>2021</v>
      </c>
      <c r="Q277" s="28" t="s">
        <v>4494</v>
      </c>
      <c r="R277" s="28" t="e">
        <f>COUNTIF(#REF!,'TABLERO-HALLAZGOS'!Q277)</f>
        <v>#REF!</v>
      </c>
      <c r="S277" s="386" t="s">
        <v>4495</v>
      </c>
      <c r="T277" s="493">
        <v>44562</v>
      </c>
      <c r="U277" s="493">
        <v>44651</v>
      </c>
      <c r="V277" s="484" t="e">
        <f>(SUMIF(#REF!,'TABLERO-HALLAZGOS'!Q277,#REF!))/(R277)</f>
        <v>#REF!</v>
      </c>
      <c r="W277" s="465" t="e">
        <f t="shared" si="54"/>
        <v>#REF!</v>
      </c>
      <c r="X277" s="485">
        <f t="shared" si="55"/>
        <v>-152</v>
      </c>
      <c r="Y277" s="383" t="str">
        <f t="shared" si="56"/>
        <v>VENCIDO</v>
      </c>
      <c r="Z277" s="484" t="e">
        <f>(SUMIF(#REF!,'TABLERO-HALLAZGOS'!Q277,#REF!))/(R277)</f>
        <v>#REF!</v>
      </c>
      <c r="AA277" s="46" t="s">
        <v>49</v>
      </c>
      <c r="AB277" s="46" t="s">
        <v>49</v>
      </c>
      <c r="AC277" s="240" t="e">
        <f>(SUMIF(#REF!,'TABLERO-HALLAZGOS'!Q277,#REF!))/(R277)</f>
        <v>#REF!</v>
      </c>
      <c r="AD277" s="46" t="e">
        <f t="shared" si="60"/>
        <v>#REF!</v>
      </c>
      <c r="AE277" s="85" t="e">
        <f t="shared" si="67"/>
        <v>#REF!</v>
      </c>
      <c r="AF277" s="85" t="e">
        <f t="shared" si="68"/>
        <v>#REF!</v>
      </c>
      <c r="AG277" s="240" t="e">
        <f>(SUMIF(#REF!,'TABLERO-HALLAZGOS'!Q277,#REF!))/(R277)</f>
        <v>#REF!</v>
      </c>
      <c r="AH277" s="46" t="s">
        <v>49</v>
      </c>
    </row>
    <row r="278" spans="2:34" s="1" customFormat="1" ht="33" customHeight="1" x14ac:dyDescent="0.25">
      <c r="B278" s="40" t="s">
        <v>170</v>
      </c>
      <c r="C278" s="384" t="s">
        <v>2527</v>
      </c>
      <c r="D278" s="28" t="s">
        <v>95</v>
      </c>
      <c r="E278" s="28" t="s">
        <v>170</v>
      </c>
      <c r="F278" s="61" t="s">
        <v>2527</v>
      </c>
      <c r="G278" s="61" t="s">
        <v>95</v>
      </c>
      <c r="H278" s="25" t="s">
        <v>159</v>
      </c>
      <c r="I278" s="440" t="s">
        <v>78</v>
      </c>
      <c r="J278" s="461" t="s">
        <v>3808</v>
      </c>
      <c r="K278" s="461" t="s">
        <v>95</v>
      </c>
      <c r="L278" s="461" t="s">
        <v>84</v>
      </c>
      <c r="M278" s="461" t="s">
        <v>84</v>
      </c>
      <c r="N278" s="25" t="s">
        <v>6</v>
      </c>
      <c r="O278" s="435" t="s">
        <v>4487</v>
      </c>
      <c r="P278" s="436">
        <v>2021</v>
      </c>
      <c r="Q278" s="28" t="s">
        <v>4496</v>
      </c>
      <c r="R278" s="28" t="e">
        <f>COUNTIF(#REF!,'TABLERO-HALLAZGOS'!Q278)</f>
        <v>#REF!</v>
      </c>
      <c r="S278" s="386" t="s">
        <v>4497</v>
      </c>
      <c r="T278" s="493">
        <v>44593</v>
      </c>
      <c r="U278" s="493">
        <v>44651</v>
      </c>
      <c r="V278" s="484" t="e">
        <f>(SUMIF(#REF!,'TABLERO-HALLAZGOS'!Q278,#REF!))/(R278)</f>
        <v>#REF!</v>
      </c>
      <c r="W278" s="465" t="e">
        <f t="shared" si="54"/>
        <v>#REF!</v>
      </c>
      <c r="X278" s="485">
        <f t="shared" si="55"/>
        <v>-152</v>
      </c>
      <c r="Y278" s="383" t="str">
        <f t="shared" si="56"/>
        <v>VENCIDO</v>
      </c>
      <c r="Z278" s="484" t="e">
        <f>(SUMIF(#REF!,'TABLERO-HALLAZGOS'!Q278,#REF!))/(R278)</f>
        <v>#REF!</v>
      </c>
      <c r="AA278" s="46" t="s">
        <v>49</v>
      </c>
      <c r="AB278" s="46" t="s">
        <v>49</v>
      </c>
      <c r="AC278" s="240" t="e">
        <f>(SUMIF(#REF!,'TABLERO-HALLAZGOS'!Q278,#REF!))/(R278)</f>
        <v>#REF!</v>
      </c>
      <c r="AD278" s="46" t="e">
        <f t="shared" si="60"/>
        <v>#REF!</v>
      </c>
      <c r="AE278" s="85" t="e">
        <f t="shared" si="67"/>
        <v>#REF!</v>
      </c>
      <c r="AF278" s="85" t="e">
        <f t="shared" si="68"/>
        <v>#REF!</v>
      </c>
      <c r="AG278" s="240" t="e">
        <f>(SUMIF(#REF!,'TABLERO-HALLAZGOS'!Q278,#REF!))/(R278)</f>
        <v>#REF!</v>
      </c>
      <c r="AH278" s="46" t="s">
        <v>49</v>
      </c>
    </row>
    <row r="279" spans="2:34" s="1" customFormat="1" ht="33" customHeight="1" x14ac:dyDescent="0.25">
      <c r="B279" s="40" t="s">
        <v>170</v>
      </c>
      <c r="C279" s="384" t="s">
        <v>2527</v>
      </c>
      <c r="D279" s="28" t="s">
        <v>95</v>
      </c>
      <c r="E279" s="28" t="s">
        <v>170</v>
      </c>
      <c r="F279" s="61" t="s">
        <v>2527</v>
      </c>
      <c r="G279" s="61" t="s">
        <v>95</v>
      </c>
      <c r="H279" s="25" t="s">
        <v>159</v>
      </c>
      <c r="I279" s="440" t="s">
        <v>78</v>
      </c>
      <c r="J279" s="461" t="s">
        <v>3808</v>
      </c>
      <c r="K279" s="461" t="s">
        <v>95</v>
      </c>
      <c r="L279" s="461" t="s">
        <v>84</v>
      </c>
      <c r="M279" s="461" t="s">
        <v>84</v>
      </c>
      <c r="N279" s="25" t="s">
        <v>6</v>
      </c>
      <c r="O279" s="435" t="s">
        <v>4487</v>
      </c>
      <c r="P279" s="436">
        <v>2021</v>
      </c>
      <c r="Q279" s="28" t="s">
        <v>4498</v>
      </c>
      <c r="R279" s="28" t="e">
        <f>COUNTIF(#REF!,'TABLERO-HALLAZGOS'!Q279)</f>
        <v>#REF!</v>
      </c>
      <c r="S279" s="386" t="s">
        <v>4499</v>
      </c>
      <c r="T279" s="493">
        <v>44562</v>
      </c>
      <c r="U279" s="493">
        <v>44651</v>
      </c>
      <c r="V279" s="484" t="e">
        <f>(SUMIF(#REF!,'TABLERO-HALLAZGOS'!Q279,#REF!))/(R279)</f>
        <v>#REF!</v>
      </c>
      <c r="W279" s="465" t="e">
        <f t="shared" si="54"/>
        <v>#REF!</v>
      </c>
      <c r="X279" s="485">
        <f t="shared" si="55"/>
        <v>-152</v>
      </c>
      <c r="Y279" s="383" t="str">
        <f t="shared" si="56"/>
        <v>VENCIDO</v>
      </c>
      <c r="Z279" s="484" t="e">
        <f>(SUMIF(#REF!,'TABLERO-HALLAZGOS'!Q279,#REF!))/(R279)</f>
        <v>#REF!</v>
      </c>
      <c r="AA279" s="46" t="s">
        <v>49</v>
      </c>
      <c r="AB279" s="46" t="s">
        <v>49</v>
      </c>
      <c r="AC279" s="240" t="e">
        <f>(SUMIF(#REF!,'TABLERO-HALLAZGOS'!Q279,#REF!))/(R279)</f>
        <v>#REF!</v>
      </c>
      <c r="AD279" s="46" t="e">
        <f t="shared" si="60"/>
        <v>#REF!</v>
      </c>
      <c r="AE279" s="85" t="e">
        <f t="shared" si="67"/>
        <v>#REF!</v>
      </c>
      <c r="AF279" s="85" t="e">
        <f t="shared" si="68"/>
        <v>#REF!</v>
      </c>
      <c r="AG279" s="240" t="e">
        <f>(SUMIF(#REF!,'TABLERO-HALLAZGOS'!Q279,#REF!))/(R279)</f>
        <v>#REF!</v>
      </c>
      <c r="AH279" s="46" t="s">
        <v>49</v>
      </c>
    </row>
    <row r="280" spans="2:34" s="1" customFormat="1" ht="33" customHeight="1" x14ac:dyDescent="0.25">
      <c r="B280" s="40" t="s">
        <v>170</v>
      </c>
      <c r="C280" s="384" t="s">
        <v>2527</v>
      </c>
      <c r="D280" s="28" t="s">
        <v>95</v>
      </c>
      <c r="E280" s="28" t="s">
        <v>170</v>
      </c>
      <c r="F280" s="61" t="s">
        <v>2527</v>
      </c>
      <c r="G280" s="61" t="s">
        <v>95</v>
      </c>
      <c r="H280" s="25" t="s">
        <v>159</v>
      </c>
      <c r="I280" s="440" t="s">
        <v>78</v>
      </c>
      <c r="J280" s="461" t="s">
        <v>3808</v>
      </c>
      <c r="K280" s="461" t="s">
        <v>95</v>
      </c>
      <c r="L280" s="461" t="s">
        <v>84</v>
      </c>
      <c r="M280" s="461" t="s">
        <v>84</v>
      </c>
      <c r="N280" s="25" t="s">
        <v>6</v>
      </c>
      <c r="O280" s="435" t="s">
        <v>4487</v>
      </c>
      <c r="P280" s="436">
        <v>2021</v>
      </c>
      <c r="Q280" s="28" t="s">
        <v>4500</v>
      </c>
      <c r="R280" s="28" t="e">
        <f>COUNTIF(#REF!,'TABLERO-HALLAZGOS'!Q280)</f>
        <v>#REF!</v>
      </c>
      <c r="S280" s="386" t="s">
        <v>4501</v>
      </c>
      <c r="T280" s="493">
        <v>44562</v>
      </c>
      <c r="U280" s="493">
        <v>44651</v>
      </c>
      <c r="V280" s="484" t="e">
        <f>(SUMIF(#REF!,'TABLERO-HALLAZGOS'!Q280,#REF!))/(R280)</f>
        <v>#REF!</v>
      </c>
      <c r="W280" s="465" t="e">
        <f t="shared" si="54"/>
        <v>#REF!</v>
      </c>
      <c r="X280" s="485">
        <f t="shared" si="55"/>
        <v>-152</v>
      </c>
      <c r="Y280" s="383" t="str">
        <f t="shared" si="56"/>
        <v>VENCIDO</v>
      </c>
      <c r="Z280" s="484" t="e">
        <f>(SUMIF(#REF!,'TABLERO-HALLAZGOS'!Q280,#REF!))/(R280)</f>
        <v>#REF!</v>
      </c>
      <c r="AA280" s="46" t="s">
        <v>49</v>
      </c>
      <c r="AB280" s="46" t="s">
        <v>49</v>
      </c>
      <c r="AC280" s="240" t="e">
        <f>(SUMIF(#REF!,'TABLERO-HALLAZGOS'!Q280,#REF!))/(R280)</f>
        <v>#REF!</v>
      </c>
      <c r="AD280" s="46" t="e">
        <f t="shared" si="60"/>
        <v>#REF!</v>
      </c>
      <c r="AE280" s="85" t="e">
        <f t="shared" si="67"/>
        <v>#REF!</v>
      </c>
      <c r="AF280" s="85" t="e">
        <f t="shared" si="68"/>
        <v>#REF!</v>
      </c>
      <c r="AG280" s="240" t="e">
        <f>(SUMIF(#REF!,'TABLERO-HALLAZGOS'!Q280,#REF!))/(R280)</f>
        <v>#REF!</v>
      </c>
      <c r="AH280" s="46" t="s">
        <v>49</v>
      </c>
    </row>
    <row r="281" spans="2:34" s="1" customFormat="1" ht="33" customHeight="1" x14ac:dyDescent="0.25">
      <c r="B281" s="40" t="s">
        <v>170</v>
      </c>
      <c r="C281" s="384" t="s">
        <v>2527</v>
      </c>
      <c r="D281" s="28" t="s">
        <v>95</v>
      </c>
      <c r="E281" s="40" t="s">
        <v>2635</v>
      </c>
      <c r="F281" s="40" t="s">
        <v>2636</v>
      </c>
      <c r="G281" s="25" t="s">
        <v>102</v>
      </c>
      <c r="H281" s="40" t="s">
        <v>4375</v>
      </c>
      <c r="I281" s="40" t="s">
        <v>2682</v>
      </c>
      <c r="J281" s="449" t="s">
        <v>2683</v>
      </c>
      <c r="K281" s="449" t="s">
        <v>2684</v>
      </c>
      <c r="L281" s="449" t="s">
        <v>2685</v>
      </c>
      <c r="M281" s="449" t="s">
        <v>2686</v>
      </c>
      <c r="N281" s="25" t="s">
        <v>6</v>
      </c>
      <c r="O281" s="435" t="s">
        <v>4502</v>
      </c>
      <c r="P281" s="436">
        <v>2021</v>
      </c>
      <c r="Q281" s="28" t="s">
        <v>4503</v>
      </c>
      <c r="R281" s="28" t="e">
        <f>COUNTIF(#REF!,'TABLERO-HALLAZGOS'!Q281)</f>
        <v>#REF!</v>
      </c>
      <c r="S281" s="386" t="s">
        <v>4504</v>
      </c>
      <c r="T281" s="493">
        <v>44517</v>
      </c>
      <c r="U281" s="493">
        <v>44742</v>
      </c>
      <c r="V281" s="484" t="e">
        <f>(SUMIF(#REF!,'TABLERO-HALLAZGOS'!Q281,#REF!))/(R281)</f>
        <v>#REF!</v>
      </c>
      <c r="W281" s="465" t="e">
        <f t="shared" si="54"/>
        <v>#REF!</v>
      </c>
      <c r="X281" s="485">
        <f t="shared" si="55"/>
        <v>-61</v>
      </c>
      <c r="Y281" s="383" t="str">
        <f t="shared" si="56"/>
        <v>VENCIDO</v>
      </c>
      <c r="Z281" s="484" t="e">
        <f>(SUMIF(#REF!,'TABLERO-HALLAZGOS'!Q281,#REF!))/(R281)</f>
        <v>#REF!</v>
      </c>
      <c r="AA281" s="46" t="s">
        <v>49</v>
      </c>
      <c r="AB281" s="46" t="s">
        <v>49</v>
      </c>
      <c r="AC281" s="240" t="e">
        <f>(SUMIF(#REF!,'TABLERO-HALLAZGOS'!Q281,#REF!))/(R281)</f>
        <v>#REF!</v>
      </c>
      <c r="AD281" s="46" t="e">
        <f t="shared" si="60"/>
        <v>#REF!</v>
      </c>
      <c r="AE281" s="85" t="e">
        <f t="shared" si="67"/>
        <v>#REF!</v>
      </c>
      <c r="AF281" s="85" t="e">
        <f t="shared" si="68"/>
        <v>#REF!</v>
      </c>
      <c r="AG281" s="240" t="e">
        <f>(SUMIF(#REF!,'TABLERO-HALLAZGOS'!Q281,#REF!))/(R281)</f>
        <v>#REF!</v>
      </c>
      <c r="AH281" s="46" t="s">
        <v>49</v>
      </c>
    </row>
    <row r="282" spans="2:34" s="1" customFormat="1" ht="33" customHeight="1" x14ac:dyDescent="0.25">
      <c r="B282" s="40" t="s">
        <v>3924</v>
      </c>
      <c r="C282" s="449" t="s">
        <v>2636</v>
      </c>
      <c r="D282" s="25" t="s">
        <v>102</v>
      </c>
      <c r="E282" s="40" t="s">
        <v>2635</v>
      </c>
      <c r="F282" s="40" t="s">
        <v>2636</v>
      </c>
      <c r="G282" s="25" t="s">
        <v>102</v>
      </c>
      <c r="H282" s="40" t="s">
        <v>4505</v>
      </c>
      <c r="I282" s="40" t="s">
        <v>2639</v>
      </c>
      <c r="J282" s="449" t="s">
        <v>2640</v>
      </c>
      <c r="K282" s="449" t="s">
        <v>2641</v>
      </c>
      <c r="L282" s="449" t="s">
        <v>4137</v>
      </c>
      <c r="M282" s="449" t="s">
        <v>2643</v>
      </c>
      <c r="N282" s="25" t="s">
        <v>6</v>
      </c>
      <c r="O282" s="435" t="s">
        <v>4502</v>
      </c>
      <c r="P282" s="436">
        <v>2021</v>
      </c>
      <c r="Q282" s="28" t="s">
        <v>4506</v>
      </c>
      <c r="R282" s="28" t="e">
        <f>COUNTIF(#REF!,'TABLERO-HALLAZGOS'!Q282)</f>
        <v>#REF!</v>
      </c>
      <c r="S282" s="386" t="s">
        <v>4507</v>
      </c>
      <c r="T282" s="493">
        <v>44517</v>
      </c>
      <c r="U282" s="493">
        <v>44912</v>
      </c>
      <c r="V282" s="484" t="e">
        <f>(SUMIF(#REF!,'TABLERO-HALLAZGOS'!Q282,#REF!))/(R282)</f>
        <v>#REF!</v>
      </c>
      <c r="W282" s="465" t="e">
        <f t="shared" si="54"/>
        <v>#REF!</v>
      </c>
      <c r="X282" s="485">
        <f t="shared" si="55"/>
        <v>109</v>
      </c>
      <c r="Y282" s="383" t="str">
        <f t="shared" si="56"/>
        <v>CON TIEMPO</v>
      </c>
      <c r="Z282" s="484" t="e">
        <f>(SUMIF(#REF!,'TABLERO-HALLAZGOS'!Q282,#REF!))/(R282)</f>
        <v>#REF!</v>
      </c>
      <c r="AA282" s="46" t="s">
        <v>49</v>
      </c>
      <c r="AB282" s="46" t="s">
        <v>49</v>
      </c>
      <c r="AC282" s="240" t="e">
        <f>(SUMIF(#REF!,'TABLERO-HALLAZGOS'!Q282,#REF!))/(R282)</f>
        <v>#REF!</v>
      </c>
      <c r="AD282" s="46" t="e">
        <f t="shared" si="60"/>
        <v>#REF!</v>
      </c>
      <c r="AE282" s="85" t="e">
        <f t="shared" si="67"/>
        <v>#REF!</v>
      </c>
      <c r="AF282" s="85" t="e">
        <f t="shared" si="68"/>
        <v>#REF!</v>
      </c>
      <c r="AG282" s="240" t="e">
        <f>(SUMIF(#REF!,'TABLERO-HALLAZGOS'!Q282,#REF!))/(R282)</f>
        <v>#REF!</v>
      </c>
      <c r="AH282" s="46" t="s">
        <v>49</v>
      </c>
    </row>
    <row r="283" spans="2:34" s="1" customFormat="1" ht="33" customHeight="1" x14ac:dyDescent="0.25">
      <c r="B283" s="40" t="s">
        <v>3924</v>
      </c>
      <c r="C283" s="449" t="s">
        <v>2636</v>
      </c>
      <c r="D283" s="25" t="s">
        <v>102</v>
      </c>
      <c r="E283" s="40" t="s">
        <v>2635</v>
      </c>
      <c r="F283" s="40" t="s">
        <v>2636</v>
      </c>
      <c r="G283" s="25" t="s">
        <v>102</v>
      </c>
      <c r="H283" s="40" t="s">
        <v>4375</v>
      </c>
      <c r="I283" s="40" t="s">
        <v>2682</v>
      </c>
      <c r="J283" s="449" t="s">
        <v>2683</v>
      </c>
      <c r="K283" s="449" t="s">
        <v>2684</v>
      </c>
      <c r="L283" s="449" t="s">
        <v>2685</v>
      </c>
      <c r="M283" s="449" t="s">
        <v>2686</v>
      </c>
      <c r="N283" s="25" t="s">
        <v>6</v>
      </c>
      <c r="O283" s="435" t="s">
        <v>4502</v>
      </c>
      <c r="P283" s="436">
        <v>2021</v>
      </c>
      <c r="Q283" s="28" t="s">
        <v>4508</v>
      </c>
      <c r="R283" s="28" t="e">
        <f>COUNTIF(#REF!,'TABLERO-HALLAZGOS'!Q283)</f>
        <v>#REF!</v>
      </c>
      <c r="S283" s="386" t="s">
        <v>4509</v>
      </c>
      <c r="T283" s="493">
        <v>44517</v>
      </c>
      <c r="U283" s="493">
        <v>44803</v>
      </c>
      <c r="V283" s="484" t="e">
        <f>(SUMIF(#REF!,'TABLERO-HALLAZGOS'!Q283,#REF!))/(R283)</f>
        <v>#REF!</v>
      </c>
      <c r="W283" s="465" t="e">
        <f t="shared" si="54"/>
        <v>#REF!</v>
      </c>
      <c r="X283" s="485">
        <f t="shared" si="55"/>
        <v>0</v>
      </c>
      <c r="Y283" s="383" t="str">
        <f t="shared" si="56"/>
        <v>VENCIDO</v>
      </c>
      <c r="Z283" s="484" t="e">
        <f>(SUMIF(#REF!,'TABLERO-HALLAZGOS'!Q283,#REF!))/(R283)</f>
        <v>#REF!</v>
      </c>
      <c r="AA283" s="46" t="s">
        <v>48</v>
      </c>
      <c r="AB283" s="46" t="s">
        <v>48</v>
      </c>
      <c r="AC283" s="240" t="e">
        <f>(SUMIF(#REF!,'TABLERO-HALLAZGOS'!Q283,#REF!))/(R283)</f>
        <v>#REF!</v>
      </c>
      <c r="AD283" s="46" t="e">
        <f t="shared" si="60"/>
        <v>#REF!</v>
      </c>
      <c r="AE283" s="85" t="e">
        <f t="shared" si="67"/>
        <v>#REF!</v>
      </c>
      <c r="AF283" s="85" t="e">
        <f t="shared" si="68"/>
        <v>#REF!</v>
      </c>
      <c r="AG283" s="240" t="e">
        <f>(SUMIF(#REF!,'TABLERO-HALLAZGOS'!Q283,#REF!))/(R283)</f>
        <v>#REF!</v>
      </c>
      <c r="AH283" s="46" t="s">
        <v>49</v>
      </c>
    </row>
    <row r="284" spans="2:34" s="1" customFormat="1" ht="33" customHeight="1" x14ac:dyDescent="0.25">
      <c r="B284" s="40" t="s">
        <v>3924</v>
      </c>
      <c r="C284" s="449" t="s">
        <v>2636</v>
      </c>
      <c r="D284" s="25" t="s">
        <v>102</v>
      </c>
      <c r="E284" s="40" t="s">
        <v>2635</v>
      </c>
      <c r="F284" s="40" t="s">
        <v>2636</v>
      </c>
      <c r="G284" s="25" t="s">
        <v>102</v>
      </c>
      <c r="H284" s="40" t="s">
        <v>4510</v>
      </c>
      <c r="I284" s="40" t="s">
        <v>2682</v>
      </c>
      <c r="J284" s="449" t="s">
        <v>2683</v>
      </c>
      <c r="K284" s="449" t="s">
        <v>2684</v>
      </c>
      <c r="L284" s="449" t="s">
        <v>2685</v>
      </c>
      <c r="M284" s="449" t="s">
        <v>2686</v>
      </c>
      <c r="N284" s="25" t="s">
        <v>6</v>
      </c>
      <c r="O284" s="435" t="s">
        <v>4502</v>
      </c>
      <c r="P284" s="436">
        <v>2021</v>
      </c>
      <c r="Q284" s="28" t="s">
        <v>4511</v>
      </c>
      <c r="R284" s="28" t="e">
        <f>COUNTIF(#REF!,'TABLERO-HALLAZGOS'!Q284)</f>
        <v>#REF!</v>
      </c>
      <c r="S284" s="386" t="s">
        <v>4512</v>
      </c>
      <c r="T284" s="493">
        <v>44517</v>
      </c>
      <c r="U284" s="493">
        <v>44882</v>
      </c>
      <c r="V284" s="484" t="e">
        <f>(SUMIF(#REF!,'TABLERO-HALLAZGOS'!Q284,#REF!))/(R284)</f>
        <v>#REF!</v>
      </c>
      <c r="W284" s="465" t="e">
        <f t="shared" si="54"/>
        <v>#REF!</v>
      </c>
      <c r="X284" s="485">
        <f t="shared" si="55"/>
        <v>79</v>
      </c>
      <c r="Y284" s="383" t="str">
        <f t="shared" si="56"/>
        <v>CON TIEMPO</v>
      </c>
      <c r="Z284" s="484" t="e">
        <f>(SUMIF(#REF!,'TABLERO-HALLAZGOS'!Q284,#REF!))/(R284)</f>
        <v>#REF!</v>
      </c>
      <c r="AA284" s="46" t="s">
        <v>48</v>
      </c>
      <c r="AB284" s="46" t="s">
        <v>48</v>
      </c>
      <c r="AC284" s="240" t="e">
        <f>(SUMIF(#REF!,'TABLERO-HALLAZGOS'!Q284,#REF!))/(R284)</f>
        <v>#REF!</v>
      </c>
      <c r="AD284" s="46" t="e">
        <f t="shared" si="60"/>
        <v>#REF!</v>
      </c>
      <c r="AE284" s="46">
        <f t="shared" si="61"/>
        <v>79</v>
      </c>
      <c r="AF284" s="46" t="str">
        <f t="shared" si="62"/>
        <v>CON TIEMPO</v>
      </c>
      <c r="AG284" s="240" t="e">
        <f>(SUMIF(#REF!,'TABLERO-HALLAZGOS'!Q284,#REF!))/(R284)</f>
        <v>#REF!</v>
      </c>
      <c r="AH284" s="46" t="s">
        <v>48</v>
      </c>
    </row>
    <row r="285" spans="2:34" s="1" customFormat="1" ht="33" customHeight="1" x14ac:dyDescent="0.25">
      <c r="B285" s="40" t="s">
        <v>3924</v>
      </c>
      <c r="C285" s="449" t="s">
        <v>2636</v>
      </c>
      <c r="D285" s="25" t="s">
        <v>102</v>
      </c>
      <c r="E285" s="40" t="s">
        <v>2635</v>
      </c>
      <c r="F285" s="40" t="s">
        <v>2636</v>
      </c>
      <c r="G285" s="25" t="s">
        <v>102</v>
      </c>
      <c r="H285" s="40" t="s">
        <v>4375</v>
      </c>
      <c r="I285" s="40" t="s">
        <v>2682</v>
      </c>
      <c r="J285" s="449" t="s">
        <v>2683</v>
      </c>
      <c r="K285" s="449" t="s">
        <v>2684</v>
      </c>
      <c r="L285" s="449" t="s">
        <v>2685</v>
      </c>
      <c r="M285" s="449" t="s">
        <v>2686</v>
      </c>
      <c r="N285" s="25" t="s">
        <v>6</v>
      </c>
      <c r="O285" s="435" t="s">
        <v>4502</v>
      </c>
      <c r="P285" s="436">
        <v>2021</v>
      </c>
      <c r="Q285" s="28" t="s">
        <v>4513</v>
      </c>
      <c r="R285" s="28" t="e">
        <f>COUNTIF(#REF!,'TABLERO-HALLAZGOS'!Q285)</f>
        <v>#REF!</v>
      </c>
      <c r="S285" s="386" t="s">
        <v>4514</v>
      </c>
      <c r="T285" s="493">
        <v>44517</v>
      </c>
      <c r="U285" s="493">
        <v>44803</v>
      </c>
      <c r="V285" s="484" t="e">
        <f>(SUMIF(#REF!,'TABLERO-HALLAZGOS'!Q285,#REF!))/(R285)</f>
        <v>#REF!</v>
      </c>
      <c r="W285" s="465" t="e">
        <f t="shared" si="54"/>
        <v>#REF!</v>
      </c>
      <c r="X285" s="485">
        <f t="shared" si="55"/>
        <v>0</v>
      </c>
      <c r="Y285" s="383" t="str">
        <f t="shared" si="56"/>
        <v>VENCIDO</v>
      </c>
      <c r="Z285" s="484" t="e">
        <f>(SUMIF(#REF!,'TABLERO-HALLAZGOS'!Q285,#REF!))/(R285)</f>
        <v>#REF!</v>
      </c>
      <c r="AA285" s="46" t="s">
        <v>48</v>
      </c>
      <c r="AB285" s="46" t="s">
        <v>48</v>
      </c>
      <c r="AC285" s="240" t="e">
        <f>(SUMIF(#REF!,'TABLERO-HALLAZGOS'!Q285,#REF!))/(R285)</f>
        <v>#REF!</v>
      </c>
      <c r="AD285" s="46" t="e">
        <f t="shared" si="60"/>
        <v>#REF!</v>
      </c>
      <c r="AE285" s="85" t="e">
        <f t="shared" ref="AE285:AE288" si="69">(IF(AD285="CUMPLIMIENTO TOTAL","CUMPLIMIENTO TOTAL",U285-$C$2))</f>
        <v>#REF!</v>
      </c>
      <c r="AF285" s="85" t="e">
        <f t="shared" ref="AF285:AF288" si="70">(IF(AD285="CUMPLIMIENTO TOTAL","CUMPLIMIENTO TOTAL",IF(AE285&lt;=0,"VENCIDO",IF(AE285&lt;=$F$2,"POR VENCER","CON TIEMPO"))))</f>
        <v>#REF!</v>
      </c>
      <c r="AG285" s="240" t="e">
        <f>(SUMIF(#REF!,'TABLERO-HALLAZGOS'!Q285,#REF!))/(R285)</f>
        <v>#REF!</v>
      </c>
      <c r="AH285" s="46" t="s">
        <v>49</v>
      </c>
    </row>
    <row r="286" spans="2:34" s="1" customFormat="1" ht="33" customHeight="1" x14ac:dyDescent="0.25">
      <c r="B286" s="40" t="s">
        <v>3924</v>
      </c>
      <c r="C286" s="449" t="s">
        <v>2636</v>
      </c>
      <c r="D286" s="25" t="s">
        <v>102</v>
      </c>
      <c r="E286" s="40" t="s">
        <v>2635</v>
      </c>
      <c r="F286" s="40" t="s">
        <v>2636</v>
      </c>
      <c r="G286" s="25" t="s">
        <v>102</v>
      </c>
      <c r="H286" s="40" t="s">
        <v>4375</v>
      </c>
      <c r="I286" s="40" t="s">
        <v>2682</v>
      </c>
      <c r="J286" s="449" t="s">
        <v>2683</v>
      </c>
      <c r="K286" s="449" t="s">
        <v>2684</v>
      </c>
      <c r="L286" s="449" t="s">
        <v>2685</v>
      </c>
      <c r="M286" s="449" t="s">
        <v>2686</v>
      </c>
      <c r="N286" s="25" t="s">
        <v>6</v>
      </c>
      <c r="O286" s="435" t="s">
        <v>4502</v>
      </c>
      <c r="P286" s="436">
        <v>2021</v>
      </c>
      <c r="Q286" s="28" t="s">
        <v>4515</v>
      </c>
      <c r="R286" s="28" t="e">
        <f>COUNTIF(#REF!,'TABLERO-HALLAZGOS'!Q286)</f>
        <v>#REF!</v>
      </c>
      <c r="S286" s="386" t="s">
        <v>4516</v>
      </c>
      <c r="T286" s="493">
        <v>44517</v>
      </c>
      <c r="U286" s="493">
        <v>44803</v>
      </c>
      <c r="V286" s="484" t="e">
        <f>(SUMIF(#REF!,'TABLERO-HALLAZGOS'!Q286,#REF!))/(R286)</f>
        <v>#REF!</v>
      </c>
      <c r="W286" s="465" t="e">
        <f t="shared" si="54"/>
        <v>#REF!</v>
      </c>
      <c r="X286" s="485">
        <f t="shared" si="55"/>
        <v>0</v>
      </c>
      <c r="Y286" s="383" t="str">
        <f t="shared" si="56"/>
        <v>VENCIDO</v>
      </c>
      <c r="Z286" s="484" t="e">
        <f>(SUMIF(#REF!,'TABLERO-HALLAZGOS'!Q286,#REF!))/(R286)</f>
        <v>#REF!</v>
      </c>
      <c r="AA286" s="46" t="s">
        <v>48</v>
      </c>
      <c r="AB286" s="46" t="s">
        <v>48</v>
      </c>
      <c r="AC286" s="240" t="e">
        <f>(SUMIF(#REF!,'TABLERO-HALLAZGOS'!Q286,#REF!))/(R286)</f>
        <v>#REF!</v>
      </c>
      <c r="AD286" s="46" t="e">
        <f t="shared" si="60"/>
        <v>#REF!</v>
      </c>
      <c r="AE286" s="85" t="e">
        <f t="shared" si="69"/>
        <v>#REF!</v>
      </c>
      <c r="AF286" s="85" t="e">
        <f t="shared" si="70"/>
        <v>#REF!</v>
      </c>
      <c r="AG286" s="240" t="e">
        <f>(SUMIF(#REF!,'TABLERO-HALLAZGOS'!Q286,#REF!))/(R286)</f>
        <v>#REF!</v>
      </c>
      <c r="AH286" s="46" t="s">
        <v>49</v>
      </c>
    </row>
    <row r="287" spans="2:34" s="1" customFormat="1" ht="33" customHeight="1" x14ac:dyDescent="0.25">
      <c r="B287" s="40" t="s">
        <v>3924</v>
      </c>
      <c r="C287" s="449" t="s">
        <v>2636</v>
      </c>
      <c r="D287" s="25" t="s">
        <v>102</v>
      </c>
      <c r="E287" s="40" t="s">
        <v>2635</v>
      </c>
      <c r="F287" s="40" t="s">
        <v>2636</v>
      </c>
      <c r="G287" s="25" t="s">
        <v>102</v>
      </c>
      <c r="H287" s="40" t="s">
        <v>4375</v>
      </c>
      <c r="I287" s="40" t="s">
        <v>2682</v>
      </c>
      <c r="J287" s="449" t="s">
        <v>2683</v>
      </c>
      <c r="K287" s="449" t="s">
        <v>2684</v>
      </c>
      <c r="L287" s="449" t="s">
        <v>2685</v>
      </c>
      <c r="M287" s="449" t="s">
        <v>2686</v>
      </c>
      <c r="N287" s="25" t="s">
        <v>6</v>
      </c>
      <c r="O287" s="435" t="s">
        <v>4502</v>
      </c>
      <c r="P287" s="436">
        <v>2021</v>
      </c>
      <c r="Q287" s="28" t="s">
        <v>4517</v>
      </c>
      <c r="R287" s="28" t="e">
        <f>COUNTIF(#REF!,'TABLERO-HALLAZGOS'!Q287)</f>
        <v>#REF!</v>
      </c>
      <c r="S287" s="386" t="s">
        <v>4518</v>
      </c>
      <c r="T287" s="493">
        <v>44517</v>
      </c>
      <c r="U287" s="493">
        <v>44803</v>
      </c>
      <c r="V287" s="484" t="e">
        <f>(SUMIF(#REF!,'TABLERO-HALLAZGOS'!Q287,#REF!))/(R287)</f>
        <v>#REF!</v>
      </c>
      <c r="W287" s="465" t="e">
        <f t="shared" si="54"/>
        <v>#REF!</v>
      </c>
      <c r="X287" s="485">
        <f t="shared" si="55"/>
        <v>0</v>
      </c>
      <c r="Y287" s="383" t="str">
        <f t="shared" si="56"/>
        <v>VENCIDO</v>
      </c>
      <c r="Z287" s="484" t="e">
        <f>(SUMIF(#REF!,'TABLERO-HALLAZGOS'!Q287,#REF!))/(R287)</f>
        <v>#REF!</v>
      </c>
      <c r="AA287" s="46" t="s">
        <v>48</v>
      </c>
      <c r="AB287" s="46" t="s">
        <v>48</v>
      </c>
      <c r="AC287" s="240" t="e">
        <f>(SUMIF(#REF!,'TABLERO-HALLAZGOS'!Q287,#REF!))/(R287)</f>
        <v>#REF!</v>
      </c>
      <c r="AD287" s="46" t="e">
        <f t="shared" si="60"/>
        <v>#REF!</v>
      </c>
      <c r="AE287" s="85" t="e">
        <f t="shared" si="69"/>
        <v>#REF!</v>
      </c>
      <c r="AF287" s="85" t="e">
        <f t="shared" si="70"/>
        <v>#REF!</v>
      </c>
      <c r="AG287" s="240" t="e">
        <f>(SUMIF(#REF!,'TABLERO-HALLAZGOS'!Q287,#REF!))/(R287)</f>
        <v>#REF!</v>
      </c>
      <c r="AH287" s="46" t="s">
        <v>49</v>
      </c>
    </row>
    <row r="288" spans="2:34" s="1" customFormat="1" ht="33" customHeight="1" x14ac:dyDescent="0.25">
      <c r="B288" s="40" t="s">
        <v>3924</v>
      </c>
      <c r="C288" s="449" t="s">
        <v>2636</v>
      </c>
      <c r="D288" s="25" t="s">
        <v>102</v>
      </c>
      <c r="E288" s="40" t="s">
        <v>2635</v>
      </c>
      <c r="F288" s="40" t="s">
        <v>2636</v>
      </c>
      <c r="G288" s="25" t="s">
        <v>102</v>
      </c>
      <c r="H288" s="40" t="s">
        <v>4375</v>
      </c>
      <c r="I288" s="40" t="s">
        <v>2682</v>
      </c>
      <c r="J288" s="449" t="s">
        <v>2683</v>
      </c>
      <c r="K288" s="449" t="s">
        <v>2684</v>
      </c>
      <c r="L288" s="449" t="s">
        <v>2685</v>
      </c>
      <c r="M288" s="449" t="s">
        <v>2686</v>
      </c>
      <c r="N288" s="25" t="s">
        <v>6</v>
      </c>
      <c r="O288" s="435" t="s">
        <v>4502</v>
      </c>
      <c r="P288" s="436">
        <v>2021</v>
      </c>
      <c r="Q288" s="28" t="s">
        <v>4519</v>
      </c>
      <c r="R288" s="28" t="e">
        <f>COUNTIF(#REF!,'TABLERO-HALLAZGOS'!Q288)</f>
        <v>#REF!</v>
      </c>
      <c r="S288" s="386" t="s">
        <v>4520</v>
      </c>
      <c r="T288" s="493">
        <v>44517</v>
      </c>
      <c r="U288" s="493">
        <v>44912</v>
      </c>
      <c r="V288" s="484" t="e">
        <f>(SUMIF(#REF!,'TABLERO-HALLAZGOS'!Q288,#REF!))/(R288)</f>
        <v>#REF!</v>
      </c>
      <c r="W288" s="465" t="e">
        <f t="shared" si="54"/>
        <v>#REF!</v>
      </c>
      <c r="X288" s="485">
        <f t="shared" si="55"/>
        <v>109</v>
      </c>
      <c r="Y288" s="383" t="str">
        <f t="shared" si="56"/>
        <v>CON TIEMPO</v>
      </c>
      <c r="Z288" s="484" t="e">
        <f>(SUMIF(#REF!,'TABLERO-HALLAZGOS'!Q288,#REF!))/(R288)</f>
        <v>#REF!</v>
      </c>
      <c r="AA288" s="46" t="s">
        <v>48</v>
      </c>
      <c r="AB288" s="46" t="s">
        <v>48</v>
      </c>
      <c r="AC288" s="240" t="e">
        <f>(SUMIF(#REF!,'TABLERO-HALLAZGOS'!Q288,#REF!))/(R288)</f>
        <v>#REF!</v>
      </c>
      <c r="AD288" s="46" t="e">
        <f t="shared" si="60"/>
        <v>#REF!</v>
      </c>
      <c r="AE288" s="85" t="e">
        <f t="shared" si="69"/>
        <v>#REF!</v>
      </c>
      <c r="AF288" s="85" t="e">
        <f t="shared" si="70"/>
        <v>#REF!</v>
      </c>
      <c r="AG288" s="240" t="e">
        <f>(SUMIF(#REF!,'TABLERO-HALLAZGOS'!Q288,#REF!))/(R288)</f>
        <v>#REF!</v>
      </c>
      <c r="AH288" s="46" t="s">
        <v>49</v>
      </c>
    </row>
    <row r="289" spans="2:34" s="1" customFormat="1" ht="33" customHeight="1" x14ac:dyDescent="0.25">
      <c r="B289" s="40" t="s">
        <v>3924</v>
      </c>
      <c r="C289" s="449" t="s">
        <v>2636</v>
      </c>
      <c r="D289" s="25" t="s">
        <v>102</v>
      </c>
      <c r="E289" s="40" t="s">
        <v>2635</v>
      </c>
      <c r="F289" s="40" t="s">
        <v>2636</v>
      </c>
      <c r="G289" s="25" t="s">
        <v>102</v>
      </c>
      <c r="H289" s="40" t="s">
        <v>4375</v>
      </c>
      <c r="I289" s="40" t="s">
        <v>2682</v>
      </c>
      <c r="J289" s="449" t="s">
        <v>2683</v>
      </c>
      <c r="K289" s="449" t="s">
        <v>2684</v>
      </c>
      <c r="L289" s="449" t="s">
        <v>2685</v>
      </c>
      <c r="M289" s="449" t="s">
        <v>2686</v>
      </c>
      <c r="N289" s="25" t="s">
        <v>6</v>
      </c>
      <c r="O289" s="435" t="s">
        <v>4502</v>
      </c>
      <c r="P289" s="436">
        <v>2021</v>
      </c>
      <c r="Q289" s="28" t="s">
        <v>4521</v>
      </c>
      <c r="R289" s="28" t="e">
        <f>COUNTIF(#REF!,'TABLERO-HALLAZGOS'!Q289)</f>
        <v>#REF!</v>
      </c>
      <c r="S289" s="386" t="s">
        <v>4522</v>
      </c>
      <c r="T289" s="493">
        <v>44517</v>
      </c>
      <c r="U289" s="493">
        <v>44912</v>
      </c>
      <c r="V289" s="484" t="e">
        <f>(SUMIF(#REF!,'TABLERO-HALLAZGOS'!Q289,#REF!))/(R289)</f>
        <v>#REF!</v>
      </c>
      <c r="W289" s="465" t="e">
        <f t="shared" si="54"/>
        <v>#REF!</v>
      </c>
      <c r="X289" s="485">
        <f t="shared" si="55"/>
        <v>109</v>
      </c>
      <c r="Y289" s="383" t="str">
        <f t="shared" si="56"/>
        <v>CON TIEMPO</v>
      </c>
      <c r="Z289" s="484" t="e">
        <f>(SUMIF(#REF!,'TABLERO-HALLAZGOS'!Q289,#REF!))/(R289)</f>
        <v>#REF!</v>
      </c>
      <c r="AA289" s="46" t="s">
        <v>48</v>
      </c>
      <c r="AB289" s="46" t="s">
        <v>48</v>
      </c>
      <c r="AC289" s="240" t="e">
        <f>(SUMIF(#REF!,'TABLERO-HALLAZGOS'!Q289,#REF!))/(R289)</f>
        <v>#REF!</v>
      </c>
      <c r="AD289" s="46" t="e">
        <f t="shared" si="60"/>
        <v>#REF!</v>
      </c>
      <c r="AE289" s="46">
        <f t="shared" si="61"/>
        <v>109</v>
      </c>
      <c r="AF289" s="46" t="str">
        <f t="shared" si="62"/>
        <v>CON TIEMPO</v>
      </c>
      <c r="AG289" s="240" t="e">
        <f>(SUMIF(#REF!,'TABLERO-HALLAZGOS'!Q289,#REF!))/(R289)</f>
        <v>#REF!</v>
      </c>
      <c r="AH289" s="46" t="s">
        <v>48</v>
      </c>
    </row>
    <row r="290" spans="2:34" s="1" customFormat="1" ht="33" customHeight="1" x14ac:dyDescent="0.25">
      <c r="B290" s="40" t="s">
        <v>3924</v>
      </c>
      <c r="C290" s="449" t="s">
        <v>2636</v>
      </c>
      <c r="D290" s="25" t="s">
        <v>102</v>
      </c>
      <c r="E290" s="40" t="s">
        <v>2635</v>
      </c>
      <c r="F290" s="40" t="s">
        <v>2636</v>
      </c>
      <c r="G290" s="25" t="s">
        <v>102</v>
      </c>
      <c r="H290" s="40"/>
      <c r="I290" s="40" t="s">
        <v>2639</v>
      </c>
      <c r="J290" s="449" t="s">
        <v>2769</v>
      </c>
      <c r="K290" s="449" t="s">
        <v>2770</v>
      </c>
      <c r="L290" s="449" t="s">
        <v>2771</v>
      </c>
      <c r="M290" s="449" t="s">
        <v>2772</v>
      </c>
      <c r="N290" s="25" t="s">
        <v>6</v>
      </c>
      <c r="O290" s="435" t="s">
        <v>4502</v>
      </c>
      <c r="P290" s="436">
        <v>2021</v>
      </c>
      <c r="Q290" s="28" t="s">
        <v>4523</v>
      </c>
      <c r="R290" s="28" t="e">
        <f>COUNTIF(#REF!,'TABLERO-HALLAZGOS'!Q290)</f>
        <v>#REF!</v>
      </c>
      <c r="S290" s="386" t="s">
        <v>4524</v>
      </c>
      <c r="T290" s="493">
        <v>44517</v>
      </c>
      <c r="U290" s="493">
        <v>44912</v>
      </c>
      <c r="V290" s="484" t="e">
        <f>(SUMIF(#REF!,'TABLERO-HALLAZGOS'!Q290,#REF!))/(R290)</f>
        <v>#REF!</v>
      </c>
      <c r="W290" s="465" t="e">
        <f t="shared" si="54"/>
        <v>#REF!</v>
      </c>
      <c r="X290" s="485">
        <f t="shared" si="55"/>
        <v>109</v>
      </c>
      <c r="Y290" s="383" t="str">
        <f t="shared" si="56"/>
        <v>CON TIEMPO</v>
      </c>
      <c r="Z290" s="484" t="e">
        <f>(SUMIF(#REF!,'TABLERO-HALLAZGOS'!Q290,#REF!))/(R290)</f>
        <v>#REF!</v>
      </c>
      <c r="AA290" s="46" t="s">
        <v>48</v>
      </c>
      <c r="AB290" s="46" t="s">
        <v>48</v>
      </c>
      <c r="AC290" s="240" t="e">
        <f>(SUMIF(#REF!,'TABLERO-HALLAZGOS'!Q290,#REF!))/(R290)</f>
        <v>#REF!</v>
      </c>
      <c r="AD290" s="46" t="e">
        <f>IF(AC290&lt;=0%,"SIN AVANCE",IF(AC290&lt;33%,"AVANCE MINIMO",IF(AC290&lt;66%,"AVANCE PARCIAL",IF(AC290&lt;=99.9%,"AVANCE SIGNIFICATIVO",IF(AC290=100%,"CUMPLIMIENTO TOTAL","ERROR")))))</f>
        <v>#REF!</v>
      </c>
      <c r="AE290" s="85" t="e">
        <f>(IF(AD290="CUMPLIMIENTO TOTAL","CUMPLIMIENTO TOTAL",U290-$C$2))</f>
        <v>#REF!</v>
      </c>
      <c r="AF290" s="85" t="e">
        <f>(IF(AD290="CUMPLIMIENTO TOTAL","CUMPLIMIENTO TOTAL",IF(AE290&lt;=0,"VENCIDO",IF(AE290&lt;=$F$2,"POR VENCER","CON TIEMPO"))))</f>
        <v>#REF!</v>
      </c>
      <c r="AG290" s="240" t="e">
        <f>(SUMIF(#REF!,'TABLERO-HALLAZGOS'!Q290,#REF!))/(R290)</f>
        <v>#REF!</v>
      </c>
      <c r="AH290" s="46" t="s">
        <v>49</v>
      </c>
    </row>
    <row r="291" spans="2:34" s="1" customFormat="1" ht="33" customHeight="1" x14ac:dyDescent="0.25">
      <c r="B291" s="40" t="s">
        <v>3924</v>
      </c>
      <c r="C291" s="449" t="s">
        <v>2636</v>
      </c>
      <c r="D291" s="25" t="s">
        <v>102</v>
      </c>
      <c r="E291" s="40" t="s">
        <v>2635</v>
      </c>
      <c r="F291" s="40" t="s">
        <v>2636</v>
      </c>
      <c r="G291" s="25" t="s">
        <v>102</v>
      </c>
      <c r="H291" s="40" t="s">
        <v>4525</v>
      </c>
      <c r="I291" s="40" t="s">
        <v>2639</v>
      </c>
      <c r="J291" s="449" t="s">
        <v>2769</v>
      </c>
      <c r="K291" s="449" t="s">
        <v>2770</v>
      </c>
      <c r="L291" s="449" t="s">
        <v>2771</v>
      </c>
      <c r="M291" s="449" t="s">
        <v>2772</v>
      </c>
      <c r="N291" s="25" t="s">
        <v>6</v>
      </c>
      <c r="O291" s="435" t="s">
        <v>4502</v>
      </c>
      <c r="P291" s="436">
        <v>2021</v>
      </c>
      <c r="Q291" s="28" t="s">
        <v>4526</v>
      </c>
      <c r="R291" s="28" t="e">
        <f>COUNTIF(#REF!,'TABLERO-HALLAZGOS'!Q291)</f>
        <v>#REF!</v>
      </c>
      <c r="S291" s="386" t="s">
        <v>4524</v>
      </c>
      <c r="T291" s="493">
        <v>44517</v>
      </c>
      <c r="U291" s="493">
        <v>44912</v>
      </c>
      <c r="V291" s="484" t="e">
        <f>(SUMIF(#REF!,'TABLERO-HALLAZGOS'!Q291,#REF!))/(R291)</f>
        <v>#REF!</v>
      </c>
      <c r="W291" s="465" t="e">
        <f t="shared" ref="W291:W354" si="71">IF(V291&lt;=0%,"SIN AVANCE",IF(V291&lt;33%,"AVANCE MINIMO",IF(V291&lt;66%,"AVANCE PARCIAL",IF(V291&lt;=99.9%,"AVANCE SIGNIFICATIVO",IF(V291=100%,"CUMPLIMIENTO TOTAL","ERROR")))))</f>
        <v>#REF!</v>
      </c>
      <c r="X291" s="485">
        <f t="shared" ref="X291:X354" si="72">U291-$C$2</f>
        <v>109</v>
      </c>
      <c r="Y291" s="383" t="str">
        <f t="shared" ref="Y291:Y354" si="73">(IF(X291&lt;=0,"VENCIDO",IF(X291&lt;=$F$2,"POR VENCER","CON TIEMPO")))</f>
        <v>CON TIEMPO</v>
      </c>
      <c r="Z291" s="484" t="e">
        <f>(SUMIF(#REF!,'TABLERO-HALLAZGOS'!Q291,#REF!))/(R291)</f>
        <v>#REF!</v>
      </c>
      <c r="AA291" s="46" t="s">
        <v>48</v>
      </c>
      <c r="AB291" s="46" t="s">
        <v>48</v>
      </c>
      <c r="AC291" s="240" t="e">
        <f>(SUMIF(#REF!,'TABLERO-HALLAZGOS'!Q291,#REF!))/(R291)</f>
        <v>#REF!</v>
      </c>
      <c r="AD291" s="46" t="e">
        <f t="shared" ref="AD291:AD354" si="74">IF(AC291&lt;=0%,"SIN AVANCE",IF(AC291&lt;33%,"AVANCE MINIMO",IF(AC291&lt;66%,"AVANCE PARCIAL",IF(AC291&lt;=99.9%,"AVANCE SIGNIFICATIVO",IF(AC291=100%,"CUMPLIMIENTO TOTAL","ERROR")))))</f>
        <v>#REF!</v>
      </c>
      <c r="AE291" s="46">
        <f t="shared" ref="AE291:AE354" si="75">U291-$C$2</f>
        <v>109</v>
      </c>
      <c r="AF291" s="46" t="str">
        <f t="shared" ref="AF291:AF354" si="76">(IF(AE291&lt;=0,"VENCIDO",IF(AE291&lt;=$F$2,"POR VENCER","CON TIEMPO")))</f>
        <v>CON TIEMPO</v>
      </c>
      <c r="AG291" s="240" t="e">
        <f>(SUMIF(#REF!,'TABLERO-HALLAZGOS'!Q291,#REF!))/(R291)</f>
        <v>#REF!</v>
      </c>
      <c r="AH291" s="46" t="s">
        <v>48</v>
      </c>
    </row>
    <row r="292" spans="2:34" s="1" customFormat="1" ht="33" customHeight="1" x14ac:dyDescent="0.25">
      <c r="B292" s="40" t="s">
        <v>3924</v>
      </c>
      <c r="C292" s="449" t="s">
        <v>2636</v>
      </c>
      <c r="D292" s="25" t="s">
        <v>102</v>
      </c>
      <c r="E292" s="40" t="s">
        <v>2635</v>
      </c>
      <c r="F292" s="40" t="s">
        <v>2636</v>
      </c>
      <c r="G292" s="25" t="s">
        <v>102</v>
      </c>
      <c r="H292" s="40" t="s">
        <v>4527</v>
      </c>
      <c r="I292" s="40" t="s">
        <v>2682</v>
      </c>
      <c r="J292" s="449" t="s">
        <v>2683</v>
      </c>
      <c r="K292" s="449" t="s">
        <v>2684</v>
      </c>
      <c r="L292" s="449" t="s">
        <v>2685</v>
      </c>
      <c r="M292" s="449" t="s">
        <v>2686</v>
      </c>
      <c r="N292" s="25" t="s">
        <v>6</v>
      </c>
      <c r="O292" s="437" t="s">
        <v>4528</v>
      </c>
      <c r="P292" s="437">
        <v>2021</v>
      </c>
      <c r="Q292" s="28" t="s">
        <v>4529</v>
      </c>
      <c r="R292" s="28" t="e">
        <f>COUNTIF(#REF!,'TABLERO-HALLAZGOS'!Q292)</f>
        <v>#REF!</v>
      </c>
      <c r="S292" s="435" t="s">
        <v>4530</v>
      </c>
      <c r="T292" s="491">
        <v>44545</v>
      </c>
      <c r="U292" s="491">
        <v>44819</v>
      </c>
      <c r="V292" s="484" t="e">
        <f>(SUMIF(#REF!,'TABLERO-HALLAZGOS'!Q292,#REF!))/(R292)</f>
        <v>#REF!</v>
      </c>
      <c r="W292" s="465" t="e">
        <f t="shared" si="71"/>
        <v>#REF!</v>
      </c>
      <c r="X292" s="485">
        <f t="shared" si="72"/>
        <v>16</v>
      </c>
      <c r="Y292" s="383" t="str">
        <f t="shared" si="73"/>
        <v>CON TIEMPO</v>
      </c>
      <c r="Z292" s="484" t="e">
        <f>(SUMIF(#REF!,'TABLERO-HALLAZGOS'!Q292,#REF!))/(R292)</f>
        <v>#REF!</v>
      </c>
      <c r="AA292" s="46" t="s">
        <v>48</v>
      </c>
      <c r="AB292" s="46" t="s">
        <v>48</v>
      </c>
      <c r="AC292" s="240" t="e">
        <f>(SUMIF(#REF!,'TABLERO-HALLAZGOS'!Q292,#REF!))/(R292)</f>
        <v>#REF!</v>
      </c>
      <c r="AD292" s="46" t="e">
        <f t="shared" si="74"/>
        <v>#REF!</v>
      </c>
      <c r="AE292" s="46">
        <f t="shared" si="75"/>
        <v>16</v>
      </c>
      <c r="AF292" s="46" t="str">
        <f t="shared" si="76"/>
        <v>CON TIEMPO</v>
      </c>
      <c r="AG292" s="240" t="e">
        <f>(SUMIF(#REF!,'TABLERO-HALLAZGOS'!Q292,#REF!))/(R292)</f>
        <v>#REF!</v>
      </c>
      <c r="AH292" s="46" t="s">
        <v>48</v>
      </c>
    </row>
    <row r="293" spans="2:34" s="1" customFormat="1" ht="33" customHeight="1" x14ac:dyDescent="0.25">
      <c r="B293" s="40" t="s">
        <v>3924</v>
      </c>
      <c r="C293" s="449" t="s">
        <v>2636</v>
      </c>
      <c r="D293" s="25" t="s">
        <v>102</v>
      </c>
      <c r="E293" s="40" t="s">
        <v>2635</v>
      </c>
      <c r="F293" s="40" t="s">
        <v>2636</v>
      </c>
      <c r="G293" s="25" t="s">
        <v>102</v>
      </c>
      <c r="H293" s="40" t="s">
        <v>4369</v>
      </c>
      <c r="I293" s="40" t="s">
        <v>2682</v>
      </c>
      <c r="J293" s="449" t="s">
        <v>2683</v>
      </c>
      <c r="K293" s="449" t="s">
        <v>2684</v>
      </c>
      <c r="L293" s="449" t="s">
        <v>2685</v>
      </c>
      <c r="M293" s="449" t="s">
        <v>2686</v>
      </c>
      <c r="N293" s="25" t="s">
        <v>6</v>
      </c>
      <c r="O293" s="437" t="s">
        <v>4528</v>
      </c>
      <c r="P293" s="437">
        <v>2021</v>
      </c>
      <c r="Q293" s="28" t="s">
        <v>4531</v>
      </c>
      <c r="R293" s="28" t="e">
        <f>COUNTIF(#REF!,'TABLERO-HALLAZGOS'!Q293)</f>
        <v>#REF!</v>
      </c>
      <c r="S293" s="435" t="s">
        <v>4532</v>
      </c>
      <c r="T293" s="491">
        <v>44545</v>
      </c>
      <c r="U293" s="491">
        <v>44910</v>
      </c>
      <c r="V293" s="484" t="e">
        <f>(SUMIF(#REF!,'TABLERO-HALLAZGOS'!Q293,#REF!))/(R293)</f>
        <v>#REF!</v>
      </c>
      <c r="W293" s="465" t="e">
        <f t="shared" si="71"/>
        <v>#REF!</v>
      </c>
      <c r="X293" s="485">
        <f t="shared" si="72"/>
        <v>107</v>
      </c>
      <c r="Y293" s="383" t="str">
        <f t="shared" si="73"/>
        <v>CON TIEMPO</v>
      </c>
      <c r="Z293" s="484" t="e">
        <f>(SUMIF(#REF!,'TABLERO-HALLAZGOS'!Q293,#REF!))/(R293)</f>
        <v>#REF!</v>
      </c>
      <c r="AA293" s="46" t="s">
        <v>48</v>
      </c>
      <c r="AB293" s="46" t="s">
        <v>48</v>
      </c>
      <c r="AC293" s="240" t="e">
        <f>(SUMIF(#REF!,'TABLERO-HALLAZGOS'!Q293,#REF!))/(R293)</f>
        <v>#REF!</v>
      </c>
      <c r="AD293" s="46" t="e">
        <f t="shared" si="74"/>
        <v>#REF!</v>
      </c>
      <c r="AE293" s="46">
        <f t="shared" si="75"/>
        <v>107</v>
      </c>
      <c r="AF293" s="46" t="str">
        <f t="shared" si="76"/>
        <v>CON TIEMPO</v>
      </c>
      <c r="AG293" s="240" t="e">
        <f>(SUMIF(#REF!,'TABLERO-HALLAZGOS'!Q293,#REF!))/(R293)</f>
        <v>#REF!</v>
      </c>
      <c r="AH293" s="46" t="s">
        <v>48</v>
      </c>
    </row>
    <row r="294" spans="2:34" s="1" customFormat="1" ht="33" customHeight="1" x14ac:dyDescent="0.25">
      <c r="B294" s="40" t="s">
        <v>3924</v>
      </c>
      <c r="C294" s="449" t="s">
        <v>2636</v>
      </c>
      <c r="D294" s="25" t="s">
        <v>102</v>
      </c>
      <c r="E294" s="40" t="s">
        <v>2635</v>
      </c>
      <c r="F294" s="40" t="s">
        <v>2636</v>
      </c>
      <c r="G294" s="25" t="s">
        <v>102</v>
      </c>
      <c r="H294" s="40" t="s">
        <v>4533</v>
      </c>
      <c r="I294" s="40" t="s">
        <v>4038</v>
      </c>
      <c r="J294" s="449" t="s">
        <v>4039</v>
      </c>
      <c r="K294" s="449" t="s">
        <v>4040</v>
      </c>
      <c r="L294" s="449" t="s">
        <v>4041</v>
      </c>
      <c r="M294" s="449" t="s">
        <v>4042</v>
      </c>
      <c r="N294" s="25" t="s">
        <v>6</v>
      </c>
      <c r="O294" s="437" t="s">
        <v>4528</v>
      </c>
      <c r="P294" s="437">
        <v>2021</v>
      </c>
      <c r="Q294" s="28" t="s">
        <v>4534</v>
      </c>
      <c r="R294" s="28" t="e">
        <f>COUNTIF(#REF!,'TABLERO-HALLAZGOS'!Q294)</f>
        <v>#REF!</v>
      </c>
      <c r="S294" s="435" t="s">
        <v>4535</v>
      </c>
      <c r="T294" s="491">
        <v>44545</v>
      </c>
      <c r="U294" s="491">
        <v>44910</v>
      </c>
      <c r="V294" s="484" t="e">
        <f>(SUMIF(#REF!,'TABLERO-HALLAZGOS'!Q294,#REF!))/(R294)</f>
        <v>#REF!</v>
      </c>
      <c r="W294" s="465" t="e">
        <f t="shared" si="71"/>
        <v>#REF!</v>
      </c>
      <c r="X294" s="485">
        <f t="shared" si="72"/>
        <v>107</v>
      </c>
      <c r="Y294" s="383" t="str">
        <f t="shared" si="73"/>
        <v>CON TIEMPO</v>
      </c>
      <c r="Z294" s="484" t="e">
        <f>(SUMIF(#REF!,'TABLERO-HALLAZGOS'!Q294,#REF!))/(R294)</f>
        <v>#REF!</v>
      </c>
      <c r="AA294" s="46" t="s">
        <v>48</v>
      </c>
      <c r="AB294" s="46" t="s">
        <v>48</v>
      </c>
      <c r="AC294" s="240" t="e">
        <f>(SUMIF(#REF!,'TABLERO-HALLAZGOS'!Q294,#REF!))/(R294)</f>
        <v>#REF!</v>
      </c>
      <c r="AD294" s="46" t="e">
        <f>IF(AC294&lt;=0%,"SIN AVANCE",IF(AC294&lt;33%,"AVANCE MINIMO",IF(AC294&lt;66%,"AVANCE PARCIAL",IF(AC294&lt;=99.9%,"AVANCE SIGNIFICATIVO",IF(AC294=100%,"CUMPLIMIENTO TOTAL","ERROR")))))</f>
        <v>#REF!</v>
      </c>
      <c r="AE294" s="85" t="e">
        <f>(IF(AD294="CUMPLIMIENTO TOTAL","CUMPLIMIENTO TOTAL",U294-$C$2))</f>
        <v>#REF!</v>
      </c>
      <c r="AF294" s="85" t="e">
        <f>(IF(AD294="CUMPLIMIENTO TOTAL","CUMPLIMIENTO TOTAL",IF(AE294&lt;=0,"VENCIDO",IF(AE294&lt;=$F$2,"POR VENCER","CON TIEMPO"))))</f>
        <v>#REF!</v>
      </c>
      <c r="AG294" s="240" t="e">
        <f>(SUMIF(#REF!,'TABLERO-HALLAZGOS'!Q294,#REF!))/(R294)</f>
        <v>#REF!</v>
      </c>
      <c r="AH294" s="46" t="s">
        <v>49</v>
      </c>
    </row>
    <row r="295" spans="2:34" s="1" customFormat="1" ht="33" customHeight="1" x14ac:dyDescent="0.25">
      <c r="B295" s="40" t="s">
        <v>3924</v>
      </c>
      <c r="C295" s="449" t="s">
        <v>2636</v>
      </c>
      <c r="D295" s="25" t="s">
        <v>102</v>
      </c>
      <c r="E295" s="28" t="s">
        <v>229</v>
      </c>
      <c r="F295" s="61" t="s">
        <v>24</v>
      </c>
      <c r="G295" s="25" t="s">
        <v>99</v>
      </c>
      <c r="H295" s="25" t="s">
        <v>3990</v>
      </c>
      <c r="I295" s="460" t="s">
        <v>2901</v>
      </c>
      <c r="J295" s="458" t="s">
        <v>2603</v>
      </c>
      <c r="K295" s="457" t="s">
        <v>2604</v>
      </c>
      <c r="L295" s="456" t="s">
        <v>2657</v>
      </c>
      <c r="M295" s="457" t="s">
        <v>2658</v>
      </c>
      <c r="N295" s="25" t="s">
        <v>6</v>
      </c>
      <c r="O295" s="437" t="s">
        <v>4528</v>
      </c>
      <c r="P295" s="437">
        <v>2021</v>
      </c>
      <c r="Q295" s="28" t="s">
        <v>4536</v>
      </c>
      <c r="R295" s="28" t="e">
        <f>COUNTIF(#REF!,'TABLERO-HALLAZGOS'!Q295)</f>
        <v>#REF!</v>
      </c>
      <c r="S295" s="435" t="s">
        <v>4537</v>
      </c>
      <c r="T295" s="491">
        <v>44531</v>
      </c>
      <c r="U295" s="491">
        <v>44895</v>
      </c>
      <c r="V295" s="484" t="e">
        <f>(SUMIF(#REF!,'TABLERO-HALLAZGOS'!Q295,#REF!))/(R295)</f>
        <v>#REF!</v>
      </c>
      <c r="W295" s="465" t="e">
        <f t="shared" si="71"/>
        <v>#REF!</v>
      </c>
      <c r="X295" s="485">
        <f t="shared" si="72"/>
        <v>92</v>
      </c>
      <c r="Y295" s="383" t="str">
        <f t="shared" si="73"/>
        <v>CON TIEMPO</v>
      </c>
      <c r="Z295" s="484" t="e">
        <f>(SUMIF(#REF!,'TABLERO-HALLAZGOS'!Q295,#REF!))/(R295)</f>
        <v>#REF!</v>
      </c>
      <c r="AA295" s="46" t="s">
        <v>48</v>
      </c>
      <c r="AB295" s="46" t="s">
        <v>48</v>
      </c>
      <c r="AC295" s="240" t="e">
        <f>(SUMIF(#REF!,'TABLERO-HALLAZGOS'!Q295,#REF!))/(R295)</f>
        <v>#REF!</v>
      </c>
      <c r="AD295" s="46" t="e">
        <f t="shared" si="74"/>
        <v>#REF!</v>
      </c>
      <c r="AE295" s="46">
        <f t="shared" si="75"/>
        <v>92</v>
      </c>
      <c r="AF295" s="46" t="str">
        <f t="shared" si="76"/>
        <v>CON TIEMPO</v>
      </c>
      <c r="AG295" s="240" t="e">
        <f>(SUMIF(#REF!,'TABLERO-HALLAZGOS'!Q295,#REF!))/(R295)</f>
        <v>#REF!</v>
      </c>
      <c r="AH295" s="46" t="s">
        <v>48</v>
      </c>
    </row>
    <row r="296" spans="2:34" s="1" customFormat="1" ht="33" customHeight="1" x14ac:dyDescent="0.25">
      <c r="B296" s="40" t="s">
        <v>3924</v>
      </c>
      <c r="C296" s="449" t="s">
        <v>2636</v>
      </c>
      <c r="D296" s="25" t="s">
        <v>102</v>
      </c>
      <c r="E296" s="40" t="s">
        <v>2635</v>
      </c>
      <c r="F296" s="40" t="s">
        <v>2636</v>
      </c>
      <c r="G296" s="25" t="s">
        <v>102</v>
      </c>
      <c r="H296" s="40" t="s">
        <v>4538</v>
      </c>
      <c r="I296" s="40" t="s">
        <v>2639</v>
      </c>
      <c r="J296" s="449" t="s">
        <v>2769</v>
      </c>
      <c r="K296" s="449" t="s">
        <v>2770</v>
      </c>
      <c r="L296" s="449" t="s">
        <v>2771</v>
      </c>
      <c r="M296" s="449" t="s">
        <v>2772</v>
      </c>
      <c r="N296" s="25" t="s">
        <v>6</v>
      </c>
      <c r="O296" s="437" t="s">
        <v>4528</v>
      </c>
      <c r="P296" s="437">
        <v>2021</v>
      </c>
      <c r="Q296" s="28" t="s">
        <v>4539</v>
      </c>
      <c r="R296" s="28" t="e">
        <f>COUNTIF(#REF!,'TABLERO-HALLAZGOS'!Q296)</f>
        <v>#REF!</v>
      </c>
      <c r="S296" s="435" t="s">
        <v>4540</v>
      </c>
      <c r="T296" s="494">
        <v>44545</v>
      </c>
      <c r="U296" s="491">
        <v>44635</v>
      </c>
      <c r="V296" s="484" t="e">
        <f>(SUMIF(#REF!,'TABLERO-HALLAZGOS'!Q296,#REF!))/(R296)</f>
        <v>#REF!</v>
      </c>
      <c r="W296" s="465" t="e">
        <f t="shared" si="71"/>
        <v>#REF!</v>
      </c>
      <c r="X296" s="485">
        <f t="shared" si="72"/>
        <v>-168</v>
      </c>
      <c r="Y296" s="383" t="str">
        <f t="shared" si="73"/>
        <v>VENCIDO</v>
      </c>
      <c r="Z296" s="484" t="e">
        <f>(SUMIF(#REF!,'TABLERO-HALLAZGOS'!Q296,#REF!))/(R296)</f>
        <v>#REF!</v>
      </c>
      <c r="AA296" s="46" t="s">
        <v>49</v>
      </c>
      <c r="AB296" s="46" t="s">
        <v>49</v>
      </c>
      <c r="AC296" s="240" t="e">
        <f>(SUMIF(#REF!,'TABLERO-HALLAZGOS'!Q296,#REF!))/(R296)</f>
        <v>#REF!</v>
      </c>
      <c r="AD296" s="46" t="e">
        <f t="shared" si="74"/>
        <v>#REF!</v>
      </c>
      <c r="AE296" s="85" t="e">
        <f t="shared" ref="AE296:AE298" si="77">(IF(AD296="CUMPLIMIENTO TOTAL","CUMPLIMIENTO TOTAL",U296-$C$2))</f>
        <v>#REF!</v>
      </c>
      <c r="AF296" s="85" t="e">
        <f t="shared" ref="AF296:AF298" si="78">(IF(AD296="CUMPLIMIENTO TOTAL","CUMPLIMIENTO TOTAL",IF(AE296&lt;=0,"VENCIDO",IF(AE296&lt;=$F$2,"POR VENCER","CON TIEMPO"))))</f>
        <v>#REF!</v>
      </c>
      <c r="AG296" s="240" t="e">
        <f>(SUMIF(#REF!,'TABLERO-HALLAZGOS'!Q296,#REF!))/(R296)</f>
        <v>#REF!</v>
      </c>
      <c r="AH296" s="46" t="s">
        <v>49</v>
      </c>
    </row>
    <row r="297" spans="2:34" s="1" customFormat="1" ht="33" customHeight="1" x14ac:dyDescent="0.25">
      <c r="B297" s="40" t="s">
        <v>3924</v>
      </c>
      <c r="C297" s="449" t="s">
        <v>2636</v>
      </c>
      <c r="D297" s="25" t="s">
        <v>102</v>
      </c>
      <c r="E297" s="40" t="s">
        <v>2635</v>
      </c>
      <c r="F297" s="40" t="s">
        <v>2636</v>
      </c>
      <c r="G297" s="25" t="s">
        <v>102</v>
      </c>
      <c r="H297" s="40" t="s">
        <v>4541</v>
      </c>
      <c r="I297" s="40" t="s">
        <v>2639</v>
      </c>
      <c r="J297" s="449" t="s">
        <v>2769</v>
      </c>
      <c r="K297" s="449" t="s">
        <v>2770</v>
      </c>
      <c r="L297" s="449" t="s">
        <v>2771</v>
      </c>
      <c r="M297" s="449" t="s">
        <v>2772</v>
      </c>
      <c r="N297" s="25" t="s">
        <v>6</v>
      </c>
      <c r="O297" s="437" t="s">
        <v>4528</v>
      </c>
      <c r="P297" s="437">
        <v>2021</v>
      </c>
      <c r="Q297" s="28" t="s">
        <v>4542</v>
      </c>
      <c r="R297" s="28" t="e">
        <f>COUNTIF(#REF!,'TABLERO-HALLAZGOS'!Q297)</f>
        <v>#REF!</v>
      </c>
      <c r="S297" s="435" t="s">
        <v>4543</v>
      </c>
      <c r="T297" s="494">
        <v>44545</v>
      </c>
      <c r="U297" s="491">
        <v>44576</v>
      </c>
      <c r="V297" s="484" t="e">
        <f>(SUMIF(#REF!,'TABLERO-HALLAZGOS'!Q297,#REF!))/(R297)</f>
        <v>#REF!</v>
      </c>
      <c r="W297" s="465" t="e">
        <f t="shared" si="71"/>
        <v>#REF!</v>
      </c>
      <c r="X297" s="485">
        <f t="shared" si="72"/>
        <v>-227</v>
      </c>
      <c r="Y297" s="383" t="str">
        <f t="shared" si="73"/>
        <v>VENCIDO</v>
      </c>
      <c r="Z297" s="484" t="e">
        <f>(SUMIF(#REF!,'TABLERO-HALLAZGOS'!Q297,#REF!))/(R297)</f>
        <v>#REF!</v>
      </c>
      <c r="AA297" s="46" t="s">
        <v>49</v>
      </c>
      <c r="AB297" s="46" t="s">
        <v>49</v>
      </c>
      <c r="AC297" s="240" t="e">
        <f>(SUMIF(#REF!,'TABLERO-HALLAZGOS'!Q297,#REF!))/(R297)</f>
        <v>#REF!</v>
      </c>
      <c r="AD297" s="46" t="e">
        <f t="shared" si="74"/>
        <v>#REF!</v>
      </c>
      <c r="AE297" s="85" t="e">
        <f t="shared" si="77"/>
        <v>#REF!</v>
      </c>
      <c r="AF297" s="85" t="e">
        <f t="shared" si="78"/>
        <v>#REF!</v>
      </c>
      <c r="AG297" s="240" t="e">
        <f>(SUMIF(#REF!,'TABLERO-HALLAZGOS'!Q297,#REF!))/(R297)</f>
        <v>#REF!</v>
      </c>
      <c r="AH297" s="46" t="s">
        <v>49</v>
      </c>
    </row>
    <row r="298" spans="2:34" s="1" customFormat="1" ht="33" customHeight="1" x14ac:dyDescent="0.25">
      <c r="B298" s="40" t="s">
        <v>3924</v>
      </c>
      <c r="C298" s="449" t="s">
        <v>2636</v>
      </c>
      <c r="D298" s="25" t="s">
        <v>102</v>
      </c>
      <c r="E298" s="40" t="s">
        <v>2635</v>
      </c>
      <c r="F298" s="40" t="s">
        <v>2636</v>
      </c>
      <c r="G298" s="25" t="s">
        <v>102</v>
      </c>
      <c r="H298" s="40" t="s">
        <v>4369</v>
      </c>
      <c r="I298" s="40" t="s">
        <v>2639</v>
      </c>
      <c r="J298" s="449" t="s">
        <v>2769</v>
      </c>
      <c r="K298" s="449" t="s">
        <v>2770</v>
      </c>
      <c r="L298" s="449" t="s">
        <v>2771</v>
      </c>
      <c r="M298" s="449" t="s">
        <v>2772</v>
      </c>
      <c r="N298" s="25" t="s">
        <v>6</v>
      </c>
      <c r="O298" s="437" t="s">
        <v>4528</v>
      </c>
      <c r="P298" s="437">
        <v>2021</v>
      </c>
      <c r="Q298" s="28" t="s">
        <v>4544</v>
      </c>
      <c r="R298" s="28" t="e">
        <f>COUNTIF(#REF!,'TABLERO-HALLAZGOS'!Q298)</f>
        <v>#REF!</v>
      </c>
      <c r="S298" s="435" t="s">
        <v>4545</v>
      </c>
      <c r="T298" s="494">
        <v>44545</v>
      </c>
      <c r="U298" s="491">
        <v>44635</v>
      </c>
      <c r="V298" s="484" t="e">
        <f>(SUMIF(#REF!,'TABLERO-HALLAZGOS'!Q298,#REF!))/(R298)</f>
        <v>#REF!</v>
      </c>
      <c r="W298" s="465" t="e">
        <f t="shared" si="71"/>
        <v>#REF!</v>
      </c>
      <c r="X298" s="485">
        <f t="shared" si="72"/>
        <v>-168</v>
      </c>
      <c r="Y298" s="383" t="str">
        <f t="shared" si="73"/>
        <v>VENCIDO</v>
      </c>
      <c r="Z298" s="484" t="e">
        <f>(SUMIF(#REF!,'TABLERO-HALLAZGOS'!Q298,#REF!))/(R298)</f>
        <v>#REF!</v>
      </c>
      <c r="AA298" s="46" t="s">
        <v>49</v>
      </c>
      <c r="AB298" s="46" t="s">
        <v>49</v>
      </c>
      <c r="AC298" s="240" t="e">
        <f>(SUMIF(#REF!,'TABLERO-HALLAZGOS'!Q298,#REF!))/(R298)</f>
        <v>#REF!</v>
      </c>
      <c r="AD298" s="46" t="e">
        <f t="shared" si="74"/>
        <v>#REF!</v>
      </c>
      <c r="AE298" s="85" t="e">
        <f t="shared" si="77"/>
        <v>#REF!</v>
      </c>
      <c r="AF298" s="85" t="e">
        <f t="shared" si="78"/>
        <v>#REF!</v>
      </c>
      <c r="AG298" s="240" t="e">
        <f>(SUMIF(#REF!,'TABLERO-HALLAZGOS'!Q298,#REF!))/(R298)</f>
        <v>#REF!</v>
      </c>
      <c r="AH298" s="46" t="s">
        <v>49</v>
      </c>
    </row>
    <row r="299" spans="2:34" s="1" customFormat="1" ht="33" customHeight="1" x14ac:dyDescent="0.25">
      <c r="B299" s="40" t="s">
        <v>3924</v>
      </c>
      <c r="C299" s="449" t="s">
        <v>2636</v>
      </c>
      <c r="D299" s="25" t="s">
        <v>102</v>
      </c>
      <c r="E299" s="28" t="s">
        <v>2663</v>
      </c>
      <c r="F299" s="28" t="s">
        <v>24</v>
      </c>
      <c r="G299" s="25" t="s">
        <v>99</v>
      </c>
      <c r="H299" s="25" t="s">
        <v>2663</v>
      </c>
      <c r="I299" s="456" t="s">
        <v>2664</v>
      </c>
      <c r="J299" s="457" t="s">
        <v>2603</v>
      </c>
      <c r="K299" s="457" t="s">
        <v>2604</v>
      </c>
      <c r="L299" s="456" t="s">
        <v>2665</v>
      </c>
      <c r="M299" s="457" t="s">
        <v>2666</v>
      </c>
      <c r="N299" s="25" t="s">
        <v>6</v>
      </c>
      <c r="O299" s="437" t="s">
        <v>4528</v>
      </c>
      <c r="P299" s="437">
        <v>2021</v>
      </c>
      <c r="Q299" s="28" t="s">
        <v>4546</v>
      </c>
      <c r="R299" s="28" t="e">
        <f>COUNTIF(#REF!,'TABLERO-HALLAZGOS'!Q299)</f>
        <v>#REF!</v>
      </c>
      <c r="S299" s="435" t="s">
        <v>4547</v>
      </c>
      <c r="T299" s="491">
        <v>44562</v>
      </c>
      <c r="U299" s="491">
        <v>44772</v>
      </c>
      <c r="V299" s="484" t="e">
        <f>(SUMIF(#REF!,'TABLERO-HALLAZGOS'!Q299,#REF!))/(R299)</f>
        <v>#REF!</v>
      </c>
      <c r="W299" s="465" t="e">
        <f t="shared" si="71"/>
        <v>#REF!</v>
      </c>
      <c r="X299" s="485">
        <f t="shared" si="72"/>
        <v>-31</v>
      </c>
      <c r="Y299" s="383" t="str">
        <f t="shared" si="73"/>
        <v>VENCIDO</v>
      </c>
      <c r="Z299" s="484" t="e">
        <f>(SUMIF(#REF!,'TABLERO-HALLAZGOS'!Q299,#REF!))/(R299)</f>
        <v>#REF!</v>
      </c>
      <c r="AA299" s="46" t="s">
        <v>48</v>
      </c>
      <c r="AB299" s="46" t="s">
        <v>48</v>
      </c>
      <c r="AC299" s="240" t="e">
        <f>(SUMIF(#REF!,'TABLERO-HALLAZGOS'!Q299,#REF!))/(R299)</f>
        <v>#REF!</v>
      </c>
      <c r="AD299" s="46" t="e">
        <f t="shared" si="74"/>
        <v>#REF!</v>
      </c>
      <c r="AE299" s="46">
        <f t="shared" si="75"/>
        <v>-31</v>
      </c>
      <c r="AF299" s="46" t="str">
        <f t="shared" si="76"/>
        <v>VENCIDO</v>
      </c>
      <c r="AG299" s="240" t="e">
        <f>(SUMIF(#REF!,'TABLERO-HALLAZGOS'!Q299,#REF!))/(R299)</f>
        <v>#REF!</v>
      </c>
      <c r="AH299" s="46" t="s">
        <v>48</v>
      </c>
    </row>
    <row r="300" spans="2:34" s="1" customFormat="1" ht="33" customHeight="1" x14ac:dyDescent="0.25">
      <c r="B300" s="40" t="s">
        <v>3924</v>
      </c>
      <c r="C300" s="449" t="s">
        <v>2636</v>
      </c>
      <c r="D300" s="25" t="s">
        <v>102</v>
      </c>
      <c r="E300" s="40" t="s">
        <v>2635</v>
      </c>
      <c r="F300" s="40" t="s">
        <v>2636</v>
      </c>
      <c r="G300" s="25" t="s">
        <v>102</v>
      </c>
      <c r="H300" s="40" t="s">
        <v>4538</v>
      </c>
      <c r="I300" s="40" t="s">
        <v>2639</v>
      </c>
      <c r="J300" s="449" t="s">
        <v>2769</v>
      </c>
      <c r="K300" s="449" t="s">
        <v>2770</v>
      </c>
      <c r="L300" s="449" t="s">
        <v>2771</v>
      </c>
      <c r="M300" s="449" t="s">
        <v>2772</v>
      </c>
      <c r="N300" s="25" t="s">
        <v>6</v>
      </c>
      <c r="O300" s="437" t="s">
        <v>4528</v>
      </c>
      <c r="P300" s="437">
        <v>2021</v>
      </c>
      <c r="Q300" s="28" t="s">
        <v>4548</v>
      </c>
      <c r="R300" s="28" t="e">
        <f>COUNTIF(#REF!,'TABLERO-HALLAZGOS'!Q300)</f>
        <v>#REF!</v>
      </c>
      <c r="S300" s="435" t="s">
        <v>4549</v>
      </c>
      <c r="T300" s="494">
        <v>44545</v>
      </c>
      <c r="U300" s="491">
        <v>44635</v>
      </c>
      <c r="V300" s="484" t="e">
        <f>(SUMIF(#REF!,'TABLERO-HALLAZGOS'!Q300,#REF!))/(R300)</f>
        <v>#REF!</v>
      </c>
      <c r="W300" s="465" t="e">
        <f t="shared" si="71"/>
        <v>#REF!</v>
      </c>
      <c r="X300" s="485">
        <f t="shared" si="72"/>
        <v>-168</v>
      </c>
      <c r="Y300" s="383" t="str">
        <f t="shared" si="73"/>
        <v>VENCIDO</v>
      </c>
      <c r="Z300" s="484" t="e">
        <f>(SUMIF(#REF!,'TABLERO-HALLAZGOS'!Q300,#REF!))/(R300)</f>
        <v>#REF!</v>
      </c>
      <c r="AA300" s="46" t="s">
        <v>49</v>
      </c>
      <c r="AB300" s="46" t="s">
        <v>49</v>
      </c>
      <c r="AC300" s="240" t="e">
        <f>(SUMIF(#REF!,'TABLERO-HALLAZGOS'!Q300,#REF!))/(R300)</f>
        <v>#REF!</v>
      </c>
      <c r="AD300" s="46" t="e">
        <f t="shared" si="74"/>
        <v>#REF!</v>
      </c>
      <c r="AE300" s="85" t="e">
        <f t="shared" ref="AE300:AE304" si="79">(IF(AD300="CUMPLIMIENTO TOTAL","CUMPLIMIENTO TOTAL",U300-$C$2))</f>
        <v>#REF!</v>
      </c>
      <c r="AF300" s="85" t="e">
        <f t="shared" ref="AF300:AF304" si="80">(IF(AD300="CUMPLIMIENTO TOTAL","CUMPLIMIENTO TOTAL",IF(AE300&lt;=0,"VENCIDO",IF(AE300&lt;=$F$2,"POR VENCER","CON TIEMPO"))))</f>
        <v>#REF!</v>
      </c>
      <c r="AG300" s="240" t="e">
        <f>(SUMIF(#REF!,'TABLERO-HALLAZGOS'!Q300,#REF!))/(R300)</f>
        <v>#REF!</v>
      </c>
      <c r="AH300" s="46" t="s">
        <v>49</v>
      </c>
    </row>
    <row r="301" spans="2:34" s="1" customFormat="1" ht="33" customHeight="1" x14ac:dyDescent="0.25">
      <c r="B301" s="40" t="s">
        <v>3924</v>
      </c>
      <c r="C301" s="449" t="s">
        <v>2636</v>
      </c>
      <c r="D301" s="25" t="s">
        <v>102</v>
      </c>
      <c r="E301" s="40" t="s">
        <v>2635</v>
      </c>
      <c r="F301" s="40" t="s">
        <v>2636</v>
      </c>
      <c r="G301" s="25" t="s">
        <v>102</v>
      </c>
      <c r="H301" s="40" t="s">
        <v>4550</v>
      </c>
      <c r="I301" s="40" t="s">
        <v>2639</v>
      </c>
      <c r="J301" s="449" t="s">
        <v>2769</v>
      </c>
      <c r="K301" s="449" t="s">
        <v>2770</v>
      </c>
      <c r="L301" s="449" t="s">
        <v>2771</v>
      </c>
      <c r="M301" s="449" t="s">
        <v>2772</v>
      </c>
      <c r="N301" s="25" t="s">
        <v>6</v>
      </c>
      <c r="O301" s="437" t="s">
        <v>4528</v>
      </c>
      <c r="P301" s="437">
        <v>2021</v>
      </c>
      <c r="Q301" s="28" t="s">
        <v>4551</v>
      </c>
      <c r="R301" s="28" t="e">
        <f>COUNTIF(#REF!,'TABLERO-HALLAZGOS'!Q301)</f>
        <v>#REF!</v>
      </c>
      <c r="S301" s="435" t="s">
        <v>4552</v>
      </c>
      <c r="T301" s="494">
        <v>44545</v>
      </c>
      <c r="U301" s="491">
        <v>44635</v>
      </c>
      <c r="V301" s="484" t="e">
        <f>(SUMIF(#REF!,'TABLERO-HALLAZGOS'!Q301,#REF!))/(R301)</f>
        <v>#REF!</v>
      </c>
      <c r="W301" s="465" t="e">
        <f t="shared" si="71"/>
        <v>#REF!</v>
      </c>
      <c r="X301" s="485">
        <f t="shared" si="72"/>
        <v>-168</v>
      </c>
      <c r="Y301" s="383" t="str">
        <f t="shared" si="73"/>
        <v>VENCIDO</v>
      </c>
      <c r="Z301" s="484" t="e">
        <f>(SUMIF(#REF!,'TABLERO-HALLAZGOS'!Q301,#REF!))/(R301)</f>
        <v>#REF!</v>
      </c>
      <c r="AA301" s="46" t="s">
        <v>49</v>
      </c>
      <c r="AB301" s="46" t="s">
        <v>49</v>
      </c>
      <c r="AC301" s="240" t="e">
        <f>(SUMIF(#REF!,'TABLERO-HALLAZGOS'!Q301,#REF!))/(R301)</f>
        <v>#REF!</v>
      </c>
      <c r="AD301" s="46" t="e">
        <f t="shared" si="74"/>
        <v>#REF!</v>
      </c>
      <c r="AE301" s="85" t="e">
        <f t="shared" si="79"/>
        <v>#REF!</v>
      </c>
      <c r="AF301" s="85" t="e">
        <f t="shared" si="80"/>
        <v>#REF!</v>
      </c>
      <c r="AG301" s="240" t="e">
        <f>(SUMIF(#REF!,'TABLERO-HALLAZGOS'!Q301,#REF!))/(R301)</f>
        <v>#REF!</v>
      </c>
      <c r="AH301" s="46" t="s">
        <v>49</v>
      </c>
    </row>
    <row r="302" spans="2:34" s="1" customFormat="1" ht="33" customHeight="1" x14ac:dyDescent="0.25">
      <c r="B302" s="40" t="s">
        <v>3924</v>
      </c>
      <c r="C302" s="449" t="s">
        <v>2636</v>
      </c>
      <c r="D302" s="25" t="s">
        <v>102</v>
      </c>
      <c r="E302" s="28" t="s">
        <v>2663</v>
      </c>
      <c r="F302" s="28" t="s">
        <v>24</v>
      </c>
      <c r="G302" s="25" t="s">
        <v>99</v>
      </c>
      <c r="H302" s="25" t="s">
        <v>2663</v>
      </c>
      <c r="I302" s="456" t="s">
        <v>2664</v>
      </c>
      <c r="J302" s="457" t="s">
        <v>2603</v>
      </c>
      <c r="K302" s="457" t="s">
        <v>2604</v>
      </c>
      <c r="L302" s="456" t="s">
        <v>2665</v>
      </c>
      <c r="M302" s="457" t="s">
        <v>2666</v>
      </c>
      <c r="N302" s="25" t="s">
        <v>6</v>
      </c>
      <c r="O302" s="437" t="s">
        <v>4528</v>
      </c>
      <c r="P302" s="437">
        <v>2021</v>
      </c>
      <c r="Q302" s="28" t="s">
        <v>4553</v>
      </c>
      <c r="R302" s="28" t="e">
        <f>COUNTIF(#REF!,'TABLERO-HALLAZGOS'!Q302)</f>
        <v>#REF!</v>
      </c>
      <c r="S302" s="435" t="s">
        <v>4554</v>
      </c>
      <c r="T302" s="491">
        <v>44562</v>
      </c>
      <c r="U302" s="491">
        <v>44864</v>
      </c>
      <c r="V302" s="484" t="e">
        <f>(SUMIF(#REF!,'TABLERO-HALLAZGOS'!Q302,#REF!))/(R302)</f>
        <v>#REF!</v>
      </c>
      <c r="W302" s="465" t="e">
        <f t="shared" si="71"/>
        <v>#REF!</v>
      </c>
      <c r="X302" s="485">
        <f t="shared" si="72"/>
        <v>61</v>
      </c>
      <c r="Y302" s="383" t="str">
        <f t="shared" si="73"/>
        <v>CON TIEMPO</v>
      </c>
      <c r="Z302" s="484" t="e">
        <f>(SUMIF(#REF!,'TABLERO-HALLAZGOS'!Q302,#REF!))/(R302)</f>
        <v>#REF!</v>
      </c>
      <c r="AA302" s="46" t="s">
        <v>48</v>
      </c>
      <c r="AB302" s="46" t="s">
        <v>48</v>
      </c>
      <c r="AC302" s="240" t="e">
        <f>(SUMIF(#REF!,'TABLERO-HALLAZGOS'!Q302,#REF!))/(R302)</f>
        <v>#REF!</v>
      </c>
      <c r="AD302" s="46" t="e">
        <f t="shared" si="74"/>
        <v>#REF!</v>
      </c>
      <c r="AE302" s="85" t="e">
        <f t="shared" si="79"/>
        <v>#REF!</v>
      </c>
      <c r="AF302" s="85" t="e">
        <f t="shared" si="80"/>
        <v>#REF!</v>
      </c>
      <c r="AG302" s="240" t="e">
        <f>(SUMIF(#REF!,'TABLERO-HALLAZGOS'!Q302,#REF!))/(R302)</f>
        <v>#REF!</v>
      </c>
      <c r="AH302" s="46" t="s">
        <v>49</v>
      </c>
    </row>
    <row r="303" spans="2:34" s="1" customFormat="1" ht="33" customHeight="1" x14ac:dyDescent="0.25">
      <c r="B303" s="40" t="s">
        <v>3924</v>
      </c>
      <c r="C303" s="449" t="s">
        <v>2636</v>
      </c>
      <c r="D303" s="25" t="s">
        <v>102</v>
      </c>
      <c r="E303" s="40" t="s">
        <v>2635</v>
      </c>
      <c r="F303" s="40" t="s">
        <v>2636</v>
      </c>
      <c r="G303" s="25" t="s">
        <v>102</v>
      </c>
      <c r="H303" s="40" t="s">
        <v>4555</v>
      </c>
      <c r="I303" s="40" t="s">
        <v>2639</v>
      </c>
      <c r="J303" s="449" t="s">
        <v>2769</v>
      </c>
      <c r="K303" s="449" t="s">
        <v>2770</v>
      </c>
      <c r="L303" s="449" t="s">
        <v>2771</v>
      </c>
      <c r="M303" s="449" t="s">
        <v>2772</v>
      </c>
      <c r="N303" s="25" t="s">
        <v>6</v>
      </c>
      <c r="O303" s="437" t="s">
        <v>4528</v>
      </c>
      <c r="P303" s="437">
        <v>2021</v>
      </c>
      <c r="Q303" s="28" t="s">
        <v>4556</v>
      </c>
      <c r="R303" s="28" t="e">
        <f>COUNTIF(#REF!,'TABLERO-HALLAZGOS'!Q303)</f>
        <v>#REF!</v>
      </c>
      <c r="S303" s="435" t="s">
        <v>4557</v>
      </c>
      <c r="T303" s="494">
        <v>44545</v>
      </c>
      <c r="U303" s="491">
        <v>44727</v>
      </c>
      <c r="V303" s="484" t="e">
        <f>(SUMIF(#REF!,'TABLERO-HALLAZGOS'!Q303,#REF!))/(R303)</f>
        <v>#REF!</v>
      </c>
      <c r="W303" s="465" t="e">
        <f t="shared" si="71"/>
        <v>#REF!</v>
      </c>
      <c r="X303" s="485">
        <f t="shared" si="72"/>
        <v>-76</v>
      </c>
      <c r="Y303" s="383" t="str">
        <f t="shared" si="73"/>
        <v>VENCIDO</v>
      </c>
      <c r="Z303" s="484" t="e">
        <f>(SUMIF(#REF!,'TABLERO-HALLAZGOS'!Q303,#REF!))/(R303)</f>
        <v>#REF!</v>
      </c>
      <c r="AA303" s="46" t="s">
        <v>48</v>
      </c>
      <c r="AB303" s="46" t="s">
        <v>48</v>
      </c>
      <c r="AC303" s="240" t="e">
        <f>(SUMIF(#REF!,'TABLERO-HALLAZGOS'!Q303,#REF!))/(R303)</f>
        <v>#REF!</v>
      </c>
      <c r="AD303" s="46" t="e">
        <f t="shared" si="74"/>
        <v>#REF!</v>
      </c>
      <c r="AE303" s="85" t="e">
        <f t="shared" si="79"/>
        <v>#REF!</v>
      </c>
      <c r="AF303" s="85" t="e">
        <f t="shared" si="80"/>
        <v>#REF!</v>
      </c>
      <c r="AG303" s="240" t="e">
        <f>(SUMIF(#REF!,'TABLERO-HALLAZGOS'!Q303,#REF!))/(R303)</f>
        <v>#REF!</v>
      </c>
      <c r="AH303" s="46" t="s">
        <v>49</v>
      </c>
    </row>
    <row r="304" spans="2:34" s="1" customFormat="1" ht="33" customHeight="1" x14ac:dyDescent="0.25">
      <c r="B304" s="40" t="s">
        <v>3924</v>
      </c>
      <c r="C304" s="449" t="s">
        <v>2636</v>
      </c>
      <c r="D304" s="25" t="s">
        <v>102</v>
      </c>
      <c r="E304" s="40" t="s">
        <v>2635</v>
      </c>
      <c r="F304" s="40" t="s">
        <v>2636</v>
      </c>
      <c r="G304" s="25" t="s">
        <v>102</v>
      </c>
      <c r="H304" s="40" t="s">
        <v>4538</v>
      </c>
      <c r="I304" s="40" t="s">
        <v>3908</v>
      </c>
      <c r="J304" s="449" t="s">
        <v>3068</v>
      </c>
      <c r="K304" s="449" t="s">
        <v>2604</v>
      </c>
      <c r="L304" s="449" t="s">
        <v>3909</v>
      </c>
      <c r="M304" s="449" t="s">
        <v>2666</v>
      </c>
      <c r="N304" s="25" t="s">
        <v>6</v>
      </c>
      <c r="O304" s="437" t="s">
        <v>4528</v>
      </c>
      <c r="P304" s="437">
        <v>2021</v>
      </c>
      <c r="Q304" s="28" t="s">
        <v>4558</v>
      </c>
      <c r="R304" s="28" t="e">
        <f>COUNTIF(#REF!,'TABLERO-HALLAZGOS'!Q304)</f>
        <v>#REF!</v>
      </c>
      <c r="S304" s="435" t="s">
        <v>4559</v>
      </c>
      <c r="T304" s="494">
        <v>44545</v>
      </c>
      <c r="U304" s="491">
        <v>44635</v>
      </c>
      <c r="V304" s="484" t="e">
        <f>(SUMIF(#REF!,'TABLERO-HALLAZGOS'!Q304,#REF!))/(R304)</f>
        <v>#REF!</v>
      </c>
      <c r="W304" s="465" t="e">
        <f t="shared" si="71"/>
        <v>#REF!</v>
      </c>
      <c r="X304" s="485">
        <f t="shared" si="72"/>
        <v>-168</v>
      </c>
      <c r="Y304" s="383" t="str">
        <f t="shared" si="73"/>
        <v>VENCIDO</v>
      </c>
      <c r="Z304" s="484" t="e">
        <f>(SUMIF(#REF!,'TABLERO-HALLAZGOS'!Q304,#REF!))/(R304)</f>
        <v>#REF!</v>
      </c>
      <c r="AA304" s="46" t="s">
        <v>49</v>
      </c>
      <c r="AB304" s="46" t="s">
        <v>49</v>
      </c>
      <c r="AC304" s="240" t="e">
        <f>(SUMIF(#REF!,'TABLERO-HALLAZGOS'!Q304,#REF!))/(R304)</f>
        <v>#REF!</v>
      </c>
      <c r="AD304" s="46" t="e">
        <f t="shared" si="74"/>
        <v>#REF!</v>
      </c>
      <c r="AE304" s="85" t="e">
        <f t="shared" si="79"/>
        <v>#REF!</v>
      </c>
      <c r="AF304" s="85" t="e">
        <f t="shared" si="80"/>
        <v>#REF!</v>
      </c>
      <c r="AG304" s="240" t="e">
        <f>(SUMIF(#REF!,'TABLERO-HALLAZGOS'!Q304,#REF!))/(R304)</f>
        <v>#REF!</v>
      </c>
      <c r="AH304" s="46" t="s">
        <v>49</v>
      </c>
    </row>
    <row r="305" spans="2:34" s="1" customFormat="1" ht="33" customHeight="1" x14ac:dyDescent="0.25">
      <c r="B305" s="40" t="s">
        <v>3924</v>
      </c>
      <c r="C305" s="449" t="s">
        <v>2636</v>
      </c>
      <c r="D305" s="25" t="s">
        <v>102</v>
      </c>
      <c r="E305" s="40" t="s">
        <v>2635</v>
      </c>
      <c r="F305" s="40" t="s">
        <v>2636</v>
      </c>
      <c r="G305" s="25" t="s">
        <v>102</v>
      </c>
      <c r="H305" s="40" t="s">
        <v>4560</v>
      </c>
      <c r="I305" s="40" t="s">
        <v>2639</v>
      </c>
      <c r="J305" s="449" t="s">
        <v>2769</v>
      </c>
      <c r="K305" s="449" t="s">
        <v>2770</v>
      </c>
      <c r="L305" s="449" t="s">
        <v>2771</v>
      </c>
      <c r="M305" s="449" t="s">
        <v>2772</v>
      </c>
      <c r="N305" s="25" t="s">
        <v>6</v>
      </c>
      <c r="O305" s="437" t="s">
        <v>4528</v>
      </c>
      <c r="P305" s="437">
        <v>2021</v>
      </c>
      <c r="Q305" s="28" t="s">
        <v>4561</v>
      </c>
      <c r="R305" s="28" t="e">
        <f>COUNTIF(#REF!,'TABLERO-HALLAZGOS'!Q305)</f>
        <v>#REF!</v>
      </c>
      <c r="S305" s="435" t="s">
        <v>4562</v>
      </c>
      <c r="T305" s="494">
        <v>44545</v>
      </c>
      <c r="U305" s="491">
        <v>44635</v>
      </c>
      <c r="V305" s="484" t="e">
        <f>(SUMIF(#REF!,'TABLERO-HALLAZGOS'!Q305,#REF!))/(R305)</f>
        <v>#REF!</v>
      </c>
      <c r="W305" s="465" t="e">
        <f t="shared" si="71"/>
        <v>#REF!</v>
      </c>
      <c r="X305" s="485">
        <f t="shared" si="72"/>
        <v>-168</v>
      </c>
      <c r="Y305" s="383" t="str">
        <f t="shared" si="73"/>
        <v>VENCIDO</v>
      </c>
      <c r="Z305" s="484" t="e">
        <f>(SUMIF(#REF!,'TABLERO-HALLAZGOS'!Q305,#REF!))/(R305)</f>
        <v>#REF!</v>
      </c>
      <c r="AA305" s="46" t="s">
        <v>48</v>
      </c>
      <c r="AB305" s="46" t="s">
        <v>48</v>
      </c>
      <c r="AC305" s="240" t="e">
        <f>(SUMIF(#REF!,'TABLERO-HALLAZGOS'!Q305,#REF!))/(R305)</f>
        <v>#REF!</v>
      </c>
      <c r="AD305" s="46" t="e">
        <f t="shared" si="74"/>
        <v>#REF!</v>
      </c>
      <c r="AE305" s="46">
        <f t="shared" si="75"/>
        <v>-168</v>
      </c>
      <c r="AF305" s="46" t="str">
        <f t="shared" si="76"/>
        <v>VENCIDO</v>
      </c>
      <c r="AG305" s="240" t="e">
        <f>(SUMIF(#REF!,'TABLERO-HALLAZGOS'!Q305,#REF!))/(R305)</f>
        <v>#REF!</v>
      </c>
      <c r="AH305" s="46" t="s">
        <v>48</v>
      </c>
    </row>
    <row r="306" spans="2:34" s="1" customFormat="1" ht="33" customHeight="1" x14ac:dyDescent="0.25">
      <c r="B306" s="40" t="s">
        <v>3924</v>
      </c>
      <c r="C306" s="449" t="s">
        <v>2636</v>
      </c>
      <c r="D306" s="25" t="s">
        <v>102</v>
      </c>
      <c r="E306" s="40" t="s">
        <v>2635</v>
      </c>
      <c r="F306" s="40" t="s">
        <v>2636</v>
      </c>
      <c r="G306" s="25" t="s">
        <v>102</v>
      </c>
      <c r="H306" s="40" t="s">
        <v>4563</v>
      </c>
      <c r="I306" s="40" t="s">
        <v>2682</v>
      </c>
      <c r="J306" s="449" t="s">
        <v>4039</v>
      </c>
      <c r="K306" s="449" t="s">
        <v>4040</v>
      </c>
      <c r="L306" s="449" t="s">
        <v>4041</v>
      </c>
      <c r="M306" s="449" t="s">
        <v>4042</v>
      </c>
      <c r="N306" s="25" t="s">
        <v>6</v>
      </c>
      <c r="O306" s="437" t="s">
        <v>4564</v>
      </c>
      <c r="P306" s="437">
        <v>2021</v>
      </c>
      <c r="Q306" s="28" t="s">
        <v>4565</v>
      </c>
      <c r="R306" s="28" t="e">
        <f>COUNTIF(#REF!,'TABLERO-HALLAZGOS'!Q306)</f>
        <v>#REF!</v>
      </c>
      <c r="S306" s="435" t="s">
        <v>4566</v>
      </c>
      <c r="T306" s="494">
        <v>44545</v>
      </c>
      <c r="U306" s="491">
        <v>44788</v>
      </c>
      <c r="V306" s="484" t="e">
        <f>(SUMIF(#REF!,'TABLERO-HALLAZGOS'!Q306,#REF!))/(R306)</f>
        <v>#REF!</v>
      </c>
      <c r="W306" s="465" t="e">
        <f t="shared" si="71"/>
        <v>#REF!</v>
      </c>
      <c r="X306" s="485">
        <f t="shared" si="72"/>
        <v>-15</v>
      </c>
      <c r="Y306" s="383" t="str">
        <f t="shared" si="73"/>
        <v>VENCIDO</v>
      </c>
      <c r="Z306" s="484" t="e">
        <f>(SUMIF(#REF!,'TABLERO-HALLAZGOS'!Q306,#REF!))/(R306)</f>
        <v>#REF!</v>
      </c>
      <c r="AA306" s="46" t="s">
        <v>48</v>
      </c>
      <c r="AB306" s="46" t="s">
        <v>48</v>
      </c>
      <c r="AC306" s="240" t="e">
        <f>(SUMIF(#REF!,'TABLERO-HALLAZGOS'!Q306,#REF!))/(R306)</f>
        <v>#REF!</v>
      </c>
      <c r="AD306" s="46" t="e">
        <f t="shared" si="74"/>
        <v>#REF!</v>
      </c>
      <c r="AE306" s="85" t="e">
        <f t="shared" ref="AE306:AE309" si="81">(IF(AD306="CUMPLIMIENTO TOTAL","CUMPLIMIENTO TOTAL",U306-$C$2))</f>
        <v>#REF!</v>
      </c>
      <c r="AF306" s="85" t="e">
        <f t="shared" ref="AF306:AF309" si="82">(IF(AD306="CUMPLIMIENTO TOTAL","CUMPLIMIENTO TOTAL",IF(AE306&lt;=0,"VENCIDO",IF(AE306&lt;=$F$2,"POR VENCER","CON TIEMPO"))))</f>
        <v>#REF!</v>
      </c>
      <c r="AG306" s="240" t="e">
        <f>(SUMIF(#REF!,'TABLERO-HALLAZGOS'!Q306,#REF!))/(R306)</f>
        <v>#REF!</v>
      </c>
      <c r="AH306" s="46" t="s">
        <v>49</v>
      </c>
    </row>
    <row r="307" spans="2:34" s="1" customFormat="1" ht="33" customHeight="1" x14ac:dyDescent="0.25">
      <c r="B307" s="40" t="s">
        <v>3924</v>
      </c>
      <c r="C307" s="449" t="s">
        <v>2636</v>
      </c>
      <c r="D307" s="25" t="s">
        <v>102</v>
      </c>
      <c r="E307" s="40" t="s">
        <v>2635</v>
      </c>
      <c r="F307" s="40" t="s">
        <v>2636</v>
      </c>
      <c r="G307" s="25" t="s">
        <v>102</v>
      </c>
      <c r="H307" s="40" t="s">
        <v>4567</v>
      </c>
      <c r="I307" s="40" t="s">
        <v>2682</v>
      </c>
      <c r="J307" s="449" t="s">
        <v>2683</v>
      </c>
      <c r="K307" s="449" t="s">
        <v>2684</v>
      </c>
      <c r="L307" s="449" t="s">
        <v>2685</v>
      </c>
      <c r="M307" s="449" t="s">
        <v>2686</v>
      </c>
      <c r="N307" s="25" t="s">
        <v>6</v>
      </c>
      <c r="O307" s="437" t="s">
        <v>4564</v>
      </c>
      <c r="P307" s="437">
        <v>2021</v>
      </c>
      <c r="Q307" s="28" t="s">
        <v>4568</v>
      </c>
      <c r="R307" s="28" t="e">
        <f>COUNTIF(#REF!,'TABLERO-HALLAZGOS'!Q307)</f>
        <v>#REF!</v>
      </c>
      <c r="S307" s="435" t="s">
        <v>4569</v>
      </c>
      <c r="T307" s="494">
        <v>44545</v>
      </c>
      <c r="U307" s="491">
        <v>44880</v>
      </c>
      <c r="V307" s="484" t="e">
        <f>(SUMIF(#REF!,'TABLERO-HALLAZGOS'!Q307,#REF!))/(R307)</f>
        <v>#REF!</v>
      </c>
      <c r="W307" s="465" t="e">
        <f t="shared" si="71"/>
        <v>#REF!</v>
      </c>
      <c r="X307" s="485">
        <f t="shared" si="72"/>
        <v>77</v>
      </c>
      <c r="Y307" s="383" t="str">
        <f t="shared" si="73"/>
        <v>CON TIEMPO</v>
      </c>
      <c r="Z307" s="484" t="e">
        <f>(SUMIF(#REF!,'TABLERO-HALLAZGOS'!Q307,#REF!))/(R307)</f>
        <v>#REF!</v>
      </c>
      <c r="AA307" s="46" t="s">
        <v>48</v>
      </c>
      <c r="AB307" s="46" t="s">
        <v>48</v>
      </c>
      <c r="AC307" s="240" t="e">
        <f>(SUMIF(#REF!,'TABLERO-HALLAZGOS'!Q307,#REF!))/(R307)</f>
        <v>#REF!</v>
      </c>
      <c r="AD307" s="46" t="e">
        <f t="shared" si="74"/>
        <v>#REF!</v>
      </c>
      <c r="AE307" s="85" t="e">
        <f t="shared" si="81"/>
        <v>#REF!</v>
      </c>
      <c r="AF307" s="85" t="e">
        <f t="shared" si="82"/>
        <v>#REF!</v>
      </c>
      <c r="AG307" s="240" t="e">
        <f>(SUMIF(#REF!,'TABLERO-HALLAZGOS'!Q307,#REF!))/(R307)</f>
        <v>#REF!</v>
      </c>
      <c r="AH307" s="46" t="s">
        <v>49</v>
      </c>
    </row>
    <row r="308" spans="2:34" s="1" customFormat="1" ht="33" customHeight="1" x14ac:dyDescent="0.25">
      <c r="B308" s="40" t="s">
        <v>3924</v>
      </c>
      <c r="C308" s="449" t="s">
        <v>2636</v>
      </c>
      <c r="D308" s="25" t="s">
        <v>102</v>
      </c>
      <c r="E308" s="40" t="s">
        <v>2635</v>
      </c>
      <c r="F308" s="40" t="s">
        <v>2636</v>
      </c>
      <c r="G308" s="25" t="s">
        <v>102</v>
      </c>
      <c r="H308" s="40" t="s">
        <v>4570</v>
      </c>
      <c r="I308" s="40" t="s">
        <v>2682</v>
      </c>
      <c r="J308" s="449" t="s">
        <v>2683</v>
      </c>
      <c r="K308" s="449" t="s">
        <v>2684</v>
      </c>
      <c r="L308" s="449" t="s">
        <v>2685</v>
      </c>
      <c r="M308" s="449" t="s">
        <v>2686</v>
      </c>
      <c r="N308" s="25" t="s">
        <v>6</v>
      </c>
      <c r="O308" s="437" t="s">
        <v>4564</v>
      </c>
      <c r="P308" s="437">
        <v>2021</v>
      </c>
      <c r="Q308" s="28" t="s">
        <v>4571</v>
      </c>
      <c r="R308" s="28" t="e">
        <f>COUNTIF(#REF!,'TABLERO-HALLAZGOS'!Q308)</f>
        <v>#REF!</v>
      </c>
      <c r="S308" s="435" t="s">
        <v>4572</v>
      </c>
      <c r="T308" s="494">
        <v>44545</v>
      </c>
      <c r="U308" s="491">
        <v>44788</v>
      </c>
      <c r="V308" s="484" t="e">
        <f>(SUMIF(#REF!,'TABLERO-HALLAZGOS'!Q308,#REF!))/(R308)</f>
        <v>#REF!</v>
      </c>
      <c r="W308" s="465" t="e">
        <f t="shared" si="71"/>
        <v>#REF!</v>
      </c>
      <c r="X308" s="485">
        <f t="shared" si="72"/>
        <v>-15</v>
      </c>
      <c r="Y308" s="383" t="str">
        <f t="shared" si="73"/>
        <v>VENCIDO</v>
      </c>
      <c r="Z308" s="484" t="e">
        <f>(SUMIF(#REF!,'TABLERO-HALLAZGOS'!Q308,#REF!))/(R308)</f>
        <v>#REF!</v>
      </c>
      <c r="AA308" s="46" t="s">
        <v>48</v>
      </c>
      <c r="AB308" s="46" t="s">
        <v>48</v>
      </c>
      <c r="AC308" s="240" t="e">
        <f>(SUMIF(#REF!,'TABLERO-HALLAZGOS'!Q308,#REF!))/(R308)</f>
        <v>#REF!</v>
      </c>
      <c r="AD308" s="46" t="e">
        <f t="shared" si="74"/>
        <v>#REF!</v>
      </c>
      <c r="AE308" s="85" t="e">
        <f t="shared" si="81"/>
        <v>#REF!</v>
      </c>
      <c r="AF308" s="85" t="e">
        <f t="shared" si="82"/>
        <v>#REF!</v>
      </c>
      <c r="AG308" s="240" t="e">
        <f>(SUMIF(#REF!,'TABLERO-HALLAZGOS'!Q308,#REF!))/(R308)</f>
        <v>#REF!</v>
      </c>
      <c r="AH308" s="46" t="s">
        <v>49</v>
      </c>
    </row>
    <row r="309" spans="2:34" s="1" customFormat="1" ht="33" customHeight="1" x14ac:dyDescent="0.25">
      <c r="B309" s="40" t="s">
        <v>3924</v>
      </c>
      <c r="C309" s="449" t="s">
        <v>2636</v>
      </c>
      <c r="D309" s="25" t="s">
        <v>102</v>
      </c>
      <c r="E309" s="40" t="s">
        <v>4573</v>
      </c>
      <c r="F309" s="40" t="s">
        <v>4574</v>
      </c>
      <c r="G309" s="40" t="s">
        <v>4575</v>
      </c>
      <c r="H309" s="40" t="s">
        <v>4576</v>
      </c>
      <c r="I309" s="396" t="s">
        <v>4577</v>
      </c>
      <c r="J309" s="459" t="s">
        <v>4578</v>
      </c>
      <c r="K309" s="456" t="s">
        <v>4579</v>
      </c>
      <c r="L309" s="456" t="s">
        <v>4580</v>
      </c>
      <c r="M309" s="456" t="s">
        <v>4581</v>
      </c>
      <c r="N309" s="25" t="s">
        <v>6</v>
      </c>
      <c r="O309" s="437" t="s">
        <v>4564</v>
      </c>
      <c r="P309" s="437">
        <v>2021</v>
      </c>
      <c r="Q309" s="28" t="s">
        <v>4582</v>
      </c>
      <c r="R309" s="28" t="e">
        <f>COUNTIF(#REF!,'TABLERO-HALLAZGOS'!Q309)</f>
        <v>#REF!</v>
      </c>
      <c r="S309" s="435" t="s">
        <v>4583</v>
      </c>
      <c r="T309" s="494">
        <v>44545</v>
      </c>
      <c r="U309" s="491">
        <v>44727</v>
      </c>
      <c r="V309" s="484" t="e">
        <f>(SUMIF(#REF!,'TABLERO-HALLAZGOS'!Q309,#REF!))/(R309)</f>
        <v>#REF!</v>
      </c>
      <c r="W309" s="465" t="e">
        <f t="shared" si="71"/>
        <v>#REF!</v>
      </c>
      <c r="X309" s="485">
        <f t="shared" si="72"/>
        <v>-76</v>
      </c>
      <c r="Y309" s="383" t="str">
        <f t="shared" si="73"/>
        <v>VENCIDO</v>
      </c>
      <c r="Z309" s="484" t="e">
        <f>(SUMIF(#REF!,'TABLERO-HALLAZGOS'!Q309,#REF!))/(R309)</f>
        <v>#REF!</v>
      </c>
      <c r="AA309" s="46" t="s">
        <v>49</v>
      </c>
      <c r="AB309" s="46" t="s">
        <v>49</v>
      </c>
      <c r="AC309" s="240" t="e">
        <f>(SUMIF(#REF!,'TABLERO-HALLAZGOS'!Q309,#REF!))/(R309)</f>
        <v>#REF!</v>
      </c>
      <c r="AD309" s="46" t="e">
        <f t="shared" si="74"/>
        <v>#REF!</v>
      </c>
      <c r="AE309" s="85" t="e">
        <f t="shared" si="81"/>
        <v>#REF!</v>
      </c>
      <c r="AF309" s="85" t="e">
        <f t="shared" si="82"/>
        <v>#REF!</v>
      </c>
      <c r="AG309" s="240" t="e">
        <f>(SUMIF(#REF!,'TABLERO-HALLAZGOS'!Q309,#REF!))/(R309)</f>
        <v>#REF!</v>
      </c>
      <c r="AH309" s="46" t="s">
        <v>49</v>
      </c>
    </row>
    <row r="310" spans="2:34" s="1" customFormat="1" ht="33" customHeight="1" x14ac:dyDescent="0.25">
      <c r="B310" s="40" t="s">
        <v>3924</v>
      </c>
      <c r="C310" s="449" t="s">
        <v>2636</v>
      </c>
      <c r="D310" s="25" t="s">
        <v>102</v>
      </c>
      <c r="E310" s="40" t="s">
        <v>4135</v>
      </c>
      <c r="F310" s="40" t="s">
        <v>4001</v>
      </c>
      <c r="G310" s="25" t="s">
        <v>4002</v>
      </c>
      <c r="H310" s="40" t="s">
        <v>4584</v>
      </c>
      <c r="I310" s="40" t="s">
        <v>2682</v>
      </c>
      <c r="J310" s="449" t="s">
        <v>2683</v>
      </c>
      <c r="K310" s="449" t="s">
        <v>2684</v>
      </c>
      <c r="L310" s="449" t="s">
        <v>2685</v>
      </c>
      <c r="M310" s="449" t="s">
        <v>2686</v>
      </c>
      <c r="N310" s="25" t="s">
        <v>6</v>
      </c>
      <c r="O310" s="437" t="s">
        <v>4564</v>
      </c>
      <c r="P310" s="437">
        <v>2021</v>
      </c>
      <c r="Q310" s="28" t="s">
        <v>4585</v>
      </c>
      <c r="R310" s="28" t="e">
        <f>COUNTIF(#REF!,'TABLERO-HALLAZGOS'!Q310)</f>
        <v>#REF!</v>
      </c>
      <c r="S310" s="435" t="s">
        <v>4586</v>
      </c>
      <c r="T310" s="494">
        <v>44576</v>
      </c>
      <c r="U310" s="491">
        <v>44895</v>
      </c>
      <c r="V310" s="484" t="e">
        <f>(SUMIF(#REF!,'TABLERO-HALLAZGOS'!Q310,#REF!))/(R310)</f>
        <v>#REF!</v>
      </c>
      <c r="W310" s="465" t="e">
        <f t="shared" si="71"/>
        <v>#REF!</v>
      </c>
      <c r="X310" s="485">
        <f t="shared" si="72"/>
        <v>92</v>
      </c>
      <c r="Y310" s="383" t="str">
        <f t="shared" si="73"/>
        <v>CON TIEMPO</v>
      </c>
      <c r="Z310" s="484" t="e">
        <f>(SUMIF(#REF!,'TABLERO-HALLAZGOS'!Q310,#REF!))/(R310)</f>
        <v>#REF!</v>
      </c>
      <c r="AA310" s="46" t="s">
        <v>48</v>
      </c>
      <c r="AB310" s="46" t="s">
        <v>48</v>
      </c>
      <c r="AC310" s="240" t="e">
        <f>(SUMIF(#REF!,'TABLERO-HALLAZGOS'!Q310,#REF!))/(R310)</f>
        <v>#REF!</v>
      </c>
      <c r="AD310" s="46" t="e">
        <f t="shared" si="74"/>
        <v>#REF!</v>
      </c>
      <c r="AE310" s="46">
        <f t="shared" si="75"/>
        <v>92</v>
      </c>
      <c r="AF310" s="46" t="str">
        <f t="shared" si="76"/>
        <v>CON TIEMPO</v>
      </c>
      <c r="AG310" s="240" t="e">
        <f>(SUMIF(#REF!,'TABLERO-HALLAZGOS'!Q310,#REF!))/(R310)</f>
        <v>#REF!</v>
      </c>
      <c r="AH310" s="46" t="s">
        <v>48</v>
      </c>
    </row>
    <row r="311" spans="2:34" s="1" customFormat="1" ht="33" customHeight="1" x14ac:dyDescent="0.25">
      <c r="B311" s="40" t="s">
        <v>4067</v>
      </c>
      <c r="C311" s="384" t="s">
        <v>37</v>
      </c>
      <c r="D311" s="28" t="s">
        <v>100</v>
      </c>
      <c r="E311" s="40" t="s">
        <v>4067</v>
      </c>
      <c r="F311" s="40" t="s">
        <v>37</v>
      </c>
      <c r="G311" s="28" t="s">
        <v>100</v>
      </c>
      <c r="H311" s="25" t="s">
        <v>334</v>
      </c>
      <c r="I311" s="394" t="s">
        <v>4068</v>
      </c>
      <c r="J311" s="454" t="s">
        <v>2603</v>
      </c>
      <c r="K311" s="387" t="s">
        <v>2604</v>
      </c>
      <c r="L311" s="455" t="s">
        <v>4069</v>
      </c>
      <c r="M311" s="387" t="s">
        <v>4070</v>
      </c>
      <c r="N311" s="25" t="s">
        <v>6</v>
      </c>
      <c r="O311" s="437" t="s">
        <v>4587</v>
      </c>
      <c r="P311" s="437">
        <v>2021</v>
      </c>
      <c r="Q311" s="28" t="s">
        <v>4588</v>
      </c>
      <c r="R311" s="28" t="e">
        <f>COUNTIF(#REF!,'TABLERO-HALLAZGOS'!Q311)</f>
        <v>#REF!</v>
      </c>
      <c r="S311" s="435" t="s">
        <v>4589</v>
      </c>
      <c r="T311" s="494">
        <v>44593</v>
      </c>
      <c r="U311" s="491">
        <v>44895</v>
      </c>
      <c r="V311" s="484" t="e">
        <f>(SUMIF(#REF!,'TABLERO-HALLAZGOS'!Q311,#REF!))/(R311)</f>
        <v>#REF!</v>
      </c>
      <c r="W311" s="465" t="e">
        <f t="shared" si="71"/>
        <v>#REF!</v>
      </c>
      <c r="X311" s="485">
        <f t="shared" si="72"/>
        <v>92</v>
      </c>
      <c r="Y311" s="383" t="str">
        <f t="shared" si="73"/>
        <v>CON TIEMPO</v>
      </c>
      <c r="Z311" s="484" t="e">
        <f>(SUMIF(#REF!,'TABLERO-HALLAZGOS'!Q311,#REF!))/(R311)</f>
        <v>#REF!</v>
      </c>
      <c r="AA311" s="46" t="s">
        <v>48</v>
      </c>
      <c r="AB311" s="46" t="s">
        <v>48</v>
      </c>
      <c r="AC311" s="240" t="e">
        <f>(SUMIF(#REF!,'TABLERO-HALLAZGOS'!Q311,#REF!))/(R311)</f>
        <v>#REF!</v>
      </c>
      <c r="AD311" s="46" t="e">
        <f t="shared" si="74"/>
        <v>#REF!</v>
      </c>
      <c r="AE311" s="85" t="e">
        <f t="shared" ref="AE311:AE315" si="83">(IF(AD311="CUMPLIMIENTO TOTAL","CUMPLIMIENTO TOTAL",U311-$C$2))</f>
        <v>#REF!</v>
      </c>
      <c r="AF311" s="85" t="e">
        <f t="shared" ref="AF311:AF315" si="84">(IF(AD311="CUMPLIMIENTO TOTAL","CUMPLIMIENTO TOTAL",IF(AE311&lt;=0,"VENCIDO",IF(AE311&lt;=$F$2,"POR VENCER","CON TIEMPO"))))</f>
        <v>#REF!</v>
      </c>
      <c r="AG311" s="240" t="e">
        <f>(SUMIF(#REF!,'TABLERO-HALLAZGOS'!Q311,#REF!))/(R311)</f>
        <v>#REF!</v>
      </c>
      <c r="AH311" s="46" t="s">
        <v>49</v>
      </c>
    </row>
    <row r="312" spans="2:34" s="1" customFormat="1" ht="33" customHeight="1" x14ac:dyDescent="0.25">
      <c r="B312" s="40" t="s">
        <v>4067</v>
      </c>
      <c r="C312" s="384" t="s">
        <v>37</v>
      </c>
      <c r="D312" s="28" t="s">
        <v>100</v>
      </c>
      <c r="E312" s="40" t="s">
        <v>4067</v>
      </c>
      <c r="F312" s="40" t="s">
        <v>37</v>
      </c>
      <c r="G312" s="28" t="s">
        <v>100</v>
      </c>
      <c r="H312" s="25" t="s">
        <v>334</v>
      </c>
      <c r="I312" s="394" t="s">
        <v>4068</v>
      </c>
      <c r="J312" s="454" t="s">
        <v>2603</v>
      </c>
      <c r="K312" s="387" t="s">
        <v>2604</v>
      </c>
      <c r="L312" s="455" t="s">
        <v>4069</v>
      </c>
      <c r="M312" s="387" t="s">
        <v>4070</v>
      </c>
      <c r="N312" s="25" t="s">
        <v>6</v>
      </c>
      <c r="O312" s="437" t="s">
        <v>4587</v>
      </c>
      <c r="P312" s="437">
        <v>2021</v>
      </c>
      <c r="Q312" s="28" t="s">
        <v>4590</v>
      </c>
      <c r="R312" s="28" t="e">
        <f>COUNTIF(#REF!,'TABLERO-HALLAZGOS'!Q312)</f>
        <v>#REF!</v>
      </c>
      <c r="S312" s="435" t="s">
        <v>4591</v>
      </c>
      <c r="T312" s="494">
        <v>44562</v>
      </c>
      <c r="U312" s="491">
        <v>44926</v>
      </c>
      <c r="V312" s="484" t="e">
        <f>(SUMIF(#REF!,'TABLERO-HALLAZGOS'!Q312,#REF!))/(R312)</f>
        <v>#REF!</v>
      </c>
      <c r="W312" s="465" t="e">
        <f t="shared" si="71"/>
        <v>#REF!</v>
      </c>
      <c r="X312" s="485">
        <f t="shared" si="72"/>
        <v>123</v>
      </c>
      <c r="Y312" s="383" t="str">
        <f t="shared" si="73"/>
        <v>CON TIEMPO</v>
      </c>
      <c r="Z312" s="484" t="e">
        <f>(SUMIF(#REF!,'TABLERO-HALLAZGOS'!Q312,#REF!))/(R312)</f>
        <v>#REF!</v>
      </c>
      <c r="AA312" s="46" t="s">
        <v>48</v>
      </c>
      <c r="AB312" s="46" t="s">
        <v>48</v>
      </c>
      <c r="AC312" s="240" t="e">
        <f>(SUMIF(#REF!,'TABLERO-HALLAZGOS'!Q312,#REF!))/(R312)</f>
        <v>#REF!</v>
      </c>
      <c r="AD312" s="46" t="e">
        <f t="shared" si="74"/>
        <v>#REF!</v>
      </c>
      <c r="AE312" s="85" t="e">
        <f t="shared" si="83"/>
        <v>#REF!</v>
      </c>
      <c r="AF312" s="85" t="e">
        <f t="shared" si="84"/>
        <v>#REF!</v>
      </c>
      <c r="AG312" s="240" t="e">
        <f>(SUMIF(#REF!,'TABLERO-HALLAZGOS'!Q312,#REF!))/(R312)</f>
        <v>#REF!</v>
      </c>
      <c r="AH312" s="46" t="s">
        <v>49</v>
      </c>
    </row>
    <row r="313" spans="2:34" s="1" customFormat="1" ht="33" customHeight="1" x14ac:dyDescent="0.25">
      <c r="B313" s="40" t="s">
        <v>4067</v>
      </c>
      <c r="C313" s="384" t="s">
        <v>37</v>
      </c>
      <c r="D313" s="28" t="s">
        <v>100</v>
      </c>
      <c r="E313" s="25" t="s">
        <v>4067</v>
      </c>
      <c r="F313" s="28" t="s">
        <v>37</v>
      </c>
      <c r="G313" s="28" t="s">
        <v>100</v>
      </c>
      <c r="H313" s="25" t="s">
        <v>4307</v>
      </c>
      <c r="I313" s="394" t="s">
        <v>4068</v>
      </c>
      <c r="J313" s="454" t="s">
        <v>2603</v>
      </c>
      <c r="K313" s="387" t="s">
        <v>2604</v>
      </c>
      <c r="L313" s="455" t="s">
        <v>4069</v>
      </c>
      <c r="M313" s="387" t="s">
        <v>4070</v>
      </c>
      <c r="N313" s="25" t="s">
        <v>6</v>
      </c>
      <c r="O313" s="437" t="s">
        <v>4587</v>
      </c>
      <c r="P313" s="437">
        <v>2021</v>
      </c>
      <c r="Q313" s="28" t="s">
        <v>4592</v>
      </c>
      <c r="R313" s="28" t="e">
        <f>COUNTIF(#REF!,'TABLERO-HALLAZGOS'!Q313)</f>
        <v>#REF!</v>
      </c>
      <c r="S313" s="435" t="s">
        <v>4593</v>
      </c>
      <c r="T313" s="494">
        <v>44596</v>
      </c>
      <c r="U313" s="491">
        <v>44716</v>
      </c>
      <c r="V313" s="484" t="e">
        <f>(SUMIF(#REF!,'TABLERO-HALLAZGOS'!Q313,#REF!))/(R313)</f>
        <v>#REF!</v>
      </c>
      <c r="W313" s="465" t="e">
        <f t="shared" si="71"/>
        <v>#REF!</v>
      </c>
      <c r="X313" s="485">
        <f t="shared" si="72"/>
        <v>-87</v>
      </c>
      <c r="Y313" s="383" t="str">
        <f t="shared" si="73"/>
        <v>VENCIDO</v>
      </c>
      <c r="Z313" s="484" t="e">
        <f>(SUMIF(#REF!,'TABLERO-HALLAZGOS'!Q313,#REF!))/(R313)</f>
        <v>#REF!</v>
      </c>
      <c r="AA313" s="46" t="s">
        <v>49</v>
      </c>
      <c r="AB313" s="46" t="s">
        <v>49</v>
      </c>
      <c r="AC313" s="240" t="e">
        <f>(SUMIF(#REF!,'TABLERO-HALLAZGOS'!Q313,#REF!))/(R313)</f>
        <v>#REF!</v>
      </c>
      <c r="AD313" s="46" t="e">
        <f t="shared" si="74"/>
        <v>#REF!</v>
      </c>
      <c r="AE313" s="85" t="e">
        <f t="shared" si="83"/>
        <v>#REF!</v>
      </c>
      <c r="AF313" s="85" t="e">
        <f t="shared" si="84"/>
        <v>#REF!</v>
      </c>
      <c r="AG313" s="240" t="e">
        <f>(SUMIF(#REF!,'TABLERO-HALLAZGOS'!Q313,#REF!))/(R313)</f>
        <v>#REF!</v>
      </c>
      <c r="AH313" s="46" t="s">
        <v>49</v>
      </c>
    </row>
    <row r="314" spans="2:34" s="1" customFormat="1" ht="33" customHeight="1" x14ac:dyDescent="0.25">
      <c r="B314" s="40" t="s">
        <v>4067</v>
      </c>
      <c r="C314" s="384" t="s">
        <v>37</v>
      </c>
      <c r="D314" s="28" t="s">
        <v>100</v>
      </c>
      <c r="E314" s="40" t="s">
        <v>4067</v>
      </c>
      <c r="F314" s="40" t="s">
        <v>37</v>
      </c>
      <c r="G314" s="28" t="s">
        <v>100</v>
      </c>
      <c r="H314" s="25" t="s">
        <v>334</v>
      </c>
      <c r="I314" s="394" t="s">
        <v>4068</v>
      </c>
      <c r="J314" s="454" t="s">
        <v>2603</v>
      </c>
      <c r="K314" s="387" t="s">
        <v>2604</v>
      </c>
      <c r="L314" s="455" t="s">
        <v>4069</v>
      </c>
      <c r="M314" s="387" t="s">
        <v>4070</v>
      </c>
      <c r="N314" s="25" t="s">
        <v>6</v>
      </c>
      <c r="O314" s="437" t="s">
        <v>4594</v>
      </c>
      <c r="P314" s="437">
        <v>2021</v>
      </c>
      <c r="Q314" s="28" t="s">
        <v>4595</v>
      </c>
      <c r="R314" s="28" t="e">
        <f>COUNTIF(#REF!,'TABLERO-HALLAZGOS'!Q314)</f>
        <v>#REF!</v>
      </c>
      <c r="S314" s="435" t="s">
        <v>4596</v>
      </c>
      <c r="T314" s="494">
        <v>44621</v>
      </c>
      <c r="U314" s="491">
        <v>44772</v>
      </c>
      <c r="V314" s="484" t="e">
        <f>(SUMIF(#REF!,'TABLERO-HALLAZGOS'!Q314,#REF!))/(R314)</f>
        <v>#REF!</v>
      </c>
      <c r="W314" s="465" t="e">
        <f t="shared" si="71"/>
        <v>#REF!</v>
      </c>
      <c r="X314" s="485">
        <f t="shared" si="72"/>
        <v>-31</v>
      </c>
      <c r="Y314" s="383" t="str">
        <f t="shared" si="73"/>
        <v>VENCIDO</v>
      </c>
      <c r="Z314" s="484" t="e">
        <f>(SUMIF(#REF!,'TABLERO-HALLAZGOS'!Q314,#REF!))/(R314)</f>
        <v>#REF!</v>
      </c>
      <c r="AA314" s="46" t="s">
        <v>49</v>
      </c>
      <c r="AB314" s="46" t="s">
        <v>49</v>
      </c>
      <c r="AC314" s="240" t="e">
        <f>(SUMIF(#REF!,'TABLERO-HALLAZGOS'!Q314,#REF!))/(R314)</f>
        <v>#REF!</v>
      </c>
      <c r="AD314" s="46" t="e">
        <f t="shared" si="74"/>
        <v>#REF!</v>
      </c>
      <c r="AE314" s="85" t="e">
        <f t="shared" si="83"/>
        <v>#REF!</v>
      </c>
      <c r="AF314" s="85" t="e">
        <f t="shared" si="84"/>
        <v>#REF!</v>
      </c>
      <c r="AG314" s="240" t="e">
        <f>(SUMIF(#REF!,'TABLERO-HALLAZGOS'!Q314,#REF!))/(R314)</f>
        <v>#REF!</v>
      </c>
      <c r="AH314" s="46" t="s">
        <v>49</v>
      </c>
    </row>
    <row r="315" spans="2:34" s="1" customFormat="1" ht="33" customHeight="1" x14ac:dyDescent="0.25">
      <c r="B315" s="40" t="s">
        <v>4067</v>
      </c>
      <c r="C315" s="384" t="s">
        <v>37</v>
      </c>
      <c r="D315" s="28" t="s">
        <v>100</v>
      </c>
      <c r="E315" s="40" t="s">
        <v>4067</v>
      </c>
      <c r="F315" s="40" t="s">
        <v>37</v>
      </c>
      <c r="G315" s="28" t="s">
        <v>100</v>
      </c>
      <c r="H315" s="25" t="s">
        <v>334</v>
      </c>
      <c r="I315" s="394" t="s">
        <v>4068</v>
      </c>
      <c r="J315" s="454" t="s">
        <v>2603</v>
      </c>
      <c r="K315" s="387" t="s">
        <v>2604</v>
      </c>
      <c r="L315" s="455" t="s">
        <v>4069</v>
      </c>
      <c r="M315" s="387" t="s">
        <v>4070</v>
      </c>
      <c r="N315" s="25" t="s">
        <v>6</v>
      </c>
      <c r="O315" s="437" t="s">
        <v>4597</v>
      </c>
      <c r="P315" s="437">
        <v>2021</v>
      </c>
      <c r="Q315" s="28" t="s">
        <v>4598</v>
      </c>
      <c r="R315" s="28" t="e">
        <f>COUNTIF(#REF!,'TABLERO-HALLAZGOS'!Q315)</f>
        <v>#REF!</v>
      </c>
      <c r="S315" s="435" t="s">
        <v>4599</v>
      </c>
      <c r="T315" s="494">
        <v>44593</v>
      </c>
      <c r="U315" s="491">
        <v>44621</v>
      </c>
      <c r="V315" s="484" t="e">
        <f>(SUMIF(#REF!,'TABLERO-HALLAZGOS'!Q315,#REF!))/(R315)</f>
        <v>#REF!</v>
      </c>
      <c r="W315" s="465" t="e">
        <f t="shared" si="71"/>
        <v>#REF!</v>
      </c>
      <c r="X315" s="485">
        <f t="shared" si="72"/>
        <v>-182</v>
      </c>
      <c r="Y315" s="383" t="str">
        <f t="shared" si="73"/>
        <v>VENCIDO</v>
      </c>
      <c r="Z315" s="484" t="e">
        <f>(SUMIF(#REF!,'TABLERO-HALLAZGOS'!Q315,#REF!))/(R315)</f>
        <v>#REF!</v>
      </c>
      <c r="AA315" s="46" t="s">
        <v>48</v>
      </c>
      <c r="AB315" s="46" t="s">
        <v>48</v>
      </c>
      <c r="AC315" s="240" t="e">
        <f>(SUMIF(#REF!,'TABLERO-HALLAZGOS'!Q315,#REF!))/(R315)</f>
        <v>#REF!</v>
      </c>
      <c r="AD315" s="46" t="e">
        <f t="shared" si="74"/>
        <v>#REF!</v>
      </c>
      <c r="AE315" s="85" t="e">
        <f t="shared" si="83"/>
        <v>#REF!</v>
      </c>
      <c r="AF315" s="85" t="e">
        <f t="shared" si="84"/>
        <v>#REF!</v>
      </c>
      <c r="AG315" s="240" t="e">
        <f>(SUMIF(#REF!,'TABLERO-HALLAZGOS'!Q315,#REF!))/(R315)</f>
        <v>#REF!</v>
      </c>
      <c r="AH315" s="46" t="s">
        <v>49</v>
      </c>
    </row>
    <row r="316" spans="2:34" s="1" customFormat="1" ht="33" customHeight="1" x14ac:dyDescent="0.25">
      <c r="B316" s="40" t="s">
        <v>4067</v>
      </c>
      <c r="C316" s="384" t="s">
        <v>37</v>
      </c>
      <c r="D316" s="28" t="s">
        <v>100</v>
      </c>
      <c r="E316" s="40" t="s">
        <v>4067</v>
      </c>
      <c r="F316" s="40" t="s">
        <v>37</v>
      </c>
      <c r="G316" s="28" t="s">
        <v>100</v>
      </c>
      <c r="H316" s="25" t="s">
        <v>334</v>
      </c>
      <c r="I316" s="394" t="s">
        <v>4068</v>
      </c>
      <c r="J316" s="454" t="s">
        <v>2603</v>
      </c>
      <c r="K316" s="387" t="s">
        <v>2604</v>
      </c>
      <c r="L316" s="455" t="s">
        <v>4069</v>
      </c>
      <c r="M316" s="387" t="s">
        <v>4070</v>
      </c>
      <c r="N316" s="393" t="s">
        <v>6</v>
      </c>
      <c r="O316" s="393" t="s">
        <v>4600</v>
      </c>
      <c r="P316" s="393">
        <v>2021</v>
      </c>
      <c r="Q316" s="28" t="s">
        <v>4601</v>
      </c>
      <c r="R316" s="28" t="e">
        <f>COUNTIF(#REF!,'TABLERO-HALLAZGOS'!Q316)</f>
        <v>#REF!</v>
      </c>
      <c r="S316" s="393" t="s">
        <v>4602</v>
      </c>
      <c r="T316" s="469">
        <v>44621</v>
      </c>
      <c r="U316" s="495">
        <v>44926</v>
      </c>
      <c r="V316" s="484" t="e">
        <f>(SUMIF(#REF!,'TABLERO-HALLAZGOS'!Q316,#REF!))/(R316)</f>
        <v>#REF!</v>
      </c>
      <c r="W316" s="465" t="e">
        <f t="shared" si="71"/>
        <v>#REF!</v>
      </c>
      <c r="X316" s="485">
        <f t="shared" si="72"/>
        <v>123</v>
      </c>
      <c r="Y316" s="383" t="str">
        <f t="shared" si="73"/>
        <v>CON TIEMPO</v>
      </c>
      <c r="Z316" s="484" t="e">
        <f>(SUMIF(#REF!,'TABLERO-HALLAZGOS'!Q316,#REF!))/(R316)</f>
        <v>#REF!</v>
      </c>
      <c r="AA316" s="46" t="s">
        <v>48</v>
      </c>
      <c r="AB316" s="46" t="s">
        <v>48</v>
      </c>
      <c r="AC316" s="240" t="e">
        <f>(SUMIF(#REF!,'TABLERO-HALLAZGOS'!Q316,#REF!))/(R316)</f>
        <v>#REF!</v>
      </c>
      <c r="AD316" s="46" t="e">
        <f t="shared" si="74"/>
        <v>#REF!</v>
      </c>
      <c r="AE316" s="46">
        <f t="shared" si="75"/>
        <v>123</v>
      </c>
      <c r="AF316" s="46" t="str">
        <f t="shared" si="76"/>
        <v>CON TIEMPO</v>
      </c>
      <c r="AG316" s="240" t="e">
        <f>(SUMIF(#REF!,'TABLERO-HALLAZGOS'!Q316,#REF!))/(R316)</f>
        <v>#REF!</v>
      </c>
      <c r="AH316" s="46" t="s">
        <v>48</v>
      </c>
    </row>
    <row r="317" spans="2:34" s="1" customFormat="1" ht="33" customHeight="1" x14ac:dyDescent="0.25">
      <c r="B317" s="40" t="s">
        <v>229</v>
      </c>
      <c r="C317" s="384" t="s">
        <v>24</v>
      </c>
      <c r="D317" s="28" t="s">
        <v>99</v>
      </c>
      <c r="E317" s="28" t="s">
        <v>229</v>
      </c>
      <c r="F317" s="61" t="s">
        <v>24</v>
      </c>
      <c r="G317" s="25" t="s">
        <v>99</v>
      </c>
      <c r="H317" s="25" t="s">
        <v>3990</v>
      </c>
      <c r="I317" s="460" t="s">
        <v>2901</v>
      </c>
      <c r="J317" s="458" t="s">
        <v>2603</v>
      </c>
      <c r="K317" s="457" t="s">
        <v>2604</v>
      </c>
      <c r="L317" s="456" t="s">
        <v>2657</v>
      </c>
      <c r="M317" s="457" t="s">
        <v>2658</v>
      </c>
      <c r="N317" s="393" t="s">
        <v>6</v>
      </c>
      <c r="O317" s="393" t="s">
        <v>4603</v>
      </c>
      <c r="P317" s="393">
        <v>2021</v>
      </c>
      <c r="Q317" s="28" t="s">
        <v>4604</v>
      </c>
      <c r="R317" s="28" t="e">
        <f>COUNTIF(#REF!,'TABLERO-HALLAZGOS'!Q317)</f>
        <v>#REF!</v>
      </c>
      <c r="S317" s="393" t="s">
        <v>4605</v>
      </c>
      <c r="T317" s="496">
        <v>44603</v>
      </c>
      <c r="U317" s="496">
        <v>44620</v>
      </c>
      <c r="V317" s="484" t="e">
        <f>(SUMIF(#REF!,'TABLERO-HALLAZGOS'!Q317,#REF!))/(R317)</f>
        <v>#REF!</v>
      </c>
      <c r="W317" s="465" t="e">
        <f t="shared" si="71"/>
        <v>#REF!</v>
      </c>
      <c r="X317" s="485">
        <f t="shared" si="72"/>
        <v>-183</v>
      </c>
      <c r="Y317" s="383" t="str">
        <f t="shared" si="73"/>
        <v>VENCIDO</v>
      </c>
      <c r="Z317" s="484" t="e">
        <f>(SUMIF(#REF!,'TABLERO-HALLAZGOS'!Q317,#REF!))/(R317)</f>
        <v>#REF!</v>
      </c>
      <c r="AA317" s="46" t="s">
        <v>49</v>
      </c>
      <c r="AB317" s="46" t="s">
        <v>49</v>
      </c>
      <c r="AC317" s="240" t="e">
        <f>(SUMIF(#REF!,'TABLERO-HALLAZGOS'!Q317,#REF!))/(R317)</f>
        <v>#REF!</v>
      </c>
      <c r="AD317" s="46" t="e">
        <f>IF(AC317&lt;=0%,"SIN AVANCE",IF(AC317&lt;33%,"AVANCE MINIMO",IF(AC317&lt;66%,"AVANCE PARCIAL",IF(AC317&lt;=99.9%,"AVANCE SIGNIFICATIVO",IF(AC317=100%,"CUMPLIMIENTO TOTAL","ERROR")))))</f>
        <v>#REF!</v>
      </c>
      <c r="AE317" s="85" t="e">
        <f>(IF(AD317="CUMPLIMIENTO TOTAL","CUMPLIMIENTO TOTAL",U317-$C$2))</f>
        <v>#REF!</v>
      </c>
      <c r="AF317" s="85" t="e">
        <f>(IF(AD317="CUMPLIMIENTO TOTAL","CUMPLIMIENTO TOTAL",IF(AE317&lt;=0,"VENCIDO",IF(AE317&lt;=$F$2,"POR VENCER","CON TIEMPO"))))</f>
        <v>#REF!</v>
      </c>
      <c r="AG317" s="240" t="e">
        <f>(SUMIF(#REF!,'TABLERO-HALLAZGOS'!Q317,#REF!))/(R317)</f>
        <v>#REF!</v>
      </c>
      <c r="AH317" s="46" t="s">
        <v>49</v>
      </c>
    </row>
    <row r="318" spans="2:34" s="1" customFormat="1" ht="33" customHeight="1" x14ac:dyDescent="0.25">
      <c r="B318" s="40" t="s">
        <v>229</v>
      </c>
      <c r="C318" s="384" t="s">
        <v>24</v>
      </c>
      <c r="D318" s="28" t="s">
        <v>99</v>
      </c>
      <c r="E318" s="28" t="s">
        <v>229</v>
      </c>
      <c r="F318" s="61" t="s">
        <v>24</v>
      </c>
      <c r="G318" s="25" t="s">
        <v>99</v>
      </c>
      <c r="H318" s="25" t="s">
        <v>3990</v>
      </c>
      <c r="I318" s="460" t="s">
        <v>2901</v>
      </c>
      <c r="J318" s="458" t="s">
        <v>2603</v>
      </c>
      <c r="K318" s="457" t="s">
        <v>2604</v>
      </c>
      <c r="L318" s="456" t="s">
        <v>2657</v>
      </c>
      <c r="M318" s="457" t="s">
        <v>2658</v>
      </c>
      <c r="N318" s="393" t="s">
        <v>6</v>
      </c>
      <c r="O318" s="393" t="s">
        <v>4603</v>
      </c>
      <c r="P318" s="393">
        <v>2021</v>
      </c>
      <c r="Q318" s="28" t="s">
        <v>4606</v>
      </c>
      <c r="R318" s="28" t="e">
        <f>COUNTIF(#REF!,'TABLERO-HALLAZGOS'!Q318)</f>
        <v>#REF!</v>
      </c>
      <c r="S318" s="393" t="s">
        <v>4607</v>
      </c>
      <c r="T318" s="496">
        <v>44603</v>
      </c>
      <c r="U318" s="496">
        <v>44804</v>
      </c>
      <c r="V318" s="484" t="e">
        <f>(SUMIF(#REF!,'TABLERO-HALLAZGOS'!Q318,#REF!))/(R318)</f>
        <v>#REF!</v>
      </c>
      <c r="W318" s="465" t="e">
        <f t="shared" si="71"/>
        <v>#REF!</v>
      </c>
      <c r="X318" s="485">
        <f t="shared" si="72"/>
        <v>1</v>
      </c>
      <c r="Y318" s="383" t="str">
        <f t="shared" si="73"/>
        <v>POR VENCER</v>
      </c>
      <c r="Z318" s="484" t="e">
        <f>(SUMIF(#REF!,'TABLERO-HALLAZGOS'!Q318,#REF!))/(R318)</f>
        <v>#REF!</v>
      </c>
      <c r="AA318" s="46" t="s">
        <v>48</v>
      </c>
      <c r="AB318" s="46" t="s">
        <v>48</v>
      </c>
      <c r="AC318" s="240" t="e">
        <f>(SUMIF(#REF!,'TABLERO-HALLAZGOS'!Q318,#REF!))/(R318)</f>
        <v>#REF!</v>
      </c>
      <c r="AD318" s="46" t="e">
        <f t="shared" si="74"/>
        <v>#REF!</v>
      </c>
      <c r="AE318" s="46">
        <f t="shared" si="75"/>
        <v>1</v>
      </c>
      <c r="AF318" s="46" t="str">
        <f t="shared" si="76"/>
        <v>POR VENCER</v>
      </c>
      <c r="AG318" s="240" t="e">
        <f>(SUMIF(#REF!,'TABLERO-HALLAZGOS'!Q318,#REF!))/(R318)</f>
        <v>#REF!</v>
      </c>
      <c r="AH318" s="46" t="s">
        <v>48</v>
      </c>
    </row>
    <row r="319" spans="2:34" s="1" customFormat="1" ht="33" customHeight="1" x14ac:dyDescent="0.25">
      <c r="B319" s="40" t="s">
        <v>229</v>
      </c>
      <c r="C319" s="384" t="s">
        <v>24</v>
      </c>
      <c r="D319" s="28" t="s">
        <v>99</v>
      </c>
      <c r="E319" s="25" t="s">
        <v>4608</v>
      </c>
      <c r="F319" s="40" t="s">
        <v>4609</v>
      </c>
      <c r="G319" s="25" t="s">
        <v>4610</v>
      </c>
      <c r="H319" s="25" t="s">
        <v>3990</v>
      </c>
      <c r="I319" s="460" t="s">
        <v>4611</v>
      </c>
      <c r="J319" s="459" t="s">
        <v>4612</v>
      </c>
      <c r="K319" s="456" t="s">
        <v>3899</v>
      </c>
      <c r="L319" s="456" t="s">
        <v>3900</v>
      </c>
      <c r="M319" s="456" t="s">
        <v>3901</v>
      </c>
      <c r="N319" s="393" t="s">
        <v>6</v>
      </c>
      <c r="O319" s="393" t="s">
        <v>4603</v>
      </c>
      <c r="P319" s="393">
        <v>2021</v>
      </c>
      <c r="Q319" s="28" t="s">
        <v>4613</v>
      </c>
      <c r="R319" s="28" t="e">
        <f>COUNTIF(#REF!,'TABLERO-HALLAZGOS'!Q319)</f>
        <v>#REF!</v>
      </c>
      <c r="S319" s="393" t="s">
        <v>4614</v>
      </c>
      <c r="T319" s="496">
        <v>44603</v>
      </c>
      <c r="U319" s="495">
        <v>44895</v>
      </c>
      <c r="V319" s="484" t="e">
        <f>(SUMIF(#REF!,'TABLERO-HALLAZGOS'!Q319,#REF!))/(R319)</f>
        <v>#REF!</v>
      </c>
      <c r="W319" s="465" t="e">
        <f t="shared" si="71"/>
        <v>#REF!</v>
      </c>
      <c r="X319" s="485">
        <f t="shared" si="72"/>
        <v>92</v>
      </c>
      <c r="Y319" s="383" t="str">
        <f t="shared" si="73"/>
        <v>CON TIEMPO</v>
      </c>
      <c r="Z319" s="484" t="e">
        <f>(SUMIF(#REF!,'TABLERO-HALLAZGOS'!Q319,#REF!))/(R319)</f>
        <v>#REF!</v>
      </c>
      <c r="AA319" s="46" t="s">
        <v>48</v>
      </c>
      <c r="AB319" s="46" t="s">
        <v>48</v>
      </c>
      <c r="AC319" s="240" t="e">
        <f>(SUMIF(#REF!,'TABLERO-HALLAZGOS'!Q319,#REF!))/(R319)</f>
        <v>#REF!</v>
      </c>
      <c r="AD319" s="46" t="e">
        <f t="shared" si="74"/>
        <v>#REF!</v>
      </c>
      <c r="AE319" s="46">
        <f t="shared" si="75"/>
        <v>92</v>
      </c>
      <c r="AF319" s="46" t="str">
        <f t="shared" si="76"/>
        <v>CON TIEMPO</v>
      </c>
      <c r="AG319" s="240" t="e">
        <f>(SUMIF(#REF!,'TABLERO-HALLAZGOS'!Q319,#REF!))/(R319)</f>
        <v>#REF!</v>
      </c>
      <c r="AH319" s="46" t="s">
        <v>48</v>
      </c>
    </row>
    <row r="320" spans="2:34" s="1" customFormat="1" ht="33" customHeight="1" x14ac:dyDescent="0.25">
      <c r="B320" s="40" t="s">
        <v>229</v>
      </c>
      <c r="C320" s="384" t="s">
        <v>24</v>
      </c>
      <c r="D320" s="28" t="s">
        <v>99</v>
      </c>
      <c r="E320" s="28" t="s">
        <v>229</v>
      </c>
      <c r="F320" s="61" t="s">
        <v>24</v>
      </c>
      <c r="G320" s="25" t="s">
        <v>99</v>
      </c>
      <c r="H320" s="25" t="s">
        <v>3990</v>
      </c>
      <c r="I320" s="460" t="s">
        <v>2901</v>
      </c>
      <c r="J320" s="458" t="s">
        <v>2603</v>
      </c>
      <c r="K320" s="457" t="s">
        <v>2604</v>
      </c>
      <c r="L320" s="456" t="s">
        <v>2657</v>
      </c>
      <c r="M320" s="457" t="s">
        <v>2658</v>
      </c>
      <c r="N320" s="393" t="s">
        <v>6</v>
      </c>
      <c r="O320" s="393" t="s">
        <v>4603</v>
      </c>
      <c r="P320" s="393">
        <v>2021</v>
      </c>
      <c r="Q320" s="28" t="s">
        <v>4615</v>
      </c>
      <c r="R320" s="28" t="e">
        <f>COUNTIF(#REF!,'TABLERO-HALLAZGOS'!Q320)</f>
        <v>#REF!</v>
      </c>
      <c r="S320" s="393" t="s">
        <v>4616</v>
      </c>
      <c r="T320" s="496">
        <v>44603</v>
      </c>
      <c r="U320" s="495">
        <v>44804</v>
      </c>
      <c r="V320" s="484" t="e">
        <f>(SUMIF(#REF!,'TABLERO-HALLAZGOS'!Q320,#REF!))/(R320)</f>
        <v>#REF!</v>
      </c>
      <c r="W320" s="465" t="e">
        <f t="shared" si="71"/>
        <v>#REF!</v>
      </c>
      <c r="X320" s="485">
        <f t="shared" si="72"/>
        <v>1</v>
      </c>
      <c r="Y320" s="383" t="str">
        <f t="shared" si="73"/>
        <v>POR VENCER</v>
      </c>
      <c r="Z320" s="484" t="e">
        <f>(SUMIF(#REF!,'TABLERO-HALLAZGOS'!Q320,#REF!))/(R320)</f>
        <v>#REF!</v>
      </c>
      <c r="AA320" s="46" t="s">
        <v>48</v>
      </c>
      <c r="AB320" s="46" t="s">
        <v>48</v>
      </c>
      <c r="AC320" s="240" t="e">
        <f>(SUMIF(#REF!,'TABLERO-HALLAZGOS'!Q320,#REF!))/(R320)</f>
        <v>#REF!</v>
      </c>
      <c r="AD320" s="46" t="e">
        <f t="shared" si="74"/>
        <v>#REF!</v>
      </c>
      <c r="AE320" s="46">
        <f t="shared" si="75"/>
        <v>1</v>
      </c>
      <c r="AF320" s="46" t="str">
        <f t="shared" si="76"/>
        <v>POR VENCER</v>
      </c>
      <c r="AG320" s="240" t="e">
        <f>(SUMIF(#REF!,'TABLERO-HALLAZGOS'!Q320,#REF!))/(R320)</f>
        <v>#REF!</v>
      </c>
      <c r="AH320" s="46" t="s">
        <v>48</v>
      </c>
    </row>
    <row r="321" spans="2:34" s="1" customFormat="1" ht="33" customHeight="1" x14ac:dyDescent="0.25">
      <c r="B321" s="40" t="s">
        <v>229</v>
      </c>
      <c r="C321" s="384" t="s">
        <v>24</v>
      </c>
      <c r="D321" s="28" t="s">
        <v>99</v>
      </c>
      <c r="E321" s="28" t="s">
        <v>229</v>
      </c>
      <c r="F321" s="61" t="s">
        <v>24</v>
      </c>
      <c r="G321" s="25" t="s">
        <v>99</v>
      </c>
      <c r="H321" s="25" t="s">
        <v>3990</v>
      </c>
      <c r="I321" s="460" t="s">
        <v>2901</v>
      </c>
      <c r="J321" s="458" t="s">
        <v>2603</v>
      </c>
      <c r="K321" s="457" t="s">
        <v>2604</v>
      </c>
      <c r="L321" s="456" t="s">
        <v>2657</v>
      </c>
      <c r="M321" s="457" t="s">
        <v>2658</v>
      </c>
      <c r="N321" s="393" t="s">
        <v>6</v>
      </c>
      <c r="O321" s="393" t="s">
        <v>4603</v>
      </c>
      <c r="P321" s="393">
        <v>2021</v>
      </c>
      <c r="Q321" s="28" t="s">
        <v>4617</v>
      </c>
      <c r="R321" s="28" t="e">
        <f>COUNTIF(#REF!,'TABLERO-HALLAZGOS'!Q321)</f>
        <v>#REF!</v>
      </c>
      <c r="S321" s="393" t="s">
        <v>4618</v>
      </c>
      <c r="T321" s="496">
        <v>44603</v>
      </c>
      <c r="U321" s="495">
        <v>44804</v>
      </c>
      <c r="V321" s="484" t="e">
        <f>(SUMIF(#REF!,'TABLERO-HALLAZGOS'!Q321,#REF!))/(R321)</f>
        <v>#REF!</v>
      </c>
      <c r="W321" s="465" t="e">
        <f t="shared" si="71"/>
        <v>#REF!</v>
      </c>
      <c r="X321" s="485">
        <f t="shared" si="72"/>
        <v>1</v>
      </c>
      <c r="Y321" s="383" t="str">
        <f t="shared" si="73"/>
        <v>POR VENCER</v>
      </c>
      <c r="Z321" s="484" t="e">
        <f>(SUMIF(#REF!,'TABLERO-HALLAZGOS'!Q321,#REF!))/(R321)</f>
        <v>#REF!</v>
      </c>
      <c r="AA321" s="46" t="s">
        <v>48</v>
      </c>
      <c r="AB321" s="46" t="s">
        <v>48</v>
      </c>
      <c r="AC321" s="240" t="e">
        <f>(SUMIF(#REF!,'TABLERO-HALLAZGOS'!Q321,#REF!))/(R321)</f>
        <v>#REF!</v>
      </c>
      <c r="AD321" s="46" t="e">
        <f t="shared" si="74"/>
        <v>#REF!</v>
      </c>
      <c r="AE321" s="85" t="e">
        <f t="shared" ref="AE321:AE322" si="85">(IF(AD321="CUMPLIMIENTO TOTAL","CUMPLIMIENTO TOTAL",U321-$C$2))</f>
        <v>#REF!</v>
      </c>
      <c r="AF321" s="85" t="e">
        <f t="shared" ref="AF321:AF322" si="86">(IF(AD321="CUMPLIMIENTO TOTAL","CUMPLIMIENTO TOTAL",IF(AE321&lt;=0,"VENCIDO",IF(AE321&lt;=$F$2,"POR VENCER","CON TIEMPO"))))</f>
        <v>#REF!</v>
      </c>
      <c r="AG321" s="240" t="e">
        <f>(SUMIF(#REF!,'TABLERO-HALLAZGOS'!Q321,#REF!))/(R321)</f>
        <v>#REF!</v>
      </c>
      <c r="AH321" s="46" t="s">
        <v>49</v>
      </c>
    </row>
    <row r="322" spans="2:34" s="1" customFormat="1" ht="33" customHeight="1" x14ac:dyDescent="0.25">
      <c r="B322" s="40" t="s">
        <v>229</v>
      </c>
      <c r="C322" s="384" t="s">
        <v>24</v>
      </c>
      <c r="D322" s="28" t="s">
        <v>99</v>
      </c>
      <c r="E322" s="28" t="s">
        <v>229</v>
      </c>
      <c r="F322" s="61" t="s">
        <v>24</v>
      </c>
      <c r="G322" s="25" t="s">
        <v>99</v>
      </c>
      <c r="H322" s="25" t="s">
        <v>3990</v>
      </c>
      <c r="I322" s="460" t="s">
        <v>2901</v>
      </c>
      <c r="J322" s="458" t="s">
        <v>2603</v>
      </c>
      <c r="K322" s="457" t="s">
        <v>2604</v>
      </c>
      <c r="L322" s="456" t="s">
        <v>2657</v>
      </c>
      <c r="M322" s="457" t="s">
        <v>2658</v>
      </c>
      <c r="N322" s="393" t="s">
        <v>6</v>
      </c>
      <c r="O322" s="393" t="s">
        <v>4603</v>
      </c>
      <c r="P322" s="393">
        <v>2021</v>
      </c>
      <c r="Q322" s="28" t="s">
        <v>4619</v>
      </c>
      <c r="R322" s="28" t="e">
        <f>COUNTIF(#REF!,'TABLERO-HALLAZGOS'!Q322)</f>
        <v>#REF!</v>
      </c>
      <c r="S322" s="393" t="s">
        <v>4620</v>
      </c>
      <c r="T322" s="495">
        <v>44603</v>
      </c>
      <c r="U322" s="495">
        <v>44895</v>
      </c>
      <c r="V322" s="484" t="e">
        <f>(SUMIF(#REF!,'TABLERO-HALLAZGOS'!Q322,#REF!))/(R322)</f>
        <v>#REF!</v>
      </c>
      <c r="W322" s="465" t="e">
        <f t="shared" si="71"/>
        <v>#REF!</v>
      </c>
      <c r="X322" s="485">
        <f t="shared" si="72"/>
        <v>92</v>
      </c>
      <c r="Y322" s="383" t="str">
        <f t="shared" si="73"/>
        <v>CON TIEMPO</v>
      </c>
      <c r="Z322" s="484" t="e">
        <f>(SUMIF(#REF!,'TABLERO-HALLAZGOS'!Q322,#REF!))/(R322)</f>
        <v>#REF!</v>
      </c>
      <c r="AA322" s="46" t="s">
        <v>48</v>
      </c>
      <c r="AB322" s="46" t="s">
        <v>48</v>
      </c>
      <c r="AC322" s="240" t="e">
        <f>(SUMIF(#REF!,'TABLERO-HALLAZGOS'!Q322,#REF!))/(R322)</f>
        <v>#REF!</v>
      </c>
      <c r="AD322" s="46" t="e">
        <f t="shared" si="74"/>
        <v>#REF!</v>
      </c>
      <c r="AE322" s="85" t="e">
        <f t="shared" si="85"/>
        <v>#REF!</v>
      </c>
      <c r="AF322" s="85" t="e">
        <f t="shared" si="86"/>
        <v>#REF!</v>
      </c>
      <c r="AG322" s="240" t="e">
        <f>(SUMIF(#REF!,'TABLERO-HALLAZGOS'!Q322,#REF!))/(R322)</f>
        <v>#REF!</v>
      </c>
      <c r="AH322" s="46" t="s">
        <v>49</v>
      </c>
    </row>
    <row r="323" spans="2:34" s="1" customFormat="1" ht="33" customHeight="1" x14ac:dyDescent="0.25">
      <c r="B323" s="40" t="s">
        <v>229</v>
      </c>
      <c r="C323" s="384" t="s">
        <v>24</v>
      </c>
      <c r="D323" s="28" t="s">
        <v>99</v>
      </c>
      <c r="E323" s="28" t="s">
        <v>229</v>
      </c>
      <c r="F323" s="61" t="s">
        <v>24</v>
      </c>
      <c r="G323" s="25" t="s">
        <v>99</v>
      </c>
      <c r="H323" s="25" t="s">
        <v>3990</v>
      </c>
      <c r="I323" s="460" t="s">
        <v>2901</v>
      </c>
      <c r="J323" s="458" t="s">
        <v>2603</v>
      </c>
      <c r="K323" s="457" t="s">
        <v>2604</v>
      </c>
      <c r="L323" s="456" t="s">
        <v>2657</v>
      </c>
      <c r="M323" s="457" t="s">
        <v>2658</v>
      </c>
      <c r="N323" s="393" t="s">
        <v>6</v>
      </c>
      <c r="O323" s="393" t="s">
        <v>4603</v>
      </c>
      <c r="P323" s="393">
        <v>2021</v>
      </c>
      <c r="Q323" s="28" t="s">
        <v>4621</v>
      </c>
      <c r="R323" s="28" t="e">
        <f>COUNTIF(#REF!,'TABLERO-HALLAZGOS'!Q323)</f>
        <v>#REF!</v>
      </c>
      <c r="S323" s="393" t="s">
        <v>4622</v>
      </c>
      <c r="T323" s="496">
        <v>44602</v>
      </c>
      <c r="U323" s="495">
        <v>44804</v>
      </c>
      <c r="V323" s="484" t="e">
        <f>(SUMIF(#REF!,'TABLERO-HALLAZGOS'!Q323,#REF!))/(R323)</f>
        <v>#REF!</v>
      </c>
      <c r="W323" s="465" t="e">
        <f t="shared" si="71"/>
        <v>#REF!</v>
      </c>
      <c r="X323" s="485">
        <f t="shared" si="72"/>
        <v>1</v>
      </c>
      <c r="Y323" s="383" t="str">
        <f t="shared" si="73"/>
        <v>POR VENCER</v>
      </c>
      <c r="Z323" s="484" t="e">
        <f>(SUMIF(#REF!,'TABLERO-HALLAZGOS'!Q323,#REF!))/(R323)</f>
        <v>#REF!</v>
      </c>
      <c r="AA323" s="46" t="s">
        <v>48</v>
      </c>
      <c r="AB323" s="46" t="s">
        <v>48</v>
      </c>
      <c r="AC323" s="240" t="e">
        <f>(SUMIF(#REF!,'TABLERO-HALLAZGOS'!Q323,#REF!))/(R323)</f>
        <v>#REF!</v>
      </c>
      <c r="AD323" s="46" t="e">
        <f t="shared" si="74"/>
        <v>#REF!</v>
      </c>
      <c r="AE323" s="46">
        <f t="shared" si="75"/>
        <v>1</v>
      </c>
      <c r="AF323" s="46" t="str">
        <f t="shared" si="76"/>
        <v>POR VENCER</v>
      </c>
      <c r="AG323" s="240" t="e">
        <f>(SUMIF(#REF!,'TABLERO-HALLAZGOS'!Q323,#REF!))/(R323)</f>
        <v>#REF!</v>
      </c>
      <c r="AH323" s="46" t="s">
        <v>48</v>
      </c>
    </row>
    <row r="324" spans="2:34" s="1" customFormat="1" ht="33" customHeight="1" x14ac:dyDescent="0.25">
      <c r="B324" s="40" t="s">
        <v>229</v>
      </c>
      <c r="C324" s="384" t="s">
        <v>24</v>
      </c>
      <c r="D324" s="28" t="s">
        <v>99</v>
      </c>
      <c r="E324" s="25" t="s">
        <v>4623</v>
      </c>
      <c r="F324" s="40" t="s">
        <v>4624</v>
      </c>
      <c r="G324" s="25" t="s">
        <v>4625</v>
      </c>
      <c r="H324" s="25" t="s">
        <v>4626</v>
      </c>
      <c r="I324" s="460" t="s">
        <v>4627</v>
      </c>
      <c r="J324" s="459" t="s">
        <v>4628</v>
      </c>
      <c r="K324" s="456" t="s">
        <v>4629</v>
      </c>
      <c r="L324" s="456" t="s">
        <v>4630</v>
      </c>
      <c r="M324" s="456" t="s">
        <v>4631</v>
      </c>
      <c r="N324" s="393" t="s">
        <v>6</v>
      </c>
      <c r="O324" s="393" t="s">
        <v>4603</v>
      </c>
      <c r="P324" s="393">
        <v>2021</v>
      </c>
      <c r="Q324" s="28" t="s">
        <v>4632</v>
      </c>
      <c r="R324" s="28" t="e">
        <f>COUNTIF(#REF!,'TABLERO-HALLAZGOS'!Q324)</f>
        <v>#REF!</v>
      </c>
      <c r="S324" s="393" t="s">
        <v>4633</v>
      </c>
      <c r="T324" s="496">
        <v>44743</v>
      </c>
      <c r="U324" s="495">
        <v>44895</v>
      </c>
      <c r="V324" s="484" t="e">
        <f>(SUMIF(#REF!,'TABLERO-HALLAZGOS'!Q324,#REF!))/(R324)</f>
        <v>#REF!</v>
      </c>
      <c r="W324" s="465" t="e">
        <f t="shared" si="71"/>
        <v>#REF!</v>
      </c>
      <c r="X324" s="485">
        <f t="shared" si="72"/>
        <v>92</v>
      </c>
      <c r="Y324" s="383" t="str">
        <f t="shared" si="73"/>
        <v>CON TIEMPO</v>
      </c>
      <c r="Z324" s="484" t="e">
        <f>(SUMIF(#REF!,'TABLERO-HALLAZGOS'!Q324,#REF!))/(R324)</f>
        <v>#REF!</v>
      </c>
      <c r="AA324" s="46" t="s">
        <v>48</v>
      </c>
      <c r="AB324" s="46" t="s">
        <v>48</v>
      </c>
      <c r="AC324" s="240" t="e">
        <f>(SUMIF(#REF!,'TABLERO-HALLAZGOS'!Q324,#REF!))/(R324)</f>
        <v>#REF!</v>
      </c>
      <c r="AD324" s="46" t="e">
        <f t="shared" si="74"/>
        <v>#REF!</v>
      </c>
      <c r="AE324" s="46">
        <f t="shared" si="75"/>
        <v>92</v>
      </c>
      <c r="AF324" s="46" t="str">
        <f t="shared" si="76"/>
        <v>CON TIEMPO</v>
      </c>
      <c r="AG324" s="240" t="e">
        <f>(SUMIF(#REF!,'TABLERO-HALLAZGOS'!Q324,#REF!))/(R324)</f>
        <v>#REF!</v>
      </c>
      <c r="AH324" s="46" t="s">
        <v>48</v>
      </c>
    </row>
    <row r="325" spans="2:34" s="1" customFormat="1" ht="33" customHeight="1" x14ac:dyDescent="0.25">
      <c r="B325" s="40" t="s">
        <v>229</v>
      </c>
      <c r="C325" s="384" t="s">
        <v>24</v>
      </c>
      <c r="D325" s="28" t="s">
        <v>99</v>
      </c>
      <c r="E325" s="28" t="s">
        <v>229</v>
      </c>
      <c r="F325" s="61" t="s">
        <v>24</v>
      </c>
      <c r="G325" s="25" t="s">
        <v>99</v>
      </c>
      <c r="H325" s="25" t="s">
        <v>3990</v>
      </c>
      <c r="I325" s="460" t="s">
        <v>2901</v>
      </c>
      <c r="J325" s="458" t="s">
        <v>2603</v>
      </c>
      <c r="K325" s="457" t="s">
        <v>2604</v>
      </c>
      <c r="L325" s="456" t="s">
        <v>2657</v>
      </c>
      <c r="M325" s="457" t="s">
        <v>2658</v>
      </c>
      <c r="N325" s="393" t="s">
        <v>6</v>
      </c>
      <c r="O325" s="393" t="s">
        <v>4603</v>
      </c>
      <c r="P325" s="393">
        <v>2021</v>
      </c>
      <c r="Q325" s="28" t="s">
        <v>4634</v>
      </c>
      <c r="R325" s="28" t="e">
        <f>COUNTIF(#REF!,'TABLERO-HALLAZGOS'!Q325)</f>
        <v>#REF!</v>
      </c>
      <c r="S325" s="393" t="s">
        <v>4635</v>
      </c>
      <c r="T325" s="496">
        <v>44602</v>
      </c>
      <c r="U325" s="495">
        <v>44804</v>
      </c>
      <c r="V325" s="484" t="e">
        <f>(SUMIF(#REF!,'TABLERO-HALLAZGOS'!Q325,#REF!))/(R325)</f>
        <v>#REF!</v>
      </c>
      <c r="W325" s="465" t="e">
        <f t="shared" si="71"/>
        <v>#REF!</v>
      </c>
      <c r="X325" s="485">
        <f t="shared" si="72"/>
        <v>1</v>
      </c>
      <c r="Y325" s="383" t="str">
        <f t="shared" si="73"/>
        <v>POR VENCER</v>
      </c>
      <c r="Z325" s="484" t="e">
        <f>(SUMIF(#REF!,'TABLERO-HALLAZGOS'!Q325,#REF!))/(R325)</f>
        <v>#REF!</v>
      </c>
      <c r="AA325" s="46" t="s">
        <v>48</v>
      </c>
      <c r="AB325" s="46" t="s">
        <v>48</v>
      </c>
      <c r="AC325" s="240" t="e">
        <f>(SUMIF(#REF!,'TABLERO-HALLAZGOS'!Q325,#REF!))/(R325)</f>
        <v>#REF!</v>
      </c>
      <c r="AD325" s="46" t="e">
        <f t="shared" si="74"/>
        <v>#REF!</v>
      </c>
      <c r="AE325" s="85" t="e">
        <f t="shared" ref="AE325:AE333" si="87">(IF(AD325="CUMPLIMIENTO TOTAL","CUMPLIMIENTO TOTAL",U325-$C$2))</f>
        <v>#REF!</v>
      </c>
      <c r="AF325" s="85" t="e">
        <f t="shared" ref="AF325:AF333" si="88">(IF(AD325="CUMPLIMIENTO TOTAL","CUMPLIMIENTO TOTAL",IF(AE325&lt;=0,"VENCIDO",IF(AE325&lt;=$F$2,"POR VENCER","CON TIEMPO"))))</f>
        <v>#REF!</v>
      </c>
      <c r="AG325" s="240" t="e">
        <f>(SUMIF(#REF!,'TABLERO-HALLAZGOS'!Q325,#REF!))/(R325)</f>
        <v>#REF!</v>
      </c>
      <c r="AH325" s="46" t="s">
        <v>49</v>
      </c>
    </row>
    <row r="326" spans="2:34" s="1" customFormat="1" ht="33" customHeight="1" x14ac:dyDescent="0.25">
      <c r="B326" s="40" t="s">
        <v>2599</v>
      </c>
      <c r="C326" s="384" t="s">
        <v>2600</v>
      </c>
      <c r="D326" s="28" t="s">
        <v>96</v>
      </c>
      <c r="E326" s="28" t="s">
        <v>3817</v>
      </c>
      <c r="F326" s="28" t="s">
        <v>24</v>
      </c>
      <c r="G326" s="25" t="s">
        <v>99</v>
      </c>
      <c r="H326" s="25" t="s">
        <v>3818</v>
      </c>
      <c r="I326" s="453" t="s">
        <v>3819</v>
      </c>
      <c r="J326" s="454" t="s">
        <v>2603</v>
      </c>
      <c r="K326" s="387" t="s">
        <v>2604</v>
      </c>
      <c r="L326" s="455" t="s">
        <v>2657</v>
      </c>
      <c r="M326" s="387" t="s">
        <v>2658</v>
      </c>
      <c r="N326" s="393" t="s">
        <v>6</v>
      </c>
      <c r="O326" s="393" t="s">
        <v>4636</v>
      </c>
      <c r="P326" s="393" t="s">
        <v>4637</v>
      </c>
      <c r="Q326" s="28" t="s">
        <v>4638</v>
      </c>
      <c r="R326" s="28" t="e">
        <f>COUNTIF(#REF!,'TABLERO-HALLAZGOS'!Q326)</f>
        <v>#REF!</v>
      </c>
      <c r="S326" s="393" t="s">
        <v>4639</v>
      </c>
      <c r="T326" s="469">
        <v>44607</v>
      </c>
      <c r="U326" s="469">
        <v>44881</v>
      </c>
      <c r="V326" s="484" t="e">
        <f>(SUMIF(#REF!,'TABLERO-HALLAZGOS'!Q326,#REF!))/(R326)</f>
        <v>#REF!</v>
      </c>
      <c r="W326" s="465" t="e">
        <f t="shared" si="71"/>
        <v>#REF!</v>
      </c>
      <c r="X326" s="485">
        <f t="shared" si="72"/>
        <v>78</v>
      </c>
      <c r="Y326" s="383" t="str">
        <f t="shared" si="73"/>
        <v>CON TIEMPO</v>
      </c>
      <c r="Z326" s="484" t="e">
        <f>(SUMIF(#REF!,'TABLERO-HALLAZGOS'!Q326,#REF!))/(R326)</f>
        <v>#REF!</v>
      </c>
      <c r="AA326" s="46" t="s">
        <v>48</v>
      </c>
      <c r="AB326" s="46" t="s">
        <v>48</v>
      </c>
      <c r="AC326" s="240" t="e">
        <f>(SUMIF(#REF!,'TABLERO-HALLAZGOS'!Q326,#REF!))/(R326)</f>
        <v>#REF!</v>
      </c>
      <c r="AD326" s="46" t="e">
        <f t="shared" si="74"/>
        <v>#REF!</v>
      </c>
      <c r="AE326" s="85" t="e">
        <f t="shared" si="87"/>
        <v>#REF!</v>
      </c>
      <c r="AF326" s="85" t="e">
        <f t="shared" si="88"/>
        <v>#REF!</v>
      </c>
      <c r="AG326" s="240" t="e">
        <f>(SUMIF(#REF!,'TABLERO-HALLAZGOS'!Q326,#REF!))/(R326)</f>
        <v>#REF!</v>
      </c>
      <c r="AH326" s="46" t="s">
        <v>49</v>
      </c>
    </row>
    <row r="327" spans="2:34" s="1" customFormat="1" ht="33" customHeight="1" x14ac:dyDescent="0.25">
      <c r="B327" s="40" t="s">
        <v>2599</v>
      </c>
      <c r="C327" s="384" t="s">
        <v>2600</v>
      </c>
      <c r="D327" s="28" t="s">
        <v>96</v>
      </c>
      <c r="E327" s="61" t="s">
        <v>2599</v>
      </c>
      <c r="F327" s="61" t="s">
        <v>2600</v>
      </c>
      <c r="G327" s="61" t="s">
        <v>96</v>
      </c>
      <c r="H327" s="40" t="s">
        <v>3868</v>
      </c>
      <c r="I327" s="394" t="s">
        <v>2602</v>
      </c>
      <c r="J327" s="454" t="s">
        <v>2603</v>
      </c>
      <c r="K327" s="387" t="s">
        <v>2604</v>
      </c>
      <c r="L327" s="455" t="s">
        <v>2605</v>
      </c>
      <c r="M327" s="387" t="s">
        <v>2606</v>
      </c>
      <c r="N327" s="393" t="s">
        <v>6</v>
      </c>
      <c r="O327" s="393" t="s">
        <v>4636</v>
      </c>
      <c r="P327" s="393" t="s">
        <v>4637</v>
      </c>
      <c r="Q327" s="28" t="s">
        <v>4640</v>
      </c>
      <c r="R327" s="28" t="e">
        <f>COUNTIF(#REF!,'TABLERO-HALLAZGOS'!Q327)</f>
        <v>#REF!</v>
      </c>
      <c r="S327" s="393" t="s">
        <v>4641</v>
      </c>
      <c r="T327" s="469">
        <v>44607</v>
      </c>
      <c r="U327" s="469">
        <v>44728</v>
      </c>
      <c r="V327" s="484" t="e">
        <f>(SUMIF(#REF!,'TABLERO-HALLAZGOS'!Q327,#REF!))/(R327)</f>
        <v>#REF!</v>
      </c>
      <c r="W327" s="465" t="e">
        <f t="shared" si="71"/>
        <v>#REF!</v>
      </c>
      <c r="X327" s="485">
        <f t="shared" si="72"/>
        <v>-75</v>
      </c>
      <c r="Y327" s="383" t="str">
        <f t="shared" si="73"/>
        <v>VENCIDO</v>
      </c>
      <c r="Z327" s="484" t="e">
        <f>(SUMIF(#REF!,'TABLERO-HALLAZGOS'!Q327,#REF!))/(R327)</f>
        <v>#REF!</v>
      </c>
      <c r="AA327" s="46" t="s">
        <v>48</v>
      </c>
      <c r="AB327" s="46" t="s">
        <v>48</v>
      </c>
      <c r="AC327" s="240" t="e">
        <f>(SUMIF(#REF!,'TABLERO-HALLAZGOS'!Q327,#REF!))/(R327)</f>
        <v>#REF!</v>
      </c>
      <c r="AD327" s="46" t="e">
        <f t="shared" si="74"/>
        <v>#REF!</v>
      </c>
      <c r="AE327" s="85" t="e">
        <f t="shared" si="87"/>
        <v>#REF!</v>
      </c>
      <c r="AF327" s="85" t="e">
        <f t="shared" si="88"/>
        <v>#REF!</v>
      </c>
      <c r="AG327" s="240" t="e">
        <f>(SUMIF(#REF!,'TABLERO-HALLAZGOS'!Q327,#REF!))/(R327)</f>
        <v>#REF!</v>
      </c>
      <c r="AH327" s="46" t="s">
        <v>49</v>
      </c>
    </row>
    <row r="328" spans="2:34" s="1" customFormat="1" ht="33" customHeight="1" x14ac:dyDescent="0.25">
      <c r="B328" s="40" t="s">
        <v>2599</v>
      </c>
      <c r="C328" s="384" t="s">
        <v>2600</v>
      </c>
      <c r="D328" s="28" t="s">
        <v>96</v>
      </c>
      <c r="E328" s="61" t="s">
        <v>2599</v>
      </c>
      <c r="F328" s="61" t="s">
        <v>2600</v>
      </c>
      <c r="G328" s="61" t="s">
        <v>96</v>
      </c>
      <c r="H328" s="40" t="s">
        <v>4344</v>
      </c>
      <c r="I328" s="394" t="s">
        <v>2602</v>
      </c>
      <c r="J328" s="454" t="s">
        <v>2603</v>
      </c>
      <c r="K328" s="387" t="s">
        <v>2604</v>
      </c>
      <c r="L328" s="455" t="s">
        <v>2605</v>
      </c>
      <c r="M328" s="387" t="s">
        <v>2606</v>
      </c>
      <c r="N328" s="393" t="s">
        <v>6</v>
      </c>
      <c r="O328" s="393" t="s">
        <v>4636</v>
      </c>
      <c r="P328" s="393" t="s">
        <v>4637</v>
      </c>
      <c r="Q328" s="28" t="s">
        <v>4642</v>
      </c>
      <c r="R328" s="28" t="e">
        <f>COUNTIF(#REF!,'TABLERO-HALLAZGOS'!Q328)</f>
        <v>#REF!</v>
      </c>
      <c r="S328" s="393" t="s">
        <v>4643</v>
      </c>
      <c r="T328" s="469">
        <v>44607</v>
      </c>
      <c r="U328" s="469">
        <v>44728</v>
      </c>
      <c r="V328" s="484" t="e">
        <f>(SUMIF(#REF!,'TABLERO-HALLAZGOS'!Q328,#REF!))/(R328)</f>
        <v>#REF!</v>
      </c>
      <c r="W328" s="465" t="e">
        <f t="shared" si="71"/>
        <v>#REF!</v>
      </c>
      <c r="X328" s="485">
        <f t="shared" si="72"/>
        <v>-75</v>
      </c>
      <c r="Y328" s="383" t="str">
        <f t="shared" si="73"/>
        <v>VENCIDO</v>
      </c>
      <c r="Z328" s="484" t="e">
        <f>(SUMIF(#REF!,'TABLERO-HALLAZGOS'!Q328,#REF!))/(R328)</f>
        <v>#REF!</v>
      </c>
      <c r="AA328" s="46" t="s">
        <v>48</v>
      </c>
      <c r="AB328" s="46" t="s">
        <v>48</v>
      </c>
      <c r="AC328" s="240" t="e">
        <f>(SUMIF(#REF!,'TABLERO-HALLAZGOS'!Q328,#REF!))/(R328)</f>
        <v>#REF!</v>
      </c>
      <c r="AD328" s="46" t="e">
        <f t="shared" si="74"/>
        <v>#REF!</v>
      </c>
      <c r="AE328" s="85" t="e">
        <f t="shared" si="87"/>
        <v>#REF!</v>
      </c>
      <c r="AF328" s="85" t="e">
        <f t="shared" si="88"/>
        <v>#REF!</v>
      </c>
      <c r="AG328" s="240" t="e">
        <f>(SUMIF(#REF!,'TABLERO-HALLAZGOS'!Q328,#REF!))/(R328)</f>
        <v>#REF!</v>
      </c>
      <c r="AH328" s="46" t="s">
        <v>49</v>
      </c>
    </row>
    <row r="329" spans="2:34" s="1" customFormat="1" ht="33" customHeight="1" x14ac:dyDescent="0.25">
      <c r="B329" s="40" t="s">
        <v>2599</v>
      </c>
      <c r="C329" s="384" t="s">
        <v>2600</v>
      </c>
      <c r="D329" s="28" t="s">
        <v>96</v>
      </c>
      <c r="E329" s="61" t="s">
        <v>2599</v>
      </c>
      <c r="F329" s="61" t="s">
        <v>2600</v>
      </c>
      <c r="G329" s="61" t="s">
        <v>96</v>
      </c>
      <c r="H329" s="40" t="s">
        <v>4344</v>
      </c>
      <c r="I329" s="394" t="s">
        <v>2602</v>
      </c>
      <c r="J329" s="454" t="s">
        <v>2603</v>
      </c>
      <c r="K329" s="387" t="s">
        <v>2604</v>
      </c>
      <c r="L329" s="455" t="s">
        <v>2605</v>
      </c>
      <c r="M329" s="387" t="s">
        <v>2606</v>
      </c>
      <c r="N329" s="393" t="s">
        <v>6</v>
      </c>
      <c r="O329" s="393" t="s">
        <v>4636</v>
      </c>
      <c r="P329" s="393" t="s">
        <v>4637</v>
      </c>
      <c r="Q329" s="28" t="s">
        <v>4644</v>
      </c>
      <c r="R329" s="28" t="e">
        <f>COUNTIF(#REF!,'TABLERO-HALLAZGOS'!Q329)</f>
        <v>#REF!</v>
      </c>
      <c r="S329" s="393" t="s">
        <v>4645</v>
      </c>
      <c r="T329" s="469">
        <v>44545</v>
      </c>
      <c r="U329" s="469">
        <v>44620</v>
      </c>
      <c r="V329" s="484" t="e">
        <f>(SUMIF(#REF!,'TABLERO-HALLAZGOS'!Q329,#REF!))/(R329)</f>
        <v>#REF!</v>
      </c>
      <c r="W329" s="465" t="e">
        <f t="shared" si="71"/>
        <v>#REF!</v>
      </c>
      <c r="X329" s="485">
        <f t="shared" si="72"/>
        <v>-183</v>
      </c>
      <c r="Y329" s="383" t="str">
        <f t="shared" si="73"/>
        <v>VENCIDO</v>
      </c>
      <c r="Z329" s="484" t="e">
        <f>(SUMIF(#REF!,'TABLERO-HALLAZGOS'!Q329,#REF!))/(R329)</f>
        <v>#REF!</v>
      </c>
      <c r="AA329" s="46" t="s">
        <v>49</v>
      </c>
      <c r="AB329" s="46" t="s">
        <v>49</v>
      </c>
      <c r="AC329" s="240" t="e">
        <f>(SUMIF(#REF!,'TABLERO-HALLAZGOS'!Q329,#REF!))/(R329)</f>
        <v>#REF!</v>
      </c>
      <c r="AD329" s="46" t="e">
        <f t="shared" si="74"/>
        <v>#REF!</v>
      </c>
      <c r="AE329" s="85" t="e">
        <f t="shared" si="87"/>
        <v>#REF!</v>
      </c>
      <c r="AF329" s="85" t="e">
        <f t="shared" si="88"/>
        <v>#REF!</v>
      </c>
      <c r="AG329" s="240" t="e">
        <f>(SUMIF(#REF!,'TABLERO-HALLAZGOS'!Q329,#REF!))/(R329)</f>
        <v>#REF!</v>
      </c>
      <c r="AH329" s="46" t="s">
        <v>49</v>
      </c>
    </row>
    <row r="330" spans="2:34" s="1" customFormat="1" ht="33" customHeight="1" x14ac:dyDescent="0.25">
      <c r="B330" s="40" t="s">
        <v>2599</v>
      </c>
      <c r="C330" s="384" t="s">
        <v>2600</v>
      </c>
      <c r="D330" s="28" t="s">
        <v>96</v>
      </c>
      <c r="E330" s="61" t="s">
        <v>2599</v>
      </c>
      <c r="F330" s="61" t="s">
        <v>2600</v>
      </c>
      <c r="G330" s="61" t="s">
        <v>96</v>
      </c>
      <c r="H330" s="40" t="s">
        <v>2601</v>
      </c>
      <c r="I330" s="394" t="s">
        <v>2602</v>
      </c>
      <c r="J330" s="454" t="s">
        <v>2603</v>
      </c>
      <c r="K330" s="387" t="s">
        <v>2604</v>
      </c>
      <c r="L330" s="455" t="s">
        <v>2605</v>
      </c>
      <c r="M330" s="387" t="s">
        <v>2606</v>
      </c>
      <c r="N330" s="393" t="s">
        <v>6</v>
      </c>
      <c r="O330" s="393" t="s">
        <v>4636</v>
      </c>
      <c r="P330" s="393" t="s">
        <v>4637</v>
      </c>
      <c r="Q330" s="28" t="s">
        <v>4646</v>
      </c>
      <c r="R330" s="28" t="e">
        <f>COUNTIF(#REF!,'TABLERO-HALLAZGOS'!Q330)</f>
        <v>#REF!</v>
      </c>
      <c r="S330" s="393" t="s">
        <v>4647</v>
      </c>
      <c r="T330" s="469">
        <v>44607</v>
      </c>
      <c r="U330" s="469">
        <v>44925</v>
      </c>
      <c r="V330" s="484" t="e">
        <f>(SUMIF(#REF!,'TABLERO-HALLAZGOS'!Q330,#REF!))/(R330)</f>
        <v>#REF!</v>
      </c>
      <c r="W330" s="465" t="e">
        <f t="shared" si="71"/>
        <v>#REF!</v>
      </c>
      <c r="X330" s="485">
        <f t="shared" si="72"/>
        <v>122</v>
      </c>
      <c r="Y330" s="383" t="str">
        <f t="shared" si="73"/>
        <v>CON TIEMPO</v>
      </c>
      <c r="Z330" s="484" t="e">
        <f>(SUMIF(#REF!,'TABLERO-HALLAZGOS'!Q330,#REF!))/(R330)</f>
        <v>#REF!</v>
      </c>
      <c r="AA330" s="46" t="s">
        <v>48</v>
      </c>
      <c r="AB330" s="46" t="s">
        <v>48</v>
      </c>
      <c r="AC330" s="240" t="e">
        <f>(SUMIF(#REF!,'TABLERO-HALLAZGOS'!Q330,#REF!))/(R330)</f>
        <v>#REF!</v>
      </c>
      <c r="AD330" s="46" t="e">
        <f t="shared" si="74"/>
        <v>#REF!</v>
      </c>
      <c r="AE330" s="85" t="e">
        <f t="shared" si="87"/>
        <v>#REF!</v>
      </c>
      <c r="AF330" s="85" t="e">
        <f t="shared" si="88"/>
        <v>#REF!</v>
      </c>
      <c r="AG330" s="240" t="e">
        <f>(SUMIF(#REF!,'TABLERO-HALLAZGOS'!Q330,#REF!))/(R330)</f>
        <v>#REF!</v>
      </c>
      <c r="AH330" s="46" t="s">
        <v>49</v>
      </c>
    </row>
    <row r="331" spans="2:34" s="1" customFormat="1" ht="33" customHeight="1" x14ac:dyDescent="0.25">
      <c r="B331" s="40" t="s">
        <v>2599</v>
      </c>
      <c r="C331" s="384" t="s">
        <v>2600</v>
      </c>
      <c r="D331" s="28" t="s">
        <v>96</v>
      </c>
      <c r="E331" s="61" t="s">
        <v>2599</v>
      </c>
      <c r="F331" s="61" t="s">
        <v>2600</v>
      </c>
      <c r="G331" s="61" t="s">
        <v>96</v>
      </c>
      <c r="H331" s="40" t="s">
        <v>4344</v>
      </c>
      <c r="I331" s="394" t="s">
        <v>2602</v>
      </c>
      <c r="J331" s="454" t="s">
        <v>2603</v>
      </c>
      <c r="K331" s="387" t="s">
        <v>2604</v>
      </c>
      <c r="L331" s="455" t="s">
        <v>2605</v>
      </c>
      <c r="M331" s="387" t="s">
        <v>2606</v>
      </c>
      <c r="N331" s="393" t="s">
        <v>6</v>
      </c>
      <c r="O331" s="393" t="s">
        <v>4636</v>
      </c>
      <c r="P331" s="393" t="s">
        <v>4637</v>
      </c>
      <c r="Q331" s="28" t="s">
        <v>4648</v>
      </c>
      <c r="R331" s="28" t="e">
        <f>COUNTIF(#REF!,'TABLERO-HALLAZGOS'!Q331)</f>
        <v>#REF!</v>
      </c>
      <c r="S331" s="393" t="s">
        <v>4649</v>
      </c>
      <c r="T331" s="469">
        <v>44607</v>
      </c>
      <c r="U331" s="469">
        <v>44742</v>
      </c>
      <c r="V331" s="484" t="e">
        <f>(SUMIF(#REF!,'TABLERO-HALLAZGOS'!Q331,#REF!))/(R331)</f>
        <v>#REF!</v>
      </c>
      <c r="W331" s="465" t="e">
        <f t="shared" si="71"/>
        <v>#REF!</v>
      </c>
      <c r="X331" s="485">
        <f t="shared" si="72"/>
        <v>-61</v>
      </c>
      <c r="Y331" s="383" t="str">
        <f t="shared" si="73"/>
        <v>VENCIDO</v>
      </c>
      <c r="Z331" s="484" t="e">
        <f>(SUMIF(#REF!,'TABLERO-HALLAZGOS'!Q331,#REF!))/(R331)</f>
        <v>#REF!</v>
      </c>
      <c r="AA331" s="46" t="s">
        <v>48</v>
      </c>
      <c r="AB331" s="46" t="s">
        <v>48</v>
      </c>
      <c r="AC331" s="240" t="e">
        <f>(SUMIF(#REF!,'TABLERO-HALLAZGOS'!Q331,#REF!))/(R331)</f>
        <v>#REF!</v>
      </c>
      <c r="AD331" s="46" t="e">
        <f t="shared" si="74"/>
        <v>#REF!</v>
      </c>
      <c r="AE331" s="85" t="e">
        <f t="shared" si="87"/>
        <v>#REF!</v>
      </c>
      <c r="AF331" s="85" t="e">
        <f t="shared" si="88"/>
        <v>#REF!</v>
      </c>
      <c r="AG331" s="240" t="e">
        <f>(SUMIF(#REF!,'TABLERO-HALLAZGOS'!Q331,#REF!))/(R331)</f>
        <v>#REF!</v>
      </c>
      <c r="AH331" s="46" t="s">
        <v>49</v>
      </c>
    </row>
    <row r="332" spans="2:34" s="1" customFormat="1" ht="33" customHeight="1" x14ac:dyDescent="0.25">
      <c r="B332" s="40" t="s">
        <v>2599</v>
      </c>
      <c r="C332" s="384" t="s">
        <v>2600</v>
      </c>
      <c r="D332" s="28" t="s">
        <v>96</v>
      </c>
      <c r="E332" s="25" t="s">
        <v>3936</v>
      </c>
      <c r="F332" s="28" t="s">
        <v>24</v>
      </c>
      <c r="G332" s="25" t="s">
        <v>99</v>
      </c>
      <c r="H332" s="25" t="s">
        <v>3940</v>
      </c>
      <c r="I332" s="457" t="s">
        <v>462</v>
      </c>
      <c r="J332" s="458" t="s">
        <v>2603</v>
      </c>
      <c r="K332" s="457" t="s">
        <v>2604</v>
      </c>
      <c r="L332" s="456" t="s">
        <v>3334</v>
      </c>
      <c r="M332" s="457" t="s">
        <v>3333</v>
      </c>
      <c r="N332" s="393" t="s">
        <v>6</v>
      </c>
      <c r="O332" s="393" t="s">
        <v>4636</v>
      </c>
      <c r="P332" s="393" t="s">
        <v>4637</v>
      </c>
      <c r="Q332" s="28" t="s">
        <v>4650</v>
      </c>
      <c r="R332" s="28" t="e">
        <f>COUNTIF(#REF!,'TABLERO-HALLAZGOS'!Q332)</f>
        <v>#REF!</v>
      </c>
      <c r="S332" s="393" t="s">
        <v>4651</v>
      </c>
      <c r="T332" s="469">
        <v>44607</v>
      </c>
      <c r="U332" s="469">
        <v>44681</v>
      </c>
      <c r="V332" s="484" t="e">
        <f>(SUMIF(#REF!,'TABLERO-HALLAZGOS'!Q332,#REF!))/(R332)</f>
        <v>#REF!</v>
      </c>
      <c r="W332" s="465" t="e">
        <f t="shared" si="71"/>
        <v>#REF!</v>
      </c>
      <c r="X332" s="485">
        <f t="shared" si="72"/>
        <v>-122</v>
      </c>
      <c r="Y332" s="383" t="str">
        <f t="shared" si="73"/>
        <v>VENCIDO</v>
      </c>
      <c r="Z332" s="484" t="e">
        <f>(SUMIF(#REF!,'TABLERO-HALLAZGOS'!Q332,#REF!))/(R332)</f>
        <v>#REF!</v>
      </c>
      <c r="AA332" s="46" t="s">
        <v>49</v>
      </c>
      <c r="AB332" s="46" t="s">
        <v>49</v>
      </c>
      <c r="AC332" s="240" t="e">
        <f>(SUMIF(#REF!,'TABLERO-HALLAZGOS'!Q332,#REF!))/(R332)</f>
        <v>#REF!</v>
      </c>
      <c r="AD332" s="46" t="e">
        <f t="shared" si="74"/>
        <v>#REF!</v>
      </c>
      <c r="AE332" s="85" t="e">
        <f t="shared" si="87"/>
        <v>#REF!</v>
      </c>
      <c r="AF332" s="85" t="e">
        <f t="shared" si="88"/>
        <v>#REF!</v>
      </c>
      <c r="AG332" s="240" t="e">
        <f>(SUMIF(#REF!,'TABLERO-HALLAZGOS'!Q332,#REF!))/(R332)</f>
        <v>#REF!</v>
      </c>
      <c r="AH332" s="46" t="s">
        <v>49</v>
      </c>
    </row>
    <row r="333" spans="2:34" s="1" customFormat="1" ht="33" customHeight="1" x14ac:dyDescent="0.25">
      <c r="B333" s="40" t="s">
        <v>2599</v>
      </c>
      <c r="C333" s="384" t="s">
        <v>2600</v>
      </c>
      <c r="D333" s="28" t="s">
        <v>96</v>
      </c>
      <c r="E333" s="61" t="s">
        <v>2599</v>
      </c>
      <c r="F333" s="61" t="s">
        <v>2600</v>
      </c>
      <c r="G333" s="61" t="s">
        <v>96</v>
      </c>
      <c r="H333" s="40" t="s">
        <v>4344</v>
      </c>
      <c r="I333" s="394" t="s">
        <v>2602</v>
      </c>
      <c r="J333" s="454" t="s">
        <v>2603</v>
      </c>
      <c r="K333" s="387" t="s">
        <v>2604</v>
      </c>
      <c r="L333" s="455" t="s">
        <v>2605</v>
      </c>
      <c r="M333" s="387" t="s">
        <v>2606</v>
      </c>
      <c r="N333" s="393" t="s">
        <v>6</v>
      </c>
      <c r="O333" s="393" t="s">
        <v>4636</v>
      </c>
      <c r="P333" s="393" t="s">
        <v>4637</v>
      </c>
      <c r="Q333" s="28" t="s">
        <v>4652</v>
      </c>
      <c r="R333" s="28" t="e">
        <f>COUNTIF(#REF!,'TABLERO-HALLAZGOS'!Q333)</f>
        <v>#REF!</v>
      </c>
      <c r="S333" s="393" t="s">
        <v>4653</v>
      </c>
      <c r="T333" s="469">
        <v>44607</v>
      </c>
      <c r="U333" s="469">
        <v>44681</v>
      </c>
      <c r="V333" s="484" t="e">
        <f>(SUMIF(#REF!,'TABLERO-HALLAZGOS'!Q333,#REF!))/(R333)</f>
        <v>#REF!</v>
      </c>
      <c r="W333" s="465" t="e">
        <f t="shared" si="71"/>
        <v>#REF!</v>
      </c>
      <c r="X333" s="485">
        <f t="shared" si="72"/>
        <v>-122</v>
      </c>
      <c r="Y333" s="383" t="str">
        <f t="shared" si="73"/>
        <v>VENCIDO</v>
      </c>
      <c r="Z333" s="484" t="e">
        <f>(SUMIF(#REF!,'TABLERO-HALLAZGOS'!Q333,#REF!))/(R333)</f>
        <v>#REF!</v>
      </c>
      <c r="AA333" s="46" t="s">
        <v>49</v>
      </c>
      <c r="AB333" s="46" t="s">
        <v>49</v>
      </c>
      <c r="AC333" s="240" t="e">
        <f>(SUMIF(#REF!,'TABLERO-HALLAZGOS'!Q333,#REF!))/(R333)</f>
        <v>#REF!</v>
      </c>
      <c r="AD333" s="46" t="e">
        <f t="shared" si="74"/>
        <v>#REF!</v>
      </c>
      <c r="AE333" s="85" t="e">
        <f t="shared" si="87"/>
        <v>#REF!</v>
      </c>
      <c r="AF333" s="85" t="e">
        <f t="shared" si="88"/>
        <v>#REF!</v>
      </c>
      <c r="AG333" s="240" t="e">
        <f>(SUMIF(#REF!,'TABLERO-HALLAZGOS'!Q333,#REF!))/(R333)</f>
        <v>#REF!</v>
      </c>
      <c r="AH333" s="46" t="s">
        <v>49</v>
      </c>
    </row>
    <row r="334" spans="2:34" s="1" customFormat="1" ht="33" customHeight="1" x14ac:dyDescent="0.25">
      <c r="B334" s="40" t="s">
        <v>2599</v>
      </c>
      <c r="C334" s="384" t="s">
        <v>2600</v>
      </c>
      <c r="D334" s="28" t="s">
        <v>96</v>
      </c>
      <c r="E334" s="61" t="s">
        <v>2599</v>
      </c>
      <c r="F334" s="61" t="s">
        <v>2600</v>
      </c>
      <c r="G334" s="61" t="s">
        <v>96</v>
      </c>
      <c r="H334" s="40" t="s">
        <v>2601</v>
      </c>
      <c r="I334" s="394" t="s">
        <v>2602</v>
      </c>
      <c r="J334" s="454" t="s">
        <v>2603</v>
      </c>
      <c r="K334" s="387" t="s">
        <v>2604</v>
      </c>
      <c r="L334" s="455" t="s">
        <v>2605</v>
      </c>
      <c r="M334" s="387" t="s">
        <v>2606</v>
      </c>
      <c r="N334" s="393" t="s">
        <v>6</v>
      </c>
      <c r="O334" s="393" t="s">
        <v>4636</v>
      </c>
      <c r="P334" s="393" t="s">
        <v>4637</v>
      </c>
      <c r="Q334" s="28" t="s">
        <v>4654</v>
      </c>
      <c r="R334" s="28" t="e">
        <f>COUNTIF(#REF!,'TABLERO-HALLAZGOS'!Q334)</f>
        <v>#REF!</v>
      </c>
      <c r="S334" s="393" t="s">
        <v>4655</v>
      </c>
      <c r="T334" s="469">
        <v>44607</v>
      </c>
      <c r="U334" s="469">
        <v>44925</v>
      </c>
      <c r="V334" s="484" t="e">
        <f>(SUMIF(#REF!,'TABLERO-HALLAZGOS'!Q334,#REF!))/(R334)</f>
        <v>#REF!</v>
      </c>
      <c r="W334" s="465" t="e">
        <f t="shared" si="71"/>
        <v>#REF!</v>
      </c>
      <c r="X334" s="485">
        <f t="shared" si="72"/>
        <v>122</v>
      </c>
      <c r="Y334" s="383" t="str">
        <f t="shared" si="73"/>
        <v>CON TIEMPO</v>
      </c>
      <c r="Z334" s="484" t="e">
        <f>(SUMIF(#REF!,'TABLERO-HALLAZGOS'!Q334,#REF!))/(R334)</f>
        <v>#REF!</v>
      </c>
      <c r="AA334" s="46" t="s">
        <v>48</v>
      </c>
      <c r="AB334" s="46" t="s">
        <v>48</v>
      </c>
      <c r="AC334" s="240" t="e">
        <f>(SUMIF(#REF!,'TABLERO-HALLAZGOS'!Q334,#REF!))/(R334)</f>
        <v>#REF!</v>
      </c>
      <c r="AD334" s="46" t="e">
        <f t="shared" si="74"/>
        <v>#REF!</v>
      </c>
      <c r="AE334" s="46">
        <f t="shared" si="75"/>
        <v>122</v>
      </c>
      <c r="AF334" s="46" t="str">
        <f t="shared" si="76"/>
        <v>CON TIEMPO</v>
      </c>
      <c r="AG334" s="240" t="e">
        <f>(SUMIF(#REF!,'TABLERO-HALLAZGOS'!Q334,#REF!))/(R334)</f>
        <v>#REF!</v>
      </c>
      <c r="AH334" s="46" t="s">
        <v>48</v>
      </c>
    </row>
    <row r="335" spans="2:34" s="1" customFormat="1" ht="33" customHeight="1" x14ac:dyDescent="0.25">
      <c r="B335" s="40" t="s">
        <v>2599</v>
      </c>
      <c r="C335" s="384" t="s">
        <v>2600</v>
      </c>
      <c r="D335" s="28" t="s">
        <v>96</v>
      </c>
      <c r="E335" s="61" t="s">
        <v>2599</v>
      </c>
      <c r="F335" s="61" t="s">
        <v>2600</v>
      </c>
      <c r="G335" s="61" t="s">
        <v>96</v>
      </c>
      <c r="H335" s="40" t="s">
        <v>4344</v>
      </c>
      <c r="I335" s="394" t="s">
        <v>2602</v>
      </c>
      <c r="J335" s="454" t="s">
        <v>2603</v>
      </c>
      <c r="K335" s="387" t="s">
        <v>2604</v>
      </c>
      <c r="L335" s="455" t="s">
        <v>2605</v>
      </c>
      <c r="M335" s="387" t="s">
        <v>2606</v>
      </c>
      <c r="N335" s="393" t="s">
        <v>6</v>
      </c>
      <c r="O335" s="393" t="s">
        <v>4636</v>
      </c>
      <c r="P335" s="393" t="s">
        <v>4637</v>
      </c>
      <c r="Q335" s="28" t="s">
        <v>4656</v>
      </c>
      <c r="R335" s="28" t="e">
        <f>COUNTIF(#REF!,'TABLERO-HALLAZGOS'!Q335)</f>
        <v>#REF!</v>
      </c>
      <c r="S335" s="393" t="s">
        <v>4657</v>
      </c>
      <c r="T335" s="469">
        <v>44607</v>
      </c>
      <c r="U335" s="469">
        <v>44925</v>
      </c>
      <c r="V335" s="484" t="e">
        <f>(SUMIF(#REF!,'TABLERO-HALLAZGOS'!Q335,#REF!))/(R335)</f>
        <v>#REF!</v>
      </c>
      <c r="W335" s="465" t="e">
        <f t="shared" si="71"/>
        <v>#REF!</v>
      </c>
      <c r="X335" s="485">
        <f t="shared" si="72"/>
        <v>122</v>
      </c>
      <c r="Y335" s="383" t="str">
        <f t="shared" si="73"/>
        <v>CON TIEMPO</v>
      </c>
      <c r="Z335" s="484" t="e">
        <f>(SUMIF(#REF!,'TABLERO-HALLAZGOS'!Q335,#REF!))/(R335)</f>
        <v>#REF!</v>
      </c>
      <c r="AA335" s="46" t="s">
        <v>48</v>
      </c>
      <c r="AB335" s="46" t="s">
        <v>48</v>
      </c>
      <c r="AC335" s="240" t="e">
        <f>(SUMIF(#REF!,'TABLERO-HALLAZGOS'!Q335,#REF!))/(R335)</f>
        <v>#REF!</v>
      </c>
      <c r="AD335" s="46" t="e">
        <f t="shared" si="74"/>
        <v>#REF!</v>
      </c>
      <c r="AE335" s="85" t="e">
        <f t="shared" ref="AE335:AE338" si="89">(IF(AD335="CUMPLIMIENTO TOTAL","CUMPLIMIENTO TOTAL",U335-$C$2))</f>
        <v>#REF!</v>
      </c>
      <c r="AF335" s="85" t="e">
        <f t="shared" ref="AF335:AF338" si="90">(IF(AD335="CUMPLIMIENTO TOTAL","CUMPLIMIENTO TOTAL",IF(AE335&lt;=0,"VENCIDO",IF(AE335&lt;=$F$2,"POR VENCER","CON TIEMPO"))))</f>
        <v>#REF!</v>
      </c>
      <c r="AG335" s="240" t="e">
        <f>(SUMIF(#REF!,'TABLERO-HALLAZGOS'!Q335,#REF!))/(R335)</f>
        <v>#REF!</v>
      </c>
      <c r="AH335" s="46" t="s">
        <v>49</v>
      </c>
    </row>
    <row r="336" spans="2:34" s="1" customFormat="1" ht="33" customHeight="1" x14ac:dyDescent="0.25">
      <c r="B336" s="40" t="s">
        <v>3935</v>
      </c>
      <c r="C336" s="384" t="s">
        <v>24</v>
      </c>
      <c r="D336" s="28" t="s">
        <v>99</v>
      </c>
      <c r="E336" s="25" t="s">
        <v>3936</v>
      </c>
      <c r="F336" s="28" t="s">
        <v>24</v>
      </c>
      <c r="G336" s="25" t="s">
        <v>99</v>
      </c>
      <c r="H336" s="25" t="s">
        <v>3937</v>
      </c>
      <c r="I336" s="457" t="s">
        <v>462</v>
      </c>
      <c r="J336" s="458" t="s">
        <v>2603</v>
      </c>
      <c r="K336" s="457" t="s">
        <v>2604</v>
      </c>
      <c r="L336" s="456" t="s">
        <v>3334</v>
      </c>
      <c r="M336" s="457" t="s">
        <v>3333</v>
      </c>
      <c r="N336" s="393" t="s">
        <v>6</v>
      </c>
      <c r="O336" s="393" t="s">
        <v>4658</v>
      </c>
      <c r="P336" s="393">
        <v>2021</v>
      </c>
      <c r="Q336" s="28" t="s">
        <v>4659</v>
      </c>
      <c r="R336" s="28" t="e">
        <f>COUNTIF(#REF!,'TABLERO-HALLAZGOS'!Q336)</f>
        <v>#REF!</v>
      </c>
      <c r="S336" s="393" t="s">
        <v>4660</v>
      </c>
      <c r="T336" s="469">
        <v>44564</v>
      </c>
      <c r="U336" s="469">
        <v>44712</v>
      </c>
      <c r="V336" s="484" t="e">
        <f>(SUMIF(#REF!,'TABLERO-HALLAZGOS'!Q336,#REF!))/(R336)</f>
        <v>#REF!</v>
      </c>
      <c r="W336" s="465" t="e">
        <f t="shared" si="71"/>
        <v>#REF!</v>
      </c>
      <c r="X336" s="485">
        <f t="shared" si="72"/>
        <v>-91</v>
      </c>
      <c r="Y336" s="383" t="str">
        <f t="shared" si="73"/>
        <v>VENCIDO</v>
      </c>
      <c r="Z336" s="484" t="e">
        <f>(SUMIF(#REF!,'TABLERO-HALLAZGOS'!Q336,#REF!))/(R336)</f>
        <v>#REF!</v>
      </c>
      <c r="AA336" s="46" t="s">
        <v>48</v>
      </c>
      <c r="AB336" s="46" t="s">
        <v>48</v>
      </c>
      <c r="AC336" s="240" t="e">
        <f>(SUMIF(#REF!,'TABLERO-HALLAZGOS'!Q336,#REF!))/(R336)</f>
        <v>#REF!</v>
      </c>
      <c r="AD336" s="46" t="e">
        <f t="shared" si="74"/>
        <v>#REF!</v>
      </c>
      <c r="AE336" s="85" t="e">
        <f t="shared" si="89"/>
        <v>#REF!</v>
      </c>
      <c r="AF336" s="85" t="e">
        <f t="shared" si="90"/>
        <v>#REF!</v>
      </c>
      <c r="AG336" s="240" t="e">
        <f>(SUMIF(#REF!,'TABLERO-HALLAZGOS'!Q336,#REF!))/(R336)</f>
        <v>#REF!</v>
      </c>
      <c r="AH336" s="46" t="s">
        <v>49</v>
      </c>
    </row>
    <row r="337" spans="2:34" s="1" customFormat="1" ht="33" customHeight="1" x14ac:dyDescent="0.25">
      <c r="B337" s="40" t="s">
        <v>3935</v>
      </c>
      <c r="C337" s="384" t="s">
        <v>24</v>
      </c>
      <c r="D337" s="28" t="s">
        <v>99</v>
      </c>
      <c r="E337" s="25" t="s">
        <v>3936</v>
      </c>
      <c r="F337" s="61" t="s">
        <v>24</v>
      </c>
      <c r="G337" s="25" t="s">
        <v>99</v>
      </c>
      <c r="H337" s="40" t="s">
        <v>3937</v>
      </c>
      <c r="I337" s="457" t="s">
        <v>462</v>
      </c>
      <c r="J337" s="458" t="s">
        <v>2603</v>
      </c>
      <c r="K337" s="457" t="s">
        <v>2604</v>
      </c>
      <c r="L337" s="456" t="s">
        <v>3334</v>
      </c>
      <c r="M337" s="457" t="s">
        <v>3333</v>
      </c>
      <c r="N337" s="393" t="s">
        <v>6</v>
      </c>
      <c r="O337" s="393" t="s">
        <v>4658</v>
      </c>
      <c r="P337" s="393">
        <v>2021</v>
      </c>
      <c r="Q337" s="28" t="s">
        <v>4661</v>
      </c>
      <c r="R337" s="28" t="e">
        <f>COUNTIF(#REF!,'TABLERO-HALLAZGOS'!Q337)</f>
        <v>#REF!</v>
      </c>
      <c r="S337" s="393" t="s">
        <v>4662</v>
      </c>
      <c r="T337" s="469">
        <v>44593</v>
      </c>
      <c r="U337" s="469">
        <v>44651</v>
      </c>
      <c r="V337" s="484" t="e">
        <f>(SUMIF(#REF!,'TABLERO-HALLAZGOS'!Q337,#REF!))/(R337)</f>
        <v>#REF!</v>
      </c>
      <c r="W337" s="465" t="e">
        <f t="shared" si="71"/>
        <v>#REF!</v>
      </c>
      <c r="X337" s="485">
        <f t="shared" si="72"/>
        <v>-152</v>
      </c>
      <c r="Y337" s="383" t="str">
        <f t="shared" si="73"/>
        <v>VENCIDO</v>
      </c>
      <c r="Z337" s="484" t="e">
        <f>(SUMIF(#REF!,'TABLERO-HALLAZGOS'!Q337,#REF!))/(R337)</f>
        <v>#REF!</v>
      </c>
      <c r="AA337" s="46" t="s">
        <v>49</v>
      </c>
      <c r="AB337" s="46" t="s">
        <v>49</v>
      </c>
      <c r="AC337" s="240" t="e">
        <f>(SUMIF(#REF!,'TABLERO-HALLAZGOS'!Q337,#REF!))/(R337)</f>
        <v>#REF!</v>
      </c>
      <c r="AD337" s="46" t="e">
        <f t="shared" si="74"/>
        <v>#REF!</v>
      </c>
      <c r="AE337" s="85" t="e">
        <f t="shared" si="89"/>
        <v>#REF!</v>
      </c>
      <c r="AF337" s="85" t="e">
        <f t="shared" si="90"/>
        <v>#REF!</v>
      </c>
      <c r="AG337" s="240" t="e">
        <f>(SUMIF(#REF!,'TABLERO-HALLAZGOS'!Q337,#REF!))/(R337)</f>
        <v>#REF!</v>
      </c>
      <c r="AH337" s="46" t="s">
        <v>49</v>
      </c>
    </row>
    <row r="338" spans="2:34" s="1" customFormat="1" ht="33" customHeight="1" x14ac:dyDescent="0.25">
      <c r="B338" s="40" t="s">
        <v>3924</v>
      </c>
      <c r="C338" s="449" t="s">
        <v>2636</v>
      </c>
      <c r="D338" s="25" t="s">
        <v>102</v>
      </c>
      <c r="E338" s="40" t="s">
        <v>4067</v>
      </c>
      <c r="F338" s="40" t="s">
        <v>37</v>
      </c>
      <c r="G338" s="28" t="s">
        <v>100</v>
      </c>
      <c r="H338" s="25" t="s">
        <v>334</v>
      </c>
      <c r="I338" s="394" t="s">
        <v>4068</v>
      </c>
      <c r="J338" s="454" t="s">
        <v>2603</v>
      </c>
      <c r="K338" s="387" t="s">
        <v>2604</v>
      </c>
      <c r="L338" s="455" t="s">
        <v>4069</v>
      </c>
      <c r="M338" s="387" t="s">
        <v>4070</v>
      </c>
      <c r="N338" s="393" t="s">
        <v>6</v>
      </c>
      <c r="O338" s="393" t="s">
        <v>4663</v>
      </c>
      <c r="P338" s="393">
        <v>2021</v>
      </c>
      <c r="Q338" s="28" t="s">
        <v>4664</v>
      </c>
      <c r="R338" s="28" t="e">
        <f>COUNTIF(#REF!,'TABLERO-HALLAZGOS'!Q338)</f>
        <v>#REF!</v>
      </c>
      <c r="S338" s="393" t="s">
        <v>4665</v>
      </c>
      <c r="T338" s="469">
        <v>44501</v>
      </c>
      <c r="U338" s="469">
        <v>44681</v>
      </c>
      <c r="V338" s="484" t="e">
        <f>(SUMIF(#REF!,'TABLERO-HALLAZGOS'!Q338,#REF!))/(R338)</f>
        <v>#REF!</v>
      </c>
      <c r="W338" s="465" t="e">
        <f t="shared" si="71"/>
        <v>#REF!</v>
      </c>
      <c r="X338" s="485">
        <f t="shared" si="72"/>
        <v>-122</v>
      </c>
      <c r="Y338" s="383" t="str">
        <f t="shared" si="73"/>
        <v>VENCIDO</v>
      </c>
      <c r="Z338" s="484" t="e">
        <f>(SUMIF(#REF!,'TABLERO-HALLAZGOS'!Q338,#REF!))/(R338)</f>
        <v>#REF!</v>
      </c>
      <c r="AA338" s="46" t="s">
        <v>49</v>
      </c>
      <c r="AB338" s="46" t="s">
        <v>49</v>
      </c>
      <c r="AC338" s="240" t="e">
        <f>(SUMIF(#REF!,'TABLERO-HALLAZGOS'!Q338,#REF!))/(R338)</f>
        <v>#REF!</v>
      </c>
      <c r="AD338" s="46" t="e">
        <f t="shared" si="74"/>
        <v>#REF!</v>
      </c>
      <c r="AE338" s="85" t="e">
        <f t="shared" si="89"/>
        <v>#REF!</v>
      </c>
      <c r="AF338" s="85" t="e">
        <f t="shared" si="90"/>
        <v>#REF!</v>
      </c>
      <c r="AG338" s="240" t="e">
        <f>(SUMIF(#REF!,'TABLERO-HALLAZGOS'!Q338,#REF!))/(R338)</f>
        <v>#REF!</v>
      </c>
      <c r="AH338" s="46" t="s">
        <v>49</v>
      </c>
    </row>
    <row r="339" spans="2:34" s="1" customFormat="1" ht="33" customHeight="1" x14ac:dyDescent="0.25">
      <c r="B339" s="40" t="s">
        <v>3924</v>
      </c>
      <c r="C339" s="449" t="s">
        <v>2636</v>
      </c>
      <c r="D339" s="25" t="s">
        <v>102</v>
      </c>
      <c r="E339" s="40" t="s">
        <v>4067</v>
      </c>
      <c r="F339" s="40" t="s">
        <v>37</v>
      </c>
      <c r="G339" s="28" t="s">
        <v>100</v>
      </c>
      <c r="H339" s="25" t="s">
        <v>334</v>
      </c>
      <c r="I339" s="394" t="s">
        <v>4068</v>
      </c>
      <c r="J339" s="454" t="s">
        <v>2603</v>
      </c>
      <c r="K339" s="387" t="s">
        <v>2604</v>
      </c>
      <c r="L339" s="455" t="s">
        <v>4069</v>
      </c>
      <c r="M339" s="387" t="s">
        <v>4070</v>
      </c>
      <c r="N339" s="393" t="s">
        <v>6</v>
      </c>
      <c r="O339" s="393" t="s">
        <v>4663</v>
      </c>
      <c r="P339" s="393">
        <v>2021</v>
      </c>
      <c r="Q339" s="28" t="s">
        <v>4666</v>
      </c>
      <c r="R339" s="28" t="e">
        <f>COUNTIF(#REF!,'TABLERO-HALLAZGOS'!Q339)</f>
        <v>#REF!</v>
      </c>
      <c r="S339" s="393" t="s">
        <v>4667</v>
      </c>
      <c r="T339" s="469">
        <v>44591</v>
      </c>
      <c r="U339" s="469">
        <v>44895</v>
      </c>
      <c r="V339" s="484" t="e">
        <f>(SUMIF(#REF!,'TABLERO-HALLAZGOS'!Q339,#REF!))/(R339)</f>
        <v>#REF!</v>
      </c>
      <c r="W339" s="465" t="e">
        <f t="shared" si="71"/>
        <v>#REF!</v>
      </c>
      <c r="X339" s="485">
        <f t="shared" si="72"/>
        <v>92</v>
      </c>
      <c r="Y339" s="383" t="str">
        <f t="shared" si="73"/>
        <v>CON TIEMPO</v>
      </c>
      <c r="Z339" s="484" t="e">
        <f>(SUMIF(#REF!,'TABLERO-HALLAZGOS'!Q339,#REF!))/(R339)</f>
        <v>#REF!</v>
      </c>
      <c r="AA339" s="46" t="s">
        <v>48</v>
      </c>
      <c r="AB339" s="46" t="s">
        <v>48</v>
      </c>
      <c r="AC339" s="240" t="e">
        <f>(SUMIF(#REF!,'TABLERO-HALLAZGOS'!Q339,#REF!))/(R339)</f>
        <v>#REF!</v>
      </c>
      <c r="AD339" s="46" t="e">
        <f t="shared" si="74"/>
        <v>#REF!</v>
      </c>
      <c r="AE339" s="46">
        <f t="shared" si="75"/>
        <v>92</v>
      </c>
      <c r="AF339" s="46" t="str">
        <f t="shared" si="76"/>
        <v>CON TIEMPO</v>
      </c>
      <c r="AG339" s="240" t="e">
        <f>(SUMIF(#REF!,'TABLERO-HALLAZGOS'!Q339,#REF!))/(R339)</f>
        <v>#REF!</v>
      </c>
      <c r="AH339" s="46" t="s">
        <v>48</v>
      </c>
    </row>
    <row r="340" spans="2:34" s="1" customFormat="1" ht="33" customHeight="1" x14ac:dyDescent="0.25">
      <c r="B340" s="40" t="s">
        <v>3924</v>
      </c>
      <c r="C340" s="449" t="s">
        <v>2636</v>
      </c>
      <c r="D340" s="25" t="s">
        <v>102</v>
      </c>
      <c r="E340" s="40" t="s">
        <v>4067</v>
      </c>
      <c r="F340" s="40" t="s">
        <v>37</v>
      </c>
      <c r="G340" s="28" t="s">
        <v>100</v>
      </c>
      <c r="H340" s="25" t="s">
        <v>334</v>
      </c>
      <c r="I340" s="394" t="s">
        <v>4068</v>
      </c>
      <c r="J340" s="454" t="s">
        <v>2603</v>
      </c>
      <c r="K340" s="387" t="s">
        <v>2604</v>
      </c>
      <c r="L340" s="455" t="s">
        <v>4069</v>
      </c>
      <c r="M340" s="387" t="s">
        <v>4070</v>
      </c>
      <c r="N340" s="393" t="s">
        <v>6</v>
      </c>
      <c r="O340" s="393" t="s">
        <v>4663</v>
      </c>
      <c r="P340" s="393">
        <v>2021</v>
      </c>
      <c r="Q340" s="28" t="s">
        <v>4668</v>
      </c>
      <c r="R340" s="28" t="e">
        <f>COUNTIF(#REF!,'TABLERO-HALLAZGOS'!Q340)</f>
        <v>#REF!</v>
      </c>
      <c r="S340" s="393" t="s">
        <v>4669</v>
      </c>
      <c r="T340" s="469">
        <v>44469</v>
      </c>
      <c r="U340" s="469">
        <v>44591</v>
      </c>
      <c r="V340" s="484" t="e">
        <f>(SUMIF(#REF!,'TABLERO-HALLAZGOS'!Q340,#REF!))/(R340)</f>
        <v>#REF!</v>
      </c>
      <c r="W340" s="465" t="e">
        <f t="shared" si="71"/>
        <v>#REF!</v>
      </c>
      <c r="X340" s="485">
        <f t="shared" si="72"/>
        <v>-212</v>
      </c>
      <c r="Y340" s="383" t="str">
        <f t="shared" si="73"/>
        <v>VENCIDO</v>
      </c>
      <c r="Z340" s="484" t="e">
        <f>(SUMIF(#REF!,'TABLERO-HALLAZGOS'!Q340,#REF!))/(R340)</f>
        <v>#REF!</v>
      </c>
      <c r="AA340" s="46" t="s">
        <v>49</v>
      </c>
      <c r="AB340" s="46" t="s">
        <v>49</v>
      </c>
      <c r="AC340" s="240" t="e">
        <f>(SUMIF(#REF!,'TABLERO-HALLAZGOS'!Q340,#REF!))/(R340)</f>
        <v>#REF!</v>
      </c>
      <c r="AD340" s="46" t="e">
        <f t="shared" si="74"/>
        <v>#REF!</v>
      </c>
      <c r="AE340" s="85" t="e">
        <f t="shared" ref="AE340:AE346" si="91">(IF(AD340="CUMPLIMIENTO TOTAL","CUMPLIMIENTO TOTAL",U340-$C$2))</f>
        <v>#REF!</v>
      </c>
      <c r="AF340" s="85" t="e">
        <f t="shared" ref="AF340:AF346" si="92">(IF(AD340="CUMPLIMIENTO TOTAL","CUMPLIMIENTO TOTAL",IF(AE340&lt;=0,"VENCIDO",IF(AE340&lt;=$F$2,"POR VENCER","CON TIEMPO"))))</f>
        <v>#REF!</v>
      </c>
      <c r="AG340" s="240" t="e">
        <f>(SUMIF(#REF!,'TABLERO-HALLAZGOS'!Q340,#REF!))/(R340)</f>
        <v>#REF!</v>
      </c>
      <c r="AH340" s="46" t="s">
        <v>49</v>
      </c>
    </row>
    <row r="341" spans="2:34" s="1" customFormat="1" ht="33" customHeight="1" x14ac:dyDescent="0.25">
      <c r="B341" s="40" t="s">
        <v>3924</v>
      </c>
      <c r="C341" s="449" t="s">
        <v>2636</v>
      </c>
      <c r="D341" s="25" t="s">
        <v>102</v>
      </c>
      <c r="E341" s="40" t="s">
        <v>2637</v>
      </c>
      <c r="F341" s="40" t="s">
        <v>24</v>
      </c>
      <c r="G341" s="25" t="s">
        <v>99</v>
      </c>
      <c r="H341" s="40" t="s">
        <v>4670</v>
      </c>
      <c r="I341" s="40" t="s">
        <v>2682</v>
      </c>
      <c r="J341" s="449" t="s">
        <v>2683</v>
      </c>
      <c r="K341" s="449" t="s">
        <v>2684</v>
      </c>
      <c r="L341" s="449" t="s">
        <v>4671</v>
      </c>
      <c r="M341" s="449" t="s">
        <v>3299</v>
      </c>
      <c r="N341" s="393" t="s">
        <v>6</v>
      </c>
      <c r="O341" s="393" t="s">
        <v>4672</v>
      </c>
      <c r="P341" s="393">
        <v>2021</v>
      </c>
      <c r="Q341" s="28" t="s">
        <v>4673</v>
      </c>
      <c r="R341" s="28" t="e">
        <f>COUNTIF(#REF!,'TABLERO-HALLAZGOS'!Q341)</f>
        <v>#REF!</v>
      </c>
      <c r="S341" s="393" t="s">
        <v>4674</v>
      </c>
      <c r="T341" s="469">
        <v>44601</v>
      </c>
      <c r="U341" s="469">
        <v>44742</v>
      </c>
      <c r="V341" s="484" t="e">
        <f>(SUMIF(#REF!,'TABLERO-HALLAZGOS'!Q341,#REF!))/(R341)</f>
        <v>#REF!</v>
      </c>
      <c r="W341" s="465" t="e">
        <f t="shared" si="71"/>
        <v>#REF!</v>
      </c>
      <c r="X341" s="485">
        <f t="shared" si="72"/>
        <v>-61</v>
      </c>
      <c r="Y341" s="383" t="str">
        <f t="shared" si="73"/>
        <v>VENCIDO</v>
      </c>
      <c r="Z341" s="484" t="e">
        <f>(SUMIF(#REF!,'TABLERO-HALLAZGOS'!Q341,#REF!))/(R341)</f>
        <v>#REF!</v>
      </c>
      <c r="AA341" s="46" t="s">
        <v>48</v>
      </c>
      <c r="AB341" s="46" t="s">
        <v>48</v>
      </c>
      <c r="AC341" s="240" t="e">
        <f>(SUMIF(#REF!,'TABLERO-HALLAZGOS'!Q341,#REF!))/(R341)</f>
        <v>#REF!</v>
      </c>
      <c r="AD341" s="46" t="e">
        <f t="shared" si="74"/>
        <v>#REF!</v>
      </c>
      <c r="AE341" s="85" t="e">
        <f t="shared" si="91"/>
        <v>#REF!</v>
      </c>
      <c r="AF341" s="85" t="e">
        <f t="shared" si="92"/>
        <v>#REF!</v>
      </c>
      <c r="AG341" s="240" t="e">
        <f>(SUMIF(#REF!,'TABLERO-HALLAZGOS'!Q341,#REF!))/(R341)</f>
        <v>#REF!</v>
      </c>
      <c r="AH341" s="46" t="s">
        <v>49</v>
      </c>
    </row>
    <row r="342" spans="2:34" s="1" customFormat="1" ht="33" customHeight="1" x14ac:dyDescent="0.25">
      <c r="B342" s="40" t="s">
        <v>3924</v>
      </c>
      <c r="C342" s="449" t="s">
        <v>2636</v>
      </c>
      <c r="D342" s="25" t="s">
        <v>102</v>
      </c>
      <c r="E342" s="40" t="s">
        <v>2637</v>
      </c>
      <c r="F342" s="40" t="s">
        <v>24</v>
      </c>
      <c r="G342" s="25" t="s">
        <v>99</v>
      </c>
      <c r="H342" s="40" t="s">
        <v>4670</v>
      </c>
      <c r="I342" s="40" t="s">
        <v>2639</v>
      </c>
      <c r="J342" s="449" t="s">
        <v>2640</v>
      </c>
      <c r="K342" s="449" t="s">
        <v>2641</v>
      </c>
      <c r="L342" s="449" t="s">
        <v>2642</v>
      </c>
      <c r="M342" s="449" t="s">
        <v>3299</v>
      </c>
      <c r="N342" s="393" t="s">
        <v>6</v>
      </c>
      <c r="O342" s="393" t="s">
        <v>4672</v>
      </c>
      <c r="P342" s="393">
        <v>2021</v>
      </c>
      <c r="Q342" s="28" t="s">
        <v>4675</v>
      </c>
      <c r="R342" s="28" t="e">
        <f>COUNTIF(#REF!,'TABLERO-HALLAZGOS'!Q342)</f>
        <v>#REF!</v>
      </c>
      <c r="S342" s="393" t="s">
        <v>4676</v>
      </c>
      <c r="T342" s="469">
        <v>44601</v>
      </c>
      <c r="U342" s="469">
        <v>44895</v>
      </c>
      <c r="V342" s="484" t="e">
        <f>(SUMIF(#REF!,'TABLERO-HALLAZGOS'!Q342,#REF!))/(R342)</f>
        <v>#REF!</v>
      </c>
      <c r="W342" s="465" t="e">
        <f t="shared" si="71"/>
        <v>#REF!</v>
      </c>
      <c r="X342" s="485">
        <f t="shared" si="72"/>
        <v>92</v>
      </c>
      <c r="Y342" s="383" t="str">
        <f t="shared" si="73"/>
        <v>CON TIEMPO</v>
      </c>
      <c r="Z342" s="484" t="e">
        <f>(SUMIF(#REF!,'TABLERO-HALLAZGOS'!Q342,#REF!))/(R342)</f>
        <v>#REF!</v>
      </c>
      <c r="AA342" s="46" t="s">
        <v>48</v>
      </c>
      <c r="AB342" s="46" t="s">
        <v>48</v>
      </c>
      <c r="AC342" s="240" t="e">
        <f>(SUMIF(#REF!,'TABLERO-HALLAZGOS'!Q342,#REF!))/(R342)</f>
        <v>#REF!</v>
      </c>
      <c r="AD342" s="46" t="e">
        <f t="shared" si="74"/>
        <v>#REF!</v>
      </c>
      <c r="AE342" s="85" t="e">
        <f t="shared" si="91"/>
        <v>#REF!</v>
      </c>
      <c r="AF342" s="85" t="e">
        <f t="shared" si="92"/>
        <v>#REF!</v>
      </c>
      <c r="AG342" s="240" t="e">
        <f>(SUMIF(#REF!,'TABLERO-HALLAZGOS'!Q342,#REF!))/(R342)</f>
        <v>#REF!</v>
      </c>
      <c r="AH342" s="46" t="s">
        <v>49</v>
      </c>
    </row>
    <row r="343" spans="2:34" s="1" customFormat="1" ht="33" customHeight="1" x14ac:dyDescent="0.25">
      <c r="B343" s="40" t="s">
        <v>3924</v>
      </c>
      <c r="C343" s="449" t="s">
        <v>2636</v>
      </c>
      <c r="D343" s="25" t="s">
        <v>102</v>
      </c>
      <c r="E343" s="40" t="s">
        <v>2637</v>
      </c>
      <c r="F343" s="40" t="s">
        <v>24</v>
      </c>
      <c r="G343" s="25" t="s">
        <v>99</v>
      </c>
      <c r="H343" s="40" t="s">
        <v>4670</v>
      </c>
      <c r="I343" s="40" t="s">
        <v>2682</v>
      </c>
      <c r="J343" s="449" t="s">
        <v>2683</v>
      </c>
      <c r="K343" s="449" t="s">
        <v>2684</v>
      </c>
      <c r="L343" s="449" t="s">
        <v>4671</v>
      </c>
      <c r="M343" s="449" t="s">
        <v>3299</v>
      </c>
      <c r="N343" s="393" t="s">
        <v>6</v>
      </c>
      <c r="O343" s="393" t="s">
        <v>4672</v>
      </c>
      <c r="P343" s="393">
        <v>2021</v>
      </c>
      <c r="Q343" s="28" t="s">
        <v>4677</v>
      </c>
      <c r="R343" s="28" t="e">
        <f>COUNTIF(#REF!,'TABLERO-HALLAZGOS'!Q343)</f>
        <v>#REF!</v>
      </c>
      <c r="S343" s="393" t="s">
        <v>4678</v>
      </c>
      <c r="T343" s="469">
        <v>44601</v>
      </c>
      <c r="U343" s="469">
        <v>44895</v>
      </c>
      <c r="V343" s="484" t="e">
        <f>(SUMIF(#REF!,'TABLERO-HALLAZGOS'!Q343,#REF!))/(R343)</f>
        <v>#REF!</v>
      </c>
      <c r="W343" s="465" t="e">
        <f t="shared" si="71"/>
        <v>#REF!</v>
      </c>
      <c r="X343" s="485">
        <f t="shared" si="72"/>
        <v>92</v>
      </c>
      <c r="Y343" s="383" t="str">
        <f t="shared" si="73"/>
        <v>CON TIEMPO</v>
      </c>
      <c r="Z343" s="484" t="e">
        <f>(SUMIF(#REF!,'TABLERO-HALLAZGOS'!Q343,#REF!))/(R343)</f>
        <v>#REF!</v>
      </c>
      <c r="AA343" s="46" t="s">
        <v>48</v>
      </c>
      <c r="AB343" s="46" t="s">
        <v>48</v>
      </c>
      <c r="AC343" s="240" t="e">
        <f>(SUMIF(#REF!,'TABLERO-HALLAZGOS'!Q343,#REF!))/(R343)</f>
        <v>#REF!</v>
      </c>
      <c r="AD343" s="46" t="e">
        <f t="shared" si="74"/>
        <v>#REF!</v>
      </c>
      <c r="AE343" s="85" t="e">
        <f t="shared" si="91"/>
        <v>#REF!</v>
      </c>
      <c r="AF343" s="85" t="e">
        <f t="shared" si="92"/>
        <v>#REF!</v>
      </c>
      <c r="AG343" s="240" t="e">
        <f>(SUMIF(#REF!,'TABLERO-HALLAZGOS'!Q343,#REF!))/(R343)</f>
        <v>#REF!</v>
      </c>
      <c r="AH343" s="46" t="s">
        <v>49</v>
      </c>
    </row>
    <row r="344" spans="2:34" s="1" customFormat="1" ht="33" customHeight="1" x14ac:dyDescent="0.25">
      <c r="B344" s="40" t="s">
        <v>3924</v>
      </c>
      <c r="C344" s="449" t="s">
        <v>2636</v>
      </c>
      <c r="D344" s="25" t="s">
        <v>102</v>
      </c>
      <c r="E344" s="40" t="s">
        <v>2637</v>
      </c>
      <c r="F344" s="40" t="s">
        <v>24</v>
      </c>
      <c r="G344" s="25" t="s">
        <v>99</v>
      </c>
      <c r="H344" s="40" t="s">
        <v>4670</v>
      </c>
      <c r="I344" s="40" t="s">
        <v>2682</v>
      </c>
      <c r="J344" s="449" t="s">
        <v>2683</v>
      </c>
      <c r="K344" s="449" t="s">
        <v>2684</v>
      </c>
      <c r="L344" s="449" t="s">
        <v>4671</v>
      </c>
      <c r="M344" s="449" t="s">
        <v>3299</v>
      </c>
      <c r="N344" s="393" t="s">
        <v>6</v>
      </c>
      <c r="O344" s="393" t="s">
        <v>4672</v>
      </c>
      <c r="P344" s="393">
        <v>2021</v>
      </c>
      <c r="Q344" s="28" t="s">
        <v>4679</v>
      </c>
      <c r="R344" s="28" t="e">
        <f>COUNTIF(#REF!,'TABLERO-HALLAZGOS'!Q344)</f>
        <v>#REF!</v>
      </c>
      <c r="S344" s="393" t="s">
        <v>4680</v>
      </c>
      <c r="T344" s="469">
        <v>44601</v>
      </c>
      <c r="U344" s="469">
        <v>44925</v>
      </c>
      <c r="V344" s="484" t="e">
        <f>(SUMIF(#REF!,'TABLERO-HALLAZGOS'!Q344,#REF!))/(R344)</f>
        <v>#REF!</v>
      </c>
      <c r="W344" s="465" t="e">
        <f t="shared" si="71"/>
        <v>#REF!</v>
      </c>
      <c r="X344" s="485">
        <f t="shared" si="72"/>
        <v>122</v>
      </c>
      <c r="Y344" s="383" t="str">
        <f t="shared" si="73"/>
        <v>CON TIEMPO</v>
      </c>
      <c r="Z344" s="484" t="e">
        <f>(SUMIF(#REF!,'TABLERO-HALLAZGOS'!Q344,#REF!))/(R344)</f>
        <v>#REF!</v>
      </c>
      <c r="AA344" s="46" t="s">
        <v>48</v>
      </c>
      <c r="AB344" s="46" t="s">
        <v>48</v>
      </c>
      <c r="AC344" s="240" t="e">
        <f>(SUMIF(#REF!,'TABLERO-HALLAZGOS'!Q344,#REF!))/(R344)</f>
        <v>#REF!</v>
      </c>
      <c r="AD344" s="46" t="e">
        <f t="shared" si="74"/>
        <v>#REF!</v>
      </c>
      <c r="AE344" s="85" t="e">
        <f t="shared" si="91"/>
        <v>#REF!</v>
      </c>
      <c r="AF344" s="85" t="e">
        <f t="shared" si="92"/>
        <v>#REF!</v>
      </c>
      <c r="AG344" s="240" t="e">
        <f>(SUMIF(#REF!,'TABLERO-HALLAZGOS'!Q344,#REF!))/(R344)</f>
        <v>#REF!</v>
      </c>
      <c r="AH344" s="46" t="s">
        <v>49</v>
      </c>
    </row>
    <row r="345" spans="2:34" s="1" customFormat="1" ht="33" customHeight="1" x14ac:dyDescent="0.25">
      <c r="B345" s="40" t="s">
        <v>3924</v>
      </c>
      <c r="C345" s="449" t="s">
        <v>2636</v>
      </c>
      <c r="D345" s="25" t="s">
        <v>102</v>
      </c>
      <c r="E345" s="40" t="s">
        <v>2635</v>
      </c>
      <c r="F345" s="40" t="s">
        <v>2636</v>
      </c>
      <c r="G345" s="25" t="s">
        <v>102</v>
      </c>
      <c r="H345" s="40" t="s">
        <v>4670</v>
      </c>
      <c r="I345" s="40" t="s">
        <v>2682</v>
      </c>
      <c r="J345" s="449" t="s">
        <v>2683</v>
      </c>
      <c r="K345" s="449" t="s">
        <v>2684</v>
      </c>
      <c r="L345" s="449" t="s">
        <v>2685</v>
      </c>
      <c r="M345" s="449" t="s">
        <v>2686</v>
      </c>
      <c r="N345" s="393" t="s">
        <v>6</v>
      </c>
      <c r="O345" s="393" t="s">
        <v>4672</v>
      </c>
      <c r="P345" s="393">
        <v>2021</v>
      </c>
      <c r="Q345" s="28" t="s">
        <v>4681</v>
      </c>
      <c r="R345" s="28" t="e">
        <f>COUNTIF(#REF!,'TABLERO-HALLAZGOS'!Q345)</f>
        <v>#REF!</v>
      </c>
      <c r="S345" s="393" t="s">
        <v>4682</v>
      </c>
      <c r="T345" s="469">
        <v>44601</v>
      </c>
      <c r="U345" s="469">
        <v>44895</v>
      </c>
      <c r="V345" s="484" t="e">
        <f>(SUMIF(#REF!,'TABLERO-HALLAZGOS'!Q345,#REF!))/(R345)</f>
        <v>#REF!</v>
      </c>
      <c r="W345" s="465" t="e">
        <f t="shared" si="71"/>
        <v>#REF!</v>
      </c>
      <c r="X345" s="485">
        <f t="shared" si="72"/>
        <v>92</v>
      </c>
      <c r="Y345" s="383" t="str">
        <f t="shared" si="73"/>
        <v>CON TIEMPO</v>
      </c>
      <c r="Z345" s="484" t="e">
        <f>(SUMIF(#REF!,'TABLERO-HALLAZGOS'!Q345,#REF!))/(R345)</f>
        <v>#REF!</v>
      </c>
      <c r="AA345" s="46" t="s">
        <v>48</v>
      </c>
      <c r="AB345" s="46" t="s">
        <v>48</v>
      </c>
      <c r="AC345" s="240" t="e">
        <f>(SUMIF(#REF!,'TABLERO-HALLAZGOS'!Q345,#REF!))/(R345)</f>
        <v>#REF!</v>
      </c>
      <c r="AD345" s="46" t="e">
        <f t="shared" si="74"/>
        <v>#REF!</v>
      </c>
      <c r="AE345" s="85" t="e">
        <f t="shared" si="91"/>
        <v>#REF!</v>
      </c>
      <c r="AF345" s="85" t="e">
        <f t="shared" si="92"/>
        <v>#REF!</v>
      </c>
      <c r="AG345" s="240" t="e">
        <f>(SUMIF(#REF!,'TABLERO-HALLAZGOS'!Q345,#REF!))/(R345)</f>
        <v>#REF!</v>
      </c>
      <c r="AH345" s="46" t="s">
        <v>49</v>
      </c>
    </row>
    <row r="346" spans="2:34" s="1" customFormat="1" ht="33" customHeight="1" x14ac:dyDescent="0.25">
      <c r="B346" s="40" t="s">
        <v>3924</v>
      </c>
      <c r="C346" s="449" t="s">
        <v>2636</v>
      </c>
      <c r="D346" s="25" t="s">
        <v>102</v>
      </c>
      <c r="E346" s="40" t="s">
        <v>2635</v>
      </c>
      <c r="F346" s="40" t="s">
        <v>2636</v>
      </c>
      <c r="G346" s="25" t="s">
        <v>102</v>
      </c>
      <c r="H346" s="40" t="s">
        <v>4670</v>
      </c>
      <c r="I346" s="40" t="s">
        <v>2682</v>
      </c>
      <c r="J346" s="449" t="s">
        <v>2683</v>
      </c>
      <c r="K346" s="449" t="s">
        <v>2684</v>
      </c>
      <c r="L346" s="449" t="s">
        <v>2685</v>
      </c>
      <c r="M346" s="449" t="s">
        <v>2686</v>
      </c>
      <c r="N346" s="393" t="s">
        <v>6</v>
      </c>
      <c r="O346" s="393" t="s">
        <v>4672</v>
      </c>
      <c r="P346" s="393">
        <v>2021</v>
      </c>
      <c r="Q346" s="28" t="s">
        <v>4683</v>
      </c>
      <c r="R346" s="28" t="e">
        <f>COUNTIF(#REF!,'TABLERO-HALLAZGOS'!Q346)</f>
        <v>#REF!</v>
      </c>
      <c r="S346" s="393" t="s">
        <v>4684</v>
      </c>
      <c r="T346" s="469">
        <v>44601</v>
      </c>
      <c r="U346" s="469">
        <v>44895</v>
      </c>
      <c r="V346" s="484" t="e">
        <f>(SUMIF(#REF!,'TABLERO-HALLAZGOS'!Q346,#REF!))/(R346)</f>
        <v>#REF!</v>
      </c>
      <c r="W346" s="465" t="e">
        <f t="shared" si="71"/>
        <v>#REF!</v>
      </c>
      <c r="X346" s="485">
        <f t="shared" si="72"/>
        <v>92</v>
      </c>
      <c r="Y346" s="383" t="str">
        <f t="shared" si="73"/>
        <v>CON TIEMPO</v>
      </c>
      <c r="Z346" s="484" t="e">
        <f>(SUMIF(#REF!,'TABLERO-HALLAZGOS'!Q346,#REF!))/(R346)</f>
        <v>#REF!</v>
      </c>
      <c r="AA346" s="46" t="s">
        <v>48</v>
      </c>
      <c r="AB346" s="46" t="s">
        <v>48</v>
      </c>
      <c r="AC346" s="240" t="e">
        <f>(SUMIF(#REF!,'TABLERO-HALLAZGOS'!Q346,#REF!))/(R346)</f>
        <v>#REF!</v>
      </c>
      <c r="AD346" s="46" t="e">
        <f t="shared" si="74"/>
        <v>#REF!</v>
      </c>
      <c r="AE346" s="85" t="e">
        <f t="shared" si="91"/>
        <v>#REF!</v>
      </c>
      <c r="AF346" s="85" t="e">
        <f t="shared" si="92"/>
        <v>#REF!</v>
      </c>
      <c r="AG346" s="240" t="e">
        <f>(SUMIF(#REF!,'TABLERO-HALLAZGOS'!Q346,#REF!))/(R346)</f>
        <v>#REF!</v>
      </c>
      <c r="AH346" s="46" t="s">
        <v>49</v>
      </c>
    </row>
    <row r="347" spans="2:34" s="1" customFormat="1" ht="33" customHeight="1" x14ac:dyDescent="0.25">
      <c r="B347" s="40" t="s">
        <v>3924</v>
      </c>
      <c r="C347" s="449" t="s">
        <v>2636</v>
      </c>
      <c r="D347" s="25" t="s">
        <v>102</v>
      </c>
      <c r="E347" s="40" t="s">
        <v>2635</v>
      </c>
      <c r="F347" s="40" t="s">
        <v>2636</v>
      </c>
      <c r="G347" s="25" t="s">
        <v>102</v>
      </c>
      <c r="H347" s="394" t="s">
        <v>4685</v>
      </c>
      <c r="I347" s="40" t="s">
        <v>2741</v>
      </c>
      <c r="J347" s="449" t="s">
        <v>4686</v>
      </c>
      <c r="K347" s="449" t="s">
        <v>4687</v>
      </c>
      <c r="L347" s="449" t="s">
        <v>4688</v>
      </c>
      <c r="M347" s="449" t="s">
        <v>4689</v>
      </c>
      <c r="N347" s="393" t="s">
        <v>6</v>
      </c>
      <c r="O347" s="393" t="s">
        <v>4690</v>
      </c>
      <c r="P347" s="393">
        <v>2021</v>
      </c>
      <c r="Q347" s="28" t="s">
        <v>4691</v>
      </c>
      <c r="R347" s="28" t="e">
        <f>COUNTIF(#REF!,'TABLERO-HALLAZGOS'!Q347)</f>
        <v>#REF!</v>
      </c>
      <c r="S347" s="393" t="s">
        <v>4692</v>
      </c>
      <c r="T347" s="469">
        <v>44617</v>
      </c>
      <c r="U347" s="469">
        <v>44867</v>
      </c>
      <c r="V347" s="484" t="e">
        <f>(SUMIF(#REF!,'TABLERO-HALLAZGOS'!Q347,#REF!))/(R347)</f>
        <v>#REF!</v>
      </c>
      <c r="W347" s="465" t="e">
        <f t="shared" si="71"/>
        <v>#REF!</v>
      </c>
      <c r="X347" s="485">
        <f t="shared" si="72"/>
        <v>64</v>
      </c>
      <c r="Y347" s="383" t="str">
        <f t="shared" si="73"/>
        <v>CON TIEMPO</v>
      </c>
      <c r="Z347" s="484" t="e">
        <f>(SUMIF(#REF!,'TABLERO-HALLAZGOS'!Q347,#REF!))/(R347)</f>
        <v>#REF!</v>
      </c>
      <c r="AA347" s="46" t="s">
        <v>48</v>
      </c>
      <c r="AB347" s="46" t="s">
        <v>48</v>
      </c>
      <c r="AC347" s="240" t="e">
        <f>(SUMIF(#REF!,'TABLERO-HALLAZGOS'!Q347,#REF!))/(R347)</f>
        <v>#REF!</v>
      </c>
      <c r="AD347" s="46" t="e">
        <f t="shared" si="74"/>
        <v>#REF!</v>
      </c>
      <c r="AE347" s="46">
        <f t="shared" si="75"/>
        <v>64</v>
      </c>
      <c r="AF347" s="46" t="str">
        <f t="shared" si="76"/>
        <v>CON TIEMPO</v>
      </c>
      <c r="AG347" s="240" t="e">
        <f>(SUMIF(#REF!,'TABLERO-HALLAZGOS'!Q347,#REF!))/(R347)</f>
        <v>#REF!</v>
      </c>
      <c r="AH347" s="46" t="s">
        <v>48</v>
      </c>
    </row>
    <row r="348" spans="2:34" s="1" customFormat="1" ht="33" customHeight="1" x14ac:dyDescent="0.25">
      <c r="B348" s="40" t="s">
        <v>3924</v>
      </c>
      <c r="C348" s="449" t="s">
        <v>2636</v>
      </c>
      <c r="D348" s="25" t="s">
        <v>102</v>
      </c>
      <c r="E348" s="40" t="s">
        <v>2635</v>
      </c>
      <c r="F348" s="40" t="s">
        <v>2636</v>
      </c>
      <c r="G348" s="25" t="s">
        <v>102</v>
      </c>
      <c r="H348" s="394"/>
      <c r="I348" s="40" t="s">
        <v>2682</v>
      </c>
      <c r="J348" s="449" t="s">
        <v>2683</v>
      </c>
      <c r="K348" s="449" t="s">
        <v>2684</v>
      </c>
      <c r="L348" s="449" t="s">
        <v>2685</v>
      </c>
      <c r="M348" s="449" t="s">
        <v>2686</v>
      </c>
      <c r="N348" s="393" t="s">
        <v>6</v>
      </c>
      <c r="O348" s="393" t="s">
        <v>4690</v>
      </c>
      <c r="P348" s="393">
        <v>2021</v>
      </c>
      <c r="Q348" s="28" t="s">
        <v>4693</v>
      </c>
      <c r="R348" s="28" t="e">
        <f>COUNTIF(#REF!,'TABLERO-HALLAZGOS'!Q348)</f>
        <v>#REF!</v>
      </c>
      <c r="S348" s="393" t="s">
        <v>4694</v>
      </c>
      <c r="T348" s="469">
        <v>44617</v>
      </c>
      <c r="U348" s="469">
        <v>44737</v>
      </c>
      <c r="V348" s="484" t="e">
        <f>(SUMIF(#REF!,'TABLERO-HALLAZGOS'!Q348,#REF!))/(R348)</f>
        <v>#REF!</v>
      </c>
      <c r="W348" s="465" t="e">
        <f t="shared" si="71"/>
        <v>#REF!</v>
      </c>
      <c r="X348" s="485">
        <f t="shared" si="72"/>
        <v>-66</v>
      </c>
      <c r="Y348" s="383" t="str">
        <f t="shared" si="73"/>
        <v>VENCIDO</v>
      </c>
      <c r="Z348" s="484" t="e">
        <f>(SUMIF(#REF!,'TABLERO-HALLAZGOS'!Q348,#REF!))/(R348)</f>
        <v>#REF!</v>
      </c>
      <c r="AA348" s="46" t="s">
        <v>48</v>
      </c>
      <c r="AB348" s="46" t="s">
        <v>48</v>
      </c>
      <c r="AC348" s="240" t="e">
        <f>(SUMIF(#REF!,'TABLERO-HALLAZGOS'!Q348,#REF!))/(R348)</f>
        <v>#REF!</v>
      </c>
      <c r="AD348" s="46" t="e">
        <f t="shared" si="74"/>
        <v>#REF!</v>
      </c>
      <c r="AE348" s="85" t="e">
        <f t="shared" ref="AE348:AE353" si="93">(IF(AD348="CUMPLIMIENTO TOTAL","CUMPLIMIENTO TOTAL",U348-$C$2))</f>
        <v>#REF!</v>
      </c>
      <c r="AF348" s="85" t="e">
        <f t="shared" ref="AF348:AF353" si="94">(IF(AD348="CUMPLIMIENTO TOTAL","CUMPLIMIENTO TOTAL",IF(AE348&lt;=0,"VENCIDO",IF(AE348&lt;=$F$2,"POR VENCER","CON TIEMPO"))))</f>
        <v>#REF!</v>
      </c>
      <c r="AG348" s="240" t="e">
        <f>(SUMIF(#REF!,'TABLERO-HALLAZGOS'!Q348,#REF!))/(R348)</f>
        <v>#REF!</v>
      </c>
      <c r="AH348" s="46" t="s">
        <v>49</v>
      </c>
    </row>
    <row r="349" spans="2:34" s="1" customFormat="1" ht="33" customHeight="1" x14ac:dyDescent="0.25">
      <c r="B349" s="40" t="s">
        <v>3951</v>
      </c>
      <c r="C349" s="384" t="s">
        <v>24</v>
      </c>
      <c r="D349" s="28" t="s">
        <v>99</v>
      </c>
      <c r="E349" s="28" t="s">
        <v>3951</v>
      </c>
      <c r="F349" s="28" t="s">
        <v>24</v>
      </c>
      <c r="G349" s="25" t="s">
        <v>99</v>
      </c>
      <c r="H349" s="25" t="s">
        <v>3952</v>
      </c>
      <c r="I349" s="40" t="s">
        <v>3953</v>
      </c>
      <c r="J349" s="449" t="s">
        <v>3068</v>
      </c>
      <c r="K349" s="449" t="s">
        <v>2604</v>
      </c>
      <c r="L349" s="449" t="s">
        <v>84</v>
      </c>
      <c r="M349" s="449" t="s">
        <v>84</v>
      </c>
      <c r="N349" s="393" t="s">
        <v>6</v>
      </c>
      <c r="O349" s="393" t="s">
        <v>4695</v>
      </c>
      <c r="P349" s="393">
        <v>2021</v>
      </c>
      <c r="Q349" s="28" t="s">
        <v>4696</v>
      </c>
      <c r="R349" s="28" t="e">
        <f>COUNTIF(#REF!,'TABLERO-HALLAZGOS'!Q349)</f>
        <v>#REF!</v>
      </c>
      <c r="S349" s="393" t="s">
        <v>4697</v>
      </c>
      <c r="T349" s="469">
        <v>44621</v>
      </c>
      <c r="U349" s="469">
        <v>44771</v>
      </c>
      <c r="V349" s="484" t="e">
        <f>(SUMIF(#REF!,'TABLERO-HALLAZGOS'!Q349,#REF!))/(R349)</f>
        <v>#REF!</v>
      </c>
      <c r="W349" s="465" t="e">
        <f t="shared" si="71"/>
        <v>#REF!</v>
      </c>
      <c r="X349" s="485">
        <f t="shared" si="72"/>
        <v>-32</v>
      </c>
      <c r="Y349" s="383" t="str">
        <f t="shared" si="73"/>
        <v>VENCIDO</v>
      </c>
      <c r="Z349" s="484" t="e">
        <f>(SUMIF(#REF!,'TABLERO-HALLAZGOS'!Q349,#REF!))/(R349)</f>
        <v>#REF!</v>
      </c>
      <c r="AA349" s="46" t="s">
        <v>48</v>
      </c>
      <c r="AB349" s="46" t="s">
        <v>48</v>
      </c>
      <c r="AC349" s="240" t="e">
        <f>(SUMIF(#REF!,'TABLERO-HALLAZGOS'!Q349,#REF!))/(R349)</f>
        <v>#REF!</v>
      </c>
      <c r="AD349" s="46" t="e">
        <f t="shared" si="74"/>
        <v>#REF!</v>
      </c>
      <c r="AE349" s="85" t="e">
        <f t="shared" si="93"/>
        <v>#REF!</v>
      </c>
      <c r="AF349" s="85" t="e">
        <f t="shared" si="94"/>
        <v>#REF!</v>
      </c>
      <c r="AG349" s="240" t="e">
        <f>(SUMIF(#REF!,'TABLERO-HALLAZGOS'!Q349,#REF!))/(R349)</f>
        <v>#REF!</v>
      </c>
      <c r="AH349" s="46" t="s">
        <v>49</v>
      </c>
    </row>
    <row r="350" spans="2:34" s="1" customFormat="1" ht="33" customHeight="1" x14ac:dyDescent="0.25">
      <c r="B350" s="40" t="s">
        <v>3951</v>
      </c>
      <c r="C350" s="384" t="s">
        <v>24</v>
      </c>
      <c r="D350" s="28" t="s">
        <v>99</v>
      </c>
      <c r="E350" s="25" t="s">
        <v>4698</v>
      </c>
      <c r="F350" s="28" t="s">
        <v>24</v>
      </c>
      <c r="G350" s="25" t="s">
        <v>99</v>
      </c>
      <c r="H350" s="25" t="s">
        <v>4699</v>
      </c>
      <c r="I350" s="40" t="s">
        <v>4700</v>
      </c>
      <c r="J350" s="449" t="s">
        <v>3068</v>
      </c>
      <c r="K350" s="449" t="s">
        <v>2604</v>
      </c>
      <c r="L350" s="449" t="s">
        <v>4701</v>
      </c>
      <c r="M350" s="449" t="s">
        <v>4702</v>
      </c>
      <c r="N350" s="393" t="s">
        <v>6</v>
      </c>
      <c r="O350" s="393" t="s">
        <v>4695</v>
      </c>
      <c r="P350" s="393">
        <v>2021</v>
      </c>
      <c r="Q350" s="28" t="s">
        <v>4703</v>
      </c>
      <c r="R350" s="28" t="e">
        <f>COUNTIF(#REF!,'TABLERO-HALLAZGOS'!Q350)</f>
        <v>#REF!</v>
      </c>
      <c r="S350" s="393" t="s">
        <v>4704</v>
      </c>
      <c r="T350" s="469">
        <v>44621</v>
      </c>
      <c r="U350" s="469">
        <v>44895</v>
      </c>
      <c r="V350" s="484" t="e">
        <f>(SUMIF(#REF!,'TABLERO-HALLAZGOS'!Q350,#REF!))/(R350)</f>
        <v>#REF!</v>
      </c>
      <c r="W350" s="465" t="e">
        <f t="shared" si="71"/>
        <v>#REF!</v>
      </c>
      <c r="X350" s="485">
        <f t="shared" si="72"/>
        <v>92</v>
      </c>
      <c r="Y350" s="383" t="str">
        <f t="shared" si="73"/>
        <v>CON TIEMPO</v>
      </c>
      <c r="Z350" s="484" t="e">
        <f>(SUMIF(#REF!,'TABLERO-HALLAZGOS'!Q350,#REF!))/(R350)</f>
        <v>#REF!</v>
      </c>
      <c r="AA350" s="46" t="s">
        <v>49</v>
      </c>
      <c r="AB350" s="46" t="s">
        <v>49</v>
      </c>
      <c r="AC350" s="240" t="e">
        <f>(SUMIF(#REF!,'TABLERO-HALLAZGOS'!Q350,#REF!))/(R350)</f>
        <v>#REF!</v>
      </c>
      <c r="AD350" s="46" t="e">
        <f t="shared" si="74"/>
        <v>#REF!</v>
      </c>
      <c r="AE350" s="85" t="e">
        <f t="shared" si="93"/>
        <v>#REF!</v>
      </c>
      <c r="AF350" s="85" t="e">
        <f t="shared" si="94"/>
        <v>#REF!</v>
      </c>
      <c r="AG350" s="240" t="e">
        <f>(SUMIF(#REF!,'TABLERO-HALLAZGOS'!Q350,#REF!))/(R350)</f>
        <v>#REF!</v>
      </c>
      <c r="AH350" s="46" t="s">
        <v>49</v>
      </c>
    </row>
    <row r="351" spans="2:34" s="1" customFormat="1" ht="33" customHeight="1" x14ac:dyDescent="0.25">
      <c r="B351" s="40" t="s">
        <v>3951</v>
      </c>
      <c r="C351" s="384" t="s">
        <v>24</v>
      </c>
      <c r="D351" s="28" t="s">
        <v>99</v>
      </c>
      <c r="E351" s="28" t="s">
        <v>3951</v>
      </c>
      <c r="F351" s="28" t="s">
        <v>24</v>
      </c>
      <c r="G351" s="25" t="s">
        <v>99</v>
      </c>
      <c r="H351" s="25" t="s">
        <v>3952</v>
      </c>
      <c r="I351" s="40" t="s">
        <v>3953</v>
      </c>
      <c r="J351" s="449" t="s">
        <v>3068</v>
      </c>
      <c r="K351" s="449" t="s">
        <v>2604</v>
      </c>
      <c r="L351" s="449" t="s">
        <v>84</v>
      </c>
      <c r="M351" s="449" t="s">
        <v>84</v>
      </c>
      <c r="N351" s="393" t="s">
        <v>6</v>
      </c>
      <c r="O351" s="393" t="s">
        <v>4695</v>
      </c>
      <c r="P351" s="393">
        <v>2021</v>
      </c>
      <c r="Q351" s="28" t="s">
        <v>4705</v>
      </c>
      <c r="R351" s="28" t="e">
        <f>COUNTIF(#REF!,'TABLERO-HALLAZGOS'!Q351)</f>
        <v>#REF!</v>
      </c>
      <c r="S351" s="393" t="s">
        <v>4706</v>
      </c>
      <c r="T351" s="469">
        <v>44593</v>
      </c>
      <c r="U351" s="469">
        <v>44925</v>
      </c>
      <c r="V351" s="484" t="e">
        <f>(SUMIF(#REF!,'TABLERO-HALLAZGOS'!Q351,#REF!))/(R351)</f>
        <v>#REF!</v>
      </c>
      <c r="W351" s="465" t="e">
        <f t="shared" si="71"/>
        <v>#REF!</v>
      </c>
      <c r="X351" s="485">
        <f t="shared" si="72"/>
        <v>122</v>
      </c>
      <c r="Y351" s="383" t="str">
        <f t="shared" si="73"/>
        <v>CON TIEMPO</v>
      </c>
      <c r="Z351" s="484" t="e">
        <f>(SUMIF(#REF!,'TABLERO-HALLAZGOS'!Q351,#REF!))/(R351)</f>
        <v>#REF!</v>
      </c>
      <c r="AA351" s="46" t="s">
        <v>48</v>
      </c>
      <c r="AB351" s="46" t="s">
        <v>48</v>
      </c>
      <c r="AC351" s="240" t="e">
        <f>(SUMIF(#REF!,'TABLERO-HALLAZGOS'!Q351,#REF!))/(R351)</f>
        <v>#REF!</v>
      </c>
      <c r="AD351" s="46" t="e">
        <f t="shared" si="74"/>
        <v>#REF!</v>
      </c>
      <c r="AE351" s="85" t="e">
        <f t="shared" si="93"/>
        <v>#REF!</v>
      </c>
      <c r="AF351" s="85" t="e">
        <f t="shared" si="94"/>
        <v>#REF!</v>
      </c>
      <c r="AG351" s="240" t="e">
        <f>(SUMIF(#REF!,'TABLERO-HALLAZGOS'!Q351,#REF!))/(R351)</f>
        <v>#REF!</v>
      </c>
      <c r="AH351" s="46" t="s">
        <v>49</v>
      </c>
    </row>
    <row r="352" spans="2:34" s="1" customFormat="1" ht="33" customHeight="1" x14ac:dyDescent="0.25">
      <c r="B352" s="449" t="s">
        <v>2637</v>
      </c>
      <c r="C352" s="384" t="s">
        <v>24</v>
      </c>
      <c r="D352" s="395" t="s">
        <v>99</v>
      </c>
      <c r="E352" s="61" t="s">
        <v>2599</v>
      </c>
      <c r="F352" s="40" t="s">
        <v>2600</v>
      </c>
      <c r="G352" s="61" t="s">
        <v>96</v>
      </c>
      <c r="H352" s="40" t="s">
        <v>2601</v>
      </c>
      <c r="I352" s="394" t="s">
        <v>2602</v>
      </c>
      <c r="J352" s="454" t="s">
        <v>2603</v>
      </c>
      <c r="K352" s="387" t="s">
        <v>2604</v>
      </c>
      <c r="L352" s="455" t="s">
        <v>2605</v>
      </c>
      <c r="M352" s="387" t="s">
        <v>2606</v>
      </c>
      <c r="N352" s="25" t="s">
        <v>7</v>
      </c>
      <c r="O352" s="393">
        <v>86</v>
      </c>
      <c r="P352" s="393">
        <v>2022</v>
      </c>
      <c r="Q352" s="393" t="s">
        <v>4707</v>
      </c>
      <c r="R352" s="28" t="e">
        <f>COUNTIF(#REF!,'TABLERO-HALLAZGOS'!Q352)</f>
        <v>#REF!</v>
      </c>
      <c r="S352" s="393" t="s">
        <v>4708</v>
      </c>
      <c r="T352" s="469">
        <v>44656</v>
      </c>
      <c r="U352" s="469">
        <v>44925</v>
      </c>
      <c r="V352" s="484" t="e">
        <f>(SUMIF(#REF!,'TABLERO-HALLAZGOS'!Q352,#REF!))/(R352)</f>
        <v>#REF!</v>
      </c>
      <c r="W352" s="465" t="e">
        <f t="shared" si="71"/>
        <v>#REF!</v>
      </c>
      <c r="X352" s="485">
        <f t="shared" si="72"/>
        <v>122</v>
      </c>
      <c r="Y352" s="383" t="str">
        <f t="shared" si="73"/>
        <v>CON TIEMPO</v>
      </c>
      <c r="Z352" s="484" t="e">
        <f>(SUMIF(#REF!,'TABLERO-HALLAZGOS'!Q352,#REF!))/(R352)</f>
        <v>#REF!</v>
      </c>
      <c r="AA352" s="46" t="s">
        <v>48</v>
      </c>
      <c r="AB352" s="46" t="s">
        <v>48</v>
      </c>
      <c r="AC352" s="240" t="e">
        <f>(SUMIF(#REF!,'TABLERO-HALLAZGOS'!Q352,#REF!))/(R352)</f>
        <v>#REF!</v>
      </c>
      <c r="AD352" s="46" t="e">
        <f t="shared" si="74"/>
        <v>#REF!</v>
      </c>
      <c r="AE352" s="85" t="e">
        <f t="shared" si="93"/>
        <v>#REF!</v>
      </c>
      <c r="AF352" s="85" t="e">
        <f t="shared" si="94"/>
        <v>#REF!</v>
      </c>
      <c r="AG352" s="240" t="e">
        <f>(SUMIF(#REF!,'TABLERO-HALLAZGOS'!Q352,#REF!))/(R352)</f>
        <v>#REF!</v>
      </c>
      <c r="AH352" s="46" t="s">
        <v>49</v>
      </c>
    </row>
    <row r="353" spans="2:34" s="1" customFormat="1" ht="33" customHeight="1" x14ac:dyDescent="0.25">
      <c r="B353" s="449" t="s">
        <v>2637</v>
      </c>
      <c r="C353" s="384" t="s">
        <v>24</v>
      </c>
      <c r="D353" s="395" t="s">
        <v>99</v>
      </c>
      <c r="E353" s="40" t="s">
        <v>2635</v>
      </c>
      <c r="F353" s="40" t="s">
        <v>2636</v>
      </c>
      <c r="G353" s="25" t="s">
        <v>102</v>
      </c>
      <c r="H353" s="40" t="s">
        <v>4146</v>
      </c>
      <c r="I353" s="40" t="s">
        <v>3908</v>
      </c>
      <c r="J353" s="449" t="s">
        <v>3068</v>
      </c>
      <c r="K353" s="449" t="s">
        <v>2604</v>
      </c>
      <c r="L353" s="449" t="s">
        <v>3909</v>
      </c>
      <c r="M353" s="449" t="s">
        <v>2666</v>
      </c>
      <c r="N353" s="25" t="s">
        <v>7</v>
      </c>
      <c r="O353" s="393">
        <v>86</v>
      </c>
      <c r="P353" s="393">
        <v>2022</v>
      </c>
      <c r="Q353" s="393" t="s">
        <v>4709</v>
      </c>
      <c r="R353" s="28" t="e">
        <f>COUNTIF(#REF!,'TABLERO-HALLAZGOS'!Q353)</f>
        <v>#REF!</v>
      </c>
      <c r="S353" s="393" t="s">
        <v>4710</v>
      </c>
      <c r="T353" s="469">
        <v>44655</v>
      </c>
      <c r="U353" s="469">
        <v>44925</v>
      </c>
      <c r="V353" s="484" t="e">
        <f>(SUMIF(#REF!,'TABLERO-HALLAZGOS'!Q353,#REF!))/(R353)</f>
        <v>#REF!</v>
      </c>
      <c r="W353" s="465" t="e">
        <f t="shared" si="71"/>
        <v>#REF!</v>
      </c>
      <c r="X353" s="485">
        <f t="shared" si="72"/>
        <v>122</v>
      </c>
      <c r="Y353" s="383" t="str">
        <f t="shared" si="73"/>
        <v>CON TIEMPO</v>
      </c>
      <c r="Z353" s="484" t="e">
        <f>(SUMIF(#REF!,'TABLERO-HALLAZGOS'!Q353,#REF!))/(R353)</f>
        <v>#REF!</v>
      </c>
      <c r="AA353" s="46" t="s">
        <v>48</v>
      </c>
      <c r="AB353" s="46" t="s">
        <v>48</v>
      </c>
      <c r="AC353" s="240" t="e">
        <f>(SUMIF(#REF!,'TABLERO-HALLAZGOS'!Q353,#REF!))/(R353)</f>
        <v>#REF!</v>
      </c>
      <c r="AD353" s="46" t="e">
        <f t="shared" si="74"/>
        <v>#REF!</v>
      </c>
      <c r="AE353" s="85" t="e">
        <f t="shared" si="93"/>
        <v>#REF!</v>
      </c>
      <c r="AF353" s="85" t="e">
        <f t="shared" si="94"/>
        <v>#REF!</v>
      </c>
      <c r="AG353" s="240" t="e">
        <f>(SUMIF(#REF!,'TABLERO-HALLAZGOS'!Q353,#REF!))/(R353)</f>
        <v>#REF!</v>
      </c>
      <c r="AH353" s="46" t="s">
        <v>49</v>
      </c>
    </row>
    <row r="354" spans="2:34" s="1" customFormat="1" ht="33" customHeight="1" x14ac:dyDescent="0.25">
      <c r="B354" s="449" t="s">
        <v>2637</v>
      </c>
      <c r="C354" s="384" t="s">
        <v>24</v>
      </c>
      <c r="D354" s="395" t="s">
        <v>99</v>
      </c>
      <c r="E354" s="61" t="s">
        <v>2599</v>
      </c>
      <c r="F354" s="61" t="s">
        <v>2600</v>
      </c>
      <c r="G354" s="61" t="s">
        <v>96</v>
      </c>
      <c r="H354" s="40" t="s">
        <v>2601</v>
      </c>
      <c r="I354" s="394" t="s">
        <v>2602</v>
      </c>
      <c r="J354" s="454" t="s">
        <v>2603</v>
      </c>
      <c r="K354" s="387" t="s">
        <v>2604</v>
      </c>
      <c r="L354" s="455" t="s">
        <v>2605</v>
      </c>
      <c r="M354" s="387" t="s">
        <v>2606</v>
      </c>
      <c r="N354" s="25" t="s">
        <v>7</v>
      </c>
      <c r="O354" s="393">
        <v>86</v>
      </c>
      <c r="P354" s="393">
        <v>2022</v>
      </c>
      <c r="Q354" s="393" t="s">
        <v>4711</v>
      </c>
      <c r="R354" s="28" t="e">
        <f>COUNTIF(#REF!,'TABLERO-HALLAZGOS'!Q354)</f>
        <v>#REF!</v>
      </c>
      <c r="S354" s="393" t="s">
        <v>4712</v>
      </c>
      <c r="T354" s="469">
        <v>44656</v>
      </c>
      <c r="U354" s="469">
        <v>45015</v>
      </c>
      <c r="V354" s="484" t="e">
        <f>(SUMIF(#REF!,'TABLERO-HALLAZGOS'!Q354,#REF!))/(R354)</f>
        <v>#REF!</v>
      </c>
      <c r="W354" s="465" t="e">
        <f t="shared" si="71"/>
        <v>#REF!</v>
      </c>
      <c r="X354" s="485">
        <f t="shared" si="72"/>
        <v>212</v>
      </c>
      <c r="Y354" s="383" t="str">
        <f t="shared" si="73"/>
        <v>CON TIEMPO</v>
      </c>
      <c r="Z354" s="484" t="e">
        <f>(SUMIF(#REF!,'TABLERO-HALLAZGOS'!Q354,#REF!))/(R354)</f>
        <v>#REF!</v>
      </c>
      <c r="AA354" s="46" t="s">
        <v>48</v>
      </c>
      <c r="AB354" s="46" t="s">
        <v>48</v>
      </c>
      <c r="AC354" s="240" t="e">
        <f>(SUMIF(#REF!,'TABLERO-HALLAZGOS'!Q354,#REF!))/(R354)</f>
        <v>#REF!</v>
      </c>
      <c r="AD354" s="46" t="e">
        <f t="shared" si="74"/>
        <v>#REF!</v>
      </c>
      <c r="AE354" s="46">
        <f t="shared" si="75"/>
        <v>212</v>
      </c>
      <c r="AF354" s="46" t="str">
        <f t="shared" si="76"/>
        <v>CON TIEMPO</v>
      </c>
      <c r="AG354" s="240" t="e">
        <f>(SUMIF(#REF!,'TABLERO-HALLAZGOS'!Q354,#REF!))/(R354)</f>
        <v>#REF!</v>
      </c>
      <c r="AH354" s="46" t="s">
        <v>48</v>
      </c>
    </row>
    <row r="355" spans="2:34" s="1" customFormat="1" ht="33" customHeight="1" x14ac:dyDescent="0.25">
      <c r="B355" s="449" t="s">
        <v>2637</v>
      </c>
      <c r="C355" s="384" t="s">
        <v>24</v>
      </c>
      <c r="D355" s="395" t="s">
        <v>99</v>
      </c>
      <c r="E355" s="25" t="s">
        <v>2637</v>
      </c>
      <c r="F355" s="28" t="s">
        <v>24</v>
      </c>
      <c r="G355" s="25" t="s">
        <v>99</v>
      </c>
      <c r="H355" s="28" t="s">
        <v>2638</v>
      </c>
      <c r="I355" s="40" t="s">
        <v>2639</v>
      </c>
      <c r="J355" s="449" t="s">
        <v>2640</v>
      </c>
      <c r="K355" s="449" t="s">
        <v>2641</v>
      </c>
      <c r="L355" s="449" t="s">
        <v>2642</v>
      </c>
      <c r="M355" s="449" t="s">
        <v>2643</v>
      </c>
      <c r="N355" s="25" t="s">
        <v>7</v>
      </c>
      <c r="O355" s="393">
        <v>86</v>
      </c>
      <c r="P355" s="393">
        <v>2022</v>
      </c>
      <c r="Q355" s="393" t="s">
        <v>4713</v>
      </c>
      <c r="R355" s="28" t="e">
        <f>COUNTIF(#REF!,'TABLERO-HALLAZGOS'!Q355)</f>
        <v>#REF!</v>
      </c>
      <c r="S355" s="393" t="s">
        <v>4714</v>
      </c>
      <c r="T355" s="469">
        <v>44683</v>
      </c>
      <c r="U355" s="469">
        <v>44895</v>
      </c>
      <c r="V355" s="484" t="e">
        <f>(SUMIF(#REF!,'TABLERO-HALLAZGOS'!Q355,#REF!))/(R355)</f>
        <v>#REF!</v>
      </c>
      <c r="W355" s="465" t="e">
        <f t="shared" ref="W355:W418" si="95">IF(V355&lt;=0%,"SIN AVANCE",IF(V355&lt;33%,"AVANCE MINIMO",IF(V355&lt;66%,"AVANCE PARCIAL",IF(V355&lt;=99.9%,"AVANCE SIGNIFICATIVO",IF(V355=100%,"CUMPLIMIENTO TOTAL","ERROR")))))</f>
        <v>#REF!</v>
      </c>
      <c r="X355" s="485">
        <f t="shared" ref="X355:X418" si="96">U355-$C$2</f>
        <v>92</v>
      </c>
      <c r="Y355" s="383" t="str">
        <f t="shared" ref="Y355:Y418" si="97">(IF(X355&lt;=0,"VENCIDO",IF(X355&lt;=$F$2,"POR VENCER","CON TIEMPO")))</f>
        <v>CON TIEMPO</v>
      </c>
      <c r="Z355" s="484" t="e">
        <f>(SUMIF(#REF!,'TABLERO-HALLAZGOS'!Q355,#REF!))/(R355)</f>
        <v>#REF!</v>
      </c>
      <c r="AA355" s="46" t="s">
        <v>48</v>
      </c>
      <c r="AB355" s="46" t="s">
        <v>48</v>
      </c>
      <c r="AC355" s="240" t="e">
        <f>(SUMIF(#REF!,'TABLERO-HALLAZGOS'!Q355,#REF!))/(R355)</f>
        <v>#REF!</v>
      </c>
      <c r="AD355" s="46" t="e">
        <f t="shared" ref="AD355:AD359" si="98">IF(AC355&lt;=0%,"SIN AVANCE",IF(AC355&lt;33%,"AVANCE MINIMO",IF(AC355&lt;66%,"AVANCE PARCIAL",IF(AC355&lt;=99.9%,"AVANCE SIGNIFICATIVO",IF(AC355=100%,"CUMPLIMIENTO TOTAL","ERROR")))))</f>
        <v>#REF!</v>
      </c>
      <c r="AE355" s="85" t="e">
        <f t="shared" ref="AE355:AE359" si="99">(IF(AD355="CUMPLIMIENTO TOTAL","CUMPLIMIENTO TOTAL",U355-$C$2))</f>
        <v>#REF!</v>
      </c>
      <c r="AF355" s="85" t="e">
        <f t="shared" ref="AF355:AF359" si="100">(IF(AD355="CUMPLIMIENTO TOTAL","CUMPLIMIENTO TOTAL",IF(AE355&lt;=0,"VENCIDO",IF(AE355&lt;=$F$2,"POR VENCER","CON TIEMPO"))))</f>
        <v>#REF!</v>
      </c>
      <c r="AG355" s="240" t="e">
        <f>(SUMIF(#REF!,'TABLERO-HALLAZGOS'!Q355,#REF!))/(R355)</f>
        <v>#REF!</v>
      </c>
      <c r="AH355" s="46" t="s">
        <v>49</v>
      </c>
    </row>
    <row r="356" spans="2:34" s="1" customFormat="1" ht="33" customHeight="1" x14ac:dyDescent="0.25">
      <c r="B356" s="449" t="s">
        <v>2637</v>
      </c>
      <c r="C356" s="384" t="s">
        <v>24</v>
      </c>
      <c r="D356" s="395" t="s">
        <v>99</v>
      </c>
      <c r="E356" s="40" t="s">
        <v>4715</v>
      </c>
      <c r="F356" s="40" t="s">
        <v>4716</v>
      </c>
      <c r="G356" s="40" t="s">
        <v>4717</v>
      </c>
      <c r="H356" s="40" t="s">
        <v>4718</v>
      </c>
      <c r="I356" s="394" t="s">
        <v>4719</v>
      </c>
      <c r="J356" s="453" t="s">
        <v>4720</v>
      </c>
      <c r="K356" s="455" t="s">
        <v>4721</v>
      </c>
      <c r="L356" s="455" t="s">
        <v>4722</v>
      </c>
      <c r="M356" s="455" t="s">
        <v>4723</v>
      </c>
      <c r="N356" s="25" t="s">
        <v>7</v>
      </c>
      <c r="O356" s="393">
        <v>86</v>
      </c>
      <c r="P356" s="393">
        <v>2022</v>
      </c>
      <c r="Q356" s="393" t="s">
        <v>4724</v>
      </c>
      <c r="R356" s="28" t="e">
        <f>COUNTIF(#REF!,'TABLERO-HALLAZGOS'!Q356)</f>
        <v>#REF!</v>
      </c>
      <c r="S356" s="393" t="s">
        <v>4725</v>
      </c>
      <c r="T356" s="469">
        <v>44683</v>
      </c>
      <c r="U356" s="469">
        <v>44895</v>
      </c>
      <c r="V356" s="484" t="e">
        <f>(SUMIF(#REF!,'TABLERO-HALLAZGOS'!Q356,#REF!))/(R356)</f>
        <v>#REF!</v>
      </c>
      <c r="W356" s="465" t="e">
        <f t="shared" si="95"/>
        <v>#REF!</v>
      </c>
      <c r="X356" s="485">
        <f t="shared" si="96"/>
        <v>92</v>
      </c>
      <c r="Y356" s="383" t="str">
        <f t="shared" si="97"/>
        <v>CON TIEMPO</v>
      </c>
      <c r="Z356" s="484" t="e">
        <f>(SUMIF(#REF!,'TABLERO-HALLAZGOS'!Q356,#REF!))/(R356)</f>
        <v>#REF!</v>
      </c>
      <c r="AA356" s="46" t="s">
        <v>48</v>
      </c>
      <c r="AB356" s="46" t="s">
        <v>48</v>
      </c>
      <c r="AC356" s="240" t="e">
        <f>(SUMIF(#REF!,'TABLERO-HALLAZGOS'!Q356,#REF!))/(R356)</f>
        <v>#REF!</v>
      </c>
      <c r="AD356" s="46" t="e">
        <f t="shared" si="98"/>
        <v>#REF!</v>
      </c>
      <c r="AE356" s="85" t="e">
        <f t="shared" si="99"/>
        <v>#REF!</v>
      </c>
      <c r="AF356" s="85" t="e">
        <f t="shared" si="100"/>
        <v>#REF!</v>
      </c>
      <c r="AG356" s="240" t="e">
        <f>(SUMIF(#REF!,'TABLERO-HALLAZGOS'!Q356,#REF!))/(R356)</f>
        <v>#REF!</v>
      </c>
      <c r="AH356" s="46" t="s">
        <v>49</v>
      </c>
    </row>
    <row r="357" spans="2:34" s="1" customFormat="1" ht="33" customHeight="1" x14ac:dyDescent="0.25">
      <c r="B357" s="449" t="s">
        <v>2637</v>
      </c>
      <c r="C357" s="384" t="s">
        <v>24</v>
      </c>
      <c r="D357" s="395" t="s">
        <v>99</v>
      </c>
      <c r="E357" s="40" t="s">
        <v>4726</v>
      </c>
      <c r="F357" s="40" t="s">
        <v>4716</v>
      </c>
      <c r="G357" s="40" t="s">
        <v>4717</v>
      </c>
      <c r="H357" s="40" t="s">
        <v>4727</v>
      </c>
      <c r="I357" s="394" t="s">
        <v>4728</v>
      </c>
      <c r="J357" s="453" t="s">
        <v>4729</v>
      </c>
      <c r="K357" s="455" t="s">
        <v>4730</v>
      </c>
      <c r="L357" s="455" t="s">
        <v>4731</v>
      </c>
      <c r="M357" s="455" t="s">
        <v>4732</v>
      </c>
      <c r="N357" s="25" t="s">
        <v>7</v>
      </c>
      <c r="O357" s="393">
        <v>86</v>
      </c>
      <c r="P357" s="393">
        <v>2022</v>
      </c>
      <c r="Q357" s="393" t="s">
        <v>4733</v>
      </c>
      <c r="R357" s="28" t="e">
        <f>COUNTIF(#REF!,'TABLERO-HALLAZGOS'!Q357)</f>
        <v>#REF!</v>
      </c>
      <c r="S357" s="393" t="s">
        <v>4734</v>
      </c>
      <c r="T357" s="469">
        <v>44683</v>
      </c>
      <c r="U357" s="469">
        <v>44895</v>
      </c>
      <c r="V357" s="484" t="e">
        <f>(SUMIF(#REF!,'TABLERO-HALLAZGOS'!Q357,#REF!))/(R357)</f>
        <v>#REF!</v>
      </c>
      <c r="W357" s="465" t="e">
        <f t="shared" si="95"/>
        <v>#REF!</v>
      </c>
      <c r="X357" s="485">
        <f t="shared" si="96"/>
        <v>92</v>
      </c>
      <c r="Y357" s="383" t="str">
        <f t="shared" si="97"/>
        <v>CON TIEMPO</v>
      </c>
      <c r="Z357" s="484" t="e">
        <f>(SUMIF(#REF!,'TABLERO-HALLAZGOS'!Q357,#REF!))/(R357)</f>
        <v>#REF!</v>
      </c>
      <c r="AA357" s="46" t="s">
        <v>48</v>
      </c>
      <c r="AB357" s="46" t="s">
        <v>48</v>
      </c>
      <c r="AC357" s="240" t="e">
        <f>(SUMIF(#REF!,'TABLERO-HALLAZGOS'!Q357,#REF!))/(R357)</f>
        <v>#REF!</v>
      </c>
      <c r="AD357" s="46" t="e">
        <f t="shared" si="98"/>
        <v>#REF!</v>
      </c>
      <c r="AE357" s="85" t="e">
        <f t="shared" si="99"/>
        <v>#REF!</v>
      </c>
      <c r="AF357" s="85" t="e">
        <f t="shared" si="100"/>
        <v>#REF!</v>
      </c>
      <c r="AG357" s="240" t="e">
        <f>(SUMIF(#REF!,'TABLERO-HALLAZGOS'!Q357,#REF!))/(R357)</f>
        <v>#REF!</v>
      </c>
      <c r="AH357" s="46" t="s">
        <v>49</v>
      </c>
    </row>
    <row r="358" spans="2:34" s="1" customFormat="1" ht="33" customHeight="1" x14ac:dyDescent="0.25">
      <c r="B358" s="449" t="s">
        <v>2637</v>
      </c>
      <c r="C358" s="384" t="s">
        <v>24</v>
      </c>
      <c r="D358" s="395" t="s">
        <v>99</v>
      </c>
      <c r="E358" s="40" t="s">
        <v>4715</v>
      </c>
      <c r="F358" s="40" t="s">
        <v>4716</v>
      </c>
      <c r="G358" s="40" t="s">
        <v>4717</v>
      </c>
      <c r="H358" s="40" t="s">
        <v>4718</v>
      </c>
      <c r="I358" s="394" t="s">
        <v>4719</v>
      </c>
      <c r="J358" s="453" t="s">
        <v>4729</v>
      </c>
      <c r="K358" s="455" t="s">
        <v>4730</v>
      </c>
      <c r="L358" s="455" t="s">
        <v>4735</v>
      </c>
      <c r="M358" s="455" t="s">
        <v>4736</v>
      </c>
      <c r="N358" s="25" t="s">
        <v>7</v>
      </c>
      <c r="O358" s="393">
        <v>86</v>
      </c>
      <c r="P358" s="393">
        <v>2022</v>
      </c>
      <c r="Q358" s="393" t="s">
        <v>4737</v>
      </c>
      <c r="R358" s="28" t="e">
        <f>COUNTIF(#REF!,'TABLERO-HALLAZGOS'!Q358)</f>
        <v>#REF!</v>
      </c>
      <c r="S358" s="393" t="s">
        <v>4738</v>
      </c>
      <c r="T358" s="469">
        <v>44683</v>
      </c>
      <c r="U358" s="469">
        <v>44895</v>
      </c>
      <c r="V358" s="484" t="e">
        <f>(SUMIF(#REF!,'TABLERO-HALLAZGOS'!Q358,#REF!))/(R358)</f>
        <v>#REF!</v>
      </c>
      <c r="W358" s="465" t="e">
        <f t="shared" si="95"/>
        <v>#REF!</v>
      </c>
      <c r="X358" s="485">
        <f t="shared" si="96"/>
        <v>92</v>
      </c>
      <c r="Y358" s="383" t="str">
        <f t="shared" si="97"/>
        <v>CON TIEMPO</v>
      </c>
      <c r="Z358" s="484" t="e">
        <f>(SUMIF(#REF!,'TABLERO-HALLAZGOS'!Q358,#REF!))/(R358)</f>
        <v>#REF!</v>
      </c>
      <c r="AA358" s="46" t="s">
        <v>48</v>
      </c>
      <c r="AB358" s="46" t="s">
        <v>48</v>
      </c>
      <c r="AC358" s="240" t="e">
        <f>(SUMIF(#REF!,'TABLERO-HALLAZGOS'!Q358,#REF!))/(R358)</f>
        <v>#REF!</v>
      </c>
      <c r="AD358" s="46" t="e">
        <f t="shared" si="98"/>
        <v>#REF!</v>
      </c>
      <c r="AE358" s="85" t="e">
        <f t="shared" si="99"/>
        <v>#REF!</v>
      </c>
      <c r="AF358" s="85" t="e">
        <f t="shared" si="100"/>
        <v>#REF!</v>
      </c>
      <c r="AG358" s="240" t="e">
        <f>(SUMIF(#REF!,'TABLERO-HALLAZGOS'!Q358,#REF!))/(R358)</f>
        <v>#REF!</v>
      </c>
      <c r="AH358" s="46" t="s">
        <v>49</v>
      </c>
    </row>
    <row r="359" spans="2:34" s="1" customFormat="1" ht="33" customHeight="1" x14ac:dyDescent="0.25">
      <c r="B359" s="449" t="s">
        <v>2885</v>
      </c>
      <c r="C359" s="449" t="s">
        <v>2636</v>
      </c>
      <c r="D359" s="25" t="s">
        <v>102</v>
      </c>
      <c r="E359" s="40" t="s">
        <v>2635</v>
      </c>
      <c r="F359" s="40" t="s">
        <v>2636</v>
      </c>
      <c r="G359" s="40" t="s">
        <v>102</v>
      </c>
      <c r="H359" s="40" t="s">
        <v>4146</v>
      </c>
      <c r="I359" s="40" t="s">
        <v>3908</v>
      </c>
      <c r="J359" s="449" t="s">
        <v>3068</v>
      </c>
      <c r="K359" s="449" t="s">
        <v>2604</v>
      </c>
      <c r="L359" s="449" t="s">
        <v>3909</v>
      </c>
      <c r="M359" s="449" t="s">
        <v>2666</v>
      </c>
      <c r="N359" s="393" t="s">
        <v>6</v>
      </c>
      <c r="O359" s="393" t="s">
        <v>2889</v>
      </c>
      <c r="P359" s="393">
        <v>2022</v>
      </c>
      <c r="Q359" s="393" t="s">
        <v>4739</v>
      </c>
      <c r="R359" s="28" t="e">
        <f>COUNTIF(#REF!,'TABLERO-HALLAZGOS'!Q359)</f>
        <v>#REF!</v>
      </c>
      <c r="S359" s="393" t="s">
        <v>4740</v>
      </c>
      <c r="T359" s="469">
        <v>44617</v>
      </c>
      <c r="U359" s="469">
        <v>44920</v>
      </c>
      <c r="V359" s="484" t="e">
        <f>(SUMIF(#REF!,'TABLERO-HALLAZGOS'!Q359,#REF!))/(R359)</f>
        <v>#REF!</v>
      </c>
      <c r="W359" s="465" t="e">
        <f t="shared" si="95"/>
        <v>#REF!</v>
      </c>
      <c r="X359" s="485">
        <f t="shared" si="96"/>
        <v>117</v>
      </c>
      <c r="Y359" s="383" t="str">
        <f t="shared" si="97"/>
        <v>CON TIEMPO</v>
      </c>
      <c r="Z359" s="484" t="e">
        <f>(SUMIF(#REF!,'TABLERO-HALLAZGOS'!Q359,#REF!))/(R359)</f>
        <v>#REF!</v>
      </c>
      <c r="AA359" s="46" t="s">
        <v>48</v>
      </c>
      <c r="AB359" s="46" t="s">
        <v>48</v>
      </c>
      <c r="AC359" s="240" t="e">
        <f>(SUMIF(#REF!,'TABLERO-HALLAZGOS'!Q359,#REF!))/(R359)</f>
        <v>#REF!</v>
      </c>
      <c r="AD359" s="46" t="e">
        <f t="shared" si="98"/>
        <v>#REF!</v>
      </c>
      <c r="AE359" s="85" t="e">
        <f t="shared" si="99"/>
        <v>#REF!</v>
      </c>
      <c r="AF359" s="85" t="e">
        <f t="shared" si="100"/>
        <v>#REF!</v>
      </c>
      <c r="AG359" s="240" t="e">
        <f>(SUMIF(#REF!,'TABLERO-HALLAZGOS'!Q359,#REF!))/(R359)</f>
        <v>#REF!</v>
      </c>
      <c r="AH359" s="46" t="s">
        <v>49</v>
      </c>
    </row>
    <row r="360" spans="2:34" s="1" customFormat="1" ht="33" customHeight="1" x14ac:dyDescent="0.25">
      <c r="B360" s="449" t="s">
        <v>2885</v>
      </c>
      <c r="C360" s="449" t="s">
        <v>2636</v>
      </c>
      <c r="D360" s="25" t="s">
        <v>102</v>
      </c>
      <c r="E360" s="40" t="s">
        <v>2635</v>
      </c>
      <c r="F360" s="40" t="s">
        <v>2636</v>
      </c>
      <c r="G360" s="40" t="s">
        <v>102</v>
      </c>
      <c r="H360" s="40" t="s">
        <v>4146</v>
      </c>
      <c r="I360" s="40" t="s">
        <v>3908</v>
      </c>
      <c r="J360" s="449" t="s">
        <v>3068</v>
      </c>
      <c r="K360" s="449" t="s">
        <v>2604</v>
      </c>
      <c r="L360" s="449" t="s">
        <v>3909</v>
      </c>
      <c r="M360" s="449" t="s">
        <v>2666</v>
      </c>
      <c r="N360" s="393" t="s">
        <v>6</v>
      </c>
      <c r="O360" s="393" t="s">
        <v>2889</v>
      </c>
      <c r="P360" s="393">
        <v>2022</v>
      </c>
      <c r="Q360" s="393" t="s">
        <v>2890</v>
      </c>
      <c r="R360" s="28" t="e">
        <f>COUNTIF(#REF!,'TABLERO-HALLAZGOS'!Q360)</f>
        <v>#REF!</v>
      </c>
      <c r="S360" s="393" t="s">
        <v>2891</v>
      </c>
      <c r="T360" s="469">
        <v>44617</v>
      </c>
      <c r="U360" s="469">
        <v>44925</v>
      </c>
      <c r="V360" s="484" t="e">
        <f>(SUMIF(#REF!,'TABLERO-HALLAZGOS'!Q360,#REF!))/(R360)</f>
        <v>#REF!</v>
      </c>
      <c r="W360" s="465" t="e">
        <f t="shared" si="95"/>
        <v>#REF!</v>
      </c>
      <c r="X360" s="485">
        <f t="shared" si="96"/>
        <v>122</v>
      </c>
      <c r="Y360" s="383" t="str">
        <f t="shared" si="97"/>
        <v>CON TIEMPO</v>
      </c>
      <c r="Z360" s="484" t="e">
        <f>(SUMIF(#REF!,'TABLERO-HALLAZGOS'!Q360,#REF!))/(R360)</f>
        <v>#REF!</v>
      </c>
      <c r="AA360" s="46" t="s">
        <v>48</v>
      </c>
      <c r="AB360" s="46" t="s">
        <v>48</v>
      </c>
      <c r="AC360" s="240" t="e">
        <f>(SUMIF(#REF!,'TABLERO-HALLAZGOS'!Q360,#REF!))/(R360)</f>
        <v>#REF!</v>
      </c>
      <c r="AD360" s="46" t="e">
        <f t="shared" ref="AD360:AD418" si="101">IF(AC360&lt;=0%,"SIN AVANCE",IF(AC360&lt;33%,"AVANCE MINIMO",IF(AC360&lt;66%,"AVANCE PARCIAL",IF(AC360&lt;=99.9%,"AVANCE SIGNIFICATIVO",IF(AC360=100%,"CUMPLIMIENTO TOTAL","ERROR")))))</f>
        <v>#REF!</v>
      </c>
      <c r="AE360" s="46">
        <f t="shared" ref="AE360:AE417" si="102">U360-$C$2</f>
        <v>122</v>
      </c>
      <c r="AF360" s="46" t="str">
        <f t="shared" ref="AF360:AF417" si="103">(IF(AE360&lt;=0,"VENCIDO",IF(AE360&lt;=$F$2,"POR VENCER","CON TIEMPO")))</f>
        <v>CON TIEMPO</v>
      </c>
      <c r="AG360" s="240" t="e">
        <f>(SUMIF(#REF!,'TABLERO-HALLAZGOS'!Q360,#REF!))/(R360)</f>
        <v>#REF!</v>
      </c>
      <c r="AH360" s="46" t="s">
        <v>48</v>
      </c>
    </row>
    <row r="361" spans="2:34" s="1" customFormat="1" ht="33" customHeight="1" x14ac:dyDescent="0.25">
      <c r="B361" s="449" t="s">
        <v>2885</v>
      </c>
      <c r="C361" s="449" t="s">
        <v>2636</v>
      </c>
      <c r="D361" s="25" t="s">
        <v>102</v>
      </c>
      <c r="E361" s="40" t="s">
        <v>2635</v>
      </c>
      <c r="F361" s="40" t="s">
        <v>2636</v>
      </c>
      <c r="G361" s="40" t="s">
        <v>102</v>
      </c>
      <c r="H361" s="40" t="s">
        <v>4146</v>
      </c>
      <c r="I361" s="40" t="s">
        <v>3908</v>
      </c>
      <c r="J361" s="449" t="s">
        <v>3068</v>
      </c>
      <c r="K361" s="449" t="s">
        <v>2604</v>
      </c>
      <c r="L361" s="449" t="s">
        <v>3909</v>
      </c>
      <c r="M361" s="449" t="s">
        <v>2666</v>
      </c>
      <c r="N361" s="393" t="s">
        <v>6</v>
      </c>
      <c r="O361" s="393" t="s">
        <v>2889</v>
      </c>
      <c r="P361" s="393">
        <v>2022</v>
      </c>
      <c r="Q361" s="393" t="s">
        <v>4741</v>
      </c>
      <c r="R361" s="28" t="e">
        <f>COUNTIF(#REF!,'TABLERO-HALLAZGOS'!Q361)</f>
        <v>#REF!</v>
      </c>
      <c r="S361" s="393" t="s">
        <v>4742</v>
      </c>
      <c r="T361" s="469">
        <v>44617</v>
      </c>
      <c r="U361" s="469">
        <v>44895</v>
      </c>
      <c r="V361" s="484" t="e">
        <f>(SUMIF(#REF!,'TABLERO-HALLAZGOS'!Q361,#REF!))/(R361)</f>
        <v>#REF!</v>
      </c>
      <c r="W361" s="465" t="e">
        <f t="shared" si="95"/>
        <v>#REF!</v>
      </c>
      <c r="X361" s="485">
        <f t="shared" si="96"/>
        <v>92</v>
      </c>
      <c r="Y361" s="383" t="str">
        <f t="shared" si="97"/>
        <v>CON TIEMPO</v>
      </c>
      <c r="Z361" s="484" t="e">
        <f>(SUMIF(#REF!,'TABLERO-HALLAZGOS'!Q361,#REF!))/(R361)</f>
        <v>#REF!</v>
      </c>
      <c r="AA361" s="46" t="s">
        <v>48</v>
      </c>
      <c r="AB361" s="46" t="s">
        <v>48</v>
      </c>
      <c r="AC361" s="240" t="e">
        <f>(SUMIF(#REF!,'TABLERO-HALLAZGOS'!Q361,#REF!))/(R361)</f>
        <v>#REF!</v>
      </c>
      <c r="AD361" s="46" t="e">
        <f t="shared" si="101"/>
        <v>#REF!</v>
      </c>
      <c r="AE361" s="46">
        <f t="shared" si="102"/>
        <v>92</v>
      </c>
      <c r="AF361" s="46" t="str">
        <f t="shared" si="103"/>
        <v>CON TIEMPO</v>
      </c>
      <c r="AG361" s="240" t="e">
        <f>(SUMIF(#REF!,'TABLERO-HALLAZGOS'!Q361,#REF!))/(R361)</f>
        <v>#REF!</v>
      </c>
      <c r="AH361" s="46" t="s">
        <v>48</v>
      </c>
    </row>
    <row r="362" spans="2:34" s="1" customFormat="1" ht="33" customHeight="1" x14ac:dyDescent="0.25">
      <c r="B362" s="449" t="s">
        <v>2885</v>
      </c>
      <c r="C362" s="449" t="s">
        <v>2636</v>
      </c>
      <c r="D362" s="25" t="s">
        <v>102</v>
      </c>
      <c r="E362" s="61" t="s">
        <v>2551</v>
      </c>
      <c r="F362" s="28" t="s">
        <v>24</v>
      </c>
      <c r="G362" s="25" t="s">
        <v>99</v>
      </c>
      <c r="H362" s="40" t="s">
        <v>2552</v>
      </c>
      <c r="I362" s="456" t="s">
        <v>3908</v>
      </c>
      <c r="J362" s="458" t="s">
        <v>2603</v>
      </c>
      <c r="K362" s="457" t="s">
        <v>2604</v>
      </c>
      <c r="L362" s="456" t="s">
        <v>2665</v>
      </c>
      <c r="M362" s="457" t="s">
        <v>2666</v>
      </c>
      <c r="N362" s="393" t="s">
        <v>6</v>
      </c>
      <c r="O362" s="393" t="s">
        <v>2889</v>
      </c>
      <c r="P362" s="393">
        <v>2022</v>
      </c>
      <c r="Q362" s="393" t="s">
        <v>4743</v>
      </c>
      <c r="R362" s="28" t="e">
        <f>COUNTIF(#REF!,'TABLERO-HALLAZGOS'!Q362)</f>
        <v>#REF!</v>
      </c>
      <c r="S362" s="393" t="s">
        <v>4744</v>
      </c>
      <c r="T362" s="469">
        <v>44621</v>
      </c>
      <c r="U362" s="469">
        <v>44864</v>
      </c>
      <c r="V362" s="484" t="e">
        <f>(SUMIF(#REF!,'TABLERO-HALLAZGOS'!Q362,#REF!))/(R362)</f>
        <v>#REF!</v>
      </c>
      <c r="W362" s="465" t="e">
        <f t="shared" si="95"/>
        <v>#REF!</v>
      </c>
      <c r="X362" s="485">
        <f t="shared" si="96"/>
        <v>61</v>
      </c>
      <c r="Y362" s="383" t="str">
        <f t="shared" si="97"/>
        <v>CON TIEMPO</v>
      </c>
      <c r="Z362" s="484" t="e">
        <f>(SUMIF(#REF!,'TABLERO-HALLAZGOS'!Q362,#REF!))/(R362)</f>
        <v>#REF!</v>
      </c>
      <c r="AA362" s="46" t="s">
        <v>48</v>
      </c>
      <c r="AB362" s="46" t="s">
        <v>48</v>
      </c>
      <c r="AC362" s="240" t="e">
        <f>(SUMIF(#REF!,'TABLERO-HALLAZGOS'!Q362,#REF!))/(R362)</f>
        <v>#REF!</v>
      </c>
      <c r="AD362" s="46" t="e">
        <f t="shared" si="101"/>
        <v>#REF!</v>
      </c>
      <c r="AE362" s="85" t="e">
        <f t="shared" ref="AE362:AE364" si="104">(IF(AD362="CUMPLIMIENTO TOTAL","CUMPLIMIENTO TOTAL",U362-$C$2))</f>
        <v>#REF!</v>
      </c>
      <c r="AF362" s="85" t="e">
        <f t="shared" ref="AF362:AF364" si="105">(IF(AD362="CUMPLIMIENTO TOTAL","CUMPLIMIENTO TOTAL",IF(AE362&lt;=0,"VENCIDO",IF(AE362&lt;=$F$2,"POR VENCER","CON TIEMPO"))))</f>
        <v>#REF!</v>
      </c>
      <c r="AG362" s="240" t="e">
        <f>(SUMIF(#REF!,'TABLERO-HALLAZGOS'!Q362,#REF!))/(R362)</f>
        <v>#REF!</v>
      </c>
      <c r="AH362" s="46" t="s">
        <v>49</v>
      </c>
    </row>
    <row r="363" spans="2:34" s="1" customFormat="1" ht="33" customHeight="1" x14ac:dyDescent="0.25">
      <c r="B363" s="449" t="s">
        <v>2885</v>
      </c>
      <c r="C363" s="449" t="s">
        <v>2636</v>
      </c>
      <c r="D363" s="25" t="s">
        <v>102</v>
      </c>
      <c r="E363" s="40" t="s">
        <v>2663</v>
      </c>
      <c r="F363" s="28" t="s">
        <v>24</v>
      </c>
      <c r="G363" s="25" t="s">
        <v>99</v>
      </c>
      <c r="H363" s="40" t="s">
        <v>2663</v>
      </c>
      <c r="I363" s="456" t="s">
        <v>2664</v>
      </c>
      <c r="J363" s="457" t="s">
        <v>2603</v>
      </c>
      <c r="K363" s="457" t="s">
        <v>2604</v>
      </c>
      <c r="L363" s="456" t="s">
        <v>2665</v>
      </c>
      <c r="M363" s="457" t="s">
        <v>2666</v>
      </c>
      <c r="N363" s="393" t="s">
        <v>6</v>
      </c>
      <c r="O363" s="393" t="s">
        <v>2889</v>
      </c>
      <c r="P363" s="393">
        <v>2022</v>
      </c>
      <c r="Q363" s="393" t="s">
        <v>4745</v>
      </c>
      <c r="R363" s="28" t="e">
        <f>COUNTIF(#REF!,'TABLERO-HALLAZGOS'!Q363)</f>
        <v>#REF!</v>
      </c>
      <c r="S363" s="439" t="s">
        <v>4746</v>
      </c>
      <c r="T363" s="497">
        <v>44621</v>
      </c>
      <c r="U363" s="497">
        <v>44895</v>
      </c>
      <c r="V363" s="484" t="e">
        <f>(SUMIF(#REF!,'TABLERO-HALLAZGOS'!Q363,#REF!))/(R363)</f>
        <v>#REF!</v>
      </c>
      <c r="W363" s="465" t="e">
        <f t="shared" si="95"/>
        <v>#REF!</v>
      </c>
      <c r="X363" s="485">
        <f t="shared" si="96"/>
        <v>92</v>
      </c>
      <c r="Y363" s="383" t="str">
        <f t="shared" si="97"/>
        <v>CON TIEMPO</v>
      </c>
      <c r="Z363" s="484" t="e">
        <f>(SUMIF(#REF!,'TABLERO-HALLAZGOS'!Q363,#REF!))/(R363)</f>
        <v>#REF!</v>
      </c>
      <c r="AA363" s="46" t="s">
        <v>48</v>
      </c>
      <c r="AB363" s="46" t="s">
        <v>48</v>
      </c>
      <c r="AC363" s="240" t="e">
        <f>(SUMIF(#REF!,'TABLERO-HALLAZGOS'!Q363,#REF!))/(R363)</f>
        <v>#REF!</v>
      </c>
      <c r="AD363" s="46" t="e">
        <f t="shared" si="101"/>
        <v>#REF!</v>
      </c>
      <c r="AE363" s="85" t="e">
        <f t="shared" si="104"/>
        <v>#REF!</v>
      </c>
      <c r="AF363" s="85" t="e">
        <f t="shared" si="105"/>
        <v>#REF!</v>
      </c>
      <c r="AG363" s="240" t="e">
        <f>(SUMIF(#REF!,'TABLERO-HALLAZGOS'!Q363,#REF!))/(R363)</f>
        <v>#REF!</v>
      </c>
      <c r="AH363" s="46" t="s">
        <v>49</v>
      </c>
    </row>
    <row r="364" spans="2:34" s="1" customFormat="1" ht="33" customHeight="1" x14ac:dyDescent="0.25">
      <c r="B364" s="449" t="s">
        <v>2885</v>
      </c>
      <c r="C364" s="449" t="s">
        <v>2636</v>
      </c>
      <c r="D364" s="25" t="s">
        <v>102</v>
      </c>
      <c r="E364" s="28" t="s">
        <v>3817</v>
      </c>
      <c r="F364" s="28" t="s">
        <v>24</v>
      </c>
      <c r="G364" s="25" t="s">
        <v>99</v>
      </c>
      <c r="H364" s="40" t="s">
        <v>3818</v>
      </c>
      <c r="I364" s="453" t="s">
        <v>3819</v>
      </c>
      <c r="J364" s="454" t="s">
        <v>2603</v>
      </c>
      <c r="K364" s="387" t="s">
        <v>2604</v>
      </c>
      <c r="L364" s="455" t="s">
        <v>2657</v>
      </c>
      <c r="M364" s="387" t="s">
        <v>2658</v>
      </c>
      <c r="N364" s="393" t="s">
        <v>6</v>
      </c>
      <c r="O364" s="393" t="s">
        <v>2889</v>
      </c>
      <c r="P364" s="393">
        <v>2022</v>
      </c>
      <c r="Q364" s="393" t="s">
        <v>4747</v>
      </c>
      <c r="R364" s="28" t="e">
        <f>COUNTIF(#REF!,'TABLERO-HALLAZGOS'!Q364)</f>
        <v>#REF!</v>
      </c>
      <c r="S364" s="439" t="s">
        <v>4748</v>
      </c>
      <c r="T364" s="497">
        <v>44621</v>
      </c>
      <c r="U364" s="497">
        <v>44742</v>
      </c>
      <c r="V364" s="484" t="e">
        <f>(SUMIF(#REF!,'TABLERO-HALLAZGOS'!Q364,#REF!))/(R364)</f>
        <v>#REF!</v>
      </c>
      <c r="W364" s="465" t="e">
        <f t="shared" si="95"/>
        <v>#REF!</v>
      </c>
      <c r="X364" s="485">
        <f t="shared" si="96"/>
        <v>-61</v>
      </c>
      <c r="Y364" s="383" t="str">
        <f t="shared" si="97"/>
        <v>VENCIDO</v>
      </c>
      <c r="Z364" s="484" t="e">
        <f>(SUMIF(#REF!,'TABLERO-HALLAZGOS'!Q364,#REF!))/(R364)</f>
        <v>#REF!</v>
      </c>
      <c r="AA364" s="46" t="s">
        <v>48</v>
      </c>
      <c r="AB364" s="46" t="s">
        <v>48</v>
      </c>
      <c r="AC364" s="240" t="e">
        <f>(SUMIF(#REF!,'TABLERO-HALLAZGOS'!Q364,#REF!))/(R364)</f>
        <v>#REF!</v>
      </c>
      <c r="AD364" s="46" t="e">
        <f t="shared" si="101"/>
        <v>#REF!</v>
      </c>
      <c r="AE364" s="85" t="e">
        <f t="shared" si="104"/>
        <v>#REF!</v>
      </c>
      <c r="AF364" s="85" t="e">
        <f t="shared" si="105"/>
        <v>#REF!</v>
      </c>
      <c r="AG364" s="240" t="e">
        <f>(SUMIF(#REF!,'TABLERO-HALLAZGOS'!Q364,#REF!))/(R364)</f>
        <v>#REF!</v>
      </c>
      <c r="AH364" s="46" t="s">
        <v>49</v>
      </c>
    </row>
    <row r="365" spans="2:34" s="1" customFormat="1" ht="33" customHeight="1" x14ac:dyDescent="0.25">
      <c r="B365" s="449" t="s">
        <v>3951</v>
      </c>
      <c r="C365" s="449" t="s">
        <v>24</v>
      </c>
      <c r="D365" s="25" t="s">
        <v>99</v>
      </c>
      <c r="E365" s="28" t="s">
        <v>3951</v>
      </c>
      <c r="F365" s="28" t="s">
        <v>24</v>
      </c>
      <c r="G365" s="25" t="s">
        <v>99</v>
      </c>
      <c r="H365" s="40" t="s">
        <v>3952</v>
      </c>
      <c r="I365" s="40" t="s">
        <v>3953</v>
      </c>
      <c r="J365" s="449" t="s">
        <v>3068</v>
      </c>
      <c r="K365" s="449" t="s">
        <v>2604</v>
      </c>
      <c r="L365" s="449" t="s">
        <v>84</v>
      </c>
      <c r="M365" s="449" t="s">
        <v>84</v>
      </c>
      <c r="N365" s="393" t="s">
        <v>6</v>
      </c>
      <c r="O365" s="393" t="s">
        <v>4749</v>
      </c>
      <c r="P365" s="393">
        <v>2021</v>
      </c>
      <c r="Q365" s="393" t="s">
        <v>4750</v>
      </c>
      <c r="R365" s="28" t="e">
        <f>COUNTIF(#REF!,'TABLERO-HALLAZGOS'!Q365)</f>
        <v>#REF!</v>
      </c>
      <c r="S365" s="439" t="s">
        <v>4751</v>
      </c>
      <c r="T365" s="497">
        <v>44683</v>
      </c>
      <c r="U365" s="497">
        <v>44925</v>
      </c>
      <c r="V365" s="484" t="e">
        <f>(SUMIF(#REF!,'TABLERO-HALLAZGOS'!Q365,#REF!))/(R365)</f>
        <v>#REF!</v>
      </c>
      <c r="W365" s="465" t="e">
        <f t="shared" si="95"/>
        <v>#REF!</v>
      </c>
      <c r="X365" s="485">
        <f t="shared" si="96"/>
        <v>122</v>
      </c>
      <c r="Y365" s="383" t="str">
        <f t="shared" si="97"/>
        <v>CON TIEMPO</v>
      </c>
      <c r="Z365" s="484" t="e">
        <f>(SUMIF(#REF!,'TABLERO-HALLAZGOS'!Q365,#REF!))/(R365)</f>
        <v>#REF!</v>
      </c>
      <c r="AA365" s="46" t="s">
        <v>48</v>
      </c>
      <c r="AB365" s="46" t="s">
        <v>48</v>
      </c>
      <c r="AC365" s="240" t="e">
        <f>(SUMIF(#REF!,'TABLERO-HALLAZGOS'!Q365,#REF!))/(R365)</f>
        <v>#REF!</v>
      </c>
      <c r="AD365" s="46" t="e">
        <f t="shared" si="101"/>
        <v>#REF!</v>
      </c>
      <c r="AE365" s="46">
        <f t="shared" si="102"/>
        <v>122</v>
      </c>
      <c r="AF365" s="46" t="str">
        <f t="shared" si="103"/>
        <v>CON TIEMPO</v>
      </c>
      <c r="AG365" s="240" t="e">
        <f>(SUMIF(#REF!,'TABLERO-HALLAZGOS'!Q365,#REF!))/(R365)</f>
        <v>#REF!</v>
      </c>
      <c r="AH365" s="46" t="s">
        <v>48</v>
      </c>
    </row>
    <row r="366" spans="2:34" s="1" customFormat="1" ht="33" customHeight="1" x14ac:dyDescent="0.25">
      <c r="B366" s="449" t="s">
        <v>3951</v>
      </c>
      <c r="C366" s="449" t="s">
        <v>24</v>
      </c>
      <c r="D366" s="25" t="s">
        <v>99</v>
      </c>
      <c r="E366" s="28" t="s">
        <v>3951</v>
      </c>
      <c r="F366" s="28" t="s">
        <v>24</v>
      </c>
      <c r="G366" s="25" t="s">
        <v>99</v>
      </c>
      <c r="H366" s="40" t="s">
        <v>3952</v>
      </c>
      <c r="I366" s="40" t="s">
        <v>3953</v>
      </c>
      <c r="J366" s="449" t="s">
        <v>3068</v>
      </c>
      <c r="K366" s="449" t="s">
        <v>2604</v>
      </c>
      <c r="L366" s="449" t="s">
        <v>84</v>
      </c>
      <c r="M366" s="449" t="s">
        <v>84</v>
      </c>
      <c r="N366" s="393" t="s">
        <v>6</v>
      </c>
      <c r="O366" s="393" t="s">
        <v>4749</v>
      </c>
      <c r="P366" s="393">
        <v>2021</v>
      </c>
      <c r="Q366" s="393" t="s">
        <v>4752</v>
      </c>
      <c r="R366" s="28" t="e">
        <f>COUNTIF(#REF!,'TABLERO-HALLAZGOS'!Q366)</f>
        <v>#REF!</v>
      </c>
      <c r="S366" s="439" t="s">
        <v>4753</v>
      </c>
      <c r="T366" s="497">
        <v>44683</v>
      </c>
      <c r="U366" s="497">
        <v>44925</v>
      </c>
      <c r="V366" s="484" t="e">
        <f>(SUMIF(#REF!,'TABLERO-HALLAZGOS'!Q366,#REF!))/(R366)</f>
        <v>#REF!</v>
      </c>
      <c r="W366" s="465" t="e">
        <f t="shared" si="95"/>
        <v>#REF!</v>
      </c>
      <c r="X366" s="485">
        <f t="shared" si="96"/>
        <v>122</v>
      </c>
      <c r="Y366" s="383" t="str">
        <f t="shared" si="97"/>
        <v>CON TIEMPO</v>
      </c>
      <c r="Z366" s="484" t="e">
        <f>(SUMIF(#REF!,'TABLERO-HALLAZGOS'!Q366,#REF!))/(R366)</f>
        <v>#REF!</v>
      </c>
      <c r="AA366" s="46" t="s">
        <v>48</v>
      </c>
      <c r="AB366" s="46" t="s">
        <v>48</v>
      </c>
      <c r="AC366" s="240" t="e">
        <f>(SUMIF(#REF!,'TABLERO-HALLAZGOS'!Q366,#REF!))/(R366)</f>
        <v>#REF!</v>
      </c>
      <c r="AD366" s="46" t="e">
        <f t="shared" si="101"/>
        <v>#REF!</v>
      </c>
      <c r="AE366" s="85" t="e">
        <f t="shared" ref="AE366:AE371" si="106">(IF(AD366="CUMPLIMIENTO TOTAL","CUMPLIMIENTO TOTAL",U366-$C$2))</f>
        <v>#REF!</v>
      </c>
      <c r="AF366" s="85" t="e">
        <f t="shared" ref="AF366:AF371" si="107">(IF(AD366="CUMPLIMIENTO TOTAL","CUMPLIMIENTO TOTAL",IF(AE366&lt;=0,"VENCIDO",IF(AE366&lt;=$F$2,"POR VENCER","CON TIEMPO"))))</f>
        <v>#REF!</v>
      </c>
      <c r="AG366" s="240" t="e">
        <f>(SUMIF(#REF!,'TABLERO-HALLAZGOS'!Q366,#REF!))/(R366)</f>
        <v>#REF!</v>
      </c>
      <c r="AH366" s="46" t="s">
        <v>49</v>
      </c>
    </row>
    <row r="367" spans="2:34" s="1" customFormat="1" ht="33" customHeight="1" x14ac:dyDescent="0.25">
      <c r="B367" s="449" t="s">
        <v>3951</v>
      </c>
      <c r="C367" s="449" t="s">
        <v>24</v>
      </c>
      <c r="D367" s="25" t="s">
        <v>99</v>
      </c>
      <c r="E367" s="28" t="s">
        <v>3951</v>
      </c>
      <c r="F367" s="28" t="s">
        <v>24</v>
      </c>
      <c r="G367" s="25" t="s">
        <v>99</v>
      </c>
      <c r="H367" s="40" t="s">
        <v>3952</v>
      </c>
      <c r="I367" s="40" t="s">
        <v>3953</v>
      </c>
      <c r="J367" s="449" t="s">
        <v>3068</v>
      </c>
      <c r="K367" s="449" t="s">
        <v>2604</v>
      </c>
      <c r="L367" s="449" t="s">
        <v>84</v>
      </c>
      <c r="M367" s="449" t="s">
        <v>84</v>
      </c>
      <c r="N367" s="393" t="s">
        <v>6</v>
      </c>
      <c r="O367" s="393" t="s">
        <v>4749</v>
      </c>
      <c r="P367" s="393">
        <v>2021</v>
      </c>
      <c r="Q367" s="393" t="s">
        <v>4754</v>
      </c>
      <c r="R367" s="28" t="e">
        <f>COUNTIF(#REF!,'TABLERO-HALLAZGOS'!Q367)</f>
        <v>#REF!</v>
      </c>
      <c r="S367" s="439" t="s">
        <v>4755</v>
      </c>
      <c r="T367" s="497">
        <v>44683</v>
      </c>
      <c r="U367" s="497">
        <v>44925</v>
      </c>
      <c r="V367" s="484" t="e">
        <f>(SUMIF(#REF!,'TABLERO-HALLAZGOS'!Q367,#REF!))/(R367)</f>
        <v>#REF!</v>
      </c>
      <c r="W367" s="465" t="e">
        <f t="shared" si="95"/>
        <v>#REF!</v>
      </c>
      <c r="X367" s="485">
        <f t="shared" si="96"/>
        <v>122</v>
      </c>
      <c r="Y367" s="383" t="str">
        <f t="shared" si="97"/>
        <v>CON TIEMPO</v>
      </c>
      <c r="Z367" s="484" t="e">
        <f>(SUMIF(#REF!,'TABLERO-HALLAZGOS'!Q367,#REF!))/(R367)</f>
        <v>#REF!</v>
      </c>
      <c r="AA367" s="46" t="s">
        <v>48</v>
      </c>
      <c r="AB367" s="46" t="s">
        <v>48</v>
      </c>
      <c r="AC367" s="240" t="e">
        <f>(SUMIF(#REF!,'TABLERO-HALLAZGOS'!Q367,#REF!))/(R367)</f>
        <v>#REF!</v>
      </c>
      <c r="AD367" s="46" t="e">
        <f t="shared" si="101"/>
        <v>#REF!</v>
      </c>
      <c r="AE367" s="85" t="e">
        <f t="shared" si="106"/>
        <v>#REF!</v>
      </c>
      <c r="AF367" s="85" t="e">
        <f t="shared" si="107"/>
        <v>#REF!</v>
      </c>
      <c r="AG367" s="240" t="e">
        <f>(SUMIF(#REF!,'TABLERO-HALLAZGOS'!Q367,#REF!))/(R367)</f>
        <v>#REF!</v>
      </c>
      <c r="AH367" s="46" t="s">
        <v>49</v>
      </c>
    </row>
    <row r="368" spans="2:34" s="1" customFormat="1" ht="33" customHeight="1" x14ac:dyDescent="0.25">
      <c r="B368" s="470" t="s">
        <v>4756</v>
      </c>
      <c r="C368" s="470" t="s">
        <v>70</v>
      </c>
      <c r="D368" s="25" t="s">
        <v>96</v>
      </c>
      <c r="E368" s="426" t="s">
        <v>4757</v>
      </c>
      <c r="F368" s="426" t="s">
        <v>70</v>
      </c>
      <c r="G368" s="426" t="s">
        <v>96</v>
      </c>
      <c r="H368" s="426" t="s">
        <v>326</v>
      </c>
      <c r="I368" s="394" t="s">
        <v>2602</v>
      </c>
      <c r="J368" s="454" t="s">
        <v>2603</v>
      </c>
      <c r="K368" s="387" t="s">
        <v>2604</v>
      </c>
      <c r="L368" s="455" t="s">
        <v>2605</v>
      </c>
      <c r="M368" s="387" t="s">
        <v>2606</v>
      </c>
      <c r="N368" s="25" t="s">
        <v>7</v>
      </c>
      <c r="O368" s="471">
        <v>88</v>
      </c>
      <c r="P368" s="471">
        <v>2022</v>
      </c>
      <c r="Q368" s="393" t="s">
        <v>4758</v>
      </c>
      <c r="R368" s="28" t="e">
        <f>COUNTIF(#REF!,'TABLERO-HALLAZGOS'!Q368)</f>
        <v>#REF!</v>
      </c>
      <c r="S368" s="470" t="s">
        <v>4759</v>
      </c>
      <c r="T368" s="476">
        <v>44715</v>
      </c>
      <c r="U368" s="476">
        <v>44925</v>
      </c>
      <c r="V368" s="484" t="e">
        <f>(SUMIF(#REF!,'TABLERO-HALLAZGOS'!Q368,#REF!))/(R368)</f>
        <v>#REF!</v>
      </c>
      <c r="W368" s="465" t="e">
        <f t="shared" si="95"/>
        <v>#REF!</v>
      </c>
      <c r="X368" s="485">
        <f t="shared" si="96"/>
        <v>122</v>
      </c>
      <c r="Y368" s="383" t="str">
        <f t="shared" si="97"/>
        <v>CON TIEMPO</v>
      </c>
      <c r="Z368" s="484" t="e">
        <f>(SUMIF(#REF!,'TABLERO-HALLAZGOS'!Q368,#REF!))/(R368)</f>
        <v>#REF!</v>
      </c>
      <c r="AA368" s="46" t="s">
        <v>48</v>
      </c>
      <c r="AB368" s="46" t="s">
        <v>48</v>
      </c>
      <c r="AC368" s="240" t="e">
        <f>(SUMIF(#REF!,'TABLERO-HALLAZGOS'!Q368,#REF!))/(R368)</f>
        <v>#REF!</v>
      </c>
      <c r="AD368" s="46" t="e">
        <f t="shared" si="101"/>
        <v>#REF!</v>
      </c>
      <c r="AE368" s="85" t="e">
        <f t="shared" si="106"/>
        <v>#REF!</v>
      </c>
      <c r="AF368" s="85" t="e">
        <f t="shared" si="107"/>
        <v>#REF!</v>
      </c>
      <c r="AG368" s="240" t="e">
        <f>(SUMIF(#REF!,'TABLERO-HALLAZGOS'!Q368,#REF!))/(R368)</f>
        <v>#REF!</v>
      </c>
      <c r="AH368" s="46" t="s">
        <v>49</v>
      </c>
    </row>
    <row r="369" spans="2:34" s="1" customFormat="1" ht="33" customHeight="1" x14ac:dyDescent="0.25">
      <c r="B369" s="470" t="s">
        <v>4756</v>
      </c>
      <c r="C369" s="470" t="s">
        <v>70</v>
      </c>
      <c r="D369" s="25" t="s">
        <v>96</v>
      </c>
      <c r="E369" s="426" t="s">
        <v>4757</v>
      </c>
      <c r="F369" s="426" t="s">
        <v>70</v>
      </c>
      <c r="G369" s="426" t="s">
        <v>96</v>
      </c>
      <c r="H369" s="426" t="s">
        <v>326</v>
      </c>
      <c r="I369" s="394" t="s">
        <v>2602</v>
      </c>
      <c r="J369" s="454" t="s">
        <v>2603</v>
      </c>
      <c r="K369" s="387" t="s">
        <v>2604</v>
      </c>
      <c r="L369" s="455" t="s">
        <v>2605</v>
      </c>
      <c r="M369" s="387" t="s">
        <v>2606</v>
      </c>
      <c r="N369" s="25" t="s">
        <v>7</v>
      </c>
      <c r="O369" s="471">
        <v>88</v>
      </c>
      <c r="P369" s="471">
        <v>2022</v>
      </c>
      <c r="Q369" s="393" t="s">
        <v>4760</v>
      </c>
      <c r="R369" s="28" t="e">
        <f>COUNTIF(#REF!,'TABLERO-HALLAZGOS'!Q369)</f>
        <v>#REF!</v>
      </c>
      <c r="S369" s="426" t="s">
        <v>4761</v>
      </c>
      <c r="T369" s="476">
        <v>44715</v>
      </c>
      <c r="U369" s="476">
        <v>44925</v>
      </c>
      <c r="V369" s="484" t="e">
        <f>(SUMIF(#REF!,'TABLERO-HALLAZGOS'!Q369,#REF!))/(R369)</f>
        <v>#REF!</v>
      </c>
      <c r="W369" s="465" t="e">
        <f t="shared" si="95"/>
        <v>#REF!</v>
      </c>
      <c r="X369" s="485">
        <f t="shared" si="96"/>
        <v>122</v>
      </c>
      <c r="Y369" s="383" t="str">
        <f t="shared" si="97"/>
        <v>CON TIEMPO</v>
      </c>
      <c r="Z369" s="484" t="e">
        <f>(SUMIF(#REF!,'TABLERO-HALLAZGOS'!Q369,#REF!))/(R369)</f>
        <v>#REF!</v>
      </c>
      <c r="AA369" s="46" t="s">
        <v>48</v>
      </c>
      <c r="AB369" s="46" t="s">
        <v>48</v>
      </c>
      <c r="AC369" s="240" t="e">
        <f>(SUMIF(#REF!,'TABLERO-HALLAZGOS'!Q369,#REF!))/(R369)</f>
        <v>#REF!</v>
      </c>
      <c r="AD369" s="46" t="e">
        <f t="shared" si="101"/>
        <v>#REF!</v>
      </c>
      <c r="AE369" s="85" t="e">
        <f t="shared" si="106"/>
        <v>#REF!</v>
      </c>
      <c r="AF369" s="85" t="e">
        <f t="shared" si="107"/>
        <v>#REF!</v>
      </c>
      <c r="AG369" s="240" t="e">
        <f>(SUMIF(#REF!,'TABLERO-HALLAZGOS'!Q369,#REF!))/(R369)</f>
        <v>#REF!</v>
      </c>
      <c r="AH369" s="46" t="s">
        <v>49</v>
      </c>
    </row>
    <row r="370" spans="2:34" s="1" customFormat="1" ht="33" customHeight="1" x14ac:dyDescent="0.25">
      <c r="B370" s="470" t="s">
        <v>4756</v>
      </c>
      <c r="C370" s="470" t="s">
        <v>70</v>
      </c>
      <c r="D370" s="25" t="s">
        <v>96</v>
      </c>
      <c r="E370" s="426" t="s">
        <v>4757</v>
      </c>
      <c r="F370" s="426" t="s">
        <v>70</v>
      </c>
      <c r="G370" s="426" t="s">
        <v>96</v>
      </c>
      <c r="H370" s="426" t="s">
        <v>326</v>
      </c>
      <c r="I370" s="394" t="s">
        <v>2602</v>
      </c>
      <c r="J370" s="454" t="s">
        <v>2603</v>
      </c>
      <c r="K370" s="387" t="s">
        <v>2604</v>
      </c>
      <c r="L370" s="455" t="s">
        <v>2605</v>
      </c>
      <c r="M370" s="387" t="s">
        <v>2606</v>
      </c>
      <c r="N370" s="25" t="s">
        <v>7</v>
      </c>
      <c r="O370" s="471">
        <v>88</v>
      </c>
      <c r="P370" s="471">
        <v>2022</v>
      </c>
      <c r="Q370" s="393" t="s">
        <v>4762</v>
      </c>
      <c r="R370" s="28" t="e">
        <f>COUNTIF(#REF!,'TABLERO-HALLAZGOS'!Q370)</f>
        <v>#REF!</v>
      </c>
      <c r="S370" s="426" t="s">
        <v>4763</v>
      </c>
      <c r="T370" s="498">
        <v>44715</v>
      </c>
      <c r="U370" s="498">
        <v>44925</v>
      </c>
      <c r="V370" s="484" t="e">
        <f>(SUMIF(#REF!,'TABLERO-HALLAZGOS'!Q370,#REF!))/(R370)</f>
        <v>#REF!</v>
      </c>
      <c r="W370" s="465" t="e">
        <f t="shared" si="95"/>
        <v>#REF!</v>
      </c>
      <c r="X370" s="485">
        <f t="shared" si="96"/>
        <v>122</v>
      </c>
      <c r="Y370" s="383" t="str">
        <f t="shared" si="97"/>
        <v>CON TIEMPO</v>
      </c>
      <c r="Z370" s="484" t="e">
        <f>(SUMIF(#REF!,'TABLERO-HALLAZGOS'!Q370,#REF!))/(R370)</f>
        <v>#REF!</v>
      </c>
      <c r="AA370" s="46" t="s">
        <v>48</v>
      </c>
      <c r="AB370" s="46" t="s">
        <v>48</v>
      </c>
      <c r="AC370" s="240" t="e">
        <f>(SUMIF(#REF!,'TABLERO-HALLAZGOS'!Q370,#REF!))/(R370)</f>
        <v>#REF!</v>
      </c>
      <c r="AD370" s="46" t="e">
        <f t="shared" si="101"/>
        <v>#REF!</v>
      </c>
      <c r="AE370" s="85" t="e">
        <f t="shared" si="106"/>
        <v>#REF!</v>
      </c>
      <c r="AF370" s="85" t="e">
        <f t="shared" si="107"/>
        <v>#REF!</v>
      </c>
      <c r="AG370" s="240" t="e">
        <f>(SUMIF(#REF!,'TABLERO-HALLAZGOS'!Q370,#REF!))/(R370)</f>
        <v>#REF!</v>
      </c>
      <c r="AH370" s="46" t="s">
        <v>49</v>
      </c>
    </row>
    <row r="371" spans="2:34" s="1" customFormat="1" ht="33" customHeight="1" x14ac:dyDescent="0.25">
      <c r="B371" s="470" t="s">
        <v>4756</v>
      </c>
      <c r="C371" s="470" t="s">
        <v>70</v>
      </c>
      <c r="D371" s="25" t="s">
        <v>96</v>
      </c>
      <c r="E371" s="426" t="s">
        <v>4757</v>
      </c>
      <c r="F371" s="426" t="s">
        <v>70</v>
      </c>
      <c r="G371" s="426" t="s">
        <v>96</v>
      </c>
      <c r="H371" s="426" t="s">
        <v>326</v>
      </c>
      <c r="I371" s="394" t="s">
        <v>2602</v>
      </c>
      <c r="J371" s="454" t="s">
        <v>2603</v>
      </c>
      <c r="K371" s="387" t="s">
        <v>2604</v>
      </c>
      <c r="L371" s="455" t="s">
        <v>2605</v>
      </c>
      <c r="M371" s="387" t="s">
        <v>2606</v>
      </c>
      <c r="N371" s="25" t="s">
        <v>7</v>
      </c>
      <c r="O371" s="471">
        <v>88</v>
      </c>
      <c r="P371" s="471">
        <v>2022</v>
      </c>
      <c r="Q371" s="393" t="s">
        <v>4764</v>
      </c>
      <c r="R371" s="28" t="e">
        <f>COUNTIF(#REF!,'TABLERO-HALLAZGOS'!Q371)</f>
        <v>#REF!</v>
      </c>
      <c r="S371" s="426" t="s">
        <v>4765</v>
      </c>
      <c r="T371" s="498">
        <v>44715</v>
      </c>
      <c r="U371" s="498">
        <v>44925</v>
      </c>
      <c r="V371" s="484" t="e">
        <f>(SUMIF(#REF!,'TABLERO-HALLAZGOS'!Q371,#REF!))/(R371)</f>
        <v>#REF!</v>
      </c>
      <c r="W371" s="465" t="e">
        <f t="shared" si="95"/>
        <v>#REF!</v>
      </c>
      <c r="X371" s="485">
        <f t="shared" si="96"/>
        <v>122</v>
      </c>
      <c r="Y371" s="383" t="str">
        <f t="shared" si="97"/>
        <v>CON TIEMPO</v>
      </c>
      <c r="Z371" s="484" t="e">
        <f>(SUMIF(#REF!,'TABLERO-HALLAZGOS'!Q371,#REF!))/(R371)</f>
        <v>#REF!</v>
      </c>
      <c r="AA371" s="46" t="s">
        <v>48</v>
      </c>
      <c r="AB371" s="46" t="s">
        <v>48</v>
      </c>
      <c r="AC371" s="240" t="e">
        <f>(SUMIF(#REF!,'TABLERO-HALLAZGOS'!Q371,#REF!))/(R371)</f>
        <v>#REF!</v>
      </c>
      <c r="AD371" s="46" t="e">
        <f t="shared" si="101"/>
        <v>#REF!</v>
      </c>
      <c r="AE371" s="85" t="e">
        <f t="shared" si="106"/>
        <v>#REF!</v>
      </c>
      <c r="AF371" s="85" t="e">
        <f t="shared" si="107"/>
        <v>#REF!</v>
      </c>
      <c r="AG371" s="240" t="e">
        <f>(SUMIF(#REF!,'TABLERO-HALLAZGOS'!Q371,#REF!))/(R371)</f>
        <v>#REF!</v>
      </c>
      <c r="AH371" s="46" t="s">
        <v>49</v>
      </c>
    </row>
    <row r="372" spans="2:34" s="1" customFormat="1" ht="33" customHeight="1" x14ac:dyDescent="0.25">
      <c r="B372" s="470" t="s">
        <v>4756</v>
      </c>
      <c r="C372" s="470" t="s">
        <v>70</v>
      </c>
      <c r="D372" s="25" t="s">
        <v>96</v>
      </c>
      <c r="E372" s="426" t="s">
        <v>4757</v>
      </c>
      <c r="F372" s="426" t="s">
        <v>70</v>
      </c>
      <c r="G372" s="426" t="s">
        <v>96</v>
      </c>
      <c r="H372" s="426" t="s">
        <v>326</v>
      </c>
      <c r="I372" s="394" t="s">
        <v>2602</v>
      </c>
      <c r="J372" s="454" t="s">
        <v>2603</v>
      </c>
      <c r="K372" s="387" t="s">
        <v>2604</v>
      </c>
      <c r="L372" s="455" t="s">
        <v>2605</v>
      </c>
      <c r="M372" s="387" t="s">
        <v>2606</v>
      </c>
      <c r="N372" s="25" t="s">
        <v>7</v>
      </c>
      <c r="O372" s="471">
        <v>88</v>
      </c>
      <c r="P372" s="471">
        <v>2022</v>
      </c>
      <c r="Q372" s="393" t="s">
        <v>4766</v>
      </c>
      <c r="R372" s="28" t="e">
        <f>COUNTIF(#REF!,'TABLERO-HALLAZGOS'!Q372)</f>
        <v>#REF!</v>
      </c>
      <c r="S372" s="426" t="s">
        <v>4767</v>
      </c>
      <c r="T372" s="498">
        <v>44715</v>
      </c>
      <c r="U372" s="476">
        <v>45076</v>
      </c>
      <c r="V372" s="484" t="e">
        <f>(SUMIF(#REF!,'TABLERO-HALLAZGOS'!Q372,#REF!))/(R372)</f>
        <v>#REF!</v>
      </c>
      <c r="W372" s="465" t="e">
        <f t="shared" si="95"/>
        <v>#REF!</v>
      </c>
      <c r="X372" s="485">
        <f t="shared" si="96"/>
        <v>273</v>
      </c>
      <c r="Y372" s="383" t="str">
        <f t="shared" si="97"/>
        <v>CON TIEMPO</v>
      </c>
      <c r="Z372" s="484" t="e">
        <f>(SUMIF(#REF!,'TABLERO-HALLAZGOS'!Q372,#REF!))/(R372)</f>
        <v>#REF!</v>
      </c>
      <c r="AA372" s="46" t="s">
        <v>48</v>
      </c>
      <c r="AB372" s="46" t="s">
        <v>48</v>
      </c>
      <c r="AC372" s="240" t="e">
        <f>(SUMIF(#REF!,'TABLERO-HALLAZGOS'!Q372,#REF!))/(R372)</f>
        <v>#REF!</v>
      </c>
      <c r="AD372" s="46" t="e">
        <f t="shared" si="101"/>
        <v>#REF!</v>
      </c>
      <c r="AE372" s="46">
        <f t="shared" si="102"/>
        <v>273</v>
      </c>
      <c r="AF372" s="46" t="str">
        <f t="shared" si="103"/>
        <v>CON TIEMPO</v>
      </c>
      <c r="AG372" s="240" t="e">
        <f>(SUMIF(#REF!,'TABLERO-HALLAZGOS'!Q372,#REF!))/(R372)</f>
        <v>#REF!</v>
      </c>
      <c r="AH372" s="46" t="s">
        <v>48</v>
      </c>
    </row>
    <row r="373" spans="2:34" s="1" customFormat="1" ht="33" customHeight="1" x14ac:dyDescent="0.25">
      <c r="B373" s="470" t="s">
        <v>4756</v>
      </c>
      <c r="C373" s="470" t="s">
        <v>70</v>
      </c>
      <c r="D373" s="25" t="s">
        <v>96</v>
      </c>
      <c r="E373" s="426" t="s">
        <v>4757</v>
      </c>
      <c r="F373" s="426" t="s">
        <v>4768</v>
      </c>
      <c r="G373" s="426" t="s">
        <v>96</v>
      </c>
      <c r="H373" s="426" t="s">
        <v>326</v>
      </c>
      <c r="I373" s="394" t="s">
        <v>2602</v>
      </c>
      <c r="J373" s="454" t="s">
        <v>2603</v>
      </c>
      <c r="K373" s="387" t="s">
        <v>2604</v>
      </c>
      <c r="L373" s="455" t="s">
        <v>2605</v>
      </c>
      <c r="M373" s="387" t="s">
        <v>2606</v>
      </c>
      <c r="N373" s="25" t="s">
        <v>7</v>
      </c>
      <c r="O373" s="471">
        <v>88</v>
      </c>
      <c r="P373" s="471">
        <v>2022</v>
      </c>
      <c r="Q373" s="393" t="s">
        <v>4769</v>
      </c>
      <c r="R373" s="28" t="e">
        <f>COUNTIF(#REF!,'TABLERO-HALLAZGOS'!Q373)</f>
        <v>#REF!</v>
      </c>
      <c r="S373" s="426" t="s">
        <v>4770</v>
      </c>
      <c r="T373" s="476">
        <v>44715</v>
      </c>
      <c r="U373" s="476">
        <v>44925</v>
      </c>
      <c r="V373" s="484" t="e">
        <f>(SUMIF(#REF!,'TABLERO-HALLAZGOS'!Q373,#REF!))/(R373)</f>
        <v>#REF!</v>
      </c>
      <c r="W373" s="465" t="e">
        <f t="shared" si="95"/>
        <v>#REF!</v>
      </c>
      <c r="X373" s="485">
        <f t="shared" si="96"/>
        <v>122</v>
      </c>
      <c r="Y373" s="383" t="str">
        <f t="shared" si="97"/>
        <v>CON TIEMPO</v>
      </c>
      <c r="Z373" s="484" t="e">
        <f>(SUMIF(#REF!,'TABLERO-HALLAZGOS'!Q373,#REF!))/(R373)</f>
        <v>#REF!</v>
      </c>
      <c r="AA373" s="46" t="s">
        <v>48</v>
      </c>
      <c r="AB373" s="46" t="s">
        <v>48</v>
      </c>
      <c r="AC373" s="240" t="e">
        <f>(SUMIF(#REF!,'TABLERO-HALLAZGOS'!Q373,#REF!))/(R373)</f>
        <v>#REF!</v>
      </c>
      <c r="AD373" s="46" t="e">
        <f>IF(AC373&lt;=0%,"SIN AVANCE",IF(AC373&lt;33%,"AVANCE MINIMO",IF(AC373&lt;66%,"AVANCE PARCIAL",IF(AC373&lt;=99.9%,"AVANCE SIGNIFICATIVO",IF(AC373=100%,"CUMPLIMIENTO TOTAL","ERROR")))))</f>
        <v>#REF!</v>
      </c>
      <c r="AE373" s="85" t="e">
        <f>(IF(AD373="CUMPLIMIENTO TOTAL","CUMPLIMIENTO TOTAL",U373-$C$2))</f>
        <v>#REF!</v>
      </c>
      <c r="AF373" s="85" t="e">
        <f>(IF(AD373="CUMPLIMIENTO TOTAL","CUMPLIMIENTO TOTAL",IF(AE373&lt;=0,"VENCIDO",IF(AE373&lt;=$F$2,"POR VENCER","CON TIEMPO"))))</f>
        <v>#REF!</v>
      </c>
      <c r="AG373" s="240" t="e">
        <f>(SUMIF(#REF!,'TABLERO-HALLAZGOS'!Q373,#REF!))/(R373)</f>
        <v>#REF!</v>
      </c>
      <c r="AH373" s="46" t="s">
        <v>49</v>
      </c>
    </row>
    <row r="374" spans="2:34" s="1" customFormat="1" ht="33" customHeight="1" x14ac:dyDescent="0.25">
      <c r="B374" s="470" t="s">
        <v>4756</v>
      </c>
      <c r="C374" s="470" t="s">
        <v>70</v>
      </c>
      <c r="D374" s="25" t="s">
        <v>96</v>
      </c>
      <c r="E374" s="426" t="s">
        <v>4771</v>
      </c>
      <c r="F374" s="426" t="s">
        <v>4772</v>
      </c>
      <c r="G374" s="426" t="s">
        <v>4773</v>
      </c>
      <c r="H374" s="426" t="s">
        <v>4774</v>
      </c>
      <c r="I374" s="394" t="s">
        <v>4775</v>
      </c>
      <c r="J374" s="454" t="s">
        <v>2603</v>
      </c>
      <c r="K374" s="387" t="s">
        <v>2604</v>
      </c>
      <c r="L374" s="455" t="s">
        <v>4776</v>
      </c>
      <c r="M374" s="455" t="s">
        <v>4777</v>
      </c>
      <c r="N374" s="25" t="s">
        <v>7</v>
      </c>
      <c r="O374" s="471">
        <v>88</v>
      </c>
      <c r="P374" s="471">
        <v>2022</v>
      </c>
      <c r="Q374" s="393" t="s">
        <v>4778</v>
      </c>
      <c r="R374" s="28" t="e">
        <f>COUNTIF(#REF!,'TABLERO-HALLAZGOS'!Q374)</f>
        <v>#REF!</v>
      </c>
      <c r="S374" s="426" t="s">
        <v>4779</v>
      </c>
      <c r="T374" s="498">
        <v>44715</v>
      </c>
      <c r="U374" s="476">
        <v>45076</v>
      </c>
      <c r="V374" s="484" t="e">
        <f>(SUMIF(#REF!,'TABLERO-HALLAZGOS'!Q374,#REF!))/(R374)</f>
        <v>#REF!</v>
      </c>
      <c r="W374" s="465" t="e">
        <f t="shared" si="95"/>
        <v>#REF!</v>
      </c>
      <c r="X374" s="485">
        <f t="shared" si="96"/>
        <v>273</v>
      </c>
      <c r="Y374" s="383" t="str">
        <f t="shared" si="97"/>
        <v>CON TIEMPO</v>
      </c>
      <c r="Z374" s="484" t="e">
        <f>(SUMIF(#REF!,'TABLERO-HALLAZGOS'!Q374,#REF!))/(R374)</f>
        <v>#REF!</v>
      </c>
      <c r="AA374" s="46" t="s">
        <v>48</v>
      </c>
      <c r="AB374" s="46" t="s">
        <v>48</v>
      </c>
      <c r="AC374" s="240" t="e">
        <f>(SUMIF(#REF!,'TABLERO-HALLAZGOS'!Q374,#REF!))/(R374)</f>
        <v>#REF!</v>
      </c>
      <c r="AD374" s="46" t="e">
        <f t="shared" si="101"/>
        <v>#REF!</v>
      </c>
      <c r="AE374" s="46">
        <f t="shared" si="102"/>
        <v>273</v>
      </c>
      <c r="AF374" s="46" t="str">
        <f t="shared" si="103"/>
        <v>CON TIEMPO</v>
      </c>
      <c r="AG374" s="240" t="e">
        <f>(SUMIF(#REF!,'TABLERO-HALLAZGOS'!Q374,#REF!))/(R374)</f>
        <v>#REF!</v>
      </c>
      <c r="AH374" s="46" t="s">
        <v>48</v>
      </c>
    </row>
    <row r="375" spans="2:34" s="1" customFormat="1" ht="33" customHeight="1" x14ac:dyDescent="0.25">
      <c r="B375" s="470" t="s">
        <v>4756</v>
      </c>
      <c r="C375" s="470" t="s">
        <v>70</v>
      </c>
      <c r="D375" s="25" t="s">
        <v>96</v>
      </c>
      <c r="E375" s="426" t="s">
        <v>4757</v>
      </c>
      <c r="F375" s="426" t="s">
        <v>70</v>
      </c>
      <c r="G375" s="426" t="s">
        <v>96</v>
      </c>
      <c r="H375" s="426" t="s">
        <v>326</v>
      </c>
      <c r="I375" s="394" t="s">
        <v>2602</v>
      </c>
      <c r="J375" s="454" t="s">
        <v>2603</v>
      </c>
      <c r="K375" s="387" t="s">
        <v>2604</v>
      </c>
      <c r="L375" s="455" t="s">
        <v>2605</v>
      </c>
      <c r="M375" s="387" t="s">
        <v>2606</v>
      </c>
      <c r="N375" s="25" t="s">
        <v>7</v>
      </c>
      <c r="O375" s="472">
        <v>88</v>
      </c>
      <c r="P375" s="472">
        <v>2022</v>
      </c>
      <c r="Q375" s="393" t="s">
        <v>4780</v>
      </c>
      <c r="R375" s="28" t="e">
        <f>COUNTIF(#REF!,'TABLERO-HALLAZGOS'!Q375)</f>
        <v>#REF!</v>
      </c>
      <c r="S375" s="426" t="s">
        <v>4781</v>
      </c>
      <c r="T375" s="476">
        <v>44715</v>
      </c>
      <c r="U375" s="476">
        <v>44925</v>
      </c>
      <c r="V375" s="484" t="e">
        <f>(SUMIF(#REF!,'TABLERO-HALLAZGOS'!Q375,#REF!))/(R375)</f>
        <v>#REF!</v>
      </c>
      <c r="W375" s="465" t="e">
        <f t="shared" si="95"/>
        <v>#REF!</v>
      </c>
      <c r="X375" s="485">
        <f t="shared" si="96"/>
        <v>122</v>
      </c>
      <c r="Y375" s="383" t="str">
        <f t="shared" si="97"/>
        <v>CON TIEMPO</v>
      </c>
      <c r="Z375" s="484" t="e">
        <f>(SUMIF(#REF!,'TABLERO-HALLAZGOS'!Q375,#REF!))/(R375)</f>
        <v>#REF!</v>
      </c>
      <c r="AA375" s="46" t="s">
        <v>48</v>
      </c>
      <c r="AB375" s="46" t="s">
        <v>48</v>
      </c>
      <c r="AC375" s="240" t="e">
        <f>(SUMIF(#REF!,'TABLERO-HALLAZGOS'!Q375,#REF!))/(R375)</f>
        <v>#REF!</v>
      </c>
      <c r="AD375" s="46" t="e">
        <f t="shared" si="101"/>
        <v>#REF!</v>
      </c>
      <c r="AE375" s="85" t="e">
        <f t="shared" ref="AE375:AE378" si="108">(IF(AD375="CUMPLIMIENTO TOTAL","CUMPLIMIENTO TOTAL",U375-$C$2))</f>
        <v>#REF!</v>
      </c>
      <c r="AF375" s="85" t="e">
        <f t="shared" ref="AF375:AF378" si="109">(IF(AD375="CUMPLIMIENTO TOTAL","CUMPLIMIENTO TOTAL",IF(AE375&lt;=0,"VENCIDO",IF(AE375&lt;=$F$2,"POR VENCER","CON TIEMPO"))))</f>
        <v>#REF!</v>
      </c>
      <c r="AG375" s="240" t="e">
        <f>(SUMIF(#REF!,'TABLERO-HALLAZGOS'!Q375,#REF!))/(R375)</f>
        <v>#REF!</v>
      </c>
      <c r="AH375" s="46" t="s">
        <v>49</v>
      </c>
    </row>
    <row r="376" spans="2:34" s="1" customFormat="1" ht="33" customHeight="1" x14ac:dyDescent="0.25">
      <c r="B376" s="470" t="s">
        <v>4756</v>
      </c>
      <c r="C376" s="470" t="s">
        <v>70</v>
      </c>
      <c r="D376" s="25" t="s">
        <v>96</v>
      </c>
      <c r="E376" s="426" t="s">
        <v>4757</v>
      </c>
      <c r="F376" s="426" t="s">
        <v>70</v>
      </c>
      <c r="G376" s="426" t="s">
        <v>96</v>
      </c>
      <c r="H376" s="426" t="s">
        <v>326</v>
      </c>
      <c r="I376" s="394" t="s">
        <v>2602</v>
      </c>
      <c r="J376" s="454" t="s">
        <v>2603</v>
      </c>
      <c r="K376" s="387" t="s">
        <v>2604</v>
      </c>
      <c r="L376" s="455" t="s">
        <v>2605</v>
      </c>
      <c r="M376" s="387" t="s">
        <v>2606</v>
      </c>
      <c r="N376" s="25" t="s">
        <v>7</v>
      </c>
      <c r="O376" s="472">
        <v>88</v>
      </c>
      <c r="P376" s="472">
        <v>2022</v>
      </c>
      <c r="Q376" s="393" t="s">
        <v>4782</v>
      </c>
      <c r="R376" s="28" t="e">
        <f>COUNTIF(#REF!,'TABLERO-HALLAZGOS'!Q376)</f>
        <v>#REF!</v>
      </c>
      <c r="S376" s="470" t="s">
        <v>4783</v>
      </c>
      <c r="T376" s="476">
        <v>44715</v>
      </c>
      <c r="U376" s="476">
        <v>44925</v>
      </c>
      <c r="V376" s="484" t="e">
        <f>(SUMIF(#REF!,'TABLERO-HALLAZGOS'!Q376,#REF!))/(R376)</f>
        <v>#REF!</v>
      </c>
      <c r="W376" s="465" t="e">
        <f t="shared" si="95"/>
        <v>#REF!</v>
      </c>
      <c r="X376" s="485">
        <f t="shared" si="96"/>
        <v>122</v>
      </c>
      <c r="Y376" s="383" t="str">
        <f t="shared" si="97"/>
        <v>CON TIEMPO</v>
      </c>
      <c r="Z376" s="484" t="e">
        <f>(SUMIF(#REF!,'TABLERO-HALLAZGOS'!Q376,#REF!))/(R376)</f>
        <v>#REF!</v>
      </c>
      <c r="AA376" s="46" t="s">
        <v>48</v>
      </c>
      <c r="AB376" s="46" t="s">
        <v>48</v>
      </c>
      <c r="AC376" s="240" t="e">
        <f>(SUMIF(#REF!,'TABLERO-HALLAZGOS'!Q376,#REF!))/(R376)</f>
        <v>#REF!</v>
      </c>
      <c r="AD376" s="46" t="e">
        <f t="shared" si="101"/>
        <v>#REF!</v>
      </c>
      <c r="AE376" s="85" t="e">
        <f t="shared" si="108"/>
        <v>#REF!</v>
      </c>
      <c r="AF376" s="85" t="e">
        <f t="shared" si="109"/>
        <v>#REF!</v>
      </c>
      <c r="AG376" s="240" t="e">
        <f>(SUMIF(#REF!,'TABLERO-HALLAZGOS'!Q376,#REF!))/(R376)</f>
        <v>#REF!</v>
      </c>
      <c r="AH376" s="46" t="s">
        <v>49</v>
      </c>
    </row>
    <row r="377" spans="2:34" s="1" customFormat="1" ht="33" customHeight="1" x14ac:dyDescent="0.25">
      <c r="B377" s="470" t="s">
        <v>4756</v>
      </c>
      <c r="C377" s="470" t="s">
        <v>70</v>
      </c>
      <c r="D377" s="25" t="s">
        <v>96</v>
      </c>
      <c r="E377" s="426" t="s">
        <v>4757</v>
      </c>
      <c r="F377" s="426" t="s">
        <v>4784</v>
      </c>
      <c r="G377" s="426" t="s">
        <v>96</v>
      </c>
      <c r="H377" s="426" t="s">
        <v>326</v>
      </c>
      <c r="I377" s="394" t="s">
        <v>2602</v>
      </c>
      <c r="J377" s="454" t="s">
        <v>2603</v>
      </c>
      <c r="K377" s="387" t="s">
        <v>2604</v>
      </c>
      <c r="L377" s="455" t="s">
        <v>2605</v>
      </c>
      <c r="M377" s="387" t="s">
        <v>2606</v>
      </c>
      <c r="N377" s="25" t="s">
        <v>7</v>
      </c>
      <c r="O377" s="472">
        <v>88</v>
      </c>
      <c r="P377" s="472">
        <v>2022</v>
      </c>
      <c r="Q377" s="393" t="s">
        <v>4785</v>
      </c>
      <c r="R377" s="28" t="e">
        <f>COUNTIF(#REF!,'TABLERO-HALLAZGOS'!Q377)</f>
        <v>#REF!</v>
      </c>
      <c r="S377" s="426" t="s">
        <v>4786</v>
      </c>
      <c r="T377" s="499">
        <v>44743</v>
      </c>
      <c r="U377" s="499">
        <v>44895</v>
      </c>
      <c r="V377" s="484" t="e">
        <f>(SUMIF(#REF!,'TABLERO-HALLAZGOS'!Q377,#REF!))/(R377)</f>
        <v>#REF!</v>
      </c>
      <c r="W377" s="465" t="e">
        <f t="shared" si="95"/>
        <v>#REF!</v>
      </c>
      <c r="X377" s="485">
        <f t="shared" si="96"/>
        <v>92</v>
      </c>
      <c r="Y377" s="383" t="str">
        <f t="shared" si="97"/>
        <v>CON TIEMPO</v>
      </c>
      <c r="Z377" s="484" t="e">
        <f>(SUMIF(#REF!,'TABLERO-HALLAZGOS'!Q377,#REF!))/(R377)</f>
        <v>#REF!</v>
      </c>
      <c r="AA377" s="46" t="s">
        <v>48</v>
      </c>
      <c r="AB377" s="46" t="s">
        <v>48</v>
      </c>
      <c r="AC377" s="240" t="e">
        <f>(SUMIF(#REF!,'TABLERO-HALLAZGOS'!Q377,#REF!))/(R377)</f>
        <v>#REF!</v>
      </c>
      <c r="AD377" s="46" t="e">
        <f t="shared" si="101"/>
        <v>#REF!</v>
      </c>
      <c r="AE377" s="85" t="e">
        <f t="shared" si="108"/>
        <v>#REF!</v>
      </c>
      <c r="AF377" s="85" t="e">
        <f t="shared" si="109"/>
        <v>#REF!</v>
      </c>
      <c r="AG377" s="240" t="e">
        <f>(SUMIF(#REF!,'TABLERO-HALLAZGOS'!Q377,#REF!))/(R377)</f>
        <v>#REF!</v>
      </c>
      <c r="AH377" s="46" t="s">
        <v>49</v>
      </c>
    </row>
    <row r="378" spans="2:34" s="1" customFormat="1" ht="33" customHeight="1" x14ac:dyDescent="0.25">
      <c r="B378" s="470" t="s">
        <v>4756</v>
      </c>
      <c r="C378" s="470" t="s">
        <v>70</v>
      </c>
      <c r="D378" s="25" t="s">
        <v>96</v>
      </c>
      <c r="E378" s="426" t="s">
        <v>4757</v>
      </c>
      <c r="F378" s="426" t="s">
        <v>70</v>
      </c>
      <c r="G378" s="426" t="s">
        <v>96</v>
      </c>
      <c r="H378" s="426" t="s">
        <v>326</v>
      </c>
      <c r="I378" s="394" t="s">
        <v>2602</v>
      </c>
      <c r="J378" s="454" t="s">
        <v>2603</v>
      </c>
      <c r="K378" s="387" t="s">
        <v>2604</v>
      </c>
      <c r="L378" s="455" t="s">
        <v>2605</v>
      </c>
      <c r="M378" s="387" t="s">
        <v>2606</v>
      </c>
      <c r="N378" s="25" t="s">
        <v>7</v>
      </c>
      <c r="O378" s="472">
        <v>88</v>
      </c>
      <c r="P378" s="472">
        <v>2022</v>
      </c>
      <c r="Q378" s="393" t="s">
        <v>4787</v>
      </c>
      <c r="R378" s="28" t="e">
        <f>COUNTIF(#REF!,'TABLERO-HALLAZGOS'!Q378)</f>
        <v>#REF!</v>
      </c>
      <c r="S378" s="470" t="s">
        <v>4788</v>
      </c>
      <c r="T378" s="476">
        <v>44715</v>
      </c>
      <c r="U378" s="476">
        <v>44925</v>
      </c>
      <c r="V378" s="484" t="e">
        <f>(SUMIF(#REF!,'TABLERO-HALLAZGOS'!Q378,#REF!))/(R378)</f>
        <v>#REF!</v>
      </c>
      <c r="W378" s="465" t="e">
        <f t="shared" si="95"/>
        <v>#REF!</v>
      </c>
      <c r="X378" s="485">
        <f t="shared" si="96"/>
        <v>122</v>
      </c>
      <c r="Y378" s="383" t="str">
        <f t="shared" si="97"/>
        <v>CON TIEMPO</v>
      </c>
      <c r="Z378" s="484" t="e">
        <f>(SUMIF(#REF!,'TABLERO-HALLAZGOS'!Q378,#REF!))/(R378)</f>
        <v>#REF!</v>
      </c>
      <c r="AA378" s="46" t="s">
        <v>48</v>
      </c>
      <c r="AB378" s="46" t="s">
        <v>48</v>
      </c>
      <c r="AC378" s="240" t="e">
        <f>(SUMIF(#REF!,'TABLERO-HALLAZGOS'!Q378,#REF!))/(R378)</f>
        <v>#REF!</v>
      </c>
      <c r="AD378" s="46" t="e">
        <f t="shared" si="101"/>
        <v>#REF!</v>
      </c>
      <c r="AE378" s="85" t="e">
        <f t="shared" si="108"/>
        <v>#REF!</v>
      </c>
      <c r="AF378" s="85" t="e">
        <f t="shared" si="109"/>
        <v>#REF!</v>
      </c>
      <c r="AG378" s="240" t="e">
        <f>(SUMIF(#REF!,'TABLERO-HALLAZGOS'!Q378,#REF!))/(R378)</f>
        <v>#REF!</v>
      </c>
      <c r="AH378" s="46" t="s">
        <v>49</v>
      </c>
    </row>
    <row r="379" spans="2:34" s="1" customFormat="1" ht="33" customHeight="1" x14ac:dyDescent="0.25">
      <c r="B379" s="470" t="s">
        <v>4756</v>
      </c>
      <c r="C379" s="470" t="s">
        <v>70</v>
      </c>
      <c r="D379" s="25" t="s">
        <v>96</v>
      </c>
      <c r="E379" s="426" t="s">
        <v>4757</v>
      </c>
      <c r="F379" s="426" t="s">
        <v>70</v>
      </c>
      <c r="G379" s="426" t="s">
        <v>96</v>
      </c>
      <c r="H379" s="426" t="s">
        <v>326</v>
      </c>
      <c r="I379" s="394" t="s">
        <v>2602</v>
      </c>
      <c r="J379" s="454" t="s">
        <v>2603</v>
      </c>
      <c r="K379" s="387" t="s">
        <v>2604</v>
      </c>
      <c r="L379" s="455" t="s">
        <v>2605</v>
      </c>
      <c r="M379" s="387" t="s">
        <v>2606</v>
      </c>
      <c r="N379" s="25" t="s">
        <v>7</v>
      </c>
      <c r="O379" s="472">
        <v>88</v>
      </c>
      <c r="P379" s="472">
        <v>2022</v>
      </c>
      <c r="Q379" s="393" t="s">
        <v>4789</v>
      </c>
      <c r="R379" s="28" t="e">
        <f>COUNTIF(#REF!,'TABLERO-HALLAZGOS'!Q379)</f>
        <v>#REF!</v>
      </c>
      <c r="S379" s="470" t="s">
        <v>4790</v>
      </c>
      <c r="T379" s="476">
        <v>44715</v>
      </c>
      <c r="U379" s="476">
        <v>45076</v>
      </c>
      <c r="V379" s="484" t="e">
        <f>(SUMIF(#REF!,'TABLERO-HALLAZGOS'!Q379,#REF!))/(R379)</f>
        <v>#REF!</v>
      </c>
      <c r="W379" s="465" t="e">
        <f t="shared" si="95"/>
        <v>#REF!</v>
      </c>
      <c r="X379" s="485">
        <f t="shared" si="96"/>
        <v>273</v>
      </c>
      <c r="Y379" s="383" t="str">
        <f t="shared" si="97"/>
        <v>CON TIEMPO</v>
      </c>
      <c r="Z379" s="484" t="e">
        <f>(SUMIF(#REF!,'TABLERO-HALLAZGOS'!Q379,#REF!))/(R379)</f>
        <v>#REF!</v>
      </c>
      <c r="AA379" s="46" t="s">
        <v>48</v>
      </c>
      <c r="AB379" s="46" t="s">
        <v>48</v>
      </c>
      <c r="AC379" s="240" t="e">
        <f>(SUMIF(#REF!,'TABLERO-HALLAZGOS'!Q379,#REF!))/(R379)</f>
        <v>#REF!</v>
      </c>
      <c r="AD379" s="46" t="e">
        <f t="shared" si="101"/>
        <v>#REF!</v>
      </c>
      <c r="AE379" s="46">
        <f t="shared" si="102"/>
        <v>273</v>
      </c>
      <c r="AF379" s="46" t="str">
        <f t="shared" si="103"/>
        <v>CON TIEMPO</v>
      </c>
      <c r="AG379" s="240" t="e">
        <f>(SUMIF(#REF!,'TABLERO-HALLAZGOS'!Q379,#REF!))/(R379)</f>
        <v>#REF!</v>
      </c>
      <c r="AH379" s="46" t="s">
        <v>48</v>
      </c>
    </row>
    <row r="380" spans="2:34" s="1" customFormat="1" ht="33" customHeight="1" x14ac:dyDescent="0.25">
      <c r="B380" s="486" t="s">
        <v>4791</v>
      </c>
      <c r="C380" s="486" t="s">
        <v>4792</v>
      </c>
      <c r="D380" s="25" t="s">
        <v>4793</v>
      </c>
      <c r="E380" s="439" t="s">
        <v>4794</v>
      </c>
      <c r="F380" s="439" t="s">
        <v>4795</v>
      </c>
      <c r="G380" s="426" t="s">
        <v>95</v>
      </c>
      <c r="H380" s="439" t="s">
        <v>4796</v>
      </c>
      <c r="I380" s="459" t="s">
        <v>3401</v>
      </c>
      <c r="J380" s="459" t="s">
        <v>3808</v>
      </c>
      <c r="K380" s="457" t="s">
        <v>95</v>
      </c>
      <c r="L380" s="457" t="s">
        <v>84</v>
      </c>
      <c r="M380" s="457" t="s">
        <v>84</v>
      </c>
      <c r="N380" s="486" t="s">
        <v>4797</v>
      </c>
      <c r="O380" s="487">
        <v>90</v>
      </c>
      <c r="P380" s="487">
        <v>2022</v>
      </c>
      <c r="Q380" s="393" t="s">
        <v>4798</v>
      </c>
      <c r="R380" s="28" t="e">
        <f>COUNTIF(#REF!,'TABLERO-HALLAZGOS'!Q380)</f>
        <v>#REF!</v>
      </c>
      <c r="S380" s="500" t="s">
        <v>4799</v>
      </c>
      <c r="T380" s="476">
        <v>44837</v>
      </c>
      <c r="U380" s="476">
        <v>45016</v>
      </c>
      <c r="V380" s="484" t="e">
        <f>(SUMIF(#REF!,'TABLERO-HALLAZGOS'!Q380,#REF!))/(R380)</f>
        <v>#REF!</v>
      </c>
      <c r="W380" s="465" t="e">
        <f t="shared" si="95"/>
        <v>#REF!</v>
      </c>
      <c r="X380" s="485">
        <f t="shared" si="96"/>
        <v>213</v>
      </c>
      <c r="Y380" s="383" t="str">
        <f t="shared" si="97"/>
        <v>CON TIEMPO</v>
      </c>
      <c r="Z380" s="484" t="e">
        <f>(SUMIF(#REF!,'TABLERO-HALLAZGOS'!Q380,#REF!))/(R380)</f>
        <v>#REF!</v>
      </c>
      <c r="AA380" s="46" t="s">
        <v>48</v>
      </c>
      <c r="AB380" s="46" t="s">
        <v>48</v>
      </c>
      <c r="AC380" s="240" t="e">
        <f>(SUMIF(#REF!,'TABLERO-HALLAZGOS'!Q380,#REF!))/(R380)</f>
        <v>#REF!</v>
      </c>
      <c r="AD380" s="46" t="e">
        <f t="shared" si="101"/>
        <v>#REF!</v>
      </c>
      <c r="AE380" s="46">
        <f t="shared" si="102"/>
        <v>213</v>
      </c>
      <c r="AF380" s="46" t="str">
        <f t="shared" si="103"/>
        <v>CON TIEMPO</v>
      </c>
      <c r="AG380" s="240" t="e">
        <f>(SUMIF(#REF!,'TABLERO-HALLAZGOS'!Q380,#REF!))/(R380)</f>
        <v>#REF!</v>
      </c>
      <c r="AH380" s="46" t="s">
        <v>48</v>
      </c>
    </row>
    <row r="381" spans="2:34" s="1" customFormat="1" ht="33" customHeight="1" x14ac:dyDescent="0.25">
      <c r="B381" s="477" t="s">
        <v>4791</v>
      </c>
      <c r="C381" s="477" t="s">
        <v>4792</v>
      </c>
      <c r="D381" s="25" t="s">
        <v>4793</v>
      </c>
      <c r="E381" s="474" t="s">
        <v>4794</v>
      </c>
      <c r="F381" s="474" t="s">
        <v>3808</v>
      </c>
      <c r="G381" s="426" t="s">
        <v>95</v>
      </c>
      <c r="H381" s="474" t="s">
        <v>4796</v>
      </c>
      <c r="I381" s="459" t="s">
        <v>3401</v>
      </c>
      <c r="J381" s="459" t="s">
        <v>3808</v>
      </c>
      <c r="K381" s="457" t="s">
        <v>95</v>
      </c>
      <c r="L381" s="457" t="s">
        <v>84</v>
      </c>
      <c r="M381" s="457" t="s">
        <v>84</v>
      </c>
      <c r="N381" s="477" t="s">
        <v>4797</v>
      </c>
      <c r="O381" s="488">
        <v>90</v>
      </c>
      <c r="P381" s="488">
        <v>2022</v>
      </c>
      <c r="Q381" s="393" t="s">
        <v>4800</v>
      </c>
      <c r="R381" s="28" t="e">
        <f>COUNTIF(#REF!,'TABLERO-HALLAZGOS'!Q381)</f>
        <v>#REF!</v>
      </c>
      <c r="S381" s="500" t="s">
        <v>4801</v>
      </c>
      <c r="T381" s="476">
        <v>44837</v>
      </c>
      <c r="U381" s="476">
        <v>45016</v>
      </c>
      <c r="V381" s="484" t="e">
        <f>(SUMIF(#REF!,'TABLERO-HALLAZGOS'!Q381,#REF!))/(R381)</f>
        <v>#REF!</v>
      </c>
      <c r="W381" s="465" t="e">
        <f t="shared" si="95"/>
        <v>#REF!</v>
      </c>
      <c r="X381" s="485">
        <f t="shared" si="96"/>
        <v>213</v>
      </c>
      <c r="Y381" s="383" t="str">
        <f t="shared" si="97"/>
        <v>CON TIEMPO</v>
      </c>
      <c r="Z381" s="484" t="e">
        <f>(SUMIF(#REF!,'TABLERO-HALLAZGOS'!Q381,#REF!))/(R381)</f>
        <v>#REF!</v>
      </c>
      <c r="AA381" s="46" t="s">
        <v>48</v>
      </c>
      <c r="AB381" s="46" t="s">
        <v>48</v>
      </c>
      <c r="AC381" s="240" t="e">
        <f>(SUMIF(#REF!,'TABLERO-HALLAZGOS'!Q381,#REF!))/(R381)</f>
        <v>#REF!</v>
      </c>
      <c r="AD381" s="46" t="e">
        <f t="shared" si="101"/>
        <v>#REF!</v>
      </c>
      <c r="AE381" s="46">
        <f t="shared" si="102"/>
        <v>213</v>
      </c>
      <c r="AF381" s="46" t="str">
        <f t="shared" si="103"/>
        <v>CON TIEMPO</v>
      </c>
      <c r="AG381" s="240" t="e">
        <f>(SUMIF(#REF!,'TABLERO-HALLAZGOS'!Q381,#REF!))/(R381)</f>
        <v>#REF!</v>
      </c>
      <c r="AH381" s="46" t="s">
        <v>48</v>
      </c>
    </row>
    <row r="382" spans="2:34" s="1" customFormat="1" ht="33" customHeight="1" x14ac:dyDescent="0.25">
      <c r="B382" s="473" t="s">
        <v>4791</v>
      </c>
      <c r="C382" s="473" t="s">
        <v>4792</v>
      </c>
      <c r="D382" s="25" t="s">
        <v>4793</v>
      </c>
      <c r="E382" s="474" t="s">
        <v>170</v>
      </c>
      <c r="F382" s="474" t="s">
        <v>15</v>
      </c>
      <c r="G382" s="426" t="s">
        <v>95</v>
      </c>
      <c r="H382" s="474" t="s">
        <v>4802</v>
      </c>
      <c r="I382" s="40" t="s">
        <v>78</v>
      </c>
      <c r="J382" s="449" t="s">
        <v>3808</v>
      </c>
      <c r="K382" s="449" t="s">
        <v>95</v>
      </c>
      <c r="L382" s="449" t="s">
        <v>84</v>
      </c>
      <c r="M382" s="449" t="s">
        <v>84</v>
      </c>
      <c r="N382" s="473" t="s">
        <v>4797</v>
      </c>
      <c r="O382" s="475">
        <v>90</v>
      </c>
      <c r="P382" s="475">
        <v>2022</v>
      </c>
      <c r="Q382" s="393" t="s">
        <v>4803</v>
      </c>
      <c r="R382" s="28" t="e">
        <f>COUNTIF(#REF!,'TABLERO-HALLAZGOS'!Q382)</f>
        <v>#REF!</v>
      </c>
      <c r="S382" s="500" t="s">
        <v>4804</v>
      </c>
      <c r="T382" s="476">
        <v>44835</v>
      </c>
      <c r="U382" s="476">
        <v>45107</v>
      </c>
      <c r="V382" s="484" t="e">
        <f>(SUMIF(#REF!,'TABLERO-HALLAZGOS'!Q382,#REF!))/(R382)</f>
        <v>#REF!</v>
      </c>
      <c r="W382" s="465" t="e">
        <f t="shared" si="95"/>
        <v>#REF!</v>
      </c>
      <c r="X382" s="485">
        <f t="shared" si="96"/>
        <v>304</v>
      </c>
      <c r="Y382" s="383" t="str">
        <f t="shared" si="97"/>
        <v>CON TIEMPO</v>
      </c>
      <c r="Z382" s="484" t="e">
        <f>(SUMIF(#REF!,'TABLERO-HALLAZGOS'!Q382,#REF!))/(R382)</f>
        <v>#REF!</v>
      </c>
      <c r="AA382" s="46" t="s">
        <v>48</v>
      </c>
      <c r="AB382" s="46" t="s">
        <v>48</v>
      </c>
      <c r="AC382" s="240" t="e">
        <f>(SUMIF(#REF!,'TABLERO-HALLAZGOS'!Q382,#REF!))/(R382)</f>
        <v>#REF!</v>
      </c>
      <c r="AD382" s="46" t="e">
        <f t="shared" si="101"/>
        <v>#REF!</v>
      </c>
      <c r="AE382" s="46">
        <f t="shared" si="102"/>
        <v>304</v>
      </c>
      <c r="AF382" s="46" t="str">
        <f t="shared" si="103"/>
        <v>CON TIEMPO</v>
      </c>
      <c r="AG382" s="240" t="e">
        <f>(SUMIF(#REF!,'TABLERO-HALLAZGOS'!Q382,#REF!))/(R382)</f>
        <v>#REF!</v>
      </c>
      <c r="AH382" s="46" t="s">
        <v>48</v>
      </c>
    </row>
    <row r="383" spans="2:34" s="1" customFormat="1" ht="33" customHeight="1" x14ac:dyDescent="0.25">
      <c r="B383" s="473" t="s">
        <v>4791</v>
      </c>
      <c r="C383" s="473" t="s">
        <v>4792</v>
      </c>
      <c r="D383" s="25" t="s">
        <v>4793</v>
      </c>
      <c r="E383" s="474" t="s">
        <v>170</v>
      </c>
      <c r="F383" s="474" t="s">
        <v>15</v>
      </c>
      <c r="G383" s="426" t="s">
        <v>95</v>
      </c>
      <c r="H383" s="474" t="s">
        <v>4802</v>
      </c>
      <c r="I383" s="440" t="s">
        <v>78</v>
      </c>
      <c r="J383" s="461" t="s">
        <v>3808</v>
      </c>
      <c r="K383" s="461" t="s">
        <v>95</v>
      </c>
      <c r="L383" s="461" t="s">
        <v>84</v>
      </c>
      <c r="M383" s="461" t="s">
        <v>84</v>
      </c>
      <c r="N383" s="473" t="s">
        <v>4797</v>
      </c>
      <c r="O383" s="475">
        <v>90</v>
      </c>
      <c r="P383" s="475">
        <v>2022</v>
      </c>
      <c r="Q383" s="393" t="s">
        <v>4805</v>
      </c>
      <c r="R383" s="28" t="e">
        <f>COUNTIF(#REF!,'TABLERO-HALLAZGOS'!Q383)</f>
        <v>#REF!</v>
      </c>
      <c r="S383" s="500" t="s">
        <v>4806</v>
      </c>
      <c r="T383" s="476">
        <v>44835</v>
      </c>
      <c r="U383" s="476">
        <v>44827</v>
      </c>
      <c r="V383" s="484" t="e">
        <f>(SUMIF(#REF!,'TABLERO-HALLAZGOS'!Q383,#REF!))/(R383)</f>
        <v>#REF!</v>
      </c>
      <c r="W383" s="465" t="e">
        <f t="shared" si="95"/>
        <v>#REF!</v>
      </c>
      <c r="X383" s="485">
        <f t="shared" si="96"/>
        <v>24</v>
      </c>
      <c r="Y383" s="383" t="str">
        <f t="shared" si="97"/>
        <v>CON TIEMPO</v>
      </c>
      <c r="Z383" s="484" t="e">
        <f>(SUMIF(#REF!,'TABLERO-HALLAZGOS'!Q383,#REF!))/(R383)</f>
        <v>#REF!</v>
      </c>
      <c r="AA383" s="46" t="s">
        <v>48</v>
      </c>
      <c r="AB383" s="46" t="s">
        <v>48</v>
      </c>
      <c r="AC383" s="240" t="e">
        <f>(SUMIF(#REF!,'TABLERO-HALLAZGOS'!Q383,#REF!))/(R383)</f>
        <v>#REF!</v>
      </c>
      <c r="AD383" s="46" t="e">
        <f t="shared" si="101"/>
        <v>#REF!</v>
      </c>
      <c r="AE383" s="46">
        <f t="shared" si="102"/>
        <v>24</v>
      </c>
      <c r="AF383" s="46" t="str">
        <f t="shared" si="103"/>
        <v>CON TIEMPO</v>
      </c>
      <c r="AG383" s="240" t="e">
        <f>(SUMIF(#REF!,'TABLERO-HALLAZGOS'!Q383,#REF!))/(R383)</f>
        <v>#REF!</v>
      </c>
      <c r="AH383" s="46" t="s">
        <v>48</v>
      </c>
    </row>
    <row r="384" spans="2:34" s="1" customFormat="1" ht="33" customHeight="1" x14ac:dyDescent="0.25">
      <c r="B384" s="473" t="s">
        <v>4791</v>
      </c>
      <c r="C384" s="473" t="s">
        <v>4792</v>
      </c>
      <c r="D384" s="25" t="s">
        <v>4793</v>
      </c>
      <c r="E384" s="474" t="s">
        <v>2901</v>
      </c>
      <c r="F384" s="474" t="s">
        <v>2452</v>
      </c>
      <c r="G384" s="426" t="s">
        <v>99</v>
      </c>
      <c r="H384" s="474" t="s">
        <v>2901</v>
      </c>
      <c r="I384" s="460" t="s">
        <v>2901</v>
      </c>
      <c r="J384" s="458" t="s">
        <v>2603</v>
      </c>
      <c r="K384" s="457" t="s">
        <v>2604</v>
      </c>
      <c r="L384" s="456" t="s">
        <v>2657</v>
      </c>
      <c r="M384" s="457" t="s">
        <v>2658</v>
      </c>
      <c r="N384" s="473" t="s">
        <v>4797</v>
      </c>
      <c r="O384" s="475">
        <v>90</v>
      </c>
      <c r="P384" s="475">
        <v>2022</v>
      </c>
      <c r="Q384" s="393" t="s">
        <v>4807</v>
      </c>
      <c r="R384" s="28" t="e">
        <f>COUNTIF(#REF!,'TABLERO-HALLAZGOS'!Q384)</f>
        <v>#REF!</v>
      </c>
      <c r="S384" s="500" t="s">
        <v>4808</v>
      </c>
      <c r="T384" s="476">
        <v>44848</v>
      </c>
      <c r="U384" s="476">
        <v>45058</v>
      </c>
      <c r="V384" s="484" t="e">
        <f>(SUMIF(#REF!,'TABLERO-HALLAZGOS'!Q384,#REF!))/(R384)</f>
        <v>#REF!</v>
      </c>
      <c r="W384" s="465" t="e">
        <f t="shared" si="95"/>
        <v>#REF!</v>
      </c>
      <c r="X384" s="485">
        <f t="shared" si="96"/>
        <v>255</v>
      </c>
      <c r="Y384" s="383" t="str">
        <f t="shared" si="97"/>
        <v>CON TIEMPO</v>
      </c>
      <c r="Z384" s="484" t="e">
        <f>(SUMIF(#REF!,'TABLERO-HALLAZGOS'!Q384,#REF!))/(R384)</f>
        <v>#REF!</v>
      </c>
      <c r="AA384" s="46" t="s">
        <v>48</v>
      </c>
      <c r="AB384" s="46" t="s">
        <v>48</v>
      </c>
      <c r="AC384" s="240" t="e">
        <f>(SUMIF(#REF!,'TABLERO-HALLAZGOS'!Q384,#REF!))/(R384)</f>
        <v>#REF!</v>
      </c>
      <c r="AD384" s="46" t="e">
        <f t="shared" si="101"/>
        <v>#REF!</v>
      </c>
      <c r="AE384" s="46">
        <f t="shared" si="102"/>
        <v>255</v>
      </c>
      <c r="AF384" s="46" t="str">
        <f t="shared" si="103"/>
        <v>CON TIEMPO</v>
      </c>
      <c r="AG384" s="240" t="e">
        <f>(SUMIF(#REF!,'TABLERO-HALLAZGOS'!Q384,#REF!))/(R384)</f>
        <v>#REF!</v>
      </c>
      <c r="AH384" s="46" t="s">
        <v>48</v>
      </c>
    </row>
    <row r="385" spans="2:34" s="1" customFormat="1" ht="33" customHeight="1" x14ac:dyDescent="0.25">
      <c r="B385" s="473" t="s">
        <v>4791</v>
      </c>
      <c r="C385" s="473" t="s">
        <v>4792</v>
      </c>
      <c r="D385" s="25" t="s">
        <v>4793</v>
      </c>
      <c r="E385" s="474" t="s">
        <v>4809</v>
      </c>
      <c r="F385" s="474" t="s">
        <v>2452</v>
      </c>
      <c r="G385" s="426" t="s">
        <v>99</v>
      </c>
      <c r="H385" s="474" t="s">
        <v>4810</v>
      </c>
      <c r="I385" s="456" t="s">
        <v>4811</v>
      </c>
      <c r="J385" s="458" t="s">
        <v>2603</v>
      </c>
      <c r="K385" s="457" t="s">
        <v>2604</v>
      </c>
      <c r="L385" s="456" t="s">
        <v>4812</v>
      </c>
      <c r="M385" s="456" t="s">
        <v>4813</v>
      </c>
      <c r="N385" s="473" t="s">
        <v>4797</v>
      </c>
      <c r="O385" s="475">
        <v>90</v>
      </c>
      <c r="P385" s="475">
        <v>2022</v>
      </c>
      <c r="Q385" s="393" t="s">
        <v>4814</v>
      </c>
      <c r="R385" s="28" t="e">
        <f>COUNTIF(#REF!,'TABLERO-HALLAZGOS'!Q385)</f>
        <v>#REF!</v>
      </c>
      <c r="S385" s="500" t="s">
        <v>4815</v>
      </c>
      <c r="T385" s="476">
        <v>44848</v>
      </c>
      <c r="U385" s="476">
        <v>45077</v>
      </c>
      <c r="V385" s="484" t="e">
        <f>(SUMIF(#REF!,'TABLERO-HALLAZGOS'!Q385,#REF!))/(R385)</f>
        <v>#REF!</v>
      </c>
      <c r="W385" s="465" t="e">
        <f t="shared" si="95"/>
        <v>#REF!</v>
      </c>
      <c r="X385" s="485">
        <f t="shared" si="96"/>
        <v>274</v>
      </c>
      <c r="Y385" s="383" t="str">
        <f t="shared" si="97"/>
        <v>CON TIEMPO</v>
      </c>
      <c r="Z385" s="484" t="e">
        <f>(SUMIF(#REF!,'TABLERO-HALLAZGOS'!Q385,#REF!))/(R385)</f>
        <v>#REF!</v>
      </c>
      <c r="AA385" s="46" t="s">
        <v>48</v>
      </c>
      <c r="AB385" s="46" t="s">
        <v>48</v>
      </c>
      <c r="AC385" s="240" t="e">
        <f>(SUMIF(#REF!,'TABLERO-HALLAZGOS'!Q385,#REF!))/(R385)</f>
        <v>#REF!</v>
      </c>
      <c r="AD385" s="46" t="e">
        <f t="shared" si="101"/>
        <v>#REF!</v>
      </c>
      <c r="AE385" s="46">
        <f t="shared" si="102"/>
        <v>274</v>
      </c>
      <c r="AF385" s="46" t="str">
        <f t="shared" si="103"/>
        <v>CON TIEMPO</v>
      </c>
      <c r="AG385" s="240" t="e">
        <f>(SUMIF(#REF!,'TABLERO-HALLAZGOS'!Q385,#REF!))/(R385)</f>
        <v>#REF!</v>
      </c>
      <c r="AH385" s="46" t="s">
        <v>48</v>
      </c>
    </row>
    <row r="386" spans="2:34" s="1" customFormat="1" ht="33" customHeight="1" x14ac:dyDescent="0.25">
      <c r="B386" s="473" t="s">
        <v>4791</v>
      </c>
      <c r="C386" s="473" t="s">
        <v>4792</v>
      </c>
      <c r="D386" s="25" t="s">
        <v>4793</v>
      </c>
      <c r="E386" s="474" t="s">
        <v>4816</v>
      </c>
      <c r="F386" s="474" t="s">
        <v>2452</v>
      </c>
      <c r="G386" s="426" t="s">
        <v>99</v>
      </c>
      <c r="H386" s="474" t="s">
        <v>4816</v>
      </c>
      <c r="I386" s="456" t="s">
        <v>2664</v>
      </c>
      <c r="J386" s="458" t="s">
        <v>2603</v>
      </c>
      <c r="K386" s="457" t="s">
        <v>2604</v>
      </c>
      <c r="L386" s="456" t="s">
        <v>2665</v>
      </c>
      <c r="M386" s="457" t="s">
        <v>2666</v>
      </c>
      <c r="N386" s="473" t="s">
        <v>4797</v>
      </c>
      <c r="O386" s="475">
        <v>90</v>
      </c>
      <c r="P386" s="475">
        <v>2022</v>
      </c>
      <c r="Q386" s="393" t="s">
        <v>4817</v>
      </c>
      <c r="R386" s="28" t="e">
        <f>COUNTIF(#REF!,'TABLERO-HALLAZGOS'!Q386)</f>
        <v>#REF!</v>
      </c>
      <c r="S386" s="501" t="s">
        <v>4818</v>
      </c>
      <c r="T386" s="476">
        <v>44848</v>
      </c>
      <c r="U386" s="476">
        <v>44956</v>
      </c>
      <c r="V386" s="484" t="e">
        <f>(SUMIF(#REF!,'TABLERO-HALLAZGOS'!Q386,#REF!))/(R386)</f>
        <v>#REF!</v>
      </c>
      <c r="W386" s="465" t="e">
        <f t="shared" si="95"/>
        <v>#REF!</v>
      </c>
      <c r="X386" s="485">
        <f t="shared" si="96"/>
        <v>153</v>
      </c>
      <c r="Y386" s="383" t="str">
        <f t="shared" si="97"/>
        <v>CON TIEMPO</v>
      </c>
      <c r="Z386" s="484" t="e">
        <f>(SUMIF(#REF!,'TABLERO-HALLAZGOS'!Q386,#REF!))/(R386)</f>
        <v>#REF!</v>
      </c>
      <c r="AA386" s="46" t="s">
        <v>48</v>
      </c>
      <c r="AB386" s="46" t="s">
        <v>48</v>
      </c>
      <c r="AC386" s="240" t="e">
        <f>(SUMIF(#REF!,'TABLERO-HALLAZGOS'!Q386,#REF!))/(R386)</f>
        <v>#REF!</v>
      </c>
      <c r="AD386" s="46" t="e">
        <f t="shared" si="101"/>
        <v>#REF!</v>
      </c>
      <c r="AE386" s="46">
        <f t="shared" si="102"/>
        <v>153</v>
      </c>
      <c r="AF386" s="46" t="str">
        <f t="shared" si="103"/>
        <v>CON TIEMPO</v>
      </c>
      <c r="AG386" s="240" t="e">
        <f>(SUMIF(#REF!,'TABLERO-HALLAZGOS'!Q386,#REF!))/(R386)</f>
        <v>#REF!</v>
      </c>
      <c r="AH386" s="46" t="s">
        <v>48</v>
      </c>
    </row>
    <row r="387" spans="2:34" s="1" customFormat="1" ht="33" customHeight="1" x14ac:dyDescent="0.25">
      <c r="B387" s="473" t="s">
        <v>4791</v>
      </c>
      <c r="C387" s="473" t="s">
        <v>4792</v>
      </c>
      <c r="D387" s="25" t="s">
        <v>4793</v>
      </c>
      <c r="E387" s="474" t="s">
        <v>4819</v>
      </c>
      <c r="F387" s="474" t="s">
        <v>2452</v>
      </c>
      <c r="G387" s="426" t="s">
        <v>99</v>
      </c>
      <c r="H387" s="474" t="s">
        <v>4820</v>
      </c>
      <c r="I387" s="456" t="s">
        <v>2664</v>
      </c>
      <c r="J387" s="458" t="s">
        <v>2603</v>
      </c>
      <c r="K387" s="457" t="s">
        <v>2604</v>
      </c>
      <c r="L387" s="456" t="s">
        <v>2665</v>
      </c>
      <c r="M387" s="457" t="s">
        <v>2666</v>
      </c>
      <c r="N387" s="473" t="s">
        <v>4797</v>
      </c>
      <c r="O387" s="475">
        <v>90</v>
      </c>
      <c r="P387" s="475">
        <v>2022</v>
      </c>
      <c r="Q387" s="393" t="s">
        <v>4821</v>
      </c>
      <c r="R387" s="28" t="e">
        <f>COUNTIF(#REF!,'TABLERO-HALLAZGOS'!Q387)</f>
        <v>#REF!</v>
      </c>
      <c r="S387" s="502" t="s">
        <v>4822</v>
      </c>
      <c r="T387" s="476">
        <v>44848</v>
      </c>
      <c r="U387" s="476">
        <v>44956</v>
      </c>
      <c r="V387" s="484" t="e">
        <f>(SUMIF(#REF!,'TABLERO-HALLAZGOS'!Q387,#REF!))/(R387)</f>
        <v>#REF!</v>
      </c>
      <c r="W387" s="465" t="e">
        <f t="shared" si="95"/>
        <v>#REF!</v>
      </c>
      <c r="X387" s="485">
        <f t="shared" si="96"/>
        <v>153</v>
      </c>
      <c r="Y387" s="383" t="str">
        <f t="shared" si="97"/>
        <v>CON TIEMPO</v>
      </c>
      <c r="Z387" s="484" t="e">
        <f>(SUMIF(#REF!,'TABLERO-HALLAZGOS'!Q387,#REF!))/(R387)</f>
        <v>#REF!</v>
      </c>
      <c r="AA387" s="46" t="s">
        <v>48</v>
      </c>
      <c r="AB387" s="46" t="s">
        <v>48</v>
      </c>
      <c r="AC387" s="240" t="e">
        <f>(SUMIF(#REF!,'TABLERO-HALLAZGOS'!Q387,#REF!))/(R387)</f>
        <v>#REF!</v>
      </c>
      <c r="AD387" s="46" t="e">
        <f>IF(AC387&lt;=0%,"SIN AVANCE",IF(AC387&lt;33%,"AVANCE MINIMO",IF(AC387&lt;66%,"AVANCE PARCIAL",IF(AC387&lt;=99.9%,"AVANCE SIGNIFICATIVO",IF(AC387=100%,"CUMPLIMIENTO TOTAL","ERROR")))))</f>
        <v>#REF!</v>
      </c>
      <c r="AE387" s="85" t="e">
        <f>(IF(AD387="CUMPLIMIENTO TOTAL","CUMPLIMIENTO TOTAL",U387-$C$2))</f>
        <v>#REF!</v>
      </c>
      <c r="AF387" s="85" t="e">
        <f>(IF(AD387="CUMPLIMIENTO TOTAL","CUMPLIMIENTO TOTAL",IF(AE387&lt;=0,"VENCIDO",IF(AE387&lt;=$F$2,"POR VENCER","CON TIEMPO"))))</f>
        <v>#REF!</v>
      </c>
      <c r="AG387" s="240" t="e">
        <f>(SUMIF(#REF!,'TABLERO-HALLAZGOS'!Q387,#REF!))/(R387)</f>
        <v>#REF!</v>
      </c>
      <c r="AH387" s="46" t="s">
        <v>49</v>
      </c>
    </row>
    <row r="388" spans="2:34" s="1" customFormat="1" ht="33" customHeight="1" x14ac:dyDescent="0.25">
      <c r="B388" s="473" t="s">
        <v>4791</v>
      </c>
      <c r="C388" s="473" t="s">
        <v>4792</v>
      </c>
      <c r="D388" s="25" t="s">
        <v>4793</v>
      </c>
      <c r="E388" s="474" t="s">
        <v>4823</v>
      </c>
      <c r="F388" s="474" t="s">
        <v>2452</v>
      </c>
      <c r="G388" s="426" t="s">
        <v>99</v>
      </c>
      <c r="H388" s="474" t="s">
        <v>4824</v>
      </c>
      <c r="I388" s="453" t="s">
        <v>3819</v>
      </c>
      <c r="J388" s="454" t="s">
        <v>2603</v>
      </c>
      <c r="K388" s="387" t="s">
        <v>2604</v>
      </c>
      <c r="L388" s="455" t="s">
        <v>2657</v>
      </c>
      <c r="M388" s="387" t="s">
        <v>2658</v>
      </c>
      <c r="N388" s="473" t="s">
        <v>4797</v>
      </c>
      <c r="O388" s="475">
        <v>90</v>
      </c>
      <c r="P388" s="475">
        <v>2022</v>
      </c>
      <c r="Q388" s="393" t="s">
        <v>4825</v>
      </c>
      <c r="R388" s="28" t="e">
        <f>COUNTIF(#REF!,'TABLERO-HALLAZGOS'!Q388)</f>
        <v>#REF!</v>
      </c>
      <c r="S388" s="502" t="s">
        <v>4826</v>
      </c>
      <c r="T388" s="476">
        <v>44848</v>
      </c>
      <c r="U388" s="476">
        <v>45016</v>
      </c>
      <c r="V388" s="484" t="e">
        <f>(SUMIF(#REF!,'TABLERO-HALLAZGOS'!Q388,#REF!))/(R388)</f>
        <v>#REF!</v>
      </c>
      <c r="W388" s="465" t="e">
        <f t="shared" si="95"/>
        <v>#REF!</v>
      </c>
      <c r="X388" s="485">
        <f t="shared" si="96"/>
        <v>213</v>
      </c>
      <c r="Y388" s="383" t="str">
        <f t="shared" si="97"/>
        <v>CON TIEMPO</v>
      </c>
      <c r="Z388" s="484" t="e">
        <f>(SUMIF(#REF!,'TABLERO-HALLAZGOS'!Q388,#REF!))/(R388)</f>
        <v>#REF!</v>
      </c>
      <c r="AA388" s="46" t="s">
        <v>48</v>
      </c>
      <c r="AB388" s="46" t="s">
        <v>48</v>
      </c>
      <c r="AC388" s="240" t="e">
        <f>(SUMIF(#REF!,'TABLERO-HALLAZGOS'!Q388,#REF!))/(R388)</f>
        <v>#REF!</v>
      </c>
      <c r="AD388" s="46" t="e">
        <f t="shared" si="101"/>
        <v>#REF!</v>
      </c>
      <c r="AE388" s="46">
        <f t="shared" si="102"/>
        <v>213</v>
      </c>
      <c r="AF388" s="46" t="str">
        <f t="shared" si="103"/>
        <v>CON TIEMPO</v>
      </c>
      <c r="AG388" s="240" t="e">
        <f>(SUMIF(#REF!,'TABLERO-HALLAZGOS'!Q388,#REF!))/(R388)</f>
        <v>#REF!</v>
      </c>
      <c r="AH388" s="46" t="s">
        <v>48</v>
      </c>
    </row>
    <row r="389" spans="2:34" s="1" customFormat="1" ht="33" customHeight="1" x14ac:dyDescent="0.25">
      <c r="B389" s="473" t="s">
        <v>4791</v>
      </c>
      <c r="C389" s="473" t="s">
        <v>4792</v>
      </c>
      <c r="D389" s="25" t="s">
        <v>4793</v>
      </c>
      <c r="E389" s="474" t="s">
        <v>4816</v>
      </c>
      <c r="F389" s="474" t="s">
        <v>2452</v>
      </c>
      <c r="G389" s="426" t="s">
        <v>99</v>
      </c>
      <c r="H389" s="474" t="s">
        <v>4816</v>
      </c>
      <c r="I389" s="456" t="s">
        <v>2664</v>
      </c>
      <c r="J389" s="458" t="s">
        <v>2603</v>
      </c>
      <c r="K389" s="457" t="s">
        <v>2604</v>
      </c>
      <c r="L389" s="456" t="s">
        <v>2665</v>
      </c>
      <c r="M389" s="457" t="s">
        <v>2666</v>
      </c>
      <c r="N389" s="473" t="s">
        <v>4797</v>
      </c>
      <c r="O389" s="475">
        <v>90</v>
      </c>
      <c r="P389" s="475">
        <v>2022</v>
      </c>
      <c r="Q389" s="393" t="s">
        <v>4827</v>
      </c>
      <c r="R389" s="28" t="e">
        <f>COUNTIF(#REF!,'TABLERO-HALLAZGOS'!Q389)</f>
        <v>#REF!</v>
      </c>
      <c r="S389" s="501" t="s">
        <v>4828</v>
      </c>
      <c r="T389" s="476">
        <v>44848</v>
      </c>
      <c r="U389" s="476">
        <v>44956</v>
      </c>
      <c r="V389" s="484" t="e">
        <f>(SUMIF(#REF!,'TABLERO-HALLAZGOS'!Q389,#REF!))/(R389)</f>
        <v>#REF!</v>
      </c>
      <c r="W389" s="465" t="e">
        <f t="shared" si="95"/>
        <v>#REF!</v>
      </c>
      <c r="X389" s="485">
        <f t="shared" si="96"/>
        <v>153</v>
      </c>
      <c r="Y389" s="383" t="str">
        <f t="shared" si="97"/>
        <v>CON TIEMPO</v>
      </c>
      <c r="Z389" s="484" t="e">
        <f>(SUMIF(#REF!,'TABLERO-HALLAZGOS'!Q389,#REF!))/(R389)</f>
        <v>#REF!</v>
      </c>
      <c r="AA389" s="46" t="s">
        <v>48</v>
      </c>
      <c r="AB389" s="46" t="s">
        <v>48</v>
      </c>
      <c r="AC389" s="240" t="e">
        <f>(SUMIF(#REF!,'TABLERO-HALLAZGOS'!Q389,#REF!))/(R389)</f>
        <v>#REF!</v>
      </c>
      <c r="AD389" s="46" t="e">
        <f t="shared" si="101"/>
        <v>#REF!</v>
      </c>
      <c r="AE389" s="46">
        <f t="shared" si="102"/>
        <v>153</v>
      </c>
      <c r="AF389" s="46" t="str">
        <f t="shared" si="103"/>
        <v>CON TIEMPO</v>
      </c>
      <c r="AG389" s="240" t="e">
        <f>(SUMIF(#REF!,'TABLERO-HALLAZGOS'!Q389,#REF!))/(R389)</f>
        <v>#REF!</v>
      </c>
      <c r="AH389" s="46" t="s">
        <v>48</v>
      </c>
    </row>
    <row r="390" spans="2:34" s="1" customFormat="1" ht="33" customHeight="1" x14ac:dyDescent="0.25">
      <c r="B390" s="473" t="s">
        <v>4791</v>
      </c>
      <c r="C390" s="473" t="s">
        <v>4792</v>
      </c>
      <c r="D390" s="25" t="s">
        <v>4793</v>
      </c>
      <c r="E390" s="474" t="s">
        <v>2466</v>
      </c>
      <c r="F390" s="474" t="s">
        <v>2452</v>
      </c>
      <c r="G390" s="426" t="s">
        <v>99</v>
      </c>
      <c r="H390" s="474" t="s">
        <v>4829</v>
      </c>
      <c r="I390" s="457" t="s">
        <v>462</v>
      </c>
      <c r="J390" s="458" t="s">
        <v>2603</v>
      </c>
      <c r="K390" s="457" t="s">
        <v>2604</v>
      </c>
      <c r="L390" s="456" t="s">
        <v>3334</v>
      </c>
      <c r="M390" s="457" t="s">
        <v>3333</v>
      </c>
      <c r="N390" s="473" t="s">
        <v>4797</v>
      </c>
      <c r="O390" s="475">
        <v>90</v>
      </c>
      <c r="P390" s="475">
        <v>2022</v>
      </c>
      <c r="Q390" s="393" t="s">
        <v>4830</v>
      </c>
      <c r="R390" s="28" t="e">
        <f>COUNTIF(#REF!,'TABLERO-HALLAZGOS'!Q390)</f>
        <v>#REF!</v>
      </c>
      <c r="S390" s="501" t="s">
        <v>4831</v>
      </c>
      <c r="T390" s="476">
        <v>44848</v>
      </c>
      <c r="U390" s="476">
        <v>45046</v>
      </c>
      <c r="V390" s="484" t="e">
        <f>(SUMIF(#REF!,'TABLERO-HALLAZGOS'!Q390,#REF!))/(R390)</f>
        <v>#REF!</v>
      </c>
      <c r="W390" s="465" t="e">
        <f t="shared" si="95"/>
        <v>#REF!</v>
      </c>
      <c r="X390" s="485">
        <f t="shared" si="96"/>
        <v>243</v>
      </c>
      <c r="Y390" s="383" t="str">
        <f t="shared" si="97"/>
        <v>CON TIEMPO</v>
      </c>
      <c r="Z390" s="484" t="e">
        <f>(SUMIF(#REF!,'TABLERO-HALLAZGOS'!Q390,#REF!))/(R390)</f>
        <v>#REF!</v>
      </c>
      <c r="AA390" s="46" t="s">
        <v>48</v>
      </c>
      <c r="AB390" s="46" t="s">
        <v>48</v>
      </c>
      <c r="AC390" s="240" t="e">
        <f>(SUMIF(#REF!,'TABLERO-HALLAZGOS'!Q390,#REF!))/(R390)</f>
        <v>#REF!</v>
      </c>
      <c r="AD390" s="46" t="e">
        <f t="shared" si="101"/>
        <v>#REF!</v>
      </c>
      <c r="AE390" s="46">
        <f t="shared" si="102"/>
        <v>243</v>
      </c>
      <c r="AF390" s="46" t="str">
        <f t="shared" si="103"/>
        <v>CON TIEMPO</v>
      </c>
      <c r="AG390" s="240" t="e">
        <f>(SUMIF(#REF!,'TABLERO-HALLAZGOS'!Q390,#REF!))/(R390)</f>
        <v>#REF!</v>
      </c>
      <c r="AH390" s="46" t="s">
        <v>48</v>
      </c>
    </row>
    <row r="391" spans="2:34" s="1" customFormat="1" ht="33" customHeight="1" x14ac:dyDescent="0.25">
      <c r="B391" s="473" t="s">
        <v>4791</v>
      </c>
      <c r="C391" s="473" t="s">
        <v>4792</v>
      </c>
      <c r="D391" s="25" t="s">
        <v>4793</v>
      </c>
      <c r="E391" s="474" t="s">
        <v>2466</v>
      </c>
      <c r="F391" s="474" t="s">
        <v>2452</v>
      </c>
      <c r="G391" s="426" t="s">
        <v>99</v>
      </c>
      <c r="H391" s="474" t="s">
        <v>318</v>
      </c>
      <c r="I391" s="457" t="s">
        <v>462</v>
      </c>
      <c r="J391" s="458" t="s">
        <v>2603</v>
      </c>
      <c r="K391" s="457" t="s">
        <v>2604</v>
      </c>
      <c r="L391" s="456" t="s">
        <v>3334</v>
      </c>
      <c r="M391" s="457" t="s">
        <v>3333</v>
      </c>
      <c r="N391" s="473" t="s">
        <v>4797</v>
      </c>
      <c r="O391" s="475">
        <v>90</v>
      </c>
      <c r="P391" s="475">
        <v>2022</v>
      </c>
      <c r="Q391" s="393" t="s">
        <v>4832</v>
      </c>
      <c r="R391" s="28" t="e">
        <f>COUNTIF(#REF!,'TABLERO-HALLAZGOS'!Q391)</f>
        <v>#REF!</v>
      </c>
      <c r="S391" s="502" t="s">
        <v>4833</v>
      </c>
      <c r="T391" s="476">
        <v>44928</v>
      </c>
      <c r="U391" s="476">
        <v>45189</v>
      </c>
      <c r="V391" s="484" t="e">
        <f>(SUMIF(#REF!,'TABLERO-HALLAZGOS'!Q391,#REF!))/(R391)</f>
        <v>#REF!</v>
      </c>
      <c r="W391" s="465" t="e">
        <f t="shared" si="95"/>
        <v>#REF!</v>
      </c>
      <c r="X391" s="485">
        <f t="shared" si="96"/>
        <v>386</v>
      </c>
      <c r="Y391" s="383" t="str">
        <f t="shared" si="97"/>
        <v>CON TIEMPO</v>
      </c>
      <c r="Z391" s="484" t="e">
        <f>(SUMIF(#REF!,'TABLERO-HALLAZGOS'!Q391,#REF!))/(R391)</f>
        <v>#REF!</v>
      </c>
      <c r="AA391" s="46" t="s">
        <v>48</v>
      </c>
      <c r="AB391" s="46" t="s">
        <v>48</v>
      </c>
      <c r="AC391" s="240" t="e">
        <f>(SUMIF(#REF!,'TABLERO-HALLAZGOS'!Q391,#REF!))/(R391)</f>
        <v>#REF!</v>
      </c>
      <c r="AD391" s="46" t="e">
        <f t="shared" si="101"/>
        <v>#REF!</v>
      </c>
      <c r="AE391" s="46">
        <f t="shared" si="102"/>
        <v>386</v>
      </c>
      <c r="AF391" s="46" t="str">
        <f t="shared" si="103"/>
        <v>CON TIEMPO</v>
      </c>
      <c r="AG391" s="240" t="e">
        <f>(SUMIF(#REF!,'TABLERO-HALLAZGOS'!Q391,#REF!))/(R391)</f>
        <v>#REF!</v>
      </c>
      <c r="AH391" s="46" t="s">
        <v>48</v>
      </c>
    </row>
    <row r="392" spans="2:34" s="1" customFormat="1" ht="33" customHeight="1" x14ac:dyDescent="0.25">
      <c r="B392" s="473" t="s">
        <v>4791</v>
      </c>
      <c r="C392" s="473" t="s">
        <v>4792</v>
      </c>
      <c r="D392" s="25" t="s">
        <v>4793</v>
      </c>
      <c r="E392" s="474" t="s">
        <v>4834</v>
      </c>
      <c r="F392" s="474" t="s">
        <v>4835</v>
      </c>
      <c r="G392" s="426" t="s">
        <v>4201</v>
      </c>
      <c r="H392" s="474" t="s">
        <v>4836</v>
      </c>
      <c r="I392" s="456" t="s">
        <v>4837</v>
      </c>
      <c r="J392" s="459" t="s">
        <v>4838</v>
      </c>
      <c r="K392" s="456" t="s">
        <v>4839</v>
      </c>
      <c r="L392" s="456" t="s">
        <v>3334</v>
      </c>
      <c r="M392" s="457" t="s">
        <v>3333</v>
      </c>
      <c r="N392" s="473" t="s">
        <v>4797</v>
      </c>
      <c r="O392" s="475">
        <v>90</v>
      </c>
      <c r="P392" s="475">
        <v>2022</v>
      </c>
      <c r="Q392" s="393" t="s">
        <v>4840</v>
      </c>
      <c r="R392" s="28" t="e">
        <f>COUNTIF(#REF!,'TABLERO-HALLAZGOS'!Q392)</f>
        <v>#REF!</v>
      </c>
      <c r="S392" s="502" t="s">
        <v>4833</v>
      </c>
      <c r="T392" s="476">
        <v>44835</v>
      </c>
      <c r="U392" s="476">
        <v>44895</v>
      </c>
      <c r="V392" s="484" t="e">
        <f>(SUMIF(#REF!,'TABLERO-HALLAZGOS'!Q392,#REF!))/(R392)</f>
        <v>#REF!</v>
      </c>
      <c r="W392" s="465" t="e">
        <f t="shared" si="95"/>
        <v>#REF!</v>
      </c>
      <c r="X392" s="485">
        <f t="shared" si="96"/>
        <v>92</v>
      </c>
      <c r="Y392" s="383" t="str">
        <f t="shared" si="97"/>
        <v>CON TIEMPO</v>
      </c>
      <c r="Z392" s="484" t="e">
        <f>(SUMIF(#REF!,'TABLERO-HALLAZGOS'!Q392,#REF!))/(R392)</f>
        <v>#REF!</v>
      </c>
      <c r="AA392" s="46" t="s">
        <v>48</v>
      </c>
      <c r="AB392" s="46" t="s">
        <v>48</v>
      </c>
      <c r="AC392" s="240" t="e">
        <f>(SUMIF(#REF!,'TABLERO-HALLAZGOS'!Q392,#REF!))/(R392)</f>
        <v>#REF!</v>
      </c>
      <c r="AD392" s="46" t="e">
        <f t="shared" si="101"/>
        <v>#REF!</v>
      </c>
      <c r="AE392" s="46">
        <f t="shared" si="102"/>
        <v>92</v>
      </c>
      <c r="AF392" s="46" t="str">
        <f t="shared" si="103"/>
        <v>CON TIEMPO</v>
      </c>
      <c r="AG392" s="240" t="e">
        <f>(SUMIF(#REF!,'TABLERO-HALLAZGOS'!Q392,#REF!))/(R392)</f>
        <v>#REF!</v>
      </c>
      <c r="AH392" s="46" t="s">
        <v>48</v>
      </c>
    </row>
    <row r="393" spans="2:34" s="1" customFormat="1" ht="33" customHeight="1" x14ac:dyDescent="0.25">
      <c r="B393" s="473" t="s">
        <v>4791</v>
      </c>
      <c r="C393" s="473" t="s">
        <v>4792</v>
      </c>
      <c r="D393" s="25" t="s">
        <v>4793</v>
      </c>
      <c r="E393" s="474" t="s">
        <v>4841</v>
      </c>
      <c r="F393" s="474" t="s">
        <v>21</v>
      </c>
      <c r="G393" s="426" t="s">
        <v>96</v>
      </c>
      <c r="H393" s="474" t="s">
        <v>4842</v>
      </c>
      <c r="I393" s="394" t="s">
        <v>2602</v>
      </c>
      <c r="J393" s="454" t="s">
        <v>2603</v>
      </c>
      <c r="K393" s="387" t="s">
        <v>2604</v>
      </c>
      <c r="L393" s="455" t="s">
        <v>2605</v>
      </c>
      <c r="M393" s="387" t="s">
        <v>2606</v>
      </c>
      <c r="N393" s="473" t="s">
        <v>4797</v>
      </c>
      <c r="O393" s="475">
        <v>90</v>
      </c>
      <c r="P393" s="475">
        <v>2022</v>
      </c>
      <c r="Q393" s="393" t="s">
        <v>4843</v>
      </c>
      <c r="R393" s="28" t="e">
        <f>COUNTIF(#REF!,'TABLERO-HALLAZGOS'!Q393)</f>
        <v>#REF!</v>
      </c>
      <c r="S393" s="502" t="s">
        <v>4844</v>
      </c>
      <c r="T393" s="476">
        <v>44834</v>
      </c>
      <c r="U393" s="476">
        <v>44926</v>
      </c>
      <c r="V393" s="484" t="e">
        <f>(SUMIF(#REF!,'TABLERO-HALLAZGOS'!Q393,#REF!))/(R393)</f>
        <v>#REF!</v>
      </c>
      <c r="W393" s="465" t="e">
        <f t="shared" si="95"/>
        <v>#REF!</v>
      </c>
      <c r="X393" s="485">
        <f t="shared" si="96"/>
        <v>123</v>
      </c>
      <c r="Y393" s="383" t="str">
        <f t="shared" si="97"/>
        <v>CON TIEMPO</v>
      </c>
      <c r="Z393" s="484" t="e">
        <f>(SUMIF(#REF!,'TABLERO-HALLAZGOS'!Q393,#REF!))/(R393)</f>
        <v>#REF!</v>
      </c>
      <c r="AA393" s="46" t="s">
        <v>48</v>
      </c>
      <c r="AB393" s="46" t="s">
        <v>48</v>
      </c>
      <c r="AC393" s="240" t="e">
        <f>(SUMIF(#REF!,'TABLERO-HALLAZGOS'!Q393,#REF!))/(R393)</f>
        <v>#REF!</v>
      </c>
      <c r="AD393" s="46" t="e">
        <f t="shared" si="101"/>
        <v>#REF!</v>
      </c>
      <c r="AE393" s="46">
        <f t="shared" si="102"/>
        <v>123</v>
      </c>
      <c r="AF393" s="46" t="str">
        <f t="shared" si="103"/>
        <v>CON TIEMPO</v>
      </c>
      <c r="AG393" s="240" t="e">
        <f>(SUMIF(#REF!,'TABLERO-HALLAZGOS'!Q393,#REF!))/(R393)</f>
        <v>#REF!</v>
      </c>
      <c r="AH393" s="46" t="s">
        <v>48</v>
      </c>
    </row>
    <row r="394" spans="2:34" s="1" customFormat="1" ht="33" customHeight="1" x14ac:dyDescent="0.25">
      <c r="B394" s="473" t="s">
        <v>4791</v>
      </c>
      <c r="C394" s="473" t="s">
        <v>4792</v>
      </c>
      <c r="D394" s="25" t="s">
        <v>4793</v>
      </c>
      <c r="E394" s="474" t="s">
        <v>2602</v>
      </c>
      <c r="F394" s="474" t="s">
        <v>21</v>
      </c>
      <c r="G394" s="426" t="s">
        <v>96</v>
      </c>
      <c r="H394" s="474" t="s">
        <v>4842</v>
      </c>
      <c r="I394" s="394" t="s">
        <v>2602</v>
      </c>
      <c r="J394" s="454" t="s">
        <v>2603</v>
      </c>
      <c r="K394" s="387" t="s">
        <v>2604</v>
      </c>
      <c r="L394" s="455" t="s">
        <v>2605</v>
      </c>
      <c r="M394" s="387" t="s">
        <v>2606</v>
      </c>
      <c r="N394" s="473" t="s">
        <v>4797</v>
      </c>
      <c r="O394" s="475">
        <v>90</v>
      </c>
      <c r="P394" s="475">
        <v>2022</v>
      </c>
      <c r="Q394" s="393" t="s">
        <v>4843</v>
      </c>
      <c r="R394" s="28" t="e">
        <f>COUNTIF(#REF!,'TABLERO-HALLAZGOS'!Q394)</f>
        <v>#REF!</v>
      </c>
      <c r="S394" s="502" t="s">
        <v>4844</v>
      </c>
      <c r="T394" s="476">
        <v>44834</v>
      </c>
      <c r="U394" s="476">
        <v>45046</v>
      </c>
      <c r="V394" s="484" t="e">
        <f>(SUMIF(#REF!,'TABLERO-HALLAZGOS'!Q394,#REF!))/(R394)</f>
        <v>#REF!</v>
      </c>
      <c r="W394" s="465" t="e">
        <f t="shared" si="95"/>
        <v>#REF!</v>
      </c>
      <c r="X394" s="485">
        <f t="shared" si="96"/>
        <v>243</v>
      </c>
      <c r="Y394" s="383" t="str">
        <f t="shared" si="97"/>
        <v>CON TIEMPO</v>
      </c>
      <c r="Z394" s="484" t="e">
        <f>(SUMIF(#REF!,'TABLERO-HALLAZGOS'!Q394,#REF!))/(R394)</f>
        <v>#REF!</v>
      </c>
      <c r="AA394" s="46" t="s">
        <v>48</v>
      </c>
      <c r="AB394" s="46" t="s">
        <v>48</v>
      </c>
      <c r="AC394" s="240" t="e">
        <f>(SUMIF(#REF!,'TABLERO-HALLAZGOS'!Q394,#REF!))/(R394)</f>
        <v>#REF!</v>
      </c>
      <c r="AD394" s="46" t="e">
        <f t="shared" si="101"/>
        <v>#REF!</v>
      </c>
      <c r="AE394" s="46">
        <f t="shared" si="102"/>
        <v>243</v>
      </c>
      <c r="AF394" s="46" t="str">
        <f t="shared" si="103"/>
        <v>CON TIEMPO</v>
      </c>
      <c r="AG394" s="240" t="e">
        <f>(SUMIF(#REF!,'TABLERO-HALLAZGOS'!Q394,#REF!))/(R394)</f>
        <v>#REF!</v>
      </c>
      <c r="AH394" s="46" t="s">
        <v>48</v>
      </c>
    </row>
    <row r="395" spans="2:34" s="1" customFormat="1" ht="33" customHeight="1" x14ac:dyDescent="0.25">
      <c r="B395" s="473" t="s">
        <v>4791</v>
      </c>
      <c r="C395" s="473" t="s">
        <v>4792</v>
      </c>
      <c r="D395" s="25" t="s">
        <v>4793</v>
      </c>
      <c r="E395" s="474" t="s">
        <v>2602</v>
      </c>
      <c r="F395" s="474" t="s">
        <v>21</v>
      </c>
      <c r="G395" s="426" t="s">
        <v>96</v>
      </c>
      <c r="H395" s="474" t="s">
        <v>4842</v>
      </c>
      <c r="I395" s="394" t="s">
        <v>2602</v>
      </c>
      <c r="J395" s="454" t="s">
        <v>2603</v>
      </c>
      <c r="K395" s="387" t="s">
        <v>2604</v>
      </c>
      <c r="L395" s="455" t="s">
        <v>2605</v>
      </c>
      <c r="M395" s="387" t="s">
        <v>2606</v>
      </c>
      <c r="N395" s="473" t="s">
        <v>4797</v>
      </c>
      <c r="O395" s="475">
        <v>90</v>
      </c>
      <c r="P395" s="475">
        <v>2022</v>
      </c>
      <c r="Q395" s="393" t="s">
        <v>4843</v>
      </c>
      <c r="R395" s="28" t="e">
        <f>COUNTIF(#REF!,'TABLERO-HALLAZGOS'!Q395)</f>
        <v>#REF!</v>
      </c>
      <c r="S395" s="502" t="s">
        <v>4844</v>
      </c>
      <c r="T395" s="476">
        <v>44834</v>
      </c>
      <c r="U395" s="476">
        <v>45077</v>
      </c>
      <c r="V395" s="484" t="e">
        <f>(SUMIF(#REF!,'TABLERO-HALLAZGOS'!Q395,#REF!))/(R395)</f>
        <v>#REF!</v>
      </c>
      <c r="W395" s="465" t="e">
        <f t="shared" si="95"/>
        <v>#REF!</v>
      </c>
      <c r="X395" s="485">
        <f t="shared" si="96"/>
        <v>274</v>
      </c>
      <c r="Y395" s="383" t="str">
        <f t="shared" si="97"/>
        <v>CON TIEMPO</v>
      </c>
      <c r="Z395" s="484" t="e">
        <f>(SUMIF(#REF!,'TABLERO-HALLAZGOS'!Q395,#REF!))/(R395)</f>
        <v>#REF!</v>
      </c>
      <c r="AA395" s="46" t="s">
        <v>48</v>
      </c>
      <c r="AB395" s="46" t="s">
        <v>48</v>
      </c>
      <c r="AC395" s="240" t="e">
        <f>(SUMIF(#REF!,'TABLERO-HALLAZGOS'!Q395,#REF!))/(R395)</f>
        <v>#REF!</v>
      </c>
      <c r="AD395" s="46" t="e">
        <f t="shared" si="101"/>
        <v>#REF!</v>
      </c>
      <c r="AE395" s="46">
        <f t="shared" si="102"/>
        <v>274</v>
      </c>
      <c r="AF395" s="46" t="str">
        <f t="shared" si="103"/>
        <v>CON TIEMPO</v>
      </c>
      <c r="AG395" s="240" t="e">
        <f>(SUMIF(#REF!,'TABLERO-HALLAZGOS'!Q395,#REF!))/(R395)</f>
        <v>#REF!</v>
      </c>
      <c r="AH395" s="46" t="s">
        <v>48</v>
      </c>
    </row>
    <row r="396" spans="2:34" s="1" customFormat="1" ht="33" customHeight="1" x14ac:dyDescent="0.25">
      <c r="B396" s="473" t="s">
        <v>4791</v>
      </c>
      <c r="C396" s="473" t="s">
        <v>4792</v>
      </c>
      <c r="D396" s="25" t="s">
        <v>4793</v>
      </c>
      <c r="E396" s="474" t="s">
        <v>2602</v>
      </c>
      <c r="F396" s="474" t="s">
        <v>21</v>
      </c>
      <c r="G396" s="426" t="s">
        <v>96</v>
      </c>
      <c r="H396" s="474" t="s">
        <v>4842</v>
      </c>
      <c r="I396" s="394" t="s">
        <v>2602</v>
      </c>
      <c r="J396" s="454" t="s">
        <v>2603</v>
      </c>
      <c r="K396" s="387" t="s">
        <v>2604</v>
      </c>
      <c r="L396" s="455" t="s">
        <v>2605</v>
      </c>
      <c r="M396" s="387" t="s">
        <v>2606</v>
      </c>
      <c r="N396" s="473" t="s">
        <v>4797</v>
      </c>
      <c r="O396" s="475">
        <v>90</v>
      </c>
      <c r="P396" s="475">
        <v>2022</v>
      </c>
      <c r="Q396" s="393" t="s">
        <v>4845</v>
      </c>
      <c r="R396" s="28" t="e">
        <f>COUNTIF(#REF!,'TABLERO-HALLAZGOS'!Q396)</f>
        <v>#REF!</v>
      </c>
      <c r="S396" s="502" t="s">
        <v>4846</v>
      </c>
      <c r="T396" s="476">
        <v>44834</v>
      </c>
      <c r="U396" s="476">
        <v>45077</v>
      </c>
      <c r="V396" s="484" t="e">
        <f>(SUMIF(#REF!,'TABLERO-HALLAZGOS'!Q396,#REF!))/(R396)</f>
        <v>#REF!</v>
      </c>
      <c r="W396" s="465" t="e">
        <f t="shared" si="95"/>
        <v>#REF!</v>
      </c>
      <c r="X396" s="485">
        <f t="shared" si="96"/>
        <v>274</v>
      </c>
      <c r="Y396" s="383" t="str">
        <f t="shared" si="97"/>
        <v>CON TIEMPO</v>
      </c>
      <c r="Z396" s="484" t="e">
        <f>(SUMIF(#REF!,'TABLERO-HALLAZGOS'!Q396,#REF!))/(R396)</f>
        <v>#REF!</v>
      </c>
      <c r="AA396" s="46" t="s">
        <v>48</v>
      </c>
      <c r="AB396" s="46" t="s">
        <v>48</v>
      </c>
      <c r="AC396" s="240" t="e">
        <f>(SUMIF(#REF!,'TABLERO-HALLAZGOS'!Q396,#REF!))/(R396)</f>
        <v>#REF!</v>
      </c>
      <c r="AD396" s="46" t="e">
        <f t="shared" si="101"/>
        <v>#REF!</v>
      </c>
      <c r="AE396" s="46">
        <f t="shared" si="102"/>
        <v>274</v>
      </c>
      <c r="AF396" s="46" t="str">
        <f t="shared" si="103"/>
        <v>CON TIEMPO</v>
      </c>
      <c r="AG396" s="240" t="e">
        <f>(SUMIF(#REF!,'TABLERO-HALLAZGOS'!Q396,#REF!))/(R396)</f>
        <v>#REF!</v>
      </c>
      <c r="AH396" s="46" t="s">
        <v>48</v>
      </c>
    </row>
    <row r="397" spans="2:34" s="1" customFormat="1" ht="33" customHeight="1" x14ac:dyDescent="0.25">
      <c r="B397" s="473" t="s">
        <v>4791</v>
      </c>
      <c r="C397" s="473" t="s">
        <v>4792</v>
      </c>
      <c r="D397" s="25" t="s">
        <v>4793</v>
      </c>
      <c r="E397" s="474" t="s">
        <v>2602</v>
      </c>
      <c r="F397" s="474" t="s">
        <v>21</v>
      </c>
      <c r="G397" s="426" t="s">
        <v>96</v>
      </c>
      <c r="H397" s="474" t="s">
        <v>4842</v>
      </c>
      <c r="I397" s="394" t="s">
        <v>2602</v>
      </c>
      <c r="J397" s="454" t="s">
        <v>2603</v>
      </c>
      <c r="K397" s="387" t="s">
        <v>2604</v>
      </c>
      <c r="L397" s="455" t="s">
        <v>2605</v>
      </c>
      <c r="M397" s="387" t="s">
        <v>2606</v>
      </c>
      <c r="N397" s="473" t="s">
        <v>4797</v>
      </c>
      <c r="O397" s="475">
        <v>90</v>
      </c>
      <c r="P397" s="475">
        <v>2022</v>
      </c>
      <c r="Q397" s="393" t="s">
        <v>4845</v>
      </c>
      <c r="R397" s="28" t="e">
        <f>COUNTIF(#REF!,'TABLERO-HALLAZGOS'!Q397)</f>
        <v>#REF!</v>
      </c>
      <c r="S397" s="502" t="s">
        <v>4846</v>
      </c>
      <c r="T397" s="476">
        <v>44834</v>
      </c>
      <c r="U397" s="476">
        <v>45169</v>
      </c>
      <c r="V397" s="484" t="e">
        <f>(SUMIF(#REF!,'TABLERO-HALLAZGOS'!Q397,#REF!))/(R397)</f>
        <v>#REF!</v>
      </c>
      <c r="W397" s="465" t="e">
        <f t="shared" si="95"/>
        <v>#REF!</v>
      </c>
      <c r="X397" s="485">
        <f t="shared" si="96"/>
        <v>366</v>
      </c>
      <c r="Y397" s="383" t="str">
        <f t="shared" si="97"/>
        <v>CON TIEMPO</v>
      </c>
      <c r="Z397" s="484" t="e">
        <f>(SUMIF(#REF!,'TABLERO-HALLAZGOS'!Q397,#REF!))/(R397)</f>
        <v>#REF!</v>
      </c>
      <c r="AA397" s="46" t="s">
        <v>48</v>
      </c>
      <c r="AB397" s="46" t="s">
        <v>48</v>
      </c>
      <c r="AC397" s="240" t="e">
        <f>(SUMIF(#REF!,'TABLERO-HALLAZGOS'!Q397,#REF!))/(R397)</f>
        <v>#REF!</v>
      </c>
      <c r="AD397" s="46" t="e">
        <f t="shared" si="101"/>
        <v>#REF!</v>
      </c>
      <c r="AE397" s="46">
        <f t="shared" si="102"/>
        <v>366</v>
      </c>
      <c r="AF397" s="46" t="str">
        <f t="shared" si="103"/>
        <v>CON TIEMPO</v>
      </c>
      <c r="AG397" s="240" t="e">
        <f>(SUMIF(#REF!,'TABLERO-HALLAZGOS'!Q397,#REF!))/(R397)</f>
        <v>#REF!</v>
      </c>
      <c r="AH397" s="46" t="s">
        <v>48</v>
      </c>
    </row>
    <row r="398" spans="2:34" s="1" customFormat="1" ht="33" customHeight="1" x14ac:dyDescent="0.25">
      <c r="B398" s="473" t="s">
        <v>4791</v>
      </c>
      <c r="C398" s="473" t="s">
        <v>4792</v>
      </c>
      <c r="D398" s="25" t="s">
        <v>4793</v>
      </c>
      <c r="E398" s="474" t="s">
        <v>2602</v>
      </c>
      <c r="F398" s="474" t="s">
        <v>21</v>
      </c>
      <c r="G398" s="426" t="s">
        <v>96</v>
      </c>
      <c r="H398" s="474" t="s">
        <v>4842</v>
      </c>
      <c r="I398" s="394" t="s">
        <v>2602</v>
      </c>
      <c r="J398" s="454" t="s">
        <v>2603</v>
      </c>
      <c r="K398" s="387" t="s">
        <v>2604</v>
      </c>
      <c r="L398" s="455" t="s">
        <v>2605</v>
      </c>
      <c r="M398" s="387" t="s">
        <v>2606</v>
      </c>
      <c r="N398" s="473" t="s">
        <v>4797</v>
      </c>
      <c r="O398" s="475">
        <v>90</v>
      </c>
      <c r="P398" s="475">
        <v>2022</v>
      </c>
      <c r="Q398" s="393" t="s">
        <v>4847</v>
      </c>
      <c r="R398" s="28" t="e">
        <f>COUNTIF(#REF!,'TABLERO-HALLAZGOS'!Q398)</f>
        <v>#REF!</v>
      </c>
      <c r="S398" s="502" t="s">
        <v>4848</v>
      </c>
      <c r="T398" s="476">
        <v>44834</v>
      </c>
      <c r="U398" s="476">
        <v>45169</v>
      </c>
      <c r="V398" s="484" t="e">
        <f>(SUMIF(#REF!,'TABLERO-HALLAZGOS'!Q398,#REF!))/(R398)</f>
        <v>#REF!</v>
      </c>
      <c r="W398" s="465" t="e">
        <f t="shared" si="95"/>
        <v>#REF!</v>
      </c>
      <c r="X398" s="485">
        <f t="shared" si="96"/>
        <v>366</v>
      </c>
      <c r="Y398" s="383" t="str">
        <f t="shared" si="97"/>
        <v>CON TIEMPO</v>
      </c>
      <c r="Z398" s="484" t="e">
        <f>(SUMIF(#REF!,'TABLERO-HALLAZGOS'!Q398,#REF!))/(R398)</f>
        <v>#REF!</v>
      </c>
      <c r="AA398" s="46" t="s">
        <v>48</v>
      </c>
      <c r="AB398" s="46" t="s">
        <v>48</v>
      </c>
      <c r="AC398" s="240" t="e">
        <f>(SUMIF(#REF!,'TABLERO-HALLAZGOS'!Q398,#REF!))/(R398)</f>
        <v>#REF!</v>
      </c>
      <c r="AD398" s="46" t="e">
        <f t="shared" si="101"/>
        <v>#REF!</v>
      </c>
      <c r="AE398" s="46">
        <f t="shared" si="102"/>
        <v>366</v>
      </c>
      <c r="AF398" s="46" t="str">
        <f t="shared" si="103"/>
        <v>CON TIEMPO</v>
      </c>
      <c r="AG398" s="240" t="e">
        <f>(SUMIF(#REF!,'TABLERO-HALLAZGOS'!Q398,#REF!))/(R398)</f>
        <v>#REF!</v>
      </c>
      <c r="AH398" s="46" t="s">
        <v>48</v>
      </c>
    </row>
    <row r="399" spans="2:34" s="1" customFormat="1" ht="33" customHeight="1" x14ac:dyDescent="0.25">
      <c r="B399" s="477" t="s">
        <v>4849</v>
      </c>
      <c r="C399" s="477" t="s">
        <v>2452</v>
      </c>
      <c r="D399" s="25" t="s">
        <v>99</v>
      </c>
      <c r="E399" s="28" t="s">
        <v>3951</v>
      </c>
      <c r="F399" s="435" t="s">
        <v>2452</v>
      </c>
      <c r="G399" s="25" t="s">
        <v>99</v>
      </c>
      <c r="H399" s="435" t="s">
        <v>4849</v>
      </c>
      <c r="I399" s="40" t="s">
        <v>3953</v>
      </c>
      <c r="J399" s="449" t="s">
        <v>3068</v>
      </c>
      <c r="K399" s="449" t="s">
        <v>2604</v>
      </c>
      <c r="L399" s="449" t="s">
        <v>84</v>
      </c>
      <c r="M399" s="449" t="s">
        <v>84</v>
      </c>
      <c r="N399" s="25" t="s">
        <v>4850</v>
      </c>
      <c r="O399" s="393" t="s">
        <v>4851</v>
      </c>
      <c r="P399" s="472">
        <v>2022</v>
      </c>
      <c r="Q399" s="393" t="s">
        <v>4852</v>
      </c>
      <c r="R399" s="28" t="e">
        <f>COUNTIF(#REF!,'TABLERO-HALLAZGOS'!Q399)</f>
        <v>#REF!</v>
      </c>
      <c r="S399" s="470" t="s">
        <v>4853</v>
      </c>
      <c r="T399" s="476">
        <v>44743</v>
      </c>
      <c r="U399" s="476">
        <v>44862</v>
      </c>
      <c r="V399" s="484" t="e">
        <f>(SUMIF(#REF!,'TABLERO-HALLAZGOS'!Q399,#REF!))/(R399)</f>
        <v>#REF!</v>
      </c>
      <c r="W399" s="465" t="e">
        <f t="shared" si="95"/>
        <v>#REF!</v>
      </c>
      <c r="X399" s="485">
        <f t="shared" si="96"/>
        <v>59</v>
      </c>
      <c r="Y399" s="383" t="str">
        <f t="shared" si="97"/>
        <v>CON TIEMPO</v>
      </c>
      <c r="Z399" s="484" t="e">
        <f>(SUMIF(#REF!,'TABLERO-HALLAZGOS'!Q399,#REF!))/(R399)</f>
        <v>#REF!</v>
      </c>
      <c r="AA399" s="46" t="s">
        <v>48</v>
      </c>
      <c r="AB399" s="46" t="s">
        <v>48</v>
      </c>
      <c r="AC399" s="240" t="e">
        <f>(SUMIF(#REF!,'TABLERO-HALLAZGOS'!Q399,#REF!))/(R399)</f>
        <v>#REF!</v>
      </c>
      <c r="AD399" s="46" t="e">
        <f t="shared" si="101"/>
        <v>#REF!</v>
      </c>
      <c r="AE399" s="46">
        <f t="shared" si="102"/>
        <v>59</v>
      </c>
      <c r="AF399" s="46" t="str">
        <f t="shared" si="103"/>
        <v>CON TIEMPO</v>
      </c>
      <c r="AG399" s="240" t="e">
        <f>(SUMIF(#REF!,'TABLERO-HALLAZGOS'!Q399,#REF!))/(R399)</f>
        <v>#REF!</v>
      </c>
      <c r="AH399" s="46" t="s">
        <v>48</v>
      </c>
    </row>
    <row r="400" spans="2:34" s="1" customFormat="1" ht="33" customHeight="1" x14ac:dyDescent="0.25">
      <c r="B400" s="477" t="s">
        <v>4849</v>
      </c>
      <c r="C400" s="477" t="s">
        <v>2452</v>
      </c>
      <c r="D400" s="25" t="s">
        <v>99</v>
      </c>
      <c r="E400" s="28" t="s">
        <v>3951</v>
      </c>
      <c r="F400" s="435" t="s">
        <v>2452</v>
      </c>
      <c r="G400" s="25" t="s">
        <v>99</v>
      </c>
      <c r="H400" s="435" t="s">
        <v>4849</v>
      </c>
      <c r="I400" s="40" t="s">
        <v>3953</v>
      </c>
      <c r="J400" s="449" t="s">
        <v>3068</v>
      </c>
      <c r="K400" s="449" t="s">
        <v>2604</v>
      </c>
      <c r="L400" s="449" t="s">
        <v>84</v>
      </c>
      <c r="M400" s="449" t="s">
        <v>84</v>
      </c>
      <c r="N400" s="25" t="s">
        <v>4850</v>
      </c>
      <c r="O400" s="393" t="s">
        <v>4851</v>
      </c>
      <c r="P400" s="472">
        <v>2022</v>
      </c>
      <c r="Q400" s="393" t="s">
        <v>4852</v>
      </c>
      <c r="R400" s="28" t="e">
        <f>COUNTIF(#REF!,'TABLERO-HALLAZGOS'!Q400)</f>
        <v>#REF!</v>
      </c>
      <c r="S400" s="470" t="s">
        <v>4853</v>
      </c>
      <c r="T400" s="476">
        <v>44743</v>
      </c>
      <c r="U400" s="476">
        <v>44862</v>
      </c>
      <c r="V400" s="484" t="e">
        <f>(SUMIF(#REF!,'TABLERO-HALLAZGOS'!Q400,#REF!))/(R400)</f>
        <v>#REF!</v>
      </c>
      <c r="W400" s="465" t="e">
        <f t="shared" si="95"/>
        <v>#REF!</v>
      </c>
      <c r="X400" s="485">
        <f t="shared" si="96"/>
        <v>59</v>
      </c>
      <c r="Y400" s="383" t="str">
        <f t="shared" si="97"/>
        <v>CON TIEMPO</v>
      </c>
      <c r="Z400" s="484" t="e">
        <f>(SUMIF(#REF!,'TABLERO-HALLAZGOS'!Q400,#REF!))/(R400)</f>
        <v>#REF!</v>
      </c>
      <c r="AA400" s="46" t="s">
        <v>48</v>
      </c>
      <c r="AB400" s="46" t="s">
        <v>48</v>
      </c>
      <c r="AC400" s="240" t="e">
        <f>(SUMIF(#REF!,'TABLERO-HALLAZGOS'!Q400,#REF!))/(R400)</f>
        <v>#REF!</v>
      </c>
      <c r="AD400" s="46" t="e">
        <f t="shared" si="101"/>
        <v>#REF!</v>
      </c>
      <c r="AE400" s="46">
        <f t="shared" si="102"/>
        <v>59</v>
      </c>
      <c r="AF400" s="46" t="str">
        <f t="shared" si="103"/>
        <v>CON TIEMPO</v>
      </c>
      <c r="AG400" s="240" t="e">
        <f>(SUMIF(#REF!,'TABLERO-HALLAZGOS'!Q400,#REF!))/(R400)</f>
        <v>#REF!</v>
      </c>
      <c r="AH400" s="46" t="s">
        <v>48</v>
      </c>
    </row>
    <row r="401" spans="2:34" s="1" customFormat="1" ht="33" customHeight="1" x14ac:dyDescent="0.25">
      <c r="B401" s="477" t="s">
        <v>4849</v>
      </c>
      <c r="C401" s="477" t="s">
        <v>2452</v>
      </c>
      <c r="D401" s="25" t="s">
        <v>99</v>
      </c>
      <c r="E401" s="28" t="s">
        <v>3951</v>
      </c>
      <c r="F401" s="435" t="s">
        <v>2452</v>
      </c>
      <c r="G401" s="25" t="s">
        <v>99</v>
      </c>
      <c r="H401" s="435" t="s">
        <v>4849</v>
      </c>
      <c r="I401" s="40" t="s">
        <v>3953</v>
      </c>
      <c r="J401" s="449" t="s">
        <v>3068</v>
      </c>
      <c r="K401" s="449" t="s">
        <v>2604</v>
      </c>
      <c r="L401" s="449" t="s">
        <v>84</v>
      </c>
      <c r="M401" s="449" t="s">
        <v>84</v>
      </c>
      <c r="N401" s="25" t="s">
        <v>4850</v>
      </c>
      <c r="O401" s="393" t="s">
        <v>4851</v>
      </c>
      <c r="P401" s="472">
        <v>2022</v>
      </c>
      <c r="Q401" s="393" t="s">
        <v>4854</v>
      </c>
      <c r="R401" s="28" t="e">
        <f>COUNTIF(#REF!,'TABLERO-HALLAZGOS'!Q401)</f>
        <v>#REF!</v>
      </c>
      <c r="S401" s="470" t="s">
        <v>4855</v>
      </c>
      <c r="T401" s="476">
        <v>44743</v>
      </c>
      <c r="U401" s="476">
        <v>44862</v>
      </c>
      <c r="V401" s="484" t="e">
        <f>(SUMIF(#REF!,'TABLERO-HALLAZGOS'!Q401,#REF!))/(R401)</f>
        <v>#REF!</v>
      </c>
      <c r="W401" s="465" t="e">
        <f t="shared" si="95"/>
        <v>#REF!</v>
      </c>
      <c r="X401" s="485">
        <f t="shared" si="96"/>
        <v>59</v>
      </c>
      <c r="Y401" s="383" t="str">
        <f t="shared" si="97"/>
        <v>CON TIEMPO</v>
      </c>
      <c r="Z401" s="484" t="e">
        <f>(SUMIF(#REF!,'TABLERO-HALLAZGOS'!Q401,#REF!))/(R401)</f>
        <v>#REF!</v>
      </c>
      <c r="AA401" s="46" t="s">
        <v>48</v>
      </c>
      <c r="AB401" s="46" t="s">
        <v>48</v>
      </c>
      <c r="AC401" s="240" t="e">
        <f>(SUMIF(#REF!,'TABLERO-HALLAZGOS'!Q401,#REF!))/(R401)</f>
        <v>#REF!</v>
      </c>
      <c r="AD401" s="46" t="e">
        <f>IF(AC401&lt;=0%,"SIN AVANCE",IF(AC401&lt;33%,"AVANCE MINIMO",IF(AC401&lt;66%,"AVANCE PARCIAL",IF(AC401&lt;=99.9%,"AVANCE SIGNIFICATIVO",IF(AC401=100%,"CUMPLIMIENTO TOTAL","ERROR")))))</f>
        <v>#REF!</v>
      </c>
      <c r="AE401" s="85" t="e">
        <f>(IF(AD401="CUMPLIMIENTO TOTAL","CUMPLIMIENTO TOTAL",U401-$C$2))</f>
        <v>#REF!</v>
      </c>
      <c r="AF401" s="85" t="e">
        <f>(IF(AD401="CUMPLIMIENTO TOTAL","CUMPLIMIENTO TOTAL",IF(AE401&lt;=0,"VENCIDO",IF(AE401&lt;=$F$2,"POR VENCER","CON TIEMPO"))))</f>
        <v>#REF!</v>
      </c>
      <c r="AG401" s="240" t="e">
        <f>(SUMIF(#REF!,'TABLERO-HALLAZGOS'!Q401,#REF!))/(R401)</f>
        <v>#REF!</v>
      </c>
      <c r="AH401" s="46" t="s">
        <v>49</v>
      </c>
    </row>
    <row r="402" spans="2:34" s="1" customFormat="1" ht="33" customHeight="1" x14ac:dyDescent="0.25">
      <c r="B402" s="477" t="s">
        <v>4849</v>
      </c>
      <c r="C402" s="477" t="s">
        <v>2452</v>
      </c>
      <c r="D402" s="25" t="s">
        <v>99</v>
      </c>
      <c r="E402" s="28" t="s">
        <v>3951</v>
      </c>
      <c r="F402" s="435" t="s">
        <v>2452</v>
      </c>
      <c r="G402" s="25" t="s">
        <v>99</v>
      </c>
      <c r="H402" s="435" t="s">
        <v>4849</v>
      </c>
      <c r="I402" s="40" t="s">
        <v>3953</v>
      </c>
      <c r="J402" s="449" t="s">
        <v>3068</v>
      </c>
      <c r="K402" s="449" t="s">
        <v>2604</v>
      </c>
      <c r="L402" s="449" t="s">
        <v>84</v>
      </c>
      <c r="M402" s="449" t="s">
        <v>84</v>
      </c>
      <c r="N402" s="25" t="s">
        <v>4850</v>
      </c>
      <c r="O402" s="393" t="s">
        <v>4851</v>
      </c>
      <c r="P402" s="472">
        <v>2022</v>
      </c>
      <c r="Q402" s="393" t="s">
        <v>4856</v>
      </c>
      <c r="R402" s="28" t="e">
        <f>COUNTIF(#REF!,'TABLERO-HALLAZGOS'!Q402)</f>
        <v>#REF!</v>
      </c>
      <c r="S402" s="470" t="s">
        <v>4857</v>
      </c>
      <c r="T402" s="476">
        <v>44743</v>
      </c>
      <c r="U402" s="476">
        <v>44862</v>
      </c>
      <c r="V402" s="484" t="e">
        <f>(SUMIF(#REF!,'TABLERO-HALLAZGOS'!Q402,#REF!))/(R402)</f>
        <v>#REF!</v>
      </c>
      <c r="W402" s="465" t="e">
        <f t="shared" si="95"/>
        <v>#REF!</v>
      </c>
      <c r="X402" s="485">
        <f t="shared" si="96"/>
        <v>59</v>
      </c>
      <c r="Y402" s="383" t="str">
        <f t="shared" si="97"/>
        <v>CON TIEMPO</v>
      </c>
      <c r="Z402" s="484" t="e">
        <f>(SUMIF(#REF!,'TABLERO-HALLAZGOS'!Q402,#REF!))/(R402)</f>
        <v>#REF!</v>
      </c>
      <c r="AA402" s="46" t="s">
        <v>48</v>
      </c>
      <c r="AB402" s="46" t="s">
        <v>48</v>
      </c>
      <c r="AC402" s="240" t="e">
        <f>(SUMIF(#REF!,'TABLERO-HALLAZGOS'!Q402,#REF!))/(R402)</f>
        <v>#REF!</v>
      </c>
      <c r="AD402" s="46" t="e">
        <f t="shared" si="101"/>
        <v>#REF!</v>
      </c>
      <c r="AE402" s="46">
        <f t="shared" si="102"/>
        <v>59</v>
      </c>
      <c r="AF402" s="46" t="str">
        <f t="shared" si="103"/>
        <v>CON TIEMPO</v>
      </c>
      <c r="AG402" s="240" t="e">
        <f>(SUMIF(#REF!,'TABLERO-HALLAZGOS'!Q402,#REF!))/(R402)</f>
        <v>#REF!</v>
      </c>
      <c r="AH402" s="46" t="s">
        <v>48</v>
      </c>
    </row>
    <row r="403" spans="2:34" s="1" customFormat="1" ht="33" customHeight="1" x14ac:dyDescent="0.25">
      <c r="B403" s="477" t="s">
        <v>4849</v>
      </c>
      <c r="C403" s="477" t="s">
        <v>2452</v>
      </c>
      <c r="D403" s="25" t="s">
        <v>99</v>
      </c>
      <c r="E403" s="28" t="s">
        <v>3951</v>
      </c>
      <c r="F403" s="435" t="s">
        <v>2452</v>
      </c>
      <c r="G403" s="25" t="s">
        <v>99</v>
      </c>
      <c r="H403" s="435" t="s">
        <v>4849</v>
      </c>
      <c r="I403" s="40" t="s">
        <v>3953</v>
      </c>
      <c r="J403" s="449" t="s">
        <v>3068</v>
      </c>
      <c r="K403" s="449" t="s">
        <v>2604</v>
      </c>
      <c r="L403" s="449" t="s">
        <v>84</v>
      </c>
      <c r="M403" s="449" t="s">
        <v>84</v>
      </c>
      <c r="N403" s="25" t="s">
        <v>4850</v>
      </c>
      <c r="O403" s="393" t="s">
        <v>4851</v>
      </c>
      <c r="P403" s="472">
        <v>2022</v>
      </c>
      <c r="Q403" s="393" t="s">
        <v>4858</v>
      </c>
      <c r="R403" s="28" t="e">
        <f>COUNTIF(#REF!,'TABLERO-HALLAZGOS'!Q403)</f>
        <v>#REF!</v>
      </c>
      <c r="S403" s="470" t="s">
        <v>4859</v>
      </c>
      <c r="T403" s="476">
        <v>44743</v>
      </c>
      <c r="U403" s="476">
        <v>44862</v>
      </c>
      <c r="V403" s="484" t="e">
        <f>(SUMIF(#REF!,'TABLERO-HALLAZGOS'!Q403,#REF!))/(R403)</f>
        <v>#REF!</v>
      </c>
      <c r="W403" s="465" t="e">
        <f t="shared" si="95"/>
        <v>#REF!</v>
      </c>
      <c r="X403" s="485">
        <f t="shared" si="96"/>
        <v>59</v>
      </c>
      <c r="Y403" s="383" t="str">
        <f t="shared" si="97"/>
        <v>CON TIEMPO</v>
      </c>
      <c r="Z403" s="484" t="e">
        <f>(SUMIF(#REF!,'TABLERO-HALLAZGOS'!Q403,#REF!))/(R403)</f>
        <v>#REF!</v>
      </c>
      <c r="AA403" s="46" t="s">
        <v>48</v>
      </c>
      <c r="AB403" s="46" t="s">
        <v>48</v>
      </c>
      <c r="AC403" s="240" t="e">
        <f>(SUMIF(#REF!,'TABLERO-HALLAZGOS'!Q403,#REF!))/(R403)</f>
        <v>#REF!</v>
      </c>
      <c r="AD403" s="46" t="e">
        <f t="shared" si="101"/>
        <v>#REF!</v>
      </c>
      <c r="AE403" s="46">
        <f t="shared" si="102"/>
        <v>59</v>
      </c>
      <c r="AF403" s="46" t="str">
        <f t="shared" si="103"/>
        <v>CON TIEMPO</v>
      </c>
      <c r="AG403" s="240" t="e">
        <f>(SUMIF(#REF!,'TABLERO-HALLAZGOS'!Q403,#REF!))/(R403)</f>
        <v>#REF!</v>
      </c>
      <c r="AH403" s="46" t="s">
        <v>48</v>
      </c>
    </row>
    <row r="404" spans="2:34" s="1" customFormat="1" ht="33" customHeight="1" x14ac:dyDescent="0.25">
      <c r="B404" s="477" t="s">
        <v>2466</v>
      </c>
      <c r="C404" s="477" t="s">
        <v>2900</v>
      </c>
      <c r="D404" s="25" t="s">
        <v>99</v>
      </c>
      <c r="E404" s="439" t="s">
        <v>2551</v>
      </c>
      <c r="F404" s="439" t="s">
        <v>2452</v>
      </c>
      <c r="G404" s="25" t="s">
        <v>99</v>
      </c>
      <c r="H404" s="439" t="s">
        <v>2551</v>
      </c>
      <c r="I404" s="456" t="s">
        <v>3908</v>
      </c>
      <c r="J404" s="458" t="s">
        <v>2603</v>
      </c>
      <c r="K404" s="457" t="s">
        <v>2604</v>
      </c>
      <c r="L404" s="456" t="s">
        <v>2665</v>
      </c>
      <c r="M404" s="457" t="s">
        <v>2666</v>
      </c>
      <c r="N404" s="393" t="s">
        <v>6</v>
      </c>
      <c r="O404" s="435" t="s">
        <v>4860</v>
      </c>
      <c r="P404" s="436">
        <v>2022</v>
      </c>
      <c r="Q404" s="393" t="s">
        <v>4861</v>
      </c>
      <c r="R404" s="28" t="e">
        <f>COUNTIF(#REF!,'TABLERO-HALLAZGOS'!Q404)</f>
        <v>#REF!</v>
      </c>
      <c r="S404" s="435" t="s">
        <v>4862</v>
      </c>
      <c r="T404" s="476">
        <v>44743</v>
      </c>
      <c r="U404" s="476">
        <v>44956</v>
      </c>
      <c r="V404" s="484" t="e">
        <f>(SUMIF(#REF!,'TABLERO-HALLAZGOS'!Q404,#REF!))/(R404)</f>
        <v>#REF!</v>
      </c>
      <c r="W404" s="465" t="e">
        <f t="shared" si="95"/>
        <v>#REF!</v>
      </c>
      <c r="X404" s="485">
        <f t="shared" si="96"/>
        <v>153</v>
      </c>
      <c r="Y404" s="383" t="str">
        <f t="shared" si="97"/>
        <v>CON TIEMPO</v>
      </c>
      <c r="Z404" s="484" t="e">
        <f>(SUMIF(#REF!,'TABLERO-HALLAZGOS'!Q404,#REF!))/(R404)</f>
        <v>#REF!</v>
      </c>
      <c r="AA404" s="46" t="s">
        <v>48</v>
      </c>
      <c r="AB404" s="46" t="s">
        <v>48</v>
      </c>
      <c r="AC404" s="240" t="e">
        <f>(SUMIF(#REF!,'TABLERO-HALLAZGOS'!Q404,#REF!))/(R404)</f>
        <v>#REF!</v>
      </c>
      <c r="AD404" s="46" t="e">
        <f t="shared" si="101"/>
        <v>#REF!</v>
      </c>
      <c r="AE404" s="85" t="e">
        <f t="shared" ref="AE404:AE405" si="110">(IF(AD404="CUMPLIMIENTO TOTAL","CUMPLIMIENTO TOTAL",U404-$C$2))</f>
        <v>#REF!</v>
      </c>
      <c r="AF404" s="85" t="e">
        <f t="shared" ref="AF404:AF405" si="111">(IF(AD404="CUMPLIMIENTO TOTAL","CUMPLIMIENTO TOTAL",IF(AE404&lt;=0,"VENCIDO",IF(AE404&lt;=$F$2,"POR VENCER","CON TIEMPO"))))</f>
        <v>#REF!</v>
      </c>
      <c r="AG404" s="240" t="e">
        <f>(SUMIF(#REF!,'TABLERO-HALLAZGOS'!Q404,#REF!))/(R404)</f>
        <v>#REF!</v>
      </c>
      <c r="AH404" s="46" t="s">
        <v>49</v>
      </c>
    </row>
    <row r="405" spans="2:34" s="1" customFormat="1" ht="33" customHeight="1" x14ac:dyDescent="0.25">
      <c r="B405" s="477" t="s">
        <v>2466</v>
      </c>
      <c r="C405" s="477" t="s">
        <v>2900</v>
      </c>
      <c r="D405" s="25" t="s">
        <v>99</v>
      </c>
      <c r="E405" s="439" t="s">
        <v>2551</v>
      </c>
      <c r="F405" s="439" t="s">
        <v>2452</v>
      </c>
      <c r="G405" s="25" t="s">
        <v>99</v>
      </c>
      <c r="H405" s="439" t="s">
        <v>2551</v>
      </c>
      <c r="I405" s="456" t="s">
        <v>3908</v>
      </c>
      <c r="J405" s="458" t="s">
        <v>2603</v>
      </c>
      <c r="K405" s="457" t="s">
        <v>2604</v>
      </c>
      <c r="L405" s="456" t="s">
        <v>2665</v>
      </c>
      <c r="M405" s="457" t="s">
        <v>2666</v>
      </c>
      <c r="N405" s="393" t="s">
        <v>6</v>
      </c>
      <c r="O405" s="435" t="s">
        <v>4860</v>
      </c>
      <c r="P405" s="436">
        <v>2022</v>
      </c>
      <c r="Q405" s="393" t="s">
        <v>4863</v>
      </c>
      <c r="R405" s="28" t="e">
        <f>COUNTIF(#REF!,'TABLERO-HALLAZGOS'!Q405)</f>
        <v>#REF!</v>
      </c>
      <c r="S405" s="436" t="s">
        <v>4864</v>
      </c>
      <c r="T405" s="476">
        <v>44743</v>
      </c>
      <c r="U405" s="476">
        <v>44956</v>
      </c>
      <c r="V405" s="484" t="e">
        <f>(SUMIF(#REF!,'TABLERO-HALLAZGOS'!Q405,#REF!))/(R405)</f>
        <v>#REF!</v>
      </c>
      <c r="W405" s="465" t="e">
        <f t="shared" si="95"/>
        <v>#REF!</v>
      </c>
      <c r="X405" s="485">
        <f t="shared" si="96"/>
        <v>153</v>
      </c>
      <c r="Y405" s="383" t="str">
        <f t="shared" si="97"/>
        <v>CON TIEMPO</v>
      </c>
      <c r="Z405" s="484" t="e">
        <f>(SUMIF(#REF!,'TABLERO-HALLAZGOS'!Q405,#REF!))/(R405)</f>
        <v>#REF!</v>
      </c>
      <c r="AA405" s="46" t="s">
        <v>48</v>
      </c>
      <c r="AB405" s="46" t="s">
        <v>48</v>
      </c>
      <c r="AC405" s="240" t="e">
        <f>(SUMIF(#REF!,'TABLERO-HALLAZGOS'!Q405,#REF!))/(R405)</f>
        <v>#REF!</v>
      </c>
      <c r="AD405" s="46" t="e">
        <f t="shared" si="101"/>
        <v>#REF!</v>
      </c>
      <c r="AE405" s="85" t="e">
        <f t="shared" si="110"/>
        <v>#REF!</v>
      </c>
      <c r="AF405" s="85" t="e">
        <f t="shared" si="111"/>
        <v>#REF!</v>
      </c>
      <c r="AG405" s="240" t="e">
        <f>(SUMIF(#REF!,'TABLERO-HALLAZGOS'!Q405,#REF!))/(R405)</f>
        <v>#REF!</v>
      </c>
      <c r="AH405" s="46" t="s">
        <v>49</v>
      </c>
    </row>
    <row r="406" spans="2:34" s="1" customFormat="1" ht="33" customHeight="1" x14ac:dyDescent="0.25">
      <c r="B406" s="477" t="s">
        <v>2466</v>
      </c>
      <c r="C406" s="477" t="s">
        <v>2900</v>
      </c>
      <c r="D406" s="25" t="s">
        <v>99</v>
      </c>
      <c r="E406" s="439" t="s">
        <v>2663</v>
      </c>
      <c r="F406" s="439" t="s">
        <v>2452</v>
      </c>
      <c r="G406" s="25" t="s">
        <v>99</v>
      </c>
      <c r="H406" s="439" t="s">
        <v>2663</v>
      </c>
      <c r="I406" s="456" t="s">
        <v>2664</v>
      </c>
      <c r="J406" s="457" t="s">
        <v>2603</v>
      </c>
      <c r="K406" s="457" t="s">
        <v>2604</v>
      </c>
      <c r="L406" s="456" t="s">
        <v>2665</v>
      </c>
      <c r="M406" s="457" t="s">
        <v>2666</v>
      </c>
      <c r="N406" s="393" t="s">
        <v>6</v>
      </c>
      <c r="O406" s="435" t="s">
        <v>4860</v>
      </c>
      <c r="P406" s="436">
        <v>2022</v>
      </c>
      <c r="Q406" s="393" t="s">
        <v>4865</v>
      </c>
      <c r="R406" s="28" t="e">
        <f>COUNTIF(#REF!,'TABLERO-HALLAZGOS'!Q406)</f>
        <v>#REF!</v>
      </c>
      <c r="S406" s="436" t="s">
        <v>4866</v>
      </c>
      <c r="T406" s="476">
        <v>44743</v>
      </c>
      <c r="U406" s="476">
        <v>44895</v>
      </c>
      <c r="V406" s="484" t="e">
        <f>(SUMIF(#REF!,'TABLERO-HALLAZGOS'!Q406,#REF!))/(R406)</f>
        <v>#REF!</v>
      </c>
      <c r="W406" s="465" t="e">
        <f t="shared" si="95"/>
        <v>#REF!</v>
      </c>
      <c r="X406" s="485">
        <f t="shared" si="96"/>
        <v>92</v>
      </c>
      <c r="Y406" s="383" t="str">
        <f t="shared" si="97"/>
        <v>CON TIEMPO</v>
      </c>
      <c r="Z406" s="484" t="e">
        <f>(SUMIF(#REF!,'TABLERO-HALLAZGOS'!Q406,#REF!))/(R406)</f>
        <v>#REF!</v>
      </c>
      <c r="AA406" s="46" t="s">
        <v>48</v>
      </c>
      <c r="AB406" s="46" t="s">
        <v>48</v>
      </c>
      <c r="AC406" s="240" t="e">
        <f>(SUMIF(#REF!,'TABLERO-HALLAZGOS'!Q406,#REF!))/(R406)</f>
        <v>#REF!</v>
      </c>
      <c r="AD406" s="46" t="e">
        <f t="shared" si="101"/>
        <v>#REF!</v>
      </c>
      <c r="AE406" s="46">
        <f t="shared" si="102"/>
        <v>92</v>
      </c>
      <c r="AF406" s="46" t="str">
        <f t="shared" si="103"/>
        <v>CON TIEMPO</v>
      </c>
      <c r="AG406" s="240" t="e">
        <f>(SUMIF(#REF!,'TABLERO-HALLAZGOS'!Q406,#REF!))/(R406)</f>
        <v>#REF!</v>
      </c>
      <c r="AH406" s="46" t="s">
        <v>48</v>
      </c>
    </row>
    <row r="407" spans="2:34" s="1" customFormat="1" ht="33" customHeight="1" x14ac:dyDescent="0.25">
      <c r="B407" s="477" t="s">
        <v>2466</v>
      </c>
      <c r="C407" s="477" t="s">
        <v>2900</v>
      </c>
      <c r="D407" s="25" t="s">
        <v>99</v>
      </c>
      <c r="E407" s="439" t="s">
        <v>2551</v>
      </c>
      <c r="F407" s="439" t="s">
        <v>2452</v>
      </c>
      <c r="G407" s="25" t="s">
        <v>99</v>
      </c>
      <c r="H407" s="439" t="s">
        <v>2551</v>
      </c>
      <c r="I407" s="456" t="s">
        <v>3908</v>
      </c>
      <c r="J407" s="458" t="s">
        <v>2603</v>
      </c>
      <c r="K407" s="457" t="s">
        <v>2604</v>
      </c>
      <c r="L407" s="456" t="s">
        <v>2665</v>
      </c>
      <c r="M407" s="457" t="s">
        <v>2666</v>
      </c>
      <c r="N407" s="393" t="s">
        <v>6</v>
      </c>
      <c r="O407" s="435" t="s">
        <v>4860</v>
      </c>
      <c r="P407" s="436">
        <v>2022</v>
      </c>
      <c r="Q407" s="393" t="s">
        <v>4867</v>
      </c>
      <c r="R407" s="28" t="e">
        <f>COUNTIF(#REF!,'TABLERO-HALLAZGOS'!Q407)</f>
        <v>#REF!</v>
      </c>
      <c r="S407" s="435" t="s">
        <v>4868</v>
      </c>
      <c r="T407" s="476">
        <v>44743</v>
      </c>
      <c r="U407" s="476">
        <v>44956</v>
      </c>
      <c r="V407" s="484" t="e">
        <f>(SUMIF(#REF!,'TABLERO-HALLAZGOS'!Q407,#REF!))/(R407)</f>
        <v>#REF!</v>
      </c>
      <c r="W407" s="465" t="e">
        <f t="shared" si="95"/>
        <v>#REF!</v>
      </c>
      <c r="X407" s="485">
        <f t="shared" si="96"/>
        <v>153</v>
      </c>
      <c r="Y407" s="383" t="str">
        <f t="shared" si="97"/>
        <v>CON TIEMPO</v>
      </c>
      <c r="Z407" s="484" t="e">
        <f>(SUMIF(#REF!,'TABLERO-HALLAZGOS'!Q407,#REF!))/(R407)</f>
        <v>#REF!</v>
      </c>
      <c r="AA407" s="46" t="s">
        <v>48</v>
      </c>
      <c r="AB407" s="46" t="s">
        <v>48</v>
      </c>
      <c r="AC407" s="240" t="e">
        <f>(SUMIF(#REF!,'TABLERO-HALLAZGOS'!Q407,#REF!))/(R407)</f>
        <v>#REF!</v>
      </c>
      <c r="AD407" s="46" t="e">
        <f t="shared" si="101"/>
        <v>#REF!</v>
      </c>
      <c r="AE407" s="85" t="e">
        <f t="shared" ref="AE407:AE416" si="112">(IF(AD407="CUMPLIMIENTO TOTAL","CUMPLIMIENTO TOTAL",U407-$C$2))</f>
        <v>#REF!</v>
      </c>
      <c r="AF407" s="85" t="e">
        <f t="shared" ref="AF407:AF416" si="113">(IF(AD407="CUMPLIMIENTO TOTAL","CUMPLIMIENTO TOTAL",IF(AE407&lt;=0,"VENCIDO",IF(AE407&lt;=$F$2,"POR VENCER","CON TIEMPO"))))</f>
        <v>#REF!</v>
      </c>
      <c r="AG407" s="240" t="e">
        <f>(SUMIF(#REF!,'TABLERO-HALLAZGOS'!Q407,#REF!))/(R407)</f>
        <v>#REF!</v>
      </c>
      <c r="AH407" s="46" t="s">
        <v>49</v>
      </c>
    </row>
    <row r="408" spans="2:34" s="1" customFormat="1" ht="33" customHeight="1" x14ac:dyDescent="0.25">
      <c r="B408" s="449" t="s">
        <v>4756</v>
      </c>
      <c r="C408" s="449" t="s">
        <v>845</v>
      </c>
      <c r="D408" s="25" t="s">
        <v>96</v>
      </c>
      <c r="E408" s="28" t="s">
        <v>2599</v>
      </c>
      <c r="F408" s="28" t="s">
        <v>70</v>
      </c>
      <c r="G408" s="425" t="s">
        <v>96</v>
      </c>
      <c r="H408" s="25" t="s">
        <v>4869</v>
      </c>
      <c r="I408" s="394" t="s">
        <v>2602</v>
      </c>
      <c r="J408" s="454" t="s">
        <v>2603</v>
      </c>
      <c r="K408" s="387" t="s">
        <v>2604</v>
      </c>
      <c r="L408" s="455" t="s">
        <v>2605</v>
      </c>
      <c r="M408" s="387" t="s">
        <v>2606</v>
      </c>
      <c r="N408" s="393" t="s">
        <v>6</v>
      </c>
      <c r="O408" s="393" t="s">
        <v>4870</v>
      </c>
      <c r="P408" s="393">
        <v>2022</v>
      </c>
      <c r="Q408" s="393" t="s">
        <v>4871</v>
      </c>
      <c r="R408" s="28" t="e">
        <f>COUNTIF(#REF!,'TABLERO-HALLAZGOS'!Q408)</f>
        <v>#REF!</v>
      </c>
      <c r="S408" s="435" t="s">
        <v>4872</v>
      </c>
      <c r="T408" s="476">
        <v>44727</v>
      </c>
      <c r="U408" s="476">
        <v>44926</v>
      </c>
      <c r="V408" s="484" t="e">
        <f>(SUMIF(#REF!,'TABLERO-HALLAZGOS'!Q408,#REF!))/(R408)</f>
        <v>#REF!</v>
      </c>
      <c r="W408" s="465" t="e">
        <f t="shared" si="95"/>
        <v>#REF!</v>
      </c>
      <c r="X408" s="485">
        <f t="shared" si="96"/>
        <v>123</v>
      </c>
      <c r="Y408" s="383" t="str">
        <f t="shared" si="97"/>
        <v>CON TIEMPO</v>
      </c>
      <c r="Z408" s="484" t="e">
        <f>(SUMIF(#REF!,'TABLERO-HALLAZGOS'!Q408,#REF!))/(R408)</f>
        <v>#REF!</v>
      </c>
      <c r="AA408" s="46" t="s">
        <v>48</v>
      </c>
      <c r="AB408" s="46" t="s">
        <v>48</v>
      </c>
      <c r="AC408" s="240" t="e">
        <f>(SUMIF(#REF!,'TABLERO-HALLAZGOS'!Q408,#REF!))/(R408)</f>
        <v>#REF!</v>
      </c>
      <c r="AD408" s="46" t="e">
        <f t="shared" si="101"/>
        <v>#REF!</v>
      </c>
      <c r="AE408" s="85" t="e">
        <f t="shared" si="112"/>
        <v>#REF!</v>
      </c>
      <c r="AF408" s="85" t="e">
        <f t="shared" si="113"/>
        <v>#REF!</v>
      </c>
      <c r="AG408" s="240" t="e">
        <f>(SUMIF(#REF!,'TABLERO-HALLAZGOS'!Q408,#REF!))/(R408)</f>
        <v>#REF!</v>
      </c>
      <c r="AH408" s="46" t="s">
        <v>49</v>
      </c>
    </row>
    <row r="409" spans="2:34" s="1" customFormat="1" ht="33" customHeight="1" x14ac:dyDescent="0.25">
      <c r="B409" s="449" t="s">
        <v>4756</v>
      </c>
      <c r="C409" s="449" t="s">
        <v>845</v>
      </c>
      <c r="D409" s="25" t="s">
        <v>96</v>
      </c>
      <c r="E409" s="28" t="s">
        <v>2599</v>
      </c>
      <c r="F409" s="28" t="s">
        <v>70</v>
      </c>
      <c r="G409" s="425" t="s">
        <v>96</v>
      </c>
      <c r="H409" s="25" t="s">
        <v>4869</v>
      </c>
      <c r="I409" s="394" t="s">
        <v>2602</v>
      </c>
      <c r="J409" s="454" t="s">
        <v>2603</v>
      </c>
      <c r="K409" s="387" t="s">
        <v>2604</v>
      </c>
      <c r="L409" s="455" t="s">
        <v>2605</v>
      </c>
      <c r="M409" s="387" t="s">
        <v>2606</v>
      </c>
      <c r="N409" s="393" t="s">
        <v>6</v>
      </c>
      <c r="O409" s="393" t="s">
        <v>4870</v>
      </c>
      <c r="P409" s="393">
        <v>2022</v>
      </c>
      <c r="Q409" s="393" t="s">
        <v>4873</v>
      </c>
      <c r="R409" s="28" t="e">
        <f>COUNTIF(#REF!,'TABLERO-HALLAZGOS'!Q409)</f>
        <v>#REF!</v>
      </c>
      <c r="S409" s="435" t="s">
        <v>4874</v>
      </c>
      <c r="T409" s="476">
        <v>44727</v>
      </c>
      <c r="U409" s="476">
        <v>44895</v>
      </c>
      <c r="V409" s="484" t="e">
        <f>(SUMIF(#REF!,'TABLERO-HALLAZGOS'!Q409,#REF!))/(R409)</f>
        <v>#REF!</v>
      </c>
      <c r="W409" s="465" t="e">
        <f t="shared" si="95"/>
        <v>#REF!</v>
      </c>
      <c r="X409" s="485">
        <f t="shared" si="96"/>
        <v>92</v>
      </c>
      <c r="Y409" s="383" t="str">
        <f t="shared" si="97"/>
        <v>CON TIEMPO</v>
      </c>
      <c r="Z409" s="484" t="e">
        <f>(SUMIF(#REF!,'TABLERO-HALLAZGOS'!Q409,#REF!))/(R409)</f>
        <v>#REF!</v>
      </c>
      <c r="AA409" s="46" t="s">
        <v>48</v>
      </c>
      <c r="AB409" s="46" t="s">
        <v>48</v>
      </c>
      <c r="AC409" s="240" t="e">
        <f>(SUMIF(#REF!,'TABLERO-HALLAZGOS'!Q409,#REF!))/(R409)</f>
        <v>#REF!</v>
      </c>
      <c r="AD409" s="46" t="e">
        <f t="shared" si="101"/>
        <v>#REF!</v>
      </c>
      <c r="AE409" s="85" t="e">
        <f t="shared" si="112"/>
        <v>#REF!</v>
      </c>
      <c r="AF409" s="85" t="e">
        <f t="shared" si="113"/>
        <v>#REF!</v>
      </c>
      <c r="AG409" s="240" t="e">
        <f>(SUMIF(#REF!,'TABLERO-HALLAZGOS'!Q409,#REF!))/(R409)</f>
        <v>#REF!</v>
      </c>
      <c r="AH409" s="46" t="s">
        <v>49</v>
      </c>
    </row>
    <row r="410" spans="2:34" s="1" customFormat="1" ht="33" customHeight="1" x14ac:dyDescent="0.25">
      <c r="B410" s="449" t="s">
        <v>4756</v>
      </c>
      <c r="C410" s="449" t="s">
        <v>845</v>
      </c>
      <c r="D410" s="25" t="s">
        <v>96</v>
      </c>
      <c r="E410" s="28" t="s">
        <v>2599</v>
      </c>
      <c r="F410" s="28" t="s">
        <v>70</v>
      </c>
      <c r="G410" s="425" t="s">
        <v>96</v>
      </c>
      <c r="H410" s="25" t="s">
        <v>4869</v>
      </c>
      <c r="I410" s="394" t="s">
        <v>2602</v>
      </c>
      <c r="J410" s="454" t="s">
        <v>2603</v>
      </c>
      <c r="K410" s="387" t="s">
        <v>2604</v>
      </c>
      <c r="L410" s="455" t="s">
        <v>2605</v>
      </c>
      <c r="M410" s="387" t="s">
        <v>2606</v>
      </c>
      <c r="N410" s="393" t="s">
        <v>6</v>
      </c>
      <c r="O410" s="393" t="s">
        <v>4870</v>
      </c>
      <c r="P410" s="393">
        <v>2022</v>
      </c>
      <c r="Q410" s="393" t="s">
        <v>4875</v>
      </c>
      <c r="R410" s="28" t="e">
        <f>COUNTIF(#REF!,'TABLERO-HALLAZGOS'!Q410)</f>
        <v>#REF!</v>
      </c>
      <c r="S410" s="435" t="s">
        <v>4876</v>
      </c>
      <c r="T410" s="476">
        <v>44727</v>
      </c>
      <c r="U410" s="476">
        <v>44926</v>
      </c>
      <c r="V410" s="484" t="e">
        <f>(SUMIF(#REF!,'TABLERO-HALLAZGOS'!Q410,#REF!))/(R410)</f>
        <v>#REF!</v>
      </c>
      <c r="W410" s="465" t="e">
        <f t="shared" si="95"/>
        <v>#REF!</v>
      </c>
      <c r="X410" s="485">
        <f t="shared" si="96"/>
        <v>123</v>
      </c>
      <c r="Y410" s="383" t="str">
        <f t="shared" si="97"/>
        <v>CON TIEMPO</v>
      </c>
      <c r="Z410" s="484" t="e">
        <f>(SUMIF(#REF!,'TABLERO-HALLAZGOS'!Q410,#REF!))/(R410)</f>
        <v>#REF!</v>
      </c>
      <c r="AA410" s="46" t="s">
        <v>48</v>
      </c>
      <c r="AB410" s="46" t="s">
        <v>48</v>
      </c>
      <c r="AC410" s="240" t="e">
        <f>(SUMIF(#REF!,'TABLERO-HALLAZGOS'!Q410,#REF!))/(R410)</f>
        <v>#REF!</v>
      </c>
      <c r="AD410" s="46" t="e">
        <f t="shared" si="101"/>
        <v>#REF!</v>
      </c>
      <c r="AE410" s="85" t="e">
        <f t="shared" si="112"/>
        <v>#REF!</v>
      </c>
      <c r="AF410" s="85" t="e">
        <f t="shared" si="113"/>
        <v>#REF!</v>
      </c>
      <c r="AG410" s="240" t="e">
        <f>(SUMIF(#REF!,'TABLERO-HALLAZGOS'!Q410,#REF!))/(R410)</f>
        <v>#REF!</v>
      </c>
      <c r="AH410" s="46" t="s">
        <v>49</v>
      </c>
    </row>
    <row r="411" spans="2:34" s="1" customFormat="1" ht="33" customHeight="1" x14ac:dyDescent="0.25">
      <c r="B411" s="449" t="s">
        <v>4756</v>
      </c>
      <c r="C411" s="449" t="s">
        <v>845</v>
      </c>
      <c r="D411" s="25" t="s">
        <v>96</v>
      </c>
      <c r="E411" s="28" t="s">
        <v>2599</v>
      </c>
      <c r="F411" s="28" t="s">
        <v>70</v>
      </c>
      <c r="G411" s="425" t="s">
        <v>96</v>
      </c>
      <c r="H411" s="25" t="s">
        <v>4869</v>
      </c>
      <c r="I411" s="394" t="s">
        <v>2602</v>
      </c>
      <c r="J411" s="454" t="s">
        <v>2603</v>
      </c>
      <c r="K411" s="387" t="s">
        <v>2604</v>
      </c>
      <c r="L411" s="455" t="s">
        <v>2605</v>
      </c>
      <c r="M411" s="387" t="s">
        <v>2606</v>
      </c>
      <c r="N411" s="393" t="s">
        <v>6</v>
      </c>
      <c r="O411" s="393" t="s">
        <v>4870</v>
      </c>
      <c r="P411" s="393">
        <v>2022</v>
      </c>
      <c r="Q411" s="393" t="s">
        <v>4877</v>
      </c>
      <c r="R411" s="28" t="e">
        <f>COUNTIF(#REF!,'TABLERO-HALLAZGOS'!Q411)</f>
        <v>#REF!</v>
      </c>
      <c r="S411" s="435" t="s">
        <v>4878</v>
      </c>
      <c r="T411" s="476">
        <v>44727</v>
      </c>
      <c r="U411" s="476">
        <v>44926</v>
      </c>
      <c r="V411" s="484" t="e">
        <f>(SUMIF(#REF!,'TABLERO-HALLAZGOS'!Q411,#REF!))/(R411)</f>
        <v>#REF!</v>
      </c>
      <c r="W411" s="465" t="e">
        <f t="shared" si="95"/>
        <v>#REF!</v>
      </c>
      <c r="X411" s="485">
        <f t="shared" si="96"/>
        <v>123</v>
      </c>
      <c r="Y411" s="383" t="str">
        <f t="shared" si="97"/>
        <v>CON TIEMPO</v>
      </c>
      <c r="Z411" s="484" t="e">
        <f>(SUMIF(#REF!,'TABLERO-HALLAZGOS'!Q411,#REF!))/(R411)</f>
        <v>#REF!</v>
      </c>
      <c r="AA411" s="46" t="s">
        <v>48</v>
      </c>
      <c r="AB411" s="46" t="s">
        <v>48</v>
      </c>
      <c r="AC411" s="240" t="e">
        <f>(SUMIF(#REF!,'TABLERO-HALLAZGOS'!Q411,#REF!))/(R411)</f>
        <v>#REF!</v>
      </c>
      <c r="AD411" s="46" t="e">
        <f t="shared" si="101"/>
        <v>#REF!</v>
      </c>
      <c r="AE411" s="85" t="e">
        <f t="shared" si="112"/>
        <v>#REF!</v>
      </c>
      <c r="AF411" s="85" t="e">
        <f t="shared" si="113"/>
        <v>#REF!</v>
      </c>
      <c r="AG411" s="240" t="e">
        <f>(SUMIF(#REF!,'TABLERO-HALLAZGOS'!Q411,#REF!))/(R411)</f>
        <v>#REF!</v>
      </c>
      <c r="AH411" s="46" t="s">
        <v>49</v>
      </c>
    </row>
    <row r="412" spans="2:34" s="1" customFormat="1" ht="33" customHeight="1" x14ac:dyDescent="0.25">
      <c r="B412" s="449" t="s">
        <v>4756</v>
      </c>
      <c r="C412" s="449" t="s">
        <v>845</v>
      </c>
      <c r="D412" s="25" t="s">
        <v>96</v>
      </c>
      <c r="E412" s="28" t="s">
        <v>2599</v>
      </c>
      <c r="F412" s="28" t="s">
        <v>70</v>
      </c>
      <c r="G412" s="425" t="s">
        <v>96</v>
      </c>
      <c r="H412" s="25" t="s">
        <v>4869</v>
      </c>
      <c r="I412" s="394" t="s">
        <v>2602</v>
      </c>
      <c r="J412" s="454" t="s">
        <v>2603</v>
      </c>
      <c r="K412" s="387" t="s">
        <v>2604</v>
      </c>
      <c r="L412" s="455" t="s">
        <v>2605</v>
      </c>
      <c r="M412" s="387" t="s">
        <v>2606</v>
      </c>
      <c r="N412" s="393" t="s">
        <v>6</v>
      </c>
      <c r="O412" s="393" t="s">
        <v>4870</v>
      </c>
      <c r="P412" s="393">
        <v>2022</v>
      </c>
      <c r="Q412" s="393" t="s">
        <v>4879</v>
      </c>
      <c r="R412" s="28" t="e">
        <f>COUNTIF(#REF!,'TABLERO-HALLAZGOS'!Q412)</f>
        <v>#REF!</v>
      </c>
      <c r="S412" s="435" t="s">
        <v>4880</v>
      </c>
      <c r="T412" s="476">
        <v>44727</v>
      </c>
      <c r="U412" s="476">
        <v>44895</v>
      </c>
      <c r="V412" s="484" t="e">
        <f>(SUMIF(#REF!,'TABLERO-HALLAZGOS'!Q412,#REF!))/(R412)</f>
        <v>#REF!</v>
      </c>
      <c r="W412" s="465" t="e">
        <f t="shared" si="95"/>
        <v>#REF!</v>
      </c>
      <c r="X412" s="485">
        <f t="shared" si="96"/>
        <v>92</v>
      </c>
      <c r="Y412" s="383" t="str">
        <f t="shared" si="97"/>
        <v>CON TIEMPO</v>
      </c>
      <c r="Z412" s="484" t="e">
        <f>(SUMIF(#REF!,'TABLERO-HALLAZGOS'!Q412,#REF!))/(R412)</f>
        <v>#REF!</v>
      </c>
      <c r="AA412" s="46" t="s">
        <v>48</v>
      </c>
      <c r="AB412" s="46" t="s">
        <v>48</v>
      </c>
      <c r="AC412" s="240" t="e">
        <f>(SUMIF(#REF!,'TABLERO-HALLAZGOS'!Q412,#REF!))/(R412)</f>
        <v>#REF!</v>
      </c>
      <c r="AD412" s="46" t="e">
        <f t="shared" si="101"/>
        <v>#REF!</v>
      </c>
      <c r="AE412" s="85" t="e">
        <f t="shared" si="112"/>
        <v>#REF!</v>
      </c>
      <c r="AF412" s="85" t="e">
        <f t="shared" si="113"/>
        <v>#REF!</v>
      </c>
      <c r="AG412" s="240" t="e">
        <f>(SUMIF(#REF!,'TABLERO-HALLAZGOS'!Q412,#REF!))/(R412)</f>
        <v>#REF!</v>
      </c>
      <c r="AH412" s="46" t="s">
        <v>49</v>
      </c>
    </row>
    <row r="413" spans="2:34" s="1" customFormat="1" ht="33" customHeight="1" x14ac:dyDescent="0.25">
      <c r="B413" s="449" t="s">
        <v>4756</v>
      </c>
      <c r="C413" s="449" t="s">
        <v>845</v>
      </c>
      <c r="D413" s="25" t="s">
        <v>96</v>
      </c>
      <c r="E413" s="28" t="s">
        <v>2599</v>
      </c>
      <c r="F413" s="28" t="s">
        <v>70</v>
      </c>
      <c r="G413" s="425" t="s">
        <v>96</v>
      </c>
      <c r="H413" s="25" t="s">
        <v>4869</v>
      </c>
      <c r="I413" s="394" t="s">
        <v>2602</v>
      </c>
      <c r="J413" s="454" t="s">
        <v>2603</v>
      </c>
      <c r="K413" s="387" t="s">
        <v>2604</v>
      </c>
      <c r="L413" s="455" t="s">
        <v>2605</v>
      </c>
      <c r="M413" s="387" t="s">
        <v>2606</v>
      </c>
      <c r="N413" s="393" t="s">
        <v>6</v>
      </c>
      <c r="O413" s="393" t="s">
        <v>4870</v>
      </c>
      <c r="P413" s="393">
        <v>2022</v>
      </c>
      <c r="Q413" s="393" t="s">
        <v>4881</v>
      </c>
      <c r="R413" s="28" t="e">
        <f>COUNTIF(#REF!,'TABLERO-HALLAZGOS'!Q413)</f>
        <v>#REF!</v>
      </c>
      <c r="S413" s="435" t="s">
        <v>4882</v>
      </c>
      <c r="T413" s="476">
        <v>44727</v>
      </c>
      <c r="U413" s="476">
        <v>44925</v>
      </c>
      <c r="V413" s="484" t="e">
        <f>(SUMIF(#REF!,'TABLERO-HALLAZGOS'!Q413,#REF!))/(R413)</f>
        <v>#REF!</v>
      </c>
      <c r="W413" s="465" t="e">
        <f t="shared" si="95"/>
        <v>#REF!</v>
      </c>
      <c r="X413" s="485">
        <f t="shared" si="96"/>
        <v>122</v>
      </c>
      <c r="Y413" s="383" t="str">
        <f t="shared" si="97"/>
        <v>CON TIEMPO</v>
      </c>
      <c r="Z413" s="484" t="e">
        <f>(SUMIF(#REF!,'TABLERO-HALLAZGOS'!Q413,#REF!))/(R413)</f>
        <v>#REF!</v>
      </c>
      <c r="AA413" s="46" t="s">
        <v>48</v>
      </c>
      <c r="AB413" s="46" t="s">
        <v>48</v>
      </c>
      <c r="AC413" s="240" t="e">
        <f>(SUMIF(#REF!,'TABLERO-HALLAZGOS'!Q413,#REF!))/(R413)</f>
        <v>#REF!</v>
      </c>
      <c r="AD413" s="46" t="e">
        <f t="shared" si="101"/>
        <v>#REF!</v>
      </c>
      <c r="AE413" s="85" t="e">
        <f t="shared" si="112"/>
        <v>#REF!</v>
      </c>
      <c r="AF413" s="85" t="e">
        <f t="shared" si="113"/>
        <v>#REF!</v>
      </c>
      <c r="AG413" s="240" t="e">
        <f>(SUMIF(#REF!,'TABLERO-HALLAZGOS'!Q413,#REF!))/(R413)</f>
        <v>#REF!</v>
      </c>
      <c r="AH413" s="46" t="s">
        <v>49</v>
      </c>
    </row>
    <row r="414" spans="2:34" s="1" customFormat="1" ht="33" customHeight="1" x14ac:dyDescent="0.25">
      <c r="B414" s="449" t="s">
        <v>4756</v>
      </c>
      <c r="C414" s="449" t="s">
        <v>845</v>
      </c>
      <c r="D414" s="25" t="s">
        <v>96</v>
      </c>
      <c r="E414" s="28" t="s">
        <v>2599</v>
      </c>
      <c r="F414" s="28" t="s">
        <v>70</v>
      </c>
      <c r="G414" s="425" t="s">
        <v>96</v>
      </c>
      <c r="H414" s="25" t="s">
        <v>4869</v>
      </c>
      <c r="I414" s="394" t="s">
        <v>2602</v>
      </c>
      <c r="J414" s="454" t="s">
        <v>2603</v>
      </c>
      <c r="K414" s="387" t="s">
        <v>2604</v>
      </c>
      <c r="L414" s="455" t="s">
        <v>2605</v>
      </c>
      <c r="M414" s="387" t="s">
        <v>2606</v>
      </c>
      <c r="N414" s="393" t="s">
        <v>6</v>
      </c>
      <c r="O414" s="393" t="s">
        <v>4870</v>
      </c>
      <c r="P414" s="393">
        <v>2022</v>
      </c>
      <c r="Q414" s="393" t="s">
        <v>4883</v>
      </c>
      <c r="R414" s="28" t="e">
        <f>COUNTIF(#REF!,'TABLERO-HALLAZGOS'!Q414)</f>
        <v>#REF!</v>
      </c>
      <c r="S414" s="435" t="s">
        <v>4884</v>
      </c>
      <c r="T414" s="476">
        <v>44727</v>
      </c>
      <c r="U414" s="476">
        <v>44925</v>
      </c>
      <c r="V414" s="484" t="e">
        <f>(SUMIF(#REF!,'TABLERO-HALLAZGOS'!Q414,#REF!))/(R414)</f>
        <v>#REF!</v>
      </c>
      <c r="W414" s="465" t="e">
        <f t="shared" si="95"/>
        <v>#REF!</v>
      </c>
      <c r="X414" s="485">
        <f t="shared" si="96"/>
        <v>122</v>
      </c>
      <c r="Y414" s="383" t="str">
        <f t="shared" si="97"/>
        <v>CON TIEMPO</v>
      </c>
      <c r="Z414" s="484" t="e">
        <f>(SUMIF(#REF!,'TABLERO-HALLAZGOS'!Q414,#REF!))/(R414)</f>
        <v>#REF!</v>
      </c>
      <c r="AA414" s="46" t="s">
        <v>48</v>
      </c>
      <c r="AB414" s="46" t="s">
        <v>48</v>
      </c>
      <c r="AC414" s="240" t="e">
        <f>(SUMIF(#REF!,'TABLERO-HALLAZGOS'!Q414,#REF!))/(R414)</f>
        <v>#REF!</v>
      </c>
      <c r="AD414" s="46" t="e">
        <f t="shared" si="101"/>
        <v>#REF!</v>
      </c>
      <c r="AE414" s="85" t="e">
        <f t="shared" si="112"/>
        <v>#REF!</v>
      </c>
      <c r="AF414" s="85" t="e">
        <f t="shared" si="113"/>
        <v>#REF!</v>
      </c>
      <c r="AG414" s="240" t="e">
        <f>(SUMIF(#REF!,'TABLERO-HALLAZGOS'!Q414,#REF!))/(R414)</f>
        <v>#REF!</v>
      </c>
      <c r="AH414" s="46" t="s">
        <v>49</v>
      </c>
    </row>
    <row r="415" spans="2:34" s="1" customFormat="1" ht="33" customHeight="1" x14ac:dyDescent="0.25">
      <c r="B415" s="449" t="s">
        <v>4756</v>
      </c>
      <c r="C415" s="449" t="s">
        <v>845</v>
      </c>
      <c r="D415" s="25" t="s">
        <v>96</v>
      </c>
      <c r="E415" s="28" t="s">
        <v>2599</v>
      </c>
      <c r="F415" s="28" t="s">
        <v>70</v>
      </c>
      <c r="G415" s="425" t="s">
        <v>96</v>
      </c>
      <c r="H415" s="25" t="s">
        <v>4869</v>
      </c>
      <c r="I415" s="394" t="s">
        <v>2602</v>
      </c>
      <c r="J415" s="454" t="s">
        <v>2603</v>
      </c>
      <c r="K415" s="387" t="s">
        <v>2604</v>
      </c>
      <c r="L415" s="455" t="s">
        <v>2605</v>
      </c>
      <c r="M415" s="387" t="s">
        <v>2606</v>
      </c>
      <c r="N415" s="393" t="s">
        <v>6</v>
      </c>
      <c r="O415" s="393" t="s">
        <v>4870</v>
      </c>
      <c r="P415" s="393">
        <v>2022</v>
      </c>
      <c r="Q415" s="393" t="s">
        <v>4885</v>
      </c>
      <c r="R415" s="28" t="e">
        <f>COUNTIF(#REF!,'TABLERO-HALLAZGOS'!Q415)</f>
        <v>#REF!</v>
      </c>
      <c r="S415" s="435" t="s">
        <v>4886</v>
      </c>
      <c r="T415" s="476">
        <v>44727</v>
      </c>
      <c r="U415" s="476">
        <v>44925</v>
      </c>
      <c r="V415" s="484" t="e">
        <f>(SUMIF(#REF!,'TABLERO-HALLAZGOS'!Q415,#REF!))/(R415)</f>
        <v>#REF!</v>
      </c>
      <c r="W415" s="465" t="e">
        <f t="shared" si="95"/>
        <v>#REF!</v>
      </c>
      <c r="X415" s="485">
        <f t="shared" si="96"/>
        <v>122</v>
      </c>
      <c r="Y415" s="383" t="str">
        <f t="shared" si="97"/>
        <v>CON TIEMPO</v>
      </c>
      <c r="Z415" s="484" t="e">
        <f>(SUMIF(#REF!,'TABLERO-HALLAZGOS'!Q415,#REF!))/(R415)</f>
        <v>#REF!</v>
      </c>
      <c r="AA415" s="46" t="s">
        <v>48</v>
      </c>
      <c r="AB415" s="46" t="s">
        <v>48</v>
      </c>
      <c r="AC415" s="240" t="e">
        <f>(SUMIF(#REF!,'TABLERO-HALLAZGOS'!Q415,#REF!))/(R415)</f>
        <v>#REF!</v>
      </c>
      <c r="AD415" s="46" t="e">
        <f t="shared" si="101"/>
        <v>#REF!</v>
      </c>
      <c r="AE415" s="85" t="e">
        <f t="shared" si="112"/>
        <v>#REF!</v>
      </c>
      <c r="AF415" s="85" t="e">
        <f t="shared" si="113"/>
        <v>#REF!</v>
      </c>
      <c r="AG415" s="240" t="e">
        <f>(SUMIF(#REF!,'TABLERO-HALLAZGOS'!Q415,#REF!))/(R415)</f>
        <v>#REF!</v>
      </c>
      <c r="AH415" s="46" t="s">
        <v>49</v>
      </c>
    </row>
    <row r="416" spans="2:34" s="1" customFormat="1" ht="33" customHeight="1" x14ac:dyDescent="0.25">
      <c r="B416" s="449" t="s">
        <v>4756</v>
      </c>
      <c r="C416" s="449" t="s">
        <v>845</v>
      </c>
      <c r="D416" s="25" t="s">
        <v>96</v>
      </c>
      <c r="E416" s="28" t="s">
        <v>2599</v>
      </c>
      <c r="F416" s="28" t="s">
        <v>70</v>
      </c>
      <c r="G416" s="425" t="s">
        <v>96</v>
      </c>
      <c r="H416" s="25" t="s">
        <v>4869</v>
      </c>
      <c r="I416" s="394" t="s">
        <v>2602</v>
      </c>
      <c r="J416" s="454" t="s">
        <v>2603</v>
      </c>
      <c r="K416" s="387" t="s">
        <v>2604</v>
      </c>
      <c r="L416" s="455" t="s">
        <v>2605</v>
      </c>
      <c r="M416" s="387" t="s">
        <v>2606</v>
      </c>
      <c r="N416" s="393" t="s">
        <v>6</v>
      </c>
      <c r="O416" s="393" t="s">
        <v>4870</v>
      </c>
      <c r="P416" s="393">
        <v>2022</v>
      </c>
      <c r="Q416" s="393" t="s">
        <v>4887</v>
      </c>
      <c r="R416" s="28" t="e">
        <f>COUNTIF(#REF!,'TABLERO-HALLAZGOS'!Q416)</f>
        <v>#REF!</v>
      </c>
      <c r="S416" s="435" t="s">
        <v>4888</v>
      </c>
      <c r="T416" s="476">
        <v>44728</v>
      </c>
      <c r="U416" s="476">
        <v>44926</v>
      </c>
      <c r="V416" s="484" t="e">
        <f>(SUMIF(#REF!,'TABLERO-HALLAZGOS'!Q416,#REF!))/(R416)</f>
        <v>#REF!</v>
      </c>
      <c r="W416" s="465" t="e">
        <f t="shared" si="95"/>
        <v>#REF!</v>
      </c>
      <c r="X416" s="485">
        <f t="shared" si="96"/>
        <v>123</v>
      </c>
      <c r="Y416" s="383" t="str">
        <f t="shared" si="97"/>
        <v>CON TIEMPO</v>
      </c>
      <c r="Z416" s="484" t="e">
        <f>(SUMIF(#REF!,'TABLERO-HALLAZGOS'!Q416,#REF!))/(R416)</f>
        <v>#REF!</v>
      </c>
      <c r="AA416" s="46" t="s">
        <v>48</v>
      </c>
      <c r="AB416" s="46" t="s">
        <v>48</v>
      </c>
      <c r="AC416" s="240" t="e">
        <f>(SUMIF(#REF!,'TABLERO-HALLAZGOS'!Q416,#REF!))/(R416)</f>
        <v>#REF!</v>
      </c>
      <c r="AD416" s="46" t="e">
        <f t="shared" si="101"/>
        <v>#REF!</v>
      </c>
      <c r="AE416" s="85" t="e">
        <f t="shared" si="112"/>
        <v>#REF!</v>
      </c>
      <c r="AF416" s="85" t="e">
        <f t="shared" si="113"/>
        <v>#REF!</v>
      </c>
      <c r="AG416" s="240" t="e">
        <f>(SUMIF(#REF!,'TABLERO-HALLAZGOS'!Q416,#REF!))/(R416)</f>
        <v>#REF!</v>
      </c>
      <c r="AH416" s="46" t="s">
        <v>49</v>
      </c>
    </row>
    <row r="417" spans="2:34" s="1" customFormat="1" ht="33" customHeight="1" x14ac:dyDescent="0.25">
      <c r="B417" s="449" t="s">
        <v>4756</v>
      </c>
      <c r="C417" s="449" t="s">
        <v>845</v>
      </c>
      <c r="D417" s="25" t="s">
        <v>96</v>
      </c>
      <c r="E417" s="28" t="s">
        <v>2599</v>
      </c>
      <c r="F417" s="28" t="s">
        <v>70</v>
      </c>
      <c r="G417" s="425" t="s">
        <v>96</v>
      </c>
      <c r="H417" s="25" t="s">
        <v>4869</v>
      </c>
      <c r="I417" s="394" t="s">
        <v>2602</v>
      </c>
      <c r="J417" s="454" t="s">
        <v>2603</v>
      </c>
      <c r="K417" s="387" t="s">
        <v>2604</v>
      </c>
      <c r="L417" s="455" t="s">
        <v>2605</v>
      </c>
      <c r="M417" s="387" t="s">
        <v>2606</v>
      </c>
      <c r="N417" s="393" t="s">
        <v>6</v>
      </c>
      <c r="O417" s="393" t="s">
        <v>4870</v>
      </c>
      <c r="P417" s="393">
        <v>2022</v>
      </c>
      <c r="Q417" s="393" t="s">
        <v>4889</v>
      </c>
      <c r="R417" s="28" t="e">
        <f>COUNTIF(#REF!,'TABLERO-HALLAZGOS'!Q417)</f>
        <v>#REF!</v>
      </c>
      <c r="S417" s="435" t="s">
        <v>4890</v>
      </c>
      <c r="T417" s="476">
        <v>44788</v>
      </c>
      <c r="U417" s="476">
        <v>45148</v>
      </c>
      <c r="V417" s="484" t="e">
        <f>(SUMIF(#REF!,'TABLERO-HALLAZGOS'!Q417,#REF!))/(R417)</f>
        <v>#REF!</v>
      </c>
      <c r="W417" s="465" t="e">
        <f t="shared" si="95"/>
        <v>#REF!</v>
      </c>
      <c r="X417" s="485">
        <f t="shared" si="96"/>
        <v>345</v>
      </c>
      <c r="Y417" s="383" t="str">
        <f t="shared" si="97"/>
        <v>CON TIEMPO</v>
      </c>
      <c r="Z417" s="484" t="e">
        <f>(SUMIF(#REF!,'TABLERO-HALLAZGOS'!Q417,#REF!))/(R417)</f>
        <v>#REF!</v>
      </c>
      <c r="AA417" s="46" t="s">
        <v>48</v>
      </c>
      <c r="AB417" s="46" t="s">
        <v>48</v>
      </c>
      <c r="AC417" s="240" t="e">
        <f>(SUMIF(#REF!,'TABLERO-HALLAZGOS'!Q417,#REF!))/(R417)</f>
        <v>#REF!</v>
      </c>
      <c r="AD417" s="46" t="e">
        <f t="shared" si="101"/>
        <v>#REF!</v>
      </c>
      <c r="AE417" s="46">
        <f t="shared" si="102"/>
        <v>345</v>
      </c>
      <c r="AF417" s="46" t="str">
        <f t="shared" si="103"/>
        <v>CON TIEMPO</v>
      </c>
      <c r="AG417" s="240" t="e">
        <f>(SUMIF(#REF!,'TABLERO-HALLAZGOS'!Q417,#REF!))/(R417)</f>
        <v>#REF!</v>
      </c>
      <c r="AH417" s="46" t="s">
        <v>48</v>
      </c>
    </row>
    <row r="418" spans="2:34" s="1" customFormat="1" ht="33" customHeight="1" x14ac:dyDescent="0.25">
      <c r="B418" s="477" t="s">
        <v>2551</v>
      </c>
      <c r="C418" s="477" t="s">
        <v>2900</v>
      </c>
      <c r="D418" s="25" t="s">
        <v>99</v>
      </c>
      <c r="E418" s="439" t="s">
        <v>81</v>
      </c>
      <c r="F418" s="439" t="s">
        <v>2452</v>
      </c>
      <c r="G418" s="25" t="s">
        <v>99</v>
      </c>
      <c r="H418" s="439" t="s">
        <v>81</v>
      </c>
      <c r="I418" s="458" t="s">
        <v>2655</v>
      </c>
      <c r="J418" s="458" t="s">
        <v>2603</v>
      </c>
      <c r="K418" s="457" t="s">
        <v>2604</v>
      </c>
      <c r="L418" s="456" t="s">
        <v>2657</v>
      </c>
      <c r="M418" s="457" t="s">
        <v>2658</v>
      </c>
      <c r="N418" s="393" t="s">
        <v>6</v>
      </c>
      <c r="O418" s="478" t="s">
        <v>4891</v>
      </c>
      <c r="P418" s="393">
        <v>2022</v>
      </c>
      <c r="Q418" s="393" t="s">
        <v>4892</v>
      </c>
      <c r="R418" s="28" t="e">
        <f>COUNTIF(#REF!,'TABLERO-HALLAZGOS'!Q418)</f>
        <v>#REF!</v>
      </c>
      <c r="S418" s="439" t="s">
        <v>4893</v>
      </c>
      <c r="T418" s="476">
        <v>44774</v>
      </c>
      <c r="U418" s="476">
        <v>44925</v>
      </c>
      <c r="V418" s="484" t="e">
        <f>(SUMIF(#REF!,'TABLERO-HALLAZGOS'!Q418,#REF!))/(R418)</f>
        <v>#REF!</v>
      </c>
      <c r="W418" s="465" t="e">
        <f t="shared" si="95"/>
        <v>#REF!</v>
      </c>
      <c r="X418" s="485">
        <f t="shared" si="96"/>
        <v>122</v>
      </c>
      <c r="Y418" s="383" t="str">
        <f t="shared" si="97"/>
        <v>CON TIEMPO</v>
      </c>
      <c r="Z418" s="484" t="e">
        <f>(SUMIF(#REF!,'TABLERO-HALLAZGOS'!Q418,#REF!))/(R418)</f>
        <v>#REF!</v>
      </c>
      <c r="AA418" s="46" t="s">
        <v>48</v>
      </c>
      <c r="AB418" s="46" t="s">
        <v>48</v>
      </c>
      <c r="AC418" s="240" t="e">
        <f>(SUMIF(#REF!,'TABLERO-HALLAZGOS'!Q418,#REF!))/(R418)</f>
        <v>#REF!</v>
      </c>
      <c r="AD418" s="46" t="e">
        <f t="shared" si="101"/>
        <v>#REF!</v>
      </c>
      <c r="AE418" s="85" t="e">
        <f t="shared" ref="AE418:AE421" si="114">(IF(AD418="CUMPLIMIENTO TOTAL","CUMPLIMIENTO TOTAL",U418-$C$2))</f>
        <v>#REF!</v>
      </c>
      <c r="AF418" s="85" t="e">
        <f t="shared" ref="AF418:AF421" si="115">(IF(AD418="CUMPLIMIENTO TOTAL","CUMPLIMIENTO TOTAL",IF(AE418&lt;=0,"VENCIDO",IF(AE418&lt;=$F$2,"POR VENCER","CON TIEMPO"))))</f>
        <v>#REF!</v>
      </c>
      <c r="AG418" s="240" t="e">
        <f>(SUMIF(#REF!,'TABLERO-HALLAZGOS'!Q418,#REF!))/(R418)</f>
        <v>#REF!</v>
      </c>
      <c r="AH418" s="46" t="s">
        <v>49</v>
      </c>
    </row>
    <row r="419" spans="2:34" s="1" customFormat="1" ht="33" customHeight="1" x14ac:dyDescent="0.25">
      <c r="B419" s="477" t="s">
        <v>2551</v>
      </c>
      <c r="C419" s="477" t="s">
        <v>2900</v>
      </c>
      <c r="D419" s="25" t="s">
        <v>99</v>
      </c>
      <c r="E419" s="474" t="s">
        <v>2551</v>
      </c>
      <c r="F419" s="474" t="s">
        <v>2452</v>
      </c>
      <c r="G419" s="25" t="s">
        <v>99</v>
      </c>
      <c r="H419" s="474" t="s">
        <v>2551</v>
      </c>
      <c r="I419" s="456" t="s">
        <v>3908</v>
      </c>
      <c r="J419" s="458" t="s">
        <v>2603</v>
      </c>
      <c r="K419" s="457" t="s">
        <v>2604</v>
      </c>
      <c r="L419" s="456" t="s">
        <v>2665</v>
      </c>
      <c r="M419" s="457" t="s">
        <v>2666</v>
      </c>
      <c r="N419" s="393" t="s">
        <v>6</v>
      </c>
      <c r="O419" s="478" t="s">
        <v>4891</v>
      </c>
      <c r="P419" s="393">
        <v>2022</v>
      </c>
      <c r="Q419" s="393" t="s">
        <v>4894</v>
      </c>
      <c r="R419" s="28" t="e">
        <f>COUNTIF(#REF!,'TABLERO-HALLAZGOS'!Q419)</f>
        <v>#REF!</v>
      </c>
      <c r="S419" s="439" t="s">
        <v>4895</v>
      </c>
      <c r="T419" s="476" t="s">
        <v>4896</v>
      </c>
      <c r="U419" s="476">
        <v>44956</v>
      </c>
      <c r="V419" s="484" t="e">
        <f>(SUMIF(#REF!,'TABLERO-HALLAZGOS'!Q419,#REF!))/(R419)</f>
        <v>#REF!</v>
      </c>
      <c r="W419" s="465" t="e">
        <f t="shared" ref="W419:W448" si="116">IF(V419&lt;=0%,"SIN AVANCE",IF(V419&lt;33%,"AVANCE MINIMO",IF(V419&lt;66%,"AVANCE PARCIAL",IF(V419&lt;=99.9%,"AVANCE SIGNIFICATIVO",IF(V419=100%,"CUMPLIMIENTO TOTAL","ERROR")))))</f>
        <v>#REF!</v>
      </c>
      <c r="X419" s="485">
        <f t="shared" ref="X419:X448" si="117">U419-$C$2</f>
        <v>153</v>
      </c>
      <c r="Y419" s="383" t="str">
        <f t="shared" ref="Y419:Y448" si="118">(IF(X419&lt;=0,"VENCIDO",IF(X419&lt;=$F$2,"POR VENCER","CON TIEMPO")))</f>
        <v>CON TIEMPO</v>
      </c>
      <c r="Z419" s="484" t="e">
        <f>(SUMIF(#REF!,'TABLERO-HALLAZGOS'!Q419,#REF!))/(R419)</f>
        <v>#REF!</v>
      </c>
      <c r="AA419" s="46" t="s">
        <v>48</v>
      </c>
      <c r="AB419" s="46" t="s">
        <v>48</v>
      </c>
      <c r="AC419" s="240" t="e">
        <f>(SUMIF(#REF!,'TABLERO-HALLAZGOS'!Q419,#REF!))/(R419)</f>
        <v>#REF!</v>
      </c>
      <c r="AD419" s="46" t="e">
        <f t="shared" ref="AD419:AD421" si="119">IF(AC419&lt;=0%,"SIN AVANCE",IF(AC419&lt;33%,"AVANCE MINIMO",IF(AC419&lt;66%,"AVANCE PARCIAL",IF(AC419&lt;=99.9%,"AVANCE SIGNIFICATIVO",IF(AC419=100%,"CUMPLIMIENTO TOTAL","ERROR")))))</f>
        <v>#REF!</v>
      </c>
      <c r="AE419" s="85" t="e">
        <f t="shared" si="114"/>
        <v>#REF!</v>
      </c>
      <c r="AF419" s="85" t="e">
        <f t="shared" si="115"/>
        <v>#REF!</v>
      </c>
      <c r="AG419" s="240" t="e">
        <f>(SUMIF(#REF!,'TABLERO-HALLAZGOS'!Q419,#REF!))/(R419)</f>
        <v>#REF!</v>
      </c>
      <c r="AH419" s="46" t="s">
        <v>49</v>
      </c>
    </row>
    <row r="420" spans="2:34" s="1" customFormat="1" ht="33" customHeight="1" x14ac:dyDescent="0.25">
      <c r="B420" s="477" t="s">
        <v>2551</v>
      </c>
      <c r="C420" s="477" t="s">
        <v>2900</v>
      </c>
      <c r="D420" s="25" t="s">
        <v>99</v>
      </c>
      <c r="E420" s="474" t="s">
        <v>2551</v>
      </c>
      <c r="F420" s="474" t="s">
        <v>2452</v>
      </c>
      <c r="G420" s="25" t="s">
        <v>99</v>
      </c>
      <c r="H420" s="474" t="s">
        <v>2551</v>
      </c>
      <c r="I420" s="456" t="s">
        <v>3908</v>
      </c>
      <c r="J420" s="458" t="s">
        <v>2603</v>
      </c>
      <c r="K420" s="457" t="s">
        <v>2604</v>
      </c>
      <c r="L420" s="456" t="s">
        <v>2665</v>
      </c>
      <c r="M420" s="457" t="s">
        <v>2666</v>
      </c>
      <c r="N420" s="393" t="s">
        <v>6</v>
      </c>
      <c r="O420" s="478" t="s">
        <v>4891</v>
      </c>
      <c r="P420" s="393">
        <v>2022</v>
      </c>
      <c r="Q420" s="393" t="s">
        <v>4897</v>
      </c>
      <c r="R420" s="28" t="e">
        <f>COUNTIF(#REF!,'TABLERO-HALLAZGOS'!Q420)</f>
        <v>#REF!</v>
      </c>
      <c r="S420" s="436" t="s">
        <v>4898</v>
      </c>
      <c r="T420" s="476" t="s">
        <v>4896</v>
      </c>
      <c r="U420" s="476">
        <v>44895</v>
      </c>
      <c r="V420" s="484" t="e">
        <f>(SUMIF(#REF!,'TABLERO-HALLAZGOS'!Q420,#REF!))/(R420)</f>
        <v>#REF!</v>
      </c>
      <c r="W420" s="465" t="e">
        <f t="shared" si="116"/>
        <v>#REF!</v>
      </c>
      <c r="X420" s="485">
        <f t="shared" si="117"/>
        <v>92</v>
      </c>
      <c r="Y420" s="383" t="str">
        <f t="shared" si="118"/>
        <v>CON TIEMPO</v>
      </c>
      <c r="Z420" s="484" t="e">
        <f>(SUMIF(#REF!,'TABLERO-HALLAZGOS'!Q420,#REF!))/(R420)</f>
        <v>#REF!</v>
      </c>
      <c r="AA420" s="46" t="s">
        <v>48</v>
      </c>
      <c r="AB420" s="46" t="s">
        <v>48</v>
      </c>
      <c r="AC420" s="240" t="e">
        <f>(SUMIF(#REF!,'TABLERO-HALLAZGOS'!Q420,#REF!))/(R420)</f>
        <v>#REF!</v>
      </c>
      <c r="AD420" s="46" t="e">
        <f t="shared" si="119"/>
        <v>#REF!</v>
      </c>
      <c r="AE420" s="85" t="e">
        <f t="shared" si="114"/>
        <v>#REF!</v>
      </c>
      <c r="AF420" s="85" t="e">
        <f t="shared" si="115"/>
        <v>#REF!</v>
      </c>
      <c r="AG420" s="240" t="e">
        <f>(SUMIF(#REF!,'TABLERO-HALLAZGOS'!Q420,#REF!))/(R420)</f>
        <v>#REF!</v>
      </c>
      <c r="AH420" s="46" t="s">
        <v>49</v>
      </c>
    </row>
    <row r="421" spans="2:34" s="1" customFormat="1" ht="33" customHeight="1" x14ac:dyDescent="0.25">
      <c r="B421" s="477" t="s">
        <v>2551</v>
      </c>
      <c r="C421" s="477" t="s">
        <v>2900</v>
      </c>
      <c r="D421" s="25" t="s">
        <v>99</v>
      </c>
      <c r="E421" s="474" t="s">
        <v>4899</v>
      </c>
      <c r="F421" s="474" t="s">
        <v>2452</v>
      </c>
      <c r="G421" s="25" t="s">
        <v>99</v>
      </c>
      <c r="H421" s="474" t="s">
        <v>4899</v>
      </c>
      <c r="I421" s="458" t="s">
        <v>3012</v>
      </c>
      <c r="J421" s="459" t="s">
        <v>3811</v>
      </c>
      <c r="K421" s="457" t="s">
        <v>3014</v>
      </c>
      <c r="L421" s="457" t="s">
        <v>84</v>
      </c>
      <c r="M421" s="457" t="s">
        <v>84</v>
      </c>
      <c r="N421" s="393" t="s">
        <v>6</v>
      </c>
      <c r="O421" s="478" t="s">
        <v>4891</v>
      </c>
      <c r="P421" s="393">
        <v>2022</v>
      </c>
      <c r="Q421" s="393" t="s">
        <v>4900</v>
      </c>
      <c r="R421" s="28" t="e">
        <f>COUNTIF(#REF!,'TABLERO-HALLAZGOS'!Q421)</f>
        <v>#REF!</v>
      </c>
      <c r="S421" s="435" t="s">
        <v>4901</v>
      </c>
      <c r="T421" s="476">
        <v>44774</v>
      </c>
      <c r="U421" s="476">
        <v>44910</v>
      </c>
      <c r="V421" s="484" t="e">
        <f>(SUMIF(#REF!,'TABLERO-HALLAZGOS'!Q421,#REF!))/(R421)</f>
        <v>#REF!</v>
      </c>
      <c r="W421" s="465" t="e">
        <f t="shared" si="116"/>
        <v>#REF!</v>
      </c>
      <c r="X421" s="485">
        <f t="shared" si="117"/>
        <v>107</v>
      </c>
      <c r="Y421" s="383" t="str">
        <f t="shared" si="118"/>
        <v>CON TIEMPO</v>
      </c>
      <c r="Z421" s="484" t="e">
        <f>(SUMIF(#REF!,'TABLERO-HALLAZGOS'!Q421,#REF!))/(R421)</f>
        <v>#REF!</v>
      </c>
      <c r="AA421" s="46" t="s">
        <v>48</v>
      </c>
      <c r="AB421" s="46" t="s">
        <v>48</v>
      </c>
      <c r="AC421" s="240" t="e">
        <f>(SUMIF(#REF!,'TABLERO-HALLAZGOS'!Q421,#REF!))/(R421)</f>
        <v>#REF!</v>
      </c>
      <c r="AD421" s="46" t="e">
        <f t="shared" si="119"/>
        <v>#REF!</v>
      </c>
      <c r="AE421" s="85" t="e">
        <f t="shared" si="114"/>
        <v>#REF!</v>
      </c>
      <c r="AF421" s="85" t="e">
        <f t="shared" si="115"/>
        <v>#REF!</v>
      </c>
      <c r="AG421" s="240" t="e">
        <f>(SUMIF(#REF!,'TABLERO-HALLAZGOS'!Q421,#REF!))/(R421)</f>
        <v>#REF!</v>
      </c>
      <c r="AH421" s="46" t="s">
        <v>49</v>
      </c>
    </row>
    <row r="422" spans="2:34" s="1" customFormat="1" ht="33" customHeight="1" x14ac:dyDescent="0.25">
      <c r="B422" s="449" t="s">
        <v>229</v>
      </c>
      <c r="C422" s="477" t="s">
        <v>2900</v>
      </c>
      <c r="D422" s="25" t="s">
        <v>99</v>
      </c>
      <c r="E422" s="435" t="s">
        <v>2901</v>
      </c>
      <c r="F422" s="474" t="s">
        <v>2452</v>
      </c>
      <c r="G422" s="25" t="s">
        <v>99</v>
      </c>
      <c r="H422" s="435" t="s">
        <v>2901</v>
      </c>
      <c r="I422" s="460" t="s">
        <v>2901</v>
      </c>
      <c r="J422" s="458" t="s">
        <v>2603</v>
      </c>
      <c r="K422" s="457" t="s">
        <v>2604</v>
      </c>
      <c r="L422" s="456" t="s">
        <v>2657</v>
      </c>
      <c r="M422" s="457" t="s">
        <v>2658</v>
      </c>
      <c r="N422" s="393" t="s">
        <v>2903</v>
      </c>
      <c r="O422" s="436" t="s">
        <v>2904</v>
      </c>
      <c r="P422" s="478" t="s">
        <v>2905</v>
      </c>
      <c r="Q422" s="393" t="s">
        <v>4902</v>
      </c>
      <c r="R422" s="28" t="e">
        <f>COUNTIF(#REF!,'TABLERO-HALLAZGOS'!Q422)</f>
        <v>#REF!</v>
      </c>
      <c r="S422" s="435" t="s">
        <v>4903</v>
      </c>
      <c r="T422" s="476">
        <v>44805</v>
      </c>
      <c r="U422" s="476">
        <v>45168</v>
      </c>
      <c r="V422" s="484" t="e">
        <f>(SUMIF(#REF!,'TABLERO-HALLAZGOS'!Q422,#REF!))/(R422)</f>
        <v>#REF!</v>
      </c>
      <c r="W422" s="465" t="e">
        <f t="shared" si="116"/>
        <v>#REF!</v>
      </c>
      <c r="X422" s="485">
        <f t="shared" si="117"/>
        <v>365</v>
      </c>
      <c r="Y422" s="383" t="str">
        <f t="shared" si="118"/>
        <v>CON TIEMPO</v>
      </c>
      <c r="Z422" s="484" t="e">
        <f>(SUMIF(#REF!,'TABLERO-HALLAZGOS'!Q422,#REF!))/(R422)</f>
        <v>#REF!</v>
      </c>
      <c r="AA422" s="46" t="s">
        <v>48</v>
      </c>
      <c r="AB422" s="46" t="s">
        <v>48</v>
      </c>
      <c r="AC422" s="240" t="e">
        <f>(SUMIF(#REF!,'TABLERO-HALLAZGOS'!Q422,#REF!))/(R422)</f>
        <v>#REF!</v>
      </c>
      <c r="AD422" s="46" t="e">
        <f t="shared" ref="AD422:AD448" si="120">IF(AC422&lt;=0%,"SIN AVANCE",IF(AC422&lt;33%,"AVANCE MINIMO",IF(AC422&lt;66%,"AVANCE PARCIAL",IF(AC422&lt;=99.9%,"AVANCE SIGNIFICATIVO",IF(AC422=100%,"CUMPLIMIENTO TOTAL","ERROR")))))</f>
        <v>#REF!</v>
      </c>
      <c r="AE422" s="46">
        <f t="shared" ref="AE422:AE448" si="121">U422-$C$2</f>
        <v>365</v>
      </c>
      <c r="AF422" s="46" t="str">
        <f t="shared" ref="AF422:AF448" si="122">(IF(AE422&lt;=0,"VENCIDO",IF(AE422&lt;=$F$2,"POR VENCER","CON TIEMPO")))</f>
        <v>CON TIEMPO</v>
      </c>
      <c r="AG422" s="240" t="e">
        <f>(SUMIF(#REF!,'TABLERO-HALLAZGOS'!Q422,#REF!))/(R422)</f>
        <v>#REF!</v>
      </c>
      <c r="AH422" s="46" t="s">
        <v>48</v>
      </c>
    </row>
    <row r="423" spans="2:34" s="1" customFormat="1" ht="33" customHeight="1" x14ac:dyDescent="0.25">
      <c r="B423" s="449" t="s">
        <v>229</v>
      </c>
      <c r="C423" s="477" t="s">
        <v>2900</v>
      </c>
      <c r="D423" s="25" t="s">
        <v>99</v>
      </c>
      <c r="E423" s="473" t="s">
        <v>2901</v>
      </c>
      <c r="F423" s="474" t="s">
        <v>2452</v>
      </c>
      <c r="G423" s="25" t="s">
        <v>99</v>
      </c>
      <c r="H423" s="473" t="s">
        <v>2901</v>
      </c>
      <c r="I423" s="460" t="s">
        <v>2901</v>
      </c>
      <c r="J423" s="458" t="s">
        <v>2603</v>
      </c>
      <c r="K423" s="457" t="s">
        <v>2604</v>
      </c>
      <c r="L423" s="456" t="s">
        <v>2657</v>
      </c>
      <c r="M423" s="457" t="s">
        <v>2658</v>
      </c>
      <c r="N423" s="393" t="s">
        <v>2903</v>
      </c>
      <c r="O423" s="436" t="s">
        <v>2904</v>
      </c>
      <c r="P423" s="478" t="s">
        <v>2905</v>
      </c>
      <c r="Q423" s="393" t="s">
        <v>4904</v>
      </c>
      <c r="R423" s="28" t="e">
        <f>COUNTIF(#REF!,'TABLERO-HALLAZGOS'!Q423)</f>
        <v>#REF!</v>
      </c>
      <c r="S423" s="436" t="s">
        <v>4905</v>
      </c>
      <c r="T423" s="476">
        <v>44805</v>
      </c>
      <c r="U423" s="476">
        <v>44864</v>
      </c>
      <c r="V423" s="484" t="e">
        <f>(SUMIF(#REF!,'TABLERO-HALLAZGOS'!Q423,#REF!))/(R423)</f>
        <v>#REF!</v>
      </c>
      <c r="W423" s="465" t="e">
        <f t="shared" si="116"/>
        <v>#REF!</v>
      </c>
      <c r="X423" s="485">
        <f t="shared" si="117"/>
        <v>61</v>
      </c>
      <c r="Y423" s="383" t="str">
        <f t="shared" si="118"/>
        <v>CON TIEMPO</v>
      </c>
      <c r="Z423" s="484" t="e">
        <f>(SUMIF(#REF!,'TABLERO-HALLAZGOS'!Q423,#REF!))/(R423)</f>
        <v>#REF!</v>
      </c>
      <c r="AA423" s="46" t="s">
        <v>48</v>
      </c>
      <c r="AB423" s="46" t="s">
        <v>48</v>
      </c>
      <c r="AC423" s="240" t="e">
        <f>(SUMIF(#REF!,'TABLERO-HALLAZGOS'!Q423,#REF!))/(R423)</f>
        <v>#REF!</v>
      </c>
      <c r="AD423" s="46" t="e">
        <f t="shared" si="120"/>
        <v>#REF!</v>
      </c>
      <c r="AE423" s="46">
        <f t="shared" si="121"/>
        <v>61</v>
      </c>
      <c r="AF423" s="46" t="str">
        <f t="shared" si="122"/>
        <v>CON TIEMPO</v>
      </c>
      <c r="AG423" s="240" t="e">
        <f>(SUMIF(#REF!,'TABLERO-HALLAZGOS'!Q423,#REF!))/(R423)</f>
        <v>#REF!</v>
      </c>
      <c r="AH423" s="46" t="s">
        <v>48</v>
      </c>
    </row>
    <row r="424" spans="2:34" s="1" customFormat="1" ht="33" customHeight="1" x14ac:dyDescent="0.25">
      <c r="B424" s="449" t="s">
        <v>229</v>
      </c>
      <c r="C424" s="477" t="s">
        <v>2900</v>
      </c>
      <c r="D424" s="25" t="s">
        <v>99</v>
      </c>
      <c r="E424" s="473" t="s">
        <v>2901</v>
      </c>
      <c r="F424" s="474" t="s">
        <v>2452</v>
      </c>
      <c r="G424" s="25" t="s">
        <v>99</v>
      </c>
      <c r="H424" s="473" t="s">
        <v>2901</v>
      </c>
      <c r="I424" s="460" t="s">
        <v>2901</v>
      </c>
      <c r="J424" s="458" t="s">
        <v>2603</v>
      </c>
      <c r="K424" s="457" t="s">
        <v>2604</v>
      </c>
      <c r="L424" s="456" t="s">
        <v>2657</v>
      </c>
      <c r="M424" s="457" t="s">
        <v>2658</v>
      </c>
      <c r="N424" s="393" t="s">
        <v>2903</v>
      </c>
      <c r="O424" s="436" t="s">
        <v>2904</v>
      </c>
      <c r="P424" s="478" t="s">
        <v>2905</v>
      </c>
      <c r="Q424" s="393" t="s">
        <v>4906</v>
      </c>
      <c r="R424" s="28" t="e">
        <f>COUNTIF(#REF!,'TABLERO-HALLAZGOS'!Q424)</f>
        <v>#REF!</v>
      </c>
      <c r="S424" s="435" t="s">
        <v>4907</v>
      </c>
      <c r="T424" s="476">
        <v>44805</v>
      </c>
      <c r="U424" s="476">
        <v>45168</v>
      </c>
      <c r="V424" s="484" t="e">
        <f>(SUMIF(#REF!,'TABLERO-HALLAZGOS'!Q424,#REF!))/(R424)</f>
        <v>#REF!</v>
      </c>
      <c r="W424" s="465" t="e">
        <f t="shared" si="116"/>
        <v>#REF!</v>
      </c>
      <c r="X424" s="485">
        <f t="shared" si="117"/>
        <v>365</v>
      </c>
      <c r="Y424" s="383" t="str">
        <f t="shared" si="118"/>
        <v>CON TIEMPO</v>
      </c>
      <c r="Z424" s="484" t="e">
        <f>(SUMIF(#REF!,'TABLERO-HALLAZGOS'!Q424,#REF!))/(R424)</f>
        <v>#REF!</v>
      </c>
      <c r="AA424" s="46" t="s">
        <v>48</v>
      </c>
      <c r="AB424" s="46" t="s">
        <v>48</v>
      </c>
      <c r="AC424" s="240" t="e">
        <f>(SUMIF(#REF!,'TABLERO-HALLAZGOS'!Q424,#REF!))/(R424)</f>
        <v>#REF!</v>
      </c>
      <c r="AD424" s="46" t="e">
        <f t="shared" si="120"/>
        <v>#REF!</v>
      </c>
      <c r="AE424" s="46">
        <f t="shared" si="121"/>
        <v>365</v>
      </c>
      <c r="AF424" s="46" t="str">
        <f t="shared" si="122"/>
        <v>CON TIEMPO</v>
      </c>
      <c r="AG424" s="240" t="e">
        <f>(SUMIF(#REF!,'TABLERO-HALLAZGOS'!Q424,#REF!))/(R424)</f>
        <v>#REF!</v>
      </c>
      <c r="AH424" s="46" t="s">
        <v>48</v>
      </c>
    </row>
    <row r="425" spans="2:34" s="1" customFormat="1" ht="33" customHeight="1" x14ac:dyDescent="0.25">
      <c r="B425" s="449" t="s">
        <v>229</v>
      </c>
      <c r="C425" s="477" t="s">
        <v>2900</v>
      </c>
      <c r="D425" s="25" t="s">
        <v>99</v>
      </c>
      <c r="E425" s="473" t="s">
        <v>2901</v>
      </c>
      <c r="F425" s="474" t="s">
        <v>2452</v>
      </c>
      <c r="G425" s="25" t="s">
        <v>99</v>
      </c>
      <c r="H425" s="473" t="s">
        <v>2901</v>
      </c>
      <c r="I425" s="460" t="s">
        <v>2901</v>
      </c>
      <c r="J425" s="458" t="s">
        <v>2603</v>
      </c>
      <c r="K425" s="457" t="s">
        <v>2604</v>
      </c>
      <c r="L425" s="456" t="s">
        <v>2657</v>
      </c>
      <c r="M425" s="457" t="s">
        <v>2658</v>
      </c>
      <c r="N425" s="393" t="s">
        <v>2903</v>
      </c>
      <c r="O425" s="436" t="s">
        <v>2904</v>
      </c>
      <c r="P425" s="478" t="s">
        <v>2905</v>
      </c>
      <c r="Q425" s="393" t="s">
        <v>4908</v>
      </c>
      <c r="R425" s="28" t="e">
        <f>COUNTIF(#REF!,'TABLERO-HALLAZGOS'!Q425)</f>
        <v>#REF!</v>
      </c>
      <c r="S425" s="436" t="s">
        <v>4909</v>
      </c>
      <c r="T425" s="476">
        <v>44805</v>
      </c>
      <c r="U425" s="476">
        <v>45107</v>
      </c>
      <c r="V425" s="484" t="e">
        <f>(SUMIF(#REF!,'TABLERO-HALLAZGOS'!Q425,#REF!))/(R425)</f>
        <v>#REF!</v>
      </c>
      <c r="W425" s="465" t="e">
        <f t="shared" si="116"/>
        <v>#REF!</v>
      </c>
      <c r="X425" s="485">
        <f t="shared" si="117"/>
        <v>304</v>
      </c>
      <c r="Y425" s="383" t="str">
        <f t="shared" si="118"/>
        <v>CON TIEMPO</v>
      </c>
      <c r="Z425" s="484" t="e">
        <f>(SUMIF(#REF!,'TABLERO-HALLAZGOS'!Q425,#REF!))/(R425)</f>
        <v>#REF!</v>
      </c>
      <c r="AA425" s="46" t="s">
        <v>48</v>
      </c>
      <c r="AB425" s="46" t="s">
        <v>48</v>
      </c>
      <c r="AC425" s="240" t="e">
        <f>(SUMIF(#REF!,'TABLERO-HALLAZGOS'!Q425,#REF!))/(R425)</f>
        <v>#REF!</v>
      </c>
      <c r="AD425" s="46" t="e">
        <f t="shared" si="120"/>
        <v>#REF!</v>
      </c>
      <c r="AE425" s="46">
        <f t="shared" si="121"/>
        <v>304</v>
      </c>
      <c r="AF425" s="46" t="str">
        <f t="shared" si="122"/>
        <v>CON TIEMPO</v>
      </c>
      <c r="AG425" s="240" t="e">
        <f>(SUMIF(#REF!,'TABLERO-HALLAZGOS'!Q425,#REF!))/(R425)</f>
        <v>#REF!</v>
      </c>
      <c r="AH425" s="46" t="s">
        <v>48</v>
      </c>
    </row>
    <row r="426" spans="2:34" s="1" customFormat="1" ht="33" customHeight="1" x14ac:dyDescent="0.25">
      <c r="B426" s="449" t="s">
        <v>229</v>
      </c>
      <c r="C426" s="477" t="s">
        <v>2900</v>
      </c>
      <c r="D426" s="25" t="s">
        <v>99</v>
      </c>
      <c r="E426" s="473" t="s">
        <v>2901</v>
      </c>
      <c r="F426" s="474" t="s">
        <v>2452</v>
      </c>
      <c r="G426" s="25" t="s">
        <v>99</v>
      </c>
      <c r="H426" s="473" t="s">
        <v>2901</v>
      </c>
      <c r="I426" s="460" t="s">
        <v>2901</v>
      </c>
      <c r="J426" s="458" t="s">
        <v>2603</v>
      </c>
      <c r="K426" s="457" t="s">
        <v>2604</v>
      </c>
      <c r="L426" s="456" t="s">
        <v>2657</v>
      </c>
      <c r="M426" s="457" t="s">
        <v>2658</v>
      </c>
      <c r="N426" s="393" t="s">
        <v>2903</v>
      </c>
      <c r="O426" s="436" t="s">
        <v>2904</v>
      </c>
      <c r="P426" s="478" t="s">
        <v>2905</v>
      </c>
      <c r="Q426" s="393" t="s">
        <v>4910</v>
      </c>
      <c r="R426" s="28" t="e">
        <f>COUNTIF(#REF!,'TABLERO-HALLAZGOS'!Q426)</f>
        <v>#REF!</v>
      </c>
      <c r="S426" s="435" t="s">
        <v>4911</v>
      </c>
      <c r="T426" s="476">
        <v>44805</v>
      </c>
      <c r="U426" s="476">
        <v>45168</v>
      </c>
      <c r="V426" s="484" t="e">
        <f>(SUMIF(#REF!,'TABLERO-HALLAZGOS'!Q426,#REF!))/(R426)</f>
        <v>#REF!</v>
      </c>
      <c r="W426" s="465" t="e">
        <f t="shared" si="116"/>
        <v>#REF!</v>
      </c>
      <c r="X426" s="485">
        <f t="shared" si="117"/>
        <v>365</v>
      </c>
      <c r="Y426" s="383" t="str">
        <f t="shared" si="118"/>
        <v>CON TIEMPO</v>
      </c>
      <c r="Z426" s="484" t="e">
        <f>(SUMIF(#REF!,'TABLERO-HALLAZGOS'!Q426,#REF!))/(R426)</f>
        <v>#REF!</v>
      </c>
      <c r="AA426" s="46" t="s">
        <v>48</v>
      </c>
      <c r="AB426" s="46" t="s">
        <v>48</v>
      </c>
      <c r="AC426" s="240" t="e">
        <f>(SUMIF(#REF!,'TABLERO-HALLAZGOS'!Q426,#REF!))/(R426)</f>
        <v>#REF!</v>
      </c>
      <c r="AD426" s="46" t="e">
        <f t="shared" si="120"/>
        <v>#REF!</v>
      </c>
      <c r="AE426" s="46">
        <f t="shared" si="121"/>
        <v>365</v>
      </c>
      <c r="AF426" s="46" t="str">
        <f t="shared" si="122"/>
        <v>CON TIEMPO</v>
      </c>
      <c r="AG426" s="240" t="e">
        <f>(SUMIF(#REF!,'TABLERO-HALLAZGOS'!Q426,#REF!))/(R426)</f>
        <v>#REF!</v>
      </c>
      <c r="AH426" s="46" t="s">
        <v>48</v>
      </c>
    </row>
    <row r="427" spans="2:34" s="1" customFormat="1" ht="33" customHeight="1" x14ac:dyDescent="0.25">
      <c r="B427" s="449" t="s">
        <v>229</v>
      </c>
      <c r="C427" s="477" t="s">
        <v>2900</v>
      </c>
      <c r="D427" s="25" t="s">
        <v>99</v>
      </c>
      <c r="E427" s="473" t="s">
        <v>2901</v>
      </c>
      <c r="F427" s="474" t="s">
        <v>2452</v>
      </c>
      <c r="G427" s="25" t="s">
        <v>99</v>
      </c>
      <c r="H427" s="473" t="s">
        <v>2901</v>
      </c>
      <c r="I427" s="460" t="s">
        <v>2901</v>
      </c>
      <c r="J427" s="458" t="s">
        <v>2603</v>
      </c>
      <c r="K427" s="457" t="s">
        <v>2604</v>
      </c>
      <c r="L427" s="456" t="s">
        <v>2657</v>
      </c>
      <c r="M427" s="457" t="s">
        <v>2658</v>
      </c>
      <c r="N427" s="393" t="s">
        <v>2903</v>
      </c>
      <c r="O427" s="436" t="s">
        <v>2904</v>
      </c>
      <c r="P427" s="478" t="s">
        <v>2905</v>
      </c>
      <c r="Q427" s="393" t="s">
        <v>2906</v>
      </c>
      <c r="R427" s="28" t="e">
        <f>COUNTIF(#REF!,'TABLERO-HALLAZGOS'!Q427)</f>
        <v>#REF!</v>
      </c>
      <c r="S427" s="435" t="s">
        <v>2907</v>
      </c>
      <c r="T427" s="476">
        <v>44805</v>
      </c>
      <c r="U427" s="476">
        <v>45168</v>
      </c>
      <c r="V427" s="484" t="e">
        <f>(SUMIF(#REF!,'TABLERO-HALLAZGOS'!Q427,#REF!))/(R427)</f>
        <v>#REF!</v>
      </c>
      <c r="W427" s="465" t="e">
        <f t="shared" si="116"/>
        <v>#REF!</v>
      </c>
      <c r="X427" s="485">
        <f t="shared" si="117"/>
        <v>365</v>
      </c>
      <c r="Y427" s="383" t="str">
        <f t="shared" si="118"/>
        <v>CON TIEMPO</v>
      </c>
      <c r="Z427" s="484" t="e">
        <f>(SUMIF(#REF!,'TABLERO-HALLAZGOS'!Q427,#REF!))/(R427)</f>
        <v>#REF!</v>
      </c>
      <c r="AA427" s="46" t="s">
        <v>48</v>
      </c>
      <c r="AB427" s="46" t="s">
        <v>48</v>
      </c>
      <c r="AC427" s="240" t="e">
        <f>(SUMIF(#REF!,'TABLERO-HALLAZGOS'!Q427,#REF!))/(R427)</f>
        <v>#REF!</v>
      </c>
      <c r="AD427" s="46" t="e">
        <f t="shared" si="120"/>
        <v>#REF!</v>
      </c>
      <c r="AE427" s="46">
        <f t="shared" si="121"/>
        <v>365</v>
      </c>
      <c r="AF427" s="46" t="str">
        <f t="shared" si="122"/>
        <v>CON TIEMPO</v>
      </c>
      <c r="AG427" s="240" t="e">
        <f>(SUMIF(#REF!,'TABLERO-HALLAZGOS'!Q427,#REF!))/(R427)</f>
        <v>#REF!</v>
      </c>
      <c r="AH427" s="46" t="s">
        <v>48</v>
      </c>
    </row>
    <row r="428" spans="2:34" s="1" customFormat="1" ht="33" customHeight="1" x14ac:dyDescent="0.25">
      <c r="B428" s="449" t="s">
        <v>229</v>
      </c>
      <c r="C428" s="477" t="s">
        <v>2900</v>
      </c>
      <c r="D428" s="25" t="s">
        <v>99</v>
      </c>
      <c r="E428" s="473" t="s">
        <v>2901</v>
      </c>
      <c r="F428" s="474" t="s">
        <v>2452</v>
      </c>
      <c r="G428" s="25" t="s">
        <v>99</v>
      </c>
      <c r="H428" s="473" t="s">
        <v>2901</v>
      </c>
      <c r="I428" s="460" t="s">
        <v>2901</v>
      </c>
      <c r="J428" s="458" t="s">
        <v>2603</v>
      </c>
      <c r="K428" s="457" t="s">
        <v>2604</v>
      </c>
      <c r="L428" s="456" t="s">
        <v>2657</v>
      </c>
      <c r="M428" s="457" t="s">
        <v>2658</v>
      </c>
      <c r="N428" s="393" t="s">
        <v>2903</v>
      </c>
      <c r="O428" s="436" t="s">
        <v>2904</v>
      </c>
      <c r="P428" s="478" t="s">
        <v>2905</v>
      </c>
      <c r="Q428" s="393" t="s">
        <v>2918</v>
      </c>
      <c r="R428" s="28" t="e">
        <f>COUNTIF(#REF!,'TABLERO-HALLAZGOS'!Q428)</f>
        <v>#REF!</v>
      </c>
      <c r="S428" s="436" t="s">
        <v>2919</v>
      </c>
      <c r="T428" s="476">
        <v>44805</v>
      </c>
      <c r="U428" s="476">
        <v>44895</v>
      </c>
      <c r="V428" s="484" t="e">
        <f>(SUMIF(#REF!,'TABLERO-HALLAZGOS'!Q428,#REF!))/(R428)</f>
        <v>#REF!</v>
      </c>
      <c r="W428" s="465" t="e">
        <f t="shared" si="116"/>
        <v>#REF!</v>
      </c>
      <c r="X428" s="485">
        <f t="shared" si="117"/>
        <v>92</v>
      </c>
      <c r="Y428" s="383" t="str">
        <f t="shared" si="118"/>
        <v>CON TIEMPO</v>
      </c>
      <c r="Z428" s="484" t="e">
        <f>(SUMIF(#REF!,'TABLERO-HALLAZGOS'!Q428,#REF!))/(R428)</f>
        <v>#REF!</v>
      </c>
      <c r="AA428" s="46" t="s">
        <v>48</v>
      </c>
      <c r="AB428" s="46" t="s">
        <v>48</v>
      </c>
      <c r="AC428" s="240" t="e">
        <f>(SUMIF(#REF!,'TABLERO-HALLAZGOS'!Q428,#REF!))/(R428)</f>
        <v>#REF!</v>
      </c>
      <c r="AD428" s="46" t="e">
        <f t="shared" si="120"/>
        <v>#REF!</v>
      </c>
      <c r="AE428" s="46">
        <f t="shared" si="121"/>
        <v>92</v>
      </c>
      <c r="AF428" s="46" t="str">
        <f t="shared" si="122"/>
        <v>CON TIEMPO</v>
      </c>
      <c r="AG428" s="240" t="e">
        <f>(SUMIF(#REF!,'TABLERO-HALLAZGOS'!Q428,#REF!))/(R428)</f>
        <v>#REF!</v>
      </c>
      <c r="AH428" s="46" t="s">
        <v>48</v>
      </c>
    </row>
    <row r="429" spans="2:34" s="1" customFormat="1" ht="33" customHeight="1" x14ac:dyDescent="0.25">
      <c r="B429" s="449" t="s">
        <v>229</v>
      </c>
      <c r="C429" s="477" t="s">
        <v>2900</v>
      </c>
      <c r="D429" s="25" t="s">
        <v>99</v>
      </c>
      <c r="E429" s="473" t="s">
        <v>4912</v>
      </c>
      <c r="F429" s="474" t="s">
        <v>2452</v>
      </c>
      <c r="G429" s="25" t="s">
        <v>99</v>
      </c>
      <c r="H429" s="473" t="s">
        <v>2901</v>
      </c>
      <c r="I429" s="460" t="s">
        <v>2901</v>
      </c>
      <c r="J429" s="458" t="s">
        <v>2603</v>
      </c>
      <c r="K429" s="457" t="s">
        <v>2604</v>
      </c>
      <c r="L429" s="456" t="s">
        <v>2657</v>
      </c>
      <c r="M429" s="457" t="s">
        <v>2658</v>
      </c>
      <c r="N429" s="393" t="s">
        <v>2903</v>
      </c>
      <c r="O429" s="436" t="s">
        <v>2904</v>
      </c>
      <c r="P429" s="478" t="s">
        <v>2905</v>
      </c>
      <c r="Q429" s="393" t="s">
        <v>4913</v>
      </c>
      <c r="R429" s="28" t="e">
        <f>COUNTIF(#REF!,'TABLERO-HALLAZGOS'!Q429)</f>
        <v>#REF!</v>
      </c>
      <c r="S429" s="435" t="s">
        <v>4914</v>
      </c>
      <c r="T429" s="476">
        <v>44805</v>
      </c>
      <c r="U429" s="476">
        <v>44895</v>
      </c>
      <c r="V429" s="484" t="e">
        <f>(SUMIF(#REF!,'TABLERO-HALLAZGOS'!Q429,#REF!))/(R429)</f>
        <v>#REF!</v>
      </c>
      <c r="W429" s="465" t="e">
        <f t="shared" si="116"/>
        <v>#REF!</v>
      </c>
      <c r="X429" s="485">
        <f t="shared" si="117"/>
        <v>92</v>
      </c>
      <c r="Y429" s="383" t="str">
        <f t="shared" si="118"/>
        <v>CON TIEMPO</v>
      </c>
      <c r="Z429" s="484" t="e">
        <f>(SUMIF(#REF!,'TABLERO-HALLAZGOS'!Q429,#REF!))/(R429)</f>
        <v>#REF!</v>
      </c>
      <c r="AA429" s="46" t="s">
        <v>48</v>
      </c>
      <c r="AB429" s="46" t="s">
        <v>48</v>
      </c>
      <c r="AC429" s="240" t="e">
        <f>(SUMIF(#REF!,'TABLERO-HALLAZGOS'!Q429,#REF!))/(R429)</f>
        <v>#REF!</v>
      </c>
      <c r="AD429" s="46" t="e">
        <f t="shared" si="120"/>
        <v>#REF!</v>
      </c>
      <c r="AE429" s="46">
        <f t="shared" si="121"/>
        <v>92</v>
      </c>
      <c r="AF429" s="46" t="str">
        <f t="shared" si="122"/>
        <v>CON TIEMPO</v>
      </c>
      <c r="AG429" s="240" t="e">
        <f>(SUMIF(#REF!,'TABLERO-HALLAZGOS'!Q429,#REF!))/(R429)</f>
        <v>#REF!</v>
      </c>
      <c r="AH429" s="46" t="s">
        <v>48</v>
      </c>
    </row>
    <row r="430" spans="2:34" s="1" customFormat="1" ht="33" customHeight="1" x14ac:dyDescent="0.25">
      <c r="B430" s="449" t="s">
        <v>229</v>
      </c>
      <c r="C430" s="477" t="s">
        <v>2900</v>
      </c>
      <c r="D430" s="25" t="s">
        <v>99</v>
      </c>
      <c r="E430" s="473" t="s">
        <v>2901</v>
      </c>
      <c r="F430" s="474" t="s">
        <v>2452</v>
      </c>
      <c r="G430" s="25" t="s">
        <v>99</v>
      </c>
      <c r="H430" s="473" t="s">
        <v>2901</v>
      </c>
      <c r="I430" s="460" t="s">
        <v>2901</v>
      </c>
      <c r="J430" s="458" t="s">
        <v>2603</v>
      </c>
      <c r="K430" s="457" t="s">
        <v>2604</v>
      </c>
      <c r="L430" s="456" t="s">
        <v>2657</v>
      </c>
      <c r="M430" s="457" t="s">
        <v>2658</v>
      </c>
      <c r="N430" s="393" t="s">
        <v>2903</v>
      </c>
      <c r="O430" s="436" t="s">
        <v>2904</v>
      </c>
      <c r="P430" s="478" t="s">
        <v>2905</v>
      </c>
      <c r="Q430" s="393" t="s">
        <v>4915</v>
      </c>
      <c r="R430" s="28" t="e">
        <f>COUNTIF(#REF!,'TABLERO-HALLAZGOS'!Q430)</f>
        <v>#REF!</v>
      </c>
      <c r="S430" s="436" t="s">
        <v>4916</v>
      </c>
      <c r="T430" s="476">
        <v>44805</v>
      </c>
      <c r="U430" s="476">
        <v>44895</v>
      </c>
      <c r="V430" s="484" t="e">
        <f>(SUMIF(#REF!,'TABLERO-HALLAZGOS'!Q430,#REF!))/(R430)</f>
        <v>#REF!</v>
      </c>
      <c r="W430" s="465" t="e">
        <f t="shared" si="116"/>
        <v>#REF!</v>
      </c>
      <c r="X430" s="485">
        <f t="shared" si="117"/>
        <v>92</v>
      </c>
      <c r="Y430" s="383" t="str">
        <f t="shared" si="118"/>
        <v>CON TIEMPO</v>
      </c>
      <c r="Z430" s="484" t="e">
        <f>(SUMIF(#REF!,'TABLERO-HALLAZGOS'!Q430,#REF!))/(R430)</f>
        <v>#REF!</v>
      </c>
      <c r="AA430" s="46" t="s">
        <v>48</v>
      </c>
      <c r="AB430" s="46" t="s">
        <v>48</v>
      </c>
      <c r="AC430" s="240" t="e">
        <f>(SUMIF(#REF!,'TABLERO-HALLAZGOS'!Q430,#REF!))/(R430)</f>
        <v>#REF!</v>
      </c>
      <c r="AD430" s="46" t="e">
        <f t="shared" si="120"/>
        <v>#REF!</v>
      </c>
      <c r="AE430" s="46">
        <f t="shared" si="121"/>
        <v>92</v>
      </c>
      <c r="AF430" s="46" t="str">
        <f t="shared" si="122"/>
        <v>CON TIEMPO</v>
      </c>
      <c r="AG430" s="240" t="e">
        <f>(SUMIF(#REF!,'TABLERO-HALLAZGOS'!Q430,#REF!))/(R430)</f>
        <v>#REF!</v>
      </c>
      <c r="AH430" s="46" t="s">
        <v>48</v>
      </c>
    </row>
    <row r="431" spans="2:34" s="1" customFormat="1" ht="33" customHeight="1" x14ac:dyDescent="0.25">
      <c r="B431" s="449" t="s">
        <v>229</v>
      </c>
      <c r="C431" s="477" t="s">
        <v>2900</v>
      </c>
      <c r="D431" s="25" t="s">
        <v>99</v>
      </c>
      <c r="E431" s="473" t="s">
        <v>2901</v>
      </c>
      <c r="F431" s="474" t="s">
        <v>2452</v>
      </c>
      <c r="G431" s="25" t="s">
        <v>99</v>
      </c>
      <c r="H431" s="473" t="s">
        <v>2901</v>
      </c>
      <c r="I431" s="460" t="s">
        <v>2901</v>
      </c>
      <c r="J431" s="458" t="s">
        <v>2603</v>
      </c>
      <c r="K431" s="457" t="s">
        <v>2604</v>
      </c>
      <c r="L431" s="456" t="s">
        <v>2657</v>
      </c>
      <c r="M431" s="457" t="s">
        <v>2658</v>
      </c>
      <c r="N431" s="393" t="s">
        <v>2903</v>
      </c>
      <c r="O431" s="436" t="s">
        <v>2904</v>
      </c>
      <c r="P431" s="478" t="s">
        <v>2905</v>
      </c>
      <c r="Q431" s="393" t="s">
        <v>4917</v>
      </c>
      <c r="R431" s="28" t="e">
        <f>COUNTIF(#REF!,'TABLERO-HALLAZGOS'!Q431)</f>
        <v>#REF!</v>
      </c>
      <c r="S431" s="436" t="s">
        <v>4918</v>
      </c>
      <c r="T431" s="476">
        <v>44805</v>
      </c>
      <c r="U431" s="476">
        <v>44957</v>
      </c>
      <c r="V431" s="484" t="e">
        <f>(SUMIF(#REF!,'TABLERO-HALLAZGOS'!Q431,#REF!))/(R431)</f>
        <v>#REF!</v>
      </c>
      <c r="W431" s="465" t="e">
        <f t="shared" si="116"/>
        <v>#REF!</v>
      </c>
      <c r="X431" s="485">
        <f t="shared" si="117"/>
        <v>154</v>
      </c>
      <c r="Y431" s="383" t="str">
        <f t="shared" si="118"/>
        <v>CON TIEMPO</v>
      </c>
      <c r="Z431" s="484" t="e">
        <f>(SUMIF(#REF!,'TABLERO-HALLAZGOS'!Q431,#REF!))/(R431)</f>
        <v>#REF!</v>
      </c>
      <c r="AA431" s="46" t="s">
        <v>48</v>
      </c>
      <c r="AB431" s="46" t="s">
        <v>48</v>
      </c>
      <c r="AC431" s="240" t="e">
        <f>(SUMIF(#REF!,'TABLERO-HALLAZGOS'!Q431,#REF!))/(R431)</f>
        <v>#REF!</v>
      </c>
      <c r="AD431" s="46" t="e">
        <f t="shared" si="120"/>
        <v>#REF!</v>
      </c>
      <c r="AE431" s="46">
        <f t="shared" si="121"/>
        <v>154</v>
      </c>
      <c r="AF431" s="46" t="str">
        <f t="shared" si="122"/>
        <v>CON TIEMPO</v>
      </c>
      <c r="AG431" s="240" t="e">
        <f>(SUMIF(#REF!,'TABLERO-HALLAZGOS'!Q431,#REF!))/(R431)</f>
        <v>#REF!</v>
      </c>
      <c r="AH431" s="46" t="s">
        <v>48</v>
      </c>
    </row>
    <row r="432" spans="2:34" s="1" customFormat="1" ht="33" customHeight="1" x14ac:dyDescent="0.25">
      <c r="B432" s="449" t="s">
        <v>229</v>
      </c>
      <c r="C432" s="477" t="s">
        <v>2900</v>
      </c>
      <c r="D432" s="25" t="s">
        <v>99</v>
      </c>
      <c r="E432" s="473" t="s">
        <v>2901</v>
      </c>
      <c r="F432" s="474" t="s">
        <v>2452</v>
      </c>
      <c r="G432" s="25" t="s">
        <v>99</v>
      </c>
      <c r="H432" s="473" t="s">
        <v>2901</v>
      </c>
      <c r="I432" s="460" t="s">
        <v>2901</v>
      </c>
      <c r="J432" s="458" t="s">
        <v>2603</v>
      </c>
      <c r="K432" s="457" t="s">
        <v>2604</v>
      </c>
      <c r="L432" s="456" t="s">
        <v>2657</v>
      </c>
      <c r="M432" s="457" t="s">
        <v>2658</v>
      </c>
      <c r="N432" s="393" t="s">
        <v>2903</v>
      </c>
      <c r="O432" s="436" t="s">
        <v>2904</v>
      </c>
      <c r="P432" s="478" t="s">
        <v>2905</v>
      </c>
      <c r="Q432" s="393" t="s">
        <v>4919</v>
      </c>
      <c r="R432" s="28" t="e">
        <f>COUNTIF(#REF!,'TABLERO-HALLAZGOS'!Q432)</f>
        <v>#REF!</v>
      </c>
      <c r="S432" s="435" t="s">
        <v>4920</v>
      </c>
      <c r="T432" s="476">
        <v>44805</v>
      </c>
      <c r="U432" s="476">
        <v>45168</v>
      </c>
      <c r="V432" s="484" t="e">
        <f>(SUMIF(#REF!,'TABLERO-HALLAZGOS'!Q432,#REF!))/(R432)</f>
        <v>#REF!</v>
      </c>
      <c r="W432" s="465" t="e">
        <f t="shared" si="116"/>
        <v>#REF!</v>
      </c>
      <c r="X432" s="485">
        <f t="shared" si="117"/>
        <v>365</v>
      </c>
      <c r="Y432" s="383" t="str">
        <f t="shared" si="118"/>
        <v>CON TIEMPO</v>
      </c>
      <c r="Z432" s="484" t="e">
        <f>(SUMIF(#REF!,'TABLERO-HALLAZGOS'!Q432,#REF!))/(R432)</f>
        <v>#REF!</v>
      </c>
      <c r="AA432" s="46" t="s">
        <v>48</v>
      </c>
      <c r="AB432" s="46" t="s">
        <v>48</v>
      </c>
      <c r="AC432" s="240" t="e">
        <f>(SUMIF(#REF!,'TABLERO-HALLAZGOS'!Q432,#REF!))/(R432)</f>
        <v>#REF!</v>
      </c>
      <c r="AD432" s="46" t="e">
        <f t="shared" si="120"/>
        <v>#REF!</v>
      </c>
      <c r="AE432" s="46">
        <f t="shared" si="121"/>
        <v>365</v>
      </c>
      <c r="AF432" s="46" t="str">
        <f t="shared" si="122"/>
        <v>CON TIEMPO</v>
      </c>
      <c r="AG432" s="240" t="e">
        <f>(SUMIF(#REF!,'TABLERO-HALLAZGOS'!Q432,#REF!))/(R432)</f>
        <v>#REF!</v>
      </c>
      <c r="AH432" s="46" t="s">
        <v>48</v>
      </c>
    </row>
    <row r="433" spans="2:34" s="1" customFormat="1" ht="33" customHeight="1" x14ac:dyDescent="0.25">
      <c r="B433" s="449" t="s">
        <v>229</v>
      </c>
      <c r="C433" s="477" t="s">
        <v>2900</v>
      </c>
      <c r="D433" s="25" t="s">
        <v>99</v>
      </c>
      <c r="E433" s="473" t="s">
        <v>2901</v>
      </c>
      <c r="F433" s="474" t="s">
        <v>2452</v>
      </c>
      <c r="G433" s="25" t="s">
        <v>99</v>
      </c>
      <c r="H433" s="473" t="s">
        <v>2901</v>
      </c>
      <c r="I433" s="460" t="s">
        <v>2901</v>
      </c>
      <c r="J433" s="458" t="s">
        <v>2603</v>
      </c>
      <c r="K433" s="457" t="s">
        <v>2604</v>
      </c>
      <c r="L433" s="456" t="s">
        <v>2657</v>
      </c>
      <c r="M433" s="457" t="s">
        <v>2658</v>
      </c>
      <c r="N433" s="393" t="s">
        <v>2903</v>
      </c>
      <c r="O433" s="436" t="s">
        <v>2904</v>
      </c>
      <c r="P433" s="478" t="s">
        <v>2905</v>
      </c>
      <c r="Q433" s="393" t="s">
        <v>4921</v>
      </c>
      <c r="R433" s="28" t="e">
        <f>COUNTIF(#REF!,'TABLERO-HALLAZGOS'!Q433)</f>
        <v>#REF!</v>
      </c>
      <c r="S433" s="436" t="s">
        <v>4922</v>
      </c>
      <c r="T433" s="476">
        <v>44805</v>
      </c>
      <c r="U433" s="476">
        <v>44895</v>
      </c>
      <c r="V433" s="484" t="e">
        <f>(SUMIF(#REF!,'TABLERO-HALLAZGOS'!Q433,#REF!))/(R433)</f>
        <v>#REF!</v>
      </c>
      <c r="W433" s="465" t="e">
        <f t="shared" si="116"/>
        <v>#REF!</v>
      </c>
      <c r="X433" s="485">
        <f t="shared" si="117"/>
        <v>92</v>
      </c>
      <c r="Y433" s="383" t="str">
        <f t="shared" si="118"/>
        <v>CON TIEMPO</v>
      </c>
      <c r="Z433" s="484" t="e">
        <f>(SUMIF(#REF!,'TABLERO-HALLAZGOS'!Q433,#REF!))/(R433)</f>
        <v>#REF!</v>
      </c>
      <c r="AA433" s="46" t="s">
        <v>48</v>
      </c>
      <c r="AB433" s="46" t="s">
        <v>48</v>
      </c>
      <c r="AC433" s="240" t="e">
        <f>(SUMIF(#REF!,'TABLERO-HALLAZGOS'!Q433,#REF!))/(R433)</f>
        <v>#REF!</v>
      </c>
      <c r="AD433" s="46" t="e">
        <f>IF(AC433&lt;=0%,"SIN AVANCE",IF(AC433&lt;33%,"AVANCE MINIMO",IF(AC433&lt;66%,"AVANCE PARCIAL",IF(AC433&lt;=99.9%,"AVANCE SIGNIFICATIVO",IF(AC433=100%,"CUMPLIMIENTO TOTAL","ERROR")))))</f>
        <v>#REF!</v>
      </c>
      <c r="AE433" s="85" t="e">
        <f>(IF(AD433="CUMPLIMIENTO TOTAL","CUMPLIMIENTO TOTAL",U433-$C$2))</f>
        <v>#REF!</v>
      </c>
      <c r="AF433" s="85" t="e">
        <f>(IF(AD433="CUMPLIMIENTO TOTAL","CUMPLIMIENTO TOTAL",IF(AE433&lt;=0,"VENCIDO",IF(AE433&lt;=$F$2,"POR VENCER","CON TIEMPO"))))</f>
        <v>#REF!</v>
      </c>
      <c r="AG433" s="240" t="e">
        <f>(SUMIF(#REF!,'TABLERO-HALLAZGOS'!Q433,#REF!))/(R433)</f>
        <v>#REF!</v>
      </c>
      <c r="AH433" s="46" t="s">
        <v>49</v>
      </c>
    </row>
    <row r="434" spans="2:34" s="1" customFormat="1" ht="33" customHeight="1" x14ac:dyDescent="0.25">
      <c r="B434" s="449" t="s">
        <v>229</v>
      </c>
      <c r="C434" s="477" t="s">
        <v>2900</v>
      </c>
      <c r="D434" s="25" t="s">
        <v>99</v>
      </c>
      <c r="E434" s="473" t="s">
        <v>2901</v>
      </c>
      <c r="F434" s="474" t="s">
        <v>2452</v>
      </c>
      <c r="G434" s="25" t="s">
        <v>99</v>
      </c>
      <c r="H434" s="473" t="s">
        <v>2901</v>
      </c>
      <c r="I434" s="460" t="s">
        <v>2901</v>
      </c>
      <c r="J434" s="458" t="s">
        <v>2603</v>
      </c>
      <c r="K434" s="457" t="s">
        <v>2604</v>
      </c>
      <c r="L434" s="456" t="s">
        <v>2657</v>
      </c>
      <c r="M434" s="457" t="s">
        <v>2658</v>
      </c>
      <c r="N434" s="393" t="s">
        <v>2903</v>
      </c>
      <c r="O434" s="436" t="s">
        <v>2904</v>
      </c>
      <c r="P434" s="478" t="s">
        <v>2905</v>
      </c>
      <c r="Q434" s="393" t="s">
        <v>4923</v>
      </c>
      <c r="R434" s="28" t="e">
        <f>COUNTIF(#REF!,'TABLERO-HALLAZGOS'!Q434)</f>
        <v>#REF!</v>
      </c>
      <c r="S434" s="435" t="s">
        <v>4924</v>
      </c>
      <c r="T434" s="476">
        <v>44805</v>
      </c>
      <c r="U434" s="476">
        <v>44895</v>
      </c>
      <c r="V434" s="484" t="e">
        <f>(SUMIF(#REF!,'TABLERO-HALLAZGOS'!Q434,#REF!))/(R434)</f>
        <v>#REF!</v>
      </c>
      <c r="W434" s="465" t="e">
        <f t="shared" si="116"/>
        <v>#REF!</v>
      </c>
      <c r="X434" s="485">
        <f t="shared" si="117"/>
        <v>92</v>
      </c>
      <c r="Y434" s="383" t="str">
        <f t="shared" si="118"/>
        <v>CON TIEMPO</v>
      </c>
      <c r="Z434" s="484" t="e">
        <f>(SUMIF(#REF!,'TABLERO-HALLAZGOS'!Q434,#REF!))/(R434)</f>
        <v>#REF!</v>
      </c>
      <c r="AA434" s="46" t="s">
        <v>48</v>
      </c>
      <c r="AB434" s="46" t="s">
        <v>48</v>
      </c>
      <c r="AC434" s="240" t="e">
        <f>(SUMIF(#REF!,'TABLERO-HALLAZGOS'!Q434,#REF!))/(R434)</f>
        <v>#REF!</v>
      </c>
      <c r="AD434" s="46" t="e">
        <f t="shared" si="120"/>
        <v>#REF!</v>
      </c>
      <c r="AE434" s="46">
        <f t="shared" si="121"/>
        <v>92</v>
      </c>
      <c r="AF434" s="46" t="str">
        <f t="shared" si="122"/>
        <v>CON TIEMPO</v>
      </c>
      <c r="AG434" s="240" t="e">
        <f>(SUMIF(#REF!,'TABLERO-HALLAZGOS'!Q434,#REF!))/(R434)</f>
        <v>#REF!</v>
      </c>
      <c r="AH434" s="46" t="s">
        <v>48</v>
      </c>
    </row>
    <row r="435" spans="2:34" s="1" customFormat="1" ht="33" customHeight="1" x14ac:dyDescent="0.25">
      <c r="B435" s="449" t="s">
        <v>229</v>
      </c>
      <c r="C435" s="477" t="s">
        <v>2900</v>
      </c>
      <c r="D435" s="25" t="s">
        <v>99</v>
      </c>
      <c r="E435" s="473" t="s">
        <v>2901</v>
      </c>
      <c r="F435" s="474" t="s">
        <v>2452</v>
      </c>
      <c r="G435" s="25" t="s">
        <v>99</v>
      </c>
      <c r="H435" s="473" t="s">
        <v>2901</v>
      </c>
      <c r="I435" s="460" t="s">
        <v>2901</v>
      </c>
      <c r="J435" s="458" t="s">
        <v>2603</v>
      </c>
      <c r="K435" s="457" t="s">
        <v>2604</v>
      </c>
      <c r="L435" s="456" t="s">
        <v>2657</v>
      </c>
      <c r="M435" s="457" t="s">
        <v>2658</v>
      </c>
      <c r="N435" s="393" t="s">
        <v>2903</v>
      </c>
      <c r="O435" s="436" t="s">
        <v>2904</v>
      </c>
      <c r="P435" s="478" t="s">
        <v>2905</v>
      </c>
      <c r="Q435" s="393" t="s">
        <v>4925</v>
      </c>
      <c r="R435" s="28" t="e">
        <f>COUNTIF(#REF!,'TABLERO-HALLAZGOS'!Q435)</f>
        <v>#REF!</v>
      </c>
      <c r="S435" s="435" t="s">
        <v>4926</v>
      </c>
      <c r="T435" s="476">
        <v>44805</v>
      </c>
      <c r="U435" s="476">
        <v>44957</v>
      </c>
      <c r="V435" s="484" t="e">
        <f>(SUMIF(#REF!,'TABLERO-HALLAZGOS'!Q435,#REF!))/(R435)</f>
        <v>#REF!</v>
      </c>
      <c r="W435" s="465" t="e">
        <f t="shared" si="116"/>
        <v>#REF!</v>
      </c>
      <c r="X435" s="485">
        <f t="shared" si="117"/>
        <v>154</v>
      </c>
      <c r="Y435" s="383" t="str">
        <f t="shared" si="118"/>
        <v>CON TIEMPO</v>
      </c>
      <c r="Z435" s="484" t="e">
        <f>(SUMIF(#REF!,'TABLERO-HALLAZGOS'!Q435,#REF!))/(R435)</f>
        <v>#REF!</v>
      </c>
      <c r="AA435" s="46" t="s">
        <v>48</v>
      </c>
      <c r="AB435" s="46" t="s">
        <v>48</v>
      </c>
      <c r="AC435" s="240" t="e">
        <f>(SUMIF(#REF!,'TABLERO-HALLAZGOS'!Q435,#REF!))/(R435)</f>
        <v>#REF!</v>
      </c>
      <c r="AD435" s="46" t="e">
        <f t="shared" si="120"/>
        <v>#REF!</v>
      </c>
      <c r="AE435" s="46">
        <f t="shared" si="121"/>
        <v>154</v>
      </c>
      <c r="AF435" s="46" t="str">
        <f t="shared" si="122"/>
        <v>CON TIEMPO</v>
      </c>
      <c r="AG435" s="240" t="e">
        <f>(SUMIF(#REF!,'TABLERO-HALLAZGOS'!Q435,#REF!))/(R435)</f>
        <v>#REF!</v>
      </c>
      <c r="AH435" s="46" t="s">
        <v>48</v>
      </c>
    </row>
    <row r="436" spans="2:34" s="1" customFormat="1" ht="33" customHeight="1" x14ac:dyDescent="0.25">
      <c r="B436" s="449" t="s">
        <v>229</v>
      </c>
      <c r="C436" s="477" t="s">
        <v>2900</v>
      </c>
      <c r="D436" s="25" t="s">
        <v>99</v>
      </c>
      <c r="E436" s="473" t="s">
        <v>2901</v>
      </c>
      <c r="F436" s="474" t="s">
        <v>2452</v>
      </c>
      <c r="G436" s="25" t="s">
        <v>99</v>
      </c>
      <c r="H436" s="473" t="s">
        <v>2901</v>
      </c>
      <c r="I436" s="460" t="s">
        <v>2901</v>
      </c>
      <c r="J436" s="458" t="s">
        <v>2603</v>
      </c>
      <c r="K436" s="457" t="s">
        <v>2604</v>
      </c>
      <c r="L436" s="456" t="s">
        <v>2657</v>
      </c>
      <c r="M436" s="457" t="s">
        <v>2658</v>
      </c>
      <c r="N436" s="393" t="s">
        <v>2903</v>
      </c>
      <c r="O436" s="436" t="s">
        <v>2904</v>
      </c>
      <c r="P436" s="478" t="s">
        <v>2905</v>
      </c>
      <c r="Q436" s="393" t="s">
        <v>4927</v>
      </c>
      <c r="R436" s="28" t="e">
        <f>COUNTIF(#REF!,'TABLERO-HALLAZGOS'!Q436)</f>
        <v>#REF!</v>
      </c>
      <c r="S436" s="436" t="s">
        <v>4928</v>
      </c>
      <c r="T436" s="476">
        <v>44788</v>
      </c>
      <c r="U436" s="476">
        <v>44864</v>
      </c>
      <c r="V436" s="484" t="e">
        <f>(SUMIF(#REF!,'TABLERO-HALLAZGOS'!Q436,#REF!))/(R436)</f>
        <v>#REF!</v>
      </c>
      <c r="W436" s="465" t="e">
        <f t="shared" si="116"/>
        <v>#REF!</v>
      </c>
      <c r="X436" s="485">
        <f t="shared" si="117"/>
        <v>61</v>
      </c>
      <c r="Y436" s="383" t="str">
        <f t="shared" si="118"/>
        <v>CON TIEMPO</v>
      </c>
      <c r="Z436" s="484" t="e">
        <f>(SUMIF(#REF!,'TABLERO-HALLAZGOS'!Q436,#REF!))/(R436)</f>
        <v>#REF!</v>
      </c>
      <c r="AA436" s="46" t="s">
        <v>48</v>
      </c>
      <c r="AB436" s="46" t="s">
        <v>48</v>
      </c>
      <c r="AC436" s="240" t="e">
        <f>(SUMIF(#REF!,'TABLERO-HALLAZGOS'!Q436,#REF!))/(R436)</f>
        <v>#REF!</v>
      </c>
      <c r="AD436" s="46" t="e">
        <f>IF(AC436&lt;=0%,"SIN AVANCE",IF(AC436&lt;33%,"AVANCE MINIMO",IF(AC436&lt;66%,"AVANCE PARCIAL",IF(AC436&lt;=99.9%,"AVANCE SIGNIFICATIVO",IF(AC436=100%,"CUMPLIMIENTO TOTAL","ERROR")))))</f>
        <v>#REF!</v>
      </c>
      <c r="AE436" s="85" t="e">
        <f>(IF(AD436="CUMPLIMIENTO TOTAL","CUMPLIMIENTO TOTAL",U436-$C$2))</f>
        <v>#REF!</v>
      </c>
      <c r="AF436" s="85" t="e">
        <f>(IF(AD436="CUMPLIMIENTO TOTAL","CUMPLIMIENTO TOTAL",IF(AE436&lt;=0,"VENCIDO",IF(AE436&lt;=$F$2,"POR VENCER","CON TIEMPO"))))</f>
        <v>#REF!</v>
      </c>
      <c r="AG436" s="240" t="e">
        <f>(SUMIF(#REF!,'TABLERO-HALLAZGOS'!Q436,#REF!))/(R436)</f>
        <v>#REF!</v>
      </c>
      <c r="AH436" s="46" t="s">
        <v>49</v>
      </c>
    </row>
    <row r="437" spans="2:34" s="1" customFormat="1" ht="33" customHeight="1" x14ac:dyDescent="0.25">
      <c r="B437" s="449" t="s">
        <v>229</v>
      </c>
      <c r="C437" s="477" t="s">
        <v>2900</v>
      </c>
      <c r="D437" s="25" t="s">
        <v>99</v>
      </c>
      <c r="E437" s="473" t="s">
        <v>2901</v>
      </c>
      <c r="F437" s="474" t="s">
        <v>2452</v>
      </c>
      <c r="G437" s="25" t="s">
        <v>99</v>
      </c>
      <c r="H437" s="473" t="s">
        <v>2901</v>
      </c>
      <c r="I437" s="460" t="s">
        <v>2901</v>
      </c>
      <c r="J437" s="458" t="s">
        <v>2603</v>
      </c>
      <c r="K437" s="457" t="s">
        <v>2604</v>
      </c>
      <c r="L437" s="456" t="s">
        <v>2657</v>
      </c>
      <c r="M437" s="457" t="s">
        <v>2658</v>
      </c>
      <c r="N437" s="393" t="s">
        <v>2903</v>
      </c>
      <c r="O437" s="436" t="s">
        <v>2904</v>
      </c>
      <c r="P437" s="478" t="s">
        <v>2905</v>
      </c>
      <c r="Q437" s="393" t="s">
        <v>4929</v>
      </c>
      <c r="R437" s="28" t="e">
        <f>COUNTIF(#REF!,'TABLERO-HALLAZGOS'!Q437)</f>
        <v>#REF!</v>
      </c>
      <c r="S437" s="435" t="s">
        <v>4930</v>
      </c>
      <c r="T437" s="476">
        <v>44805</v>
      </c>
      <c r="U437" s="476">
        <v>44895</v>
      </c>
      <c r="V437" s="484" t="e">
        <f>(SUMIF(#REF!,'TABLERO-HALLAZGOS'!Q437,#REF!))/(R437)</f>
        <v>#REF!</v>
      </c>
      <c r="W437" s="465" t="e">
        <f t="shared" si="116"/>
        <v>#REF!</v>
      </c>
      <c r="X437" s="485">
        <f t="shared" si="117"/>
        <v>92</v>
      </c>
      <c r="Y437" s="383" t="str">
        <f t="shared" si="118"/>
        <v>CON TIEMPO</v>
      </c>
      <c r="Z437" s="484" t="e">
        <f>(SUMIF(#REF!,'TABLERO-HALLAZGOS'!Q437,#REF!))/(R437)</f>
        <v>#REF!</v>
      </c>
      <c r="AA437" s="46" t="s">
        <v>48</v>
      </c>
      <c r="AB437" s="46" t="s">
        <v>48</v>
      </c>
      <c r="AC437" s="240" t="e">
        <f>(SUMIF(#REF!,'TABLERO-HALLAZGOS'!Q437,#REF!))/(R437)</f>
        <v>#REF!</v>
      </c>
      <c r="AD437" s="46" t="e">
        <f t="shared" si="120"/>
        <v>#REF!</v>
      </c>
      <c r="AE437" s="46">
        <f t="shared" si="121"/>
        <v>92</v>
      </c>
      <c r="AF437" s="46" t="str">
        <f t="shared" si="122"/>
        <v>CON TIEMPO</v>
      </c>
      <c r="AG437" s="240" t="e">
        <f>(SUMIF(#REF!,'TABLERO-HALLAZGOS'!Q437,#REF!))/(R437)</f>
        <v>#REF!</v>
      </c>
      <c r="AH437" s="46" t="s">
        <v>48</v>
      </c>
    </row>
    <row r="438" spans="2:34" s="1" customFormat="1" ht="33" customHeight="1" x14ac:dyDescent="0.25">
      <c r="B438" s="449" t="s">
        <v>229</v>
      </c>
      <c r="C438" s="477" t="s">
        <v>2900</v>
      </c>
      <c r="D438" s="25" t="s">
        <v>99</v>
      </c>
      <c r="E438" s="473" t="s">
        <v>2901</v>
      </c>
      <c r="F438" s="474" t="s">
        <v>2452</v>
      </c>
      <c r="G438" s="25" t="s">
        <v>99</v>
      </c>
      <c r="H438" s="473" t="s">
        <v>2901</v>
      </c>
      <c r="I438" s="460" t="s">
        <v>2901</v>
      </c>
      <c r="J438" s="458" t="s">
        <v>2603</v>
      </c>
      <c r="K438" s="457" t="s">
        <v>2604</v>
      </c>
      <c r="L438" s="456" t="s">
        <v>2657</v>
      </c>
      <c r="M438" s="457" t="s">
        <v>2658</v>
      </c>
      <c r="N438" s="393" t="s">
        <v>2903</v>
      </c>
      <c r="O438" s="436" t="s">
        <v>2904</v>
      </c>
      <c r="P438" s="478" t="s">
        <v>2905</v>
      </c>
      <c r="Q438" s="393" t="s">
        <v>4931</v>
      </c>
      <c r="R438" s="28" t="e">
        <f>COUNTIF(#REF!,'TABLERO-HALLAZGOS'!Q438)</f>
        <v>#REF!</v>
      </c>
      <c r="S438" s="435" t="s">
        <v>4932</v>
      </c>
      <c r="T438" s="476">
        <v>44805</v>
      </c>
      <c r="U438" s="476">
        <v>44895</v>
      </c>
      <c r="V438" s="484" t="e">
        <f>(SUMIF(#REF!,'TABLERO-HALLAZGOS'!Q438,#REF!))/(R438)</f>
        <v>#REF!</v>
      </c>
      <c r="W438" s="465" t="e">
        <f t="shared" si="116"/>
        <v>#REF!</v>
      </c>
      <c r="X438" s="485">
        <f t="shared" si="117"/>
        <v>92</v>
      </c>
      <c r="Y438" s="383" t="str">
        <f t="shared" si="118"/>
        <v>CON TIEMPO</v>
      </c>
      <c r="Z438" s="484" t="e">
        <f>(SUMIF(#REF!,'TABLERO-HALLAZGOS'!Q438,#REF!))/(R438)</f>
        <v>#REF!</v>
      </c>
      <c r="AA438" s="46" t="s">
        <v>48</v>
      </c>
      <c r="AB438" s="46" t="s">
        <v>48</v>
      </c>
      <c r="AC438" s="240" t="e">
        <f>(SUMIF(#REF!,'TABLERO-HALLAZGOS'!Q438,#REF!))/(R438)</f>
        <v>#REF!</v>
      </c>
      <c r="AD438" s="46" t="e">
        <f t="shared" si="120"/>
        <v>#REF!</v>
      </c>
      <c r="AE438" s="46">
        <f t="shared" si="121"/>
        <v>92</v>
      </c>
      <c r="AF438" s="46" t="str">
        <f t="shared" si="122"/>
        <v>CON TIEMPO</v>
      </c>
      <c r="AG438" s="240" t="e">
        <f>(SUMIF(#REF!,'TABLERO-HALLAZGOS'!Q438,#REF!))/(R438)</f>
        <v>#REF!</v>
      </c>
      <c r="AH438" s="46" t="s">
        <v>48</v>
      </c>
    </row>
    <row r="439" spans="2:34" s="1" customFormat="1" ht="33" customHeight="1" x14ac:dyDescent="0.25">
      <c r="B439" s="449" t="s">
        <v>229</v>
      </c>
      <c r="C439" s="477" t="s">
        <v>2900</v>
      </c>
      <c r="D439" s="25" t="s">
        <v>99</v>
      </c>
      <c r="E439" s="473" t="s">
        <v>2901</v>
      </c>
      <c r="F439" s="474" t="s">
        <v>2452</v>
      </c>
      <c r="G439" s="25" t="s">
        <v>99</v>
      </c>
      <c r="H439" s="473" t="s">
        <v>2901</v>
      </c>
      <c r="I439" s="460" t="s">
        <v>2901</v>
      </c>
      <c r="J439" s="458" t="s">
        <v>2603</v>
      </c>
      <c r="K439" s="457" t="s">
        <v>2604</v>
      </c>
      <c r="L439" s="456" t="s">
        <v>2657</v>
      </c>
      <c r="M439" s="457" t="s">
        <v>2658</v>
      </c>
      <c r="N439" s="393" t="s">
        <v>2903</v>
      </c>
      <c r="O439" s="436" t="s">
        <v>2904</v>
      </c>
      <c r="P439" s="478" t="s">
        <v>2905</v>
      </c>
      <c r="Q439" s="393" t="s">
        <v>4933</v>
      </c>
      <c r="R439" s="28" t="e">
        <f>COUNTIF(#REF!,'TABLERO-HALLAZGOS'!Q439)</f>
        <v>#REF!</v>
      </c>
      <c r="S439" s="436" t="s">
        <v>4934</v>
      </c>
      <c r="T439" s="476">
        <v>44805</v>
      </c>
      <c r="U439" s="476">
        <v>44926</v>
      </c>
      <c r="V439" s="484" t="e">
        <f>(SUMIF(#REF!,'TABLERO-HALLAZGOS'!Q439,#REF!))/(R439)</f>
        <v>#REF!</v>
      </c>
      <c r="W439" s="465" t="e">
        <f t="shared" si="116"/>
        <v>#REF!</v>
      </c>
      <c r="X439" s="485">
        <f t="shared" si="117"/>
        <v>123</v>
      </c>
      <c r="Y439" s="383" t="str">
        <f t="shared" si="118"/>
        <v>CON TIEMPO</v>
      </c>
      <c r="Z439" s="484" t="e">
        <f>(SUMIF(#REF!,'TABLERO-HALLAZGOS'!Q439,#REF!))/(R439)</f>
        <v>#REF!</v>
      </c>
      <c r="AA439" s="46" t="s">
        <v>48</v>
      </c>
      <c r="AB439" s="46" t="s">
        <v>48</v>
      </c>
      <c r="AC439" s="240" t="e">
        <f>(SUMIF(#REF!,'TABLERO-HALLAZGOS'!Q439,#REF!))/(R439)</f>
        <v>#REF!</v>
      </c>
      <c r="AD439" s="46" t="e">
        <f t="shared" si="120"/>
        <v>#REF!</v>
      </c>
      <c r="AE439" s="46">
        <f t="shared" si="121"/>
        <v>123</v>
      </c>
      <c r="AF439" s="46" t="str">
        <f t="shared" si="122"/>
        <v>CON TIEMPO</v>
      </c>
      <c r="AG439" s="240" t="e">
        <f>(SUMIF(#REF!,'TABLERO-HALLAZGOS'!Q439,#REF!))/(R439)</f>
        <v>#REF!</v>
      </c>
      <c r="AH439" s="46" t="s">
        <v>48</v>
      </c>
    </row>
    <row r="440" spans="2:34" s="1" customFormat="1" ht="33" customHeight="1" x14ac:dyDescent="0.25">
      <c r="B440" s="449" t="s">
        <v>229</v>
      </c>
      <c r="C440" s="477" t="s">
        <v>2900</v>
      </c>
      <c r="D440" s="25" t="s">
        <v>99</v>
      </c>
      <c r="E440" s="473" t="s">
        <v>2901</v>
      </c>
      <c r="F440" s="474" t="s">
        <v>2452</v>
      </c>
      <c r="G440" s="25" t="s">
        <v>99</v>
      </c>
      <c r="H440" s="473" t="s">
        <v>2901</v>
      </c>
      <c r="I440" s="460" t="s">
        <v>2901</v>
      </c>
      <c r="J440" s="458" t="s">
        <v>2603</v>
      </c>
      <c r="K440" s="457" t="s">
        <v>2604</v>
      </c>
      <c r="L440" s="456" t="s">
        <v>2657</v>
      </c>
      <c r="M440" s="457" t="s">
        <v>2658</v>
      </c>
      <c r="N440" s="393" t="s">
        <v>2903</v>
      </c>
      <c r="O440" s="436" t="s">
        <v>2904</v>
      </c>
      <c r="P440" s="478" t="s">
        <v>2905</v>
      </c>
      <c r="Q440" s="393" t="s">
        <v>4935</v>
      </c>
      <c r="R440" s="28" t="e">
        <f>COUNTIF(#REF!,'TABLERO-HALLAZGOS'!Q440)</f>
        <v>#REF!</v>
      </c>
      <c r="S440" s="435" t="s">
        <v>4936</v>
      </c>
      <c r="T440" s="476">
        <v>44805</v>
      </c>
      <c r="U440" s="476">
        <v>44895</v>
      </c>
      <c r="V440" s="484" t="e">
        <f>(SUMIF(#REF!,'TABLERO-HALLAZGOS'!Q440,#REF!))/(R440)</f>
        <v>#REF!</v>
      </c>
      <c r="W440" s="465" t="e">
        <f t="shared" si="116"/>
        <v>#REF!</v>
      </c>
      <c r="X440" s="485">
        <f t="shared" si="117"/>
        <v>92</v>
      </c>
      <c r="Y440" s="383" t="str">
        <f t="shared" si="118"/>
        <v>CON TIEMPO</v>
      </c>
      <c r="Z440" s="484" t="e">
        <f>(SUMIF(#REF!,'TABLERO-HALLAZGOS'!Q440,#REF!))/(R440)</f>
        <v>#REF!</v>
      </c>
      <c r="AA440" s="46" t="s">
        <v>48</v>
      </c>
      <c r="AB440" s="46" t="s">
        <v>48</v>
      </c>
      <c r="AC440" s="240" t="e">
        <f>(SUMIF(#REF!,'TABLERO-HALLAZGOS'!Q440,#REF!))/(R440)</f>
        <v>#REF!</v>
      </c>
      <c r="AD440" s="46" t="e">
        <f t="shared" si="120"/>
        <v>#REF!</v>
      </c>
      <c r="AE440" s="46">
        <f t="shared" si="121"/>
        <v>92</v>
      </c>
      <c r="AF440" s="46" t="str">
        <f t="shared" si="122"/>
        <v>CON TIEMPO</v>
      </c>
      <c r="AG440" s="240" t="e">
        <f>(SUMIF(#REF!,'TABLERO-HALLAZGOS'!Q440,#REF!))/(R440)</f>
        <v>#REF!</v>
      </c>
      <c r="AH440" s="46" t="s">
        <v>48</v>
      </c>
    </row>
    <row r="441" spans="2:34" s="1" customFormat="1" ht="33" customHeight="1" x14ac:dyDescent="0.25">
      <c r="B441" s="449" t="s">
        <v>229</v>
      </c>
      <c r="C441" s="477" t="s">
        <v>2900</v>
      </c>
      <c r="D441" s="25" t="s">
        <v>99</v>
      </c>
      <c r="E441" s="473" t="s">
        <v>2901</v>
      </c>
      <c r="F441" s="474" t="s">
        <v>2452</v>
      </c>
      <c r="G441" s="25" t="s">
        <v>99</v>
      </c>
      <c r="H441" s="473" t="s">
        <v>2901</v>
      </c>
      <c r="I441" s="460" t="s">
        <v>2901</v>
      </c>
      <c r="J441" s="458" t="s">
        <v>2603</v>
      </c>
      <c r="K441" s="457" t="s">
        <v>2604</v>
      </c>
      <c r="L441" s="456" t="s">
        <v>2657</v>
      </c>
      <c r="M441" s="457" t="s">
        <v>2658</v>
      </c>
      <c r="N441" s="393" t="s">
        <v>2903</v>
      </c>
      <c r="O441" s="436" t="s">
        <v>2904</v>
      </c>
      <c r="P441" s="478" t="s">
        <v>2905</v>
      </c>
      <c r="Q441" s="393" t="s">
        <v>4937</v>
      </c>
      <c r="R441" s="28" t="e">
        <f>COUNTIF(#REF!,'TABLERO-HALLAZGOS'!Q441)</f>
        <v>#REF!</v>
      </c>
      <c r="S441" s="436" t="s">
        <v>4938</v>
      </c>
      <c r="T441" s="476">
        <v>44805</v>
      </c>
      <c r="U441" s="476">
        <v>44926</v>
      </c>
      <c r="V441" s="484" t="e">
        <f>(SUMIF(#REF!,'TABLERO-HALLAZGOS'!Q441,#REF!))/(R441)</f>
        <v>#REF!</v>
      </c>
      <c r="W441" s="465" t="e">
        <f t="shared" si="116"/>
        <v>#REF!</v>
      </c>
      <c r="X441" s="485">
        <f t="shared" si="117"/>
        <v>123</v>
      </c>
      <c r="Y441" s="383" t="str">
        <f t="shared" si="118"/>
        <v>CON TIEMPO</v>
      </c>
      <c r="Z441" s="484" t="e">
        <f>(SUMIF(#REF!,'TABLERO-HALLAZGOS'!Q441,#REF!))/(R441)</f>
        <v>#REF!</v>
      </c>
      <c r="AA441" s="46" t="s">
        <v>48</v>
      </c>
      <c r="AB441" s="46" t="s">
        <v>48</v>
      </c>
      <c r="AC441" s="240" t="e">
        <f>(SUMIF(#REF!,'TABLERO-HALLAZGOS'!Q441,#REF!))/(R441)</f>
        <v>#REF!</v>
      </c>
      <c r="AD441" s="46" t="e">
        <f t="shared" si="120"/>
        <v>#REF!</v>
      </c>
      <c r="AE441" s="46">
        <f t="shared" si="121"/>
        <v>123</v>
      </c>
      <c r="AF441" s="46" t="str">
        <f t="shared" si="122"/>
        <v>CON TIEMPO</v>
      </c>
      <c r="AG441" s="240" t="e">
        <f>(SUMIF(#REF!,'TABLERO-HALLAZGOS'!Q441,#REF!))/(R441)</f>
        <v>#REF!</v>
      </c>
      <c r="AH441" s="46" t="s">
        <v>48</v>
      </c>
    </row>
    <row r="442" spans="2:34" s="1" customFormat="1" ht="33" customHeight="1" x14ac:dyDescent="0.25">
      <c r="B442" s="449" t="s">
        <v>229</v>
      </c>
      <c r="C442" s="477" t="s">
        <v>2900</v>
      </c>
      <c r="D442" s="25" t="s">
        <v>99</v>
      </c>
      <c r="E442" s="474" t="s">
        <v>2901</v>
      </c>
      <c r="F442" s="474" t="s">
        <v>2452</v>
      </c>
      <c r="G442" s="25" t="s">
        <v>99</v>
      </c>
      <c r="H442" s="474" t="s">
        <v>2901</v>
      </c>
      <c r="I442" s="460" t="s">
        <v>2901</v>
      </c>
      <c r="J442" s="458" t="s">
        <v>2603</v>
      </c>
      <c r="K442" s="457" t="s">
        <v>2604</v>
      </c>
      <c r="L442" s="456" t="s">
        <v>2657</v>
      </c>
      <c r="M442" s="457" t="s">
        <v>2658</v>
      </c>
      <c r="N442" s="393" t="s">
        <v>2903</v>
      </c>
      <c r="O442" s="436" t="s">
        <v>2904</v>
      </c>
      <c r="P442" s="478" t="s">
        <v>2905</v>
      </c>
      <c r="Q442" s="393" t="s">
        <v>4939</v>
      </c>
      <c r="R442" s="28" t="e">
        <f>COUNTIF(#REF!,'TABLERO-HALLAZGOS'!Q442)</f>
        <v>#REF!</v>
      </c>
      <c r="S442" s="436" t="s">
        <v>4940</v>
      </c>
      <c r="T442" s="476">
        <v>44805</v>
      </c>
      <c r="U442" s="476">
        <v>45168</v>
      </c>
      <c r="V442" s="484" t="e">
        <f>(SUMIF(#REF!,'TABLERO-HALLAZGOS'!Q442,#REF!))/(R442)</f>
        <v>#REF!</v>
      </c>
      <c r="W442" s="465" t="e">
        <f t="shared" si="116"/>
        <v>#REF!</v>
      </c>
      <c r="X442" s="485">
        <f t="shared" si="117"/>
        <v>365</v>
      </c>
      <c r="Y442" s="383" t="str">
        <f t="shared" si="118"/>
        <v>CON TIEMPO</v>
      </c>
      <c r="Z442" s="484" t="e">
        <f>(SUMIF(#REF!,'TABLERO-HALLAZGOS'!Q442,#REF!))/(R442)</f>
        <v>#REF!</v>
      </c>
      <c r="AA442" s="46" t="s">
        <v>48</v>
      </c>
      <c r="AB442" s="46" t="s">
        <v>48</v>
      </c>
      <c r="AC442" s="240" t="e">
        <f>(SUMIF(#REF!,'TABLERO-HALLAZGOS'!Q442,#REF!))/(R442)</f>
        <v>#REF!</v>
      </c>
      <c r="AD442" s="46" t="e">
        <f t="shared" si="120"/>
        <v>#REF!</v>
      </c>
      <c r="AE442" s="46">
        <f t="shared" si="121"/>
        <v>365</v>
      </c>
      <c r="AF442" s="46" t="str">
        <f t="shared" si="122"/>
        <v>CON TIEMPO</v>
      </c>
      <c r="AG442" s="240" t="e">
        <f>(SUMIF(#REF!,'TABLERO-HALLAZGOS'!Q442,#REF!))/(R442)</f>
        <v>#REF!</v>
      </c>
      <c r="AH442" s="46" t="s">
        <v>48</v>
      </c>
    </row>
    <row r="443" spans="2:34" s="1" customFormat="1" ht="33" customHeight="1" x14ac:dyDescent="0.25">
      <c r="B443" s="449" t="s">
        <v>229</v>
      </c>
      <c r="C443" s="477" t="s">
        <v>2900</v>
      </c>
      <c r="D443" s="25" t="s">
        <v>99</v>
      </c>
      <c r="E443" s="473" t="s">
        <v>2901</v>
      </c>
      <c r="F443" s="474" t="s">
        <v>2452</v>
      </c>
      <c r="G443" s="25" t="s">
        <v>99</v>
      </c>
      <c r="H443" s="473" t="s">
        <v>2901</v>
      </c>
      <c r="I443" s="460" t="s">
        <v>2901</v>
      </c>
      <c r="J443" s="458" t="s">
        <v>2603</v>
      </c>
      <c r="K443" s="457" t="s">
        <v>2604</v>
      </c>
      <c r="L443" s="456" t="s">
        <v>2657</v>
      </c>
      <c r="M443" s="457" t="s">
        <v>2658</v>
      </c>
      <c r="N443" s="393" t="s">
        <v>2903</v>
      </c>
      <c r="O443" s="436" t="s">
        <v>2904</v>
      </c>
      <c r="P443" s="478" t="s">
        <v>2905</v>
      </c>
      <c r="Q443" s="393" t="s">
        <v>4941</v>
      </c>
      <c r="R443" s="28" t="e">
        <f>COUNTIF(#REF!,'TABLERO-HALLAZGOS'!Q443)</f>
        <v>#REF!</v>
      </c>
      <c r="S443" s="435" t="s">
        <v>4942</v>
      </c>
      <c r="T443" s="476">
        <v>44805</v>
      </c>
      <c r="U443" s="476">
        <v>44895</v>
      </c>
      <c r="V443" s="484" t="e">
        <f>(SUMIF(#REF!,'TABLERO-HALLAZGOS'!Q443,#REF!))/(R443)</f>
        <v>#REF!</v>
      </c>
      <c r="W443" s="465" t="e">
        <f t="shared" si="116"/>
        <v>#REF!</v>
      </c>
      <c r="X443" s="485">
        <f t="shared" si="117"/>
        <v>92</v>
      </c>
      <c r="Y443" s="383" t="str">
        <f t="shared" si="118"/>
        <v>CON TIEMPO</v>
      </c>
      <c r="Z443" s="484" t="e">
        <f>(SUMIF(#REF!,'TABLERO-HALLAZGOS'!Q443,#REF!))/(R443)</f>
        <v>#REF!</v>
      </c>
      <c r="AA443" s="46" t="s">
        <v>48</v>
      </c>
      <c r="AB443" s="46" t="s">
        <v>48</v>
      </c>
      <c r="AC443" s="240" t="e">
        <f>(SUMIF(#REF!,'TABLERO-HALLAZGOS'!Q443,#REF!))/(R443)</f>
        <v>#REF!</v>
      </c>
      <c r="AD443" s="46" t="e">
        <f t="shared" si="120"/>
        <v>#REF!</v>
      </c>
      <c r="AE443" s="46">
        <f t="shared" si="121"/>
        <v>92</v>
      </c>
      <c r="AF443" s="46" t="str">
        <f t="shared" si="122"/>
        <v>CON TIEMPO</v>
      </c>
      <c r="AG443" s="240" t="e">
        <f>(SUMIF(#REF!,'TABLERO-HALLAZGOS'!Q443,#REF!))/(R443)</f>
        <v>#REF!</v>
      </c>
      <c r="AH443" s="46" t="s">
        <v>48</v>
      </c>
    </row>
    <row r="444" spans="2:34" s="1" customFormat="1" ht="33" customHeight="1" x14ac:dyDescent="0.25">
      <c r="B444" s="449" t="s">
        <v>229</v>
      </c>
      <c r="C444" s="477" t="s">
        <v>2900</v>
      </c>
      <c r="D444" s="25" t="s">
        <v>99</v>
      </c>
      <c r="E444" s="473" t="s">
        <v>2901</v>
      </c>
      <c r="F444" s="474" t="s">
        <v>2452</v>
      </c>
      <c r="G444" s="25" t="s">
        <v>99</v>
      </c>
      <c r="H444" s="473" t="s">
        <v>2901</v>
      </c>
      <c r="I444" s="460" t="s">
        <v>2901</v>
      </c>
      <c r="J444" s="458" t="s">
        <v>2603</v>
      </c>
      <c r="K444" s="457" t="s">
        <v>2604</v>
      </c>
      <c r="L444" s="456" t="s">
        <v>2657</v>
      </c>
      <c r="M444" s="457" t="s">
        <v>2658</v>
      </c>
      <c r="N444" s="393" t="s">
        <v>2903</v>
      </c>
      <c r="O444" s="436" t="s">
        <v>2904</v>
      </c>
      <c r="P444" s="478" t="s">
        <v>2905</v>
      </c>
      <c r="Q444" s="393" t="s">
        <v>4943</v>
      </c>
      <c r="R444" s="28" t="e">
        <f>COUNTIF(#REF!,'TABLERO-HALLAZGOS'!Q444)</f>
        <v>#REF!</v>
      </c>
      <c r="S444" s="435" t="s">
        <v>4944</v>
      </c>
      <c r="T444" s="476">
        <v>44805</v>
      </c>
      <c r="U444" s="476">
        <v>44926</v>
      </c>
      <c r="V444" s="484" t="e">
        <f>(SUMIF(#REF!,'TABLERO-HALLAZGOS'!Q444,#REF!))/(R444)</f>
        <v>#REF!</v>
      </c>
      <c r="W444" s="465" t="e">
        <f t="shared" si="116"/>
        <v>#REF!</v>
      </c>
      <c r="X444" s="485">
        <f t="shared" si="117"/>
        <v>123</v>
      </c>
      <c r="Y444" s="383" t="str">
        <f t="shared" si="118"/>
        <v>CON TIEMPO</v>
      </c>
      <c r="Z444" s="484" t="e">
        <f>(SUMIF(#REF!,'TABLERO-HALLAZGOS'!Q444,#REF!))/(R444)</f>
        <v>#REF!</v>
      </c>
      <c r="AA444" s="46" t="s">
        <v>48</v>
      </c>
      <c r="AB444" s="46" t="s">
        <v>48</v>
      </c>
      <c r="AC444" s="240" t="e">
        <f>(SUMIF(#REF!,'TABLERO-HALLAZGOS'!Q444,#REF!))/(R444)</f>
        <v>#REF!</v>
      </c>
      <c r="AD444" s="46" t="e">
        <f t="shared" si="120"/>
        <v>#REF!</v>
      </c>
      <c r="AE444" s="46">
        <f t="shared" si="121"/>
        <v>123</v>
      </c>
      <c r="AF444" s="46" t="str">
        <f t="shared" si="122"/>
        <v>CON TIEMPO</v>
      </c>
      <c r="AG444" s="240" t="e">
        <f>(SUMIF(#REF!,'TABLERO-HALLAZGOS'!Q444,#REF!))/(R444)</f>
        <v>#REF!</v>
      </c>
      <c r="AH444" s="46" t="s">
        <v>48</v>
      </c>
    </row>
    <row r="445" spans="2:34" s="1" customFormat="1" ht="33" customHeight="1" x14ac:dyDescent="0.25">
      <c r="B445" s="449" t="s">
        <v>229</v>
      </c>
      <c r="C445" s="477" t="s">
        <v>2900</v>
      </c>
      <c r="D445" s="25" t="s">
        <v>99</v>
      </c>
      <c r="E445" s="473" t="s">
        <v>2901</v>
      </c>
      <c r="F445" s="474" t="s">
        <v>2452</v>
      </c>
      <c r="G445" s="25" t="s">
        <v>99</v>
      </c>
      <c r="H445" s="473" t="s">
        <v>2901</v>
      </c>
      <c r="I445" s="460" t="s">
        <v>2901</v>
      </c>
      <c r="J445" s="458" t="s">
        <v>2603</v>
      </c>
      <c r="K445" s="457" t="s">
        <v>2604</v>
      </c>
      <c r="L445" s="456" t="s">
        <v>2657</v>
      </c>
      <c r="M445" s="457" t="s">
        <v>2658</v>
      </c>
      <c r="N445" s="393" t="s">
        <v>2903</v>
      </c>
      <c r="O445" s="436" t="s">
        <v>2904</v>
      </c>
      <c r="P445" s="478" t="s">
        <v>2905</v>
      </c>
      <c r="Q445" s="393" t="s">
        <v>4945</v>
      </c>
      <c r="R445" s="28" t="e">
        <f>COUNTIF(#REF!,'TABLERO-HALLAZGOS'!Q445)</f>
        <v>#REF!</v>
      </c>
      <c r="S445" s="436" t="s">
        <v>4946</v>
      </c>
      <c r="T445" s="476">
        <v>44805</v>
      </c>
      <c r="U445" s="476">
        <v>45168</v>
      </c>
      <c r="V445" s="484" t="e">
        <f>(SUMIF(#REF!,'TABLERO-HALLAZGOS'!Q445,#REF!))/(R445)</f>
        <v>#REF!</v>
      </c>
      <c r="W445" s="465" t="e">
        <f t="shared" si="116"/>
        <v>#REF!</v>
      </c>
      <c r="X445" s="485">
        <f t="shared" si="117"/>
        <v>365</v>
      </c>
      <c r="Y445" s="383" t="str">
        <f t="shared" si="118"/>
        <v>CON TIEMPO</v>
      </c>
      <c r="Z445" s="484" t="e">
        <f>(SUMIF(#REF!,'TABLERO-HALLAZGOS'!Q445,#REF!))/(R445)</f>
        <v>#REF!</v>
      </c>
      <c r="AA445" s="46" t="s">
        <v>48</v>
      </c>
      <c r="AB445" s="46" t="s">
        <v>48</v>
      </c>
      <c r="AC445" s="240" t="e">
        <f>(SUMIF(#REF!,'TABLERO-HALLAZGOS'!Q445,#REF!))/(R445)</f>
        <v>#REF!</v>
      </c>
      <c r="AD445" s="46" t="e">
        <f t="shared" si="120"/>
        <v>#REF!</v>
      </c>
      <c r="AE445" s="46">
        <f t="shared" si="121"/>
        <v>365</v>
      </c>
      <c r="AF445" s="46" t="str">
        <f t="shared" si="122"/>
        <v>CON TIEMPO</v>
      </c>
      <c r="AG445" s="240" t="e">
        <f>(SUMIF(#REF!,'TABLERO-HALLAZGOS'!Q445,#REF!))/(R445)</f>
        <v>#REF!</v>
      </c>
      <c r="AH445" s="46" t="s">
        <v>48</v>
      </c>
    </row>
    <row r="446" spans="2:34" s="1" customFormat="1" ht="33" customHeight="1" x14ac:dyDescent="0.25">
      <c r="B446" s="449" t="s">
        <v>229</v>
      </c>
      <c r="C446" s="477" t="s">
        <v>2900</v>
      </c>
      <c r="D446" s="25" t="s">
        <v>99</v>
      </c>
      <c r="E446" s="474" t="s">
        <v>2663</v>
      </c>
      <c r="F446" s="474" t="s">
        <v>2452</v>
      </c>
      <c r="G446" s="25" t="s">
        <v>99</v>
      </c>
      <c r="H446" s="474" t="s">
        <v>2663</v>
      </c>
      <c r="I446" s="456" t="s">
        <v>2664</v>
      </c>
      <c r="J446" s="457" t="s">
        <v>2603</v>
      </c>
      <c r="K446" s="457" t="s">
        <v>2604</v>
      </c>
      <c r="L446" s="456" t="s">
        <v>2665</v>
      </c>
      <c r="M446" s="457" t="s">
        <v>2666</v>
      </c>
      <c r="N446" s="393" t="s">
        <v>2903</v>
      </c>
      <c r="O446" s="436" t="s">
        <v>2904</v>
      </c>
      <c r="P446" s="478" t="s">
        <v>2905</v>
      </c>
      <c r="Q446" s="393" t="s">
        <v>2929</v>
      </c>
      <c r="R446" s="28" t="e">
        <f>COUNTIF(#REF!,'TABLERO-HALLAZGOS'!Q446)</f>
        <v>#REF!</v>
      </c>
      <c r="S446" s="435" t="s">
        <v>2930</v>
      </c>
      <c r="T446" s="476">
        <v>44805</v>
      </c>
      <c r="U446" s="476">
        <v>45168</v>
      </c>
      <c r="V446" s="484" t="e">
        <f>(SUMIF(#REF!,'TABLERO-HALLAZGOS'!Q446,#REF!))/(R446)</f>
        <v>#REF!</v>
      </c>
      <c r="W446" s="465" t="e">
        <f t="shared" si="116"/>
        <v>#REF!</v>
      </c>
      <c r="X446" s="485">
        <f t="shared" si="117"/>
        <v>365</v>
      </c>
      <c r="Y446" s="383" t="str">
        <f t="shared" si="118"/>
        <v>CON TIEMPO</v>
      </c>
      <c r="Z446" s="484" t="e">
        <f>(SUMIF(#REF!,'TABLERO-HALLAZGOS'!Q446,#REF!))/(R446)</f>
        <v>#REF!</v>
      </c>
      <c r="AA446" s="46" t="s">
        <v>48</v>
      </c>
      <c r="AB446" s="46" t="s">
        <v>48</v>
      </c>
      <c r="AC446" s="240" t="e">
        <f>(SUMIF(#REF!,'TABLERO-HALLAZGOS'!Q446,#REF!))/(R446)</f>
        <v>#REF!</v>
      </c>
      <c r="AD446" s="46" t="e">
        <f t="shared" si="120"/>
        <v>#REF!</v>
      </c>
      <c r="AE446" s="46">
        <f t="shared" si="121"/>
        <v>365</v>
      </c>
      <c r="AF446" s="46" t="str">
        <f t="shared" si="122"/>
        <v>CON TIEMPO</v>
      </c>
      <c r="AG446" s="240" t="e">
        <f>(SUMIF(#REF!,'TABLERO-HALLAZGOS'!Q446,#REF!))/(R446)</f>
        <v>#REF!</v>
      </c>
      <c r="AH446" s="46" t="s">
        <v>48</v>
      </c>
    </row>
    <row r="447" spans="2:34" s="1" customFormat="1" ht="33" customHeight="1" x14ac:dyDescent="0.25">
      <c r="B447" s="449" t="s">
        <v>229</v>
      </c>
      <c r="C447" s="477" t="s">
        <v>2900</v>
      </c>
      <c r="D447" s="25" t="s">
        <v>99</v>
      </c>
      <c r="E447" s="473" t="s">
        <v>2901</v>
      </c>
      <c r="F447" s="474" t="s">
        <v>2452</v>
      </c>
      <c r="G447" s="25" t="s">
        <v>99</v>
      </c>
      <c r="H447" s="473" t="s">
        <v>2901</v>
      </c>
      <c r="I447" s="460" t="s">
        <v>2901</v>
      </c>
      <c r="J447" s="458" t="s">
        <v>2603</v>
      </c>
      <c r="K447" s="457" t="s">
        <v>2604</v>
      </c>
      <c r="L447" s="456" t="s">
        <v>2657</v>
      </c>
      <c r="M447" s="457" t="s">
        <v>2658</v>
      </c>
      <c r="N447" s="393" t="s">
        <v>2903</v>
      </c>
      <c r="O447" s="436" t="s">
        <v>2904</v>
      </c>
      <c r="P447" s="478" t="s">
        <v>2905</v>
      </c>
      <c r="Q447" s="393" t="s">
        <v>4947</v>
      </c>
      <c r="R447" s="28" t="e">
        <f>COUNTIF(#REF!,'TABLERO-HALLAZGOS'!Q447)</f>
        <v>#REF!</v>
      </c>
      <c r="S447" s="435" t="s">
        <v>4948</v>
      </c>
      <c r="T447" s="476">
        <v>44805</v>
      </c>
      <c r="U447" s="476">
        <v>44895</v>
      </c>
      <c r="V447" s="484" t="e">
        <f>(SUMIF(#REF!,'TABLERO-HALLAZGOS'!Q447,#REF!))/(R447)</f>
        <v>#REF!</v>
      </c>
      <c r="W447" s="465" t="e">
        <f t="shared" si="116"/>
        <v>#REF!</v>
      </c>
      <c r="X447" s="485">
        <f t="shared" si="117"/>
        <v>92</v>
      </c>
      <c r="Y447" s="383" t="str">
        <f t="shared" si="118"/>
        <v>CON TIEMPO</v>
      </c>
      <c r="Z447" s="484" t="e">
        <f>(SUMIF(#REF!,'TABLERO-HALLAZGOS'!Q447,#REF!))/(R447)</f>
        <v>#REF!</v>
      </c>
      <c r="AA447" s="46" t="s">
        <v>48</v>
      </c>
      <c r="AB447" s="46" t="s">
        <v>48</v>
      </c>
      <c r="AC447" s="240" t="e">
        <f>(SUMIF(#REF!,'TABLERO-HALLAZGOS'!Q447,#REF!))/(R447)</f>
        <v>#REF!</v>
      </c>
      <c r="AD447" s="46" t="e">
        <f>IF(AC447&lt;=0%,"SIN AVANCE",IF(AC447&lt;33%,"AVANCE MINIMO",IF(AC447&lt;66%,"AVANCE PARCIAL",IF(AC447&lt;=99.9%,"AVANCE SIGNIFICATIVO",IF(AC447=100%,"CUMPLIMIENTO TOTAL","ERROR")))))</f>
        <v>#REF!</v>
      </c>
      <c r="AE447" s="85" t="e">
        <f>(IF(AD447="CUMPLIMIENTO TOTAL","CUMPLIMIENTO TOTAL",U447-$C$2))</f>
        <v>#REF!</v>
      </c>
      <c r="AF447" s="85" t="e">
        <f>(IF(AD447="CUMPLIMIENTO TOTAL","CUMPLIMIENTO TOTAL",IF(AE447&lt;=0,"VENCIDO",IF(AE447&lt;=$F$2,"POR VENCER","CON TIEMPO"))))</f>
        <v>#REF!</v>
      </c>
      <c r="AG447" s="240" t="e">
        <f>(SUMIF(#REF!,'TABLERO-HALLAZGOS'!Q447,#REF!))/(R447)</f>
        <v>#REF!</v>
      </c>
      <c r="AH447" s="46" t="s">
        <v>49</v>
      </c>
    </row>
    <row r="448" spans="2:34" s="1" customFormat="1" ht="33" customHeight="1" x14ac:dyDescent="0.25">
      <c r="B448" s="449" t="s">
        <v>229</v>
      </c>
      <c r="C448" s="477" t="s">
        <v>2900</v>
      </c>
      <c r="D448" s="25" t="s">
        <v>99</v>
      </c>
      <c r="E448" s="473" t="s">
        <v>2901</v>
      </c>
      <c r="F448" s="474" t="s">
        <v>2452</v>
      </c>
      <c r="G448" s="25" t="s">
        <v>99</v>
      </c>
      <c r="H448" s="473" t="s">
        <v>2901</v>
      </c>
      <c r="I448" s="460" t="s">
        <v>2901</v>
      </c>
      <c r="J448" s="458" t="s">
        <v>2603</v>
      </c>
      <c r="K448" s="457" t="s">
        <v>2604</v>
      </c>
      <c r="L448" s="456" t="s">
        <v>2657</v>
      </c>
      <c r="M448" s="457" t="s">
        <v>2658</v>
      </c>
      <c r="N448" s="393" t="s">
        <v>2903</v>
      </c>
      <c r="O448" s="436" t="s">
        <v>2904</v>
      </c>
      <c r="P448" s="478" t="s">
        <v>2905</v>
      </c>
      <c r="Q448" s="393" t="s">
        <v>4949</v>
      </c>
      <c r="R448" s="28" t="e">
        <f>COUNTIF(#REF!,'TABLERO-HALLAZGOS'!Q448)</f>
        <v>#REF!</v>
      </c>
      <c r="S448" s="435" t="s">
        <v>4950</v>
      </c>
      <c r="T448" s="476">
        <v>44805</v>
      </c>
      <c r="U448" s="476">
        <v>44895</v>
      </c>
      <c r="V448" s="484" t="e">
        <f>(SUMIF(#REF!,'TABLERO-HALLAZGOS'!Q448,#REF!))/(R448)</f>
        <v>#REF!</v>
      </c>
      <c r="W448" s="465" t="e">
        <f t="shared" si="116"/>
        <v>#REF!</v>
      </c>
      <c r="X448" s="485">
        <f t="shared" si="117"/>
        <v>92</v>
      </c>
      <c r="Y448" s="383" t="str">
        <f t="shared" si="118"/>
        <v>CON TIEMPO</v>
      </c>
      <c r="Z448" s="484" t="e">
        <f>(SUMIF(#REF!,'TABLERO-HALLAZGOS'!Q448,#REF!))/(R448)</f>
        <v>#REF!</v>
      </c>
      <c r="AA448" s="46" t="s">
        <v>48</v>
      </c>
      <c r="AB448" s="46" t="s">
        <v>48</v>
      </c>
      <c r="AC448" s="240" t="e">
        <f>(SUMIF(#REF!,'TABLERO-HALLAZGOS'!Q448,#REF!))/(R448)</f>
        <v>#REF!</v>
      </c>
      <c r="AD448" s="46" t="e">
        <f t="shared" si="120"/>
        <v>#REF!</v>
      </c>
      <c r="AE448" s="46">
        <f t="shared" si="121"/>
        <v>92</v>
      </c>
      <c r="AF448" s="46" t="str">
        <f t="shared" si="122"/>
        <v>CON TIEMPO</v>
      </c>
      <c r="AG448" s="240" t="e">
        <f>(SUMIF(#REF!,'TABLERO-HALLAZGOS'!Q448,#REF!))/(R448)</f>
        <v>#REF!</v>
      </c>
      <c r="AH448" s="46" t="s">
        <v>48</v>
      </c>
    </row>
    <row r="449" spans="2:34" s="10" customFormat="1" ht="23.25" customHeight="1" x14ac:dyDescent="0.25">
      <c r="B449" s="525" t="s">
        <v>4791</v>
      </c>
      <c r="C449" s="525" t="s">
        <v>4792</v>
      </c>
      <c r="D449" s="253" t="s">
        <v>4793</v>
      </c>
      <c r="E449" s="526" t="s">
        <v>4951</v>
      </c>
      <c r="F449" s="527" t="s">
        <v>4952</v>
      </c>
      <c r="G449" s="253" t="s">
        <v>4953</v>
      </c>
      <c r="H449" s="527" t="s">
        <v>4952</v>
      </c>
      <c r="I449" s="528" t="s">
        <v>4954</v>
      </c>
      <c r="J449" s="528" t="s">
        <v>4952</v>
      </c>
      <c r="K449" s="528" t="s">
        <v>97</v>
      </c>
      <c r="L449" s="528" t="s">
        <v>84</v>
      </c>
      <c r="M449" s="528" t="s">
        <v>84</v>
      </c>
      <c r="N449" s="529" t="s">
        <v>4797</v>
      </c>
      <c r="O449" s="530">
        <v>90</v>
      </c>
      <c r="P449" s="530">
        <v>2022</v>
      </c>
      <c r="Q449" s="531" t="s">
        <v>4955</v>
      </c>
      <c r="R449" s="28" t="e">
        <f>COUNTIF(#REF!,'TABLERO-HALLAZGOS'!Q449)</f>
        <v>#REF!</v>
      </c>
      <c r="S449" s="527" t="s">
        <v>4956</v>
      </c>
      <c r="T449" s="532">
        <v>44835</v>
      </c>
      <c r="U449" s="533">
        <v>44957</v>
      </c>
      <c r="V449" s="288"/>
      <c r="W449" s="288"/>
      <c r="X449" s="288"/>
      <c r="Y449" s="288"/>
      <c r="Z449" s="288"/>
      <c r="AA449" s="288"/>
      <c r="AB449" s="288"/>
      <c r="AC449" s="240">
        <v>0</v>
      </c>
      <c r="AD449" s="46" t="str">
        <f>IF(AC449&lt;=0%,"SIN AVANCE",IF(AC449&lt;33%,"AVANCE MINIMO",IF(AC449&lt;66%,"AVANCE PARCIAL",IF(AC449&lt;=99.9%,"AVANCE SIGNIFICATIVO",IF(AC449=100%,"CUMPLIMIENTO TOTAL","ERROR")))))</f>
        <v>SIN AVANCE</v>
      </c>
      <c r="AE449" s="85">
        <f>(IF(AD449="CUMPLIMIENTO TOTAL","CUMPLIMIENTO TOTAL",U449-$C$2))</f>
        <v>154</v>
      </c>
      <c r="AF449" s="85" t="str">
        <f>(IF(AD449="CUMPLIMIENTO TOTAL","CUMPLIMIENTO TOTAL",IF(AE449&lt;=0,"VENCIDO",IF(AE449&lt;=$F$2,"POR VENCER","CON TIEMPO"))))</f>
        <v>CON TIEMPO</v>
      </c>
      <c r="AG449" s="240" t="e">
        <f>(SUMIF(#REF!,'TABLERO-HALLAZGOS'!Q449,#REF!))/(R449)</f>
        <v>#REF!</v>
      </c>
      <c r="AH449" s="46" t="s">
        <v>49</v>
      </c>
    </row>
    <row r="450" spans="2:34" ht="23.25" customHeight="1" x14ac:dyDescent="0.25">
      <c r="B450" s="486" t="s">
        <v>4791</v>
      </c>
      <c r="C450" s="486" t="s">
        <v>4792</v>
      </c>
      <c r="D450" s="25" t="s">
        <v>4793</v>
      </c>
      <c r="E450" s="520" t="s">
        <v>4951</v>
      </c>
      <c r="F450" s="441" t="s">
        <v>4952</v>
      </c>
      <c r="G450" s="25" t="s">
        <v>4953</v>
      </c>
      <c r="H450" s="441" t="s">
        <v>4952</v>
      </c>
      <c r="I450" s="520" t="s">
        <v>4954</v>
      </c>
      <c r="J450" s="520" t="s">
        <v>4952</v>
      </c>
      <c r="K450" s="520" t="s">
        <v>97</v>
      </c>
      <c r="L450" s="520" t="s">
        <v>84</v>
      </c>
      <c r="M450" s="520" t="s">
        <v>84</v>
      </c>
      <c r="N450" s="477" t="s">
        <v>4797</v>
      </c>
      <c r="O450" s="488">
        <v>90</v>
      </c>
      <c r="P450" s="488">
        <v>2022</v>
      </c>
      <c r="Q450" s="393" t="s">
        <v>4957</v>
      </c>
      <c r="R450" s="28" t="e">
        <f>COUNTIF(#REF!,'TABLERO-HALLAZGOS'!Q450)</f>
        <v>#REF!</v>
      </c>
      <c r="S450" s="521" t="s">
        <v>4958</v>
      </c>
      <c r="T450" s="522">
        <v>44835</v>
      </c>
      <c r="U450" s="523">
        <v>44985</v>
      </c>
      <c r="V450" s="207"/>
      <c r="W450" s="207"/>
      <c r="X450" s="207"/>
      <c r="Y450" s="207"/>
      <c r="Z450" s="207"/>
      <c r="AA450" s="207"/>
      <c r="AB450" s="207"/>
      <c r="AC450" s="240">
        <v>0</v>
      </c>
      <c r="AD450" s="46" t="str">
        <f t="shared" ref="AD450:AD453" si="123">IF(AC450&lt;=0%,"SIN AVANCE",IF(AC450&lt;33%,"AVANCE MINIMO",IF(AC450&lt;66%,"AVANCE PARCIAL",IF(AC450&lt;=99.9%,"AVANCE SIGNIFICATIVO",IF(AC450=100%,"CUMPLIMIENTO TOTAL","ERROR")))))</f>
        <v>SIN AVANCE</v>
      </c>
      <c r="AE450" s="46">
        <f t="shared" ref="AE450:AE453" si="124">U450-$C$2</f>
        <v>182</v>
      </c>
      <c r="AF450" s="46" t="str">
        <f t="shared" ref="AF450:AF453" si="125">(IF(AE450&lt;=0,"VENCIDO",IF(AE450&lt;=$F$2,"POR VENCER","CON TIEMPO")))</f>
        <v>CON TIEMPO</v>
      </c>
      <c r="AG450" s="240" t="e">
        <f>(SUMIF(#REF!,'TABLERO-HALLAZGOS'!Q450,#REF!))/(R450)</f>
        <v>#REF!</v>
      </c>
      <c r="AH450" s="46" t="s">
        <v>48</v>
      </c>
    </row>
    <row r="451" spans="2:34" ht="23.25" customHeight="1" x14ac:dyDescent="0.25">
      <c r="B451" s="486" t="s">
        <v>4791</v>
      </c>
      <c r="C451" s="486" t="s">
        <v>4792</v>
      </c>
      <c r="D451" s="25" t="s">
        <v>4793</v>
      </c>
      <c r="E451" s="520" t="s">
        <v>4951</v>
      </c>
      <c r="F451" s="441" t="s">
        <v>4952</v>
      </c>
      <c r="G451" s="25" t="s">
        <v>4953</v>
      </c>
      <c r="H451" s="441" t="s">
        <v>4952</v>
      </c>
      <c r="I451" s="520" t="s">
        <v>4954</v>
      </c>
      <c r="J451" s="520" t="s">
        <v>4952</v>
      </c>
      <c r="K451" s="520" t="s">
        <v>97</v>
      </c>
      <c r="L451" s="520" t="s">
        <v>84</v>
      </c>
      <c r="M451" s="520" t="s">
        <v>84</v>
      </c>
      <c r="N451" s="477" t="s">
        <v>4797</v>
      </c>
      <c r="O451" s="488">
        <v>90</v>
      </c>
      <c r="P451" s="488">
        <v>2022</v>
      </c>
      <c r="Q451" s="393" t="s">
        <v>4959</v>
      </c>
      <c r="R451" s="28" t="e">
        <f>COUNTIF(#REF!,'TABLERO-HALLAZGOS'!Q451)</f>
        <v>#REF!</v>
      </c>
      <c r="S451" s="521" t="s">
        <v>4960</v>
      </c>
      <c r="T451" s="522">
        <v>44835</v>
      </c>
      <c r="U451" s="523">
        <v>45046</v>
      </c>
      <c r="V451" s="207"/>
      <c r="W451" s="207"/>
      <c r="X451" s="207"/>
      <c r="Y451" s="207"/>
      <c r="Z451" s="207"/>
      <c r="AA451" s="207"/>
      <c r="AB451" s="524"/>
      <c r="AC451" s="240">
        <v>0</v>
      </c>
      <c r="AD451" s="46" t="str">
        <f t="shared" si="123"/>
        <v>SIN AVANCE</v>
      </c>
      <c r="AE451" s="46">
        <f t="shared" si="124"/>
        <v>243</v>
      </c>
      <c r="AF451" s="46" t="str">
        <f t="shared" si="125"/>
        <v>CON TIEMPO</v>
      </c>
      <c r="AG451" s="240" t="e">
        <f>(SUMIF(#REF!,'TABLERO-HALLAZGOS'!Q451,#REF!))/(R451)</f>
        <v>#REF!</v>
      </c>
      <c r="AH451" s="46" t="s">
        <v>48</v>
      </c>
    </row>
    <row r="452" spans="2:34" ht="23.25" customHeight="1" x14ac:dyDescent="0.25">
      <c r="B452" s="486" t="s">
        <v>4791</v>
      </c>
      <c r="C452" s="486" t="s">
        <v>4792</v>
      </c>
      <c r="D452" s="25" t="s">
        <v>4793</v>
      </c>
      <c r="E452" s="520" t="s">
        <v>4961</v>
      </c>
      <c r="F452" s="441" t="s">
        <v>4952</v>
      </c>
      <c r="G452" s="25" t="s">
        <v>4953</v>
      </c>
      <c r="H452" s="441" t="s">
        <v>4952</v>
      </c>
      <c r="I452" s="520" t="s">
        <v>4954</v>
      </c>
      <c r="J452" s="520" t="s">
        <v>4952</v>
      </c>
      <c r="K452" s="520" t="s">
        <v>97</v>
      </c>
      <c r="L452" s="520" t="s">
        <v>84</v>
      </c>
      <c r="M452" s="520" t="s">
        <v>84</v>
      </c>
      <c r="N452" s="477" t="s">
        <v>4797</v>
      </c>
      <c r="O452" s="488">
        <v>90</v>
      </c>
      <c r="P452" s="488">
        <v>2022</v>
      </c>
      <c r="Q452" s="393" t="s">
        <v>4962</v>
      </c>
      <c r="R452" s="28" t="e">
        <f>COUNTIF(#REF!,'TABLERO-HALLAZGOS'!Q452)</f>
        <v>#REF!</v>
      </c>
      <c r="S452" s="521" t="s">
        <v>4963</v>
      </c>
      <c r="T452" s="522">
        <v>44835</v>
      </c>
      <c r="U452" s="523">
        <v>45230</v>
      </c>
      <c r="V452" s="207"/>
      <c r="W452" s="207"/>
      <c r="X452" s="207"/>
      <c r="Y452" s="207"/>
      <c r="Z452" s="207"/>
      <c r="AA452" s="207"/>
      <c r="AB452" s="524"/>
      <c r="AC452" s="240">
        <v>0</v>
      </c>
      <c r="AD452" s="46" t="str">
        <f t="shared" si="123"/>
        <v>SIN AVANCE</v>
      </c>
      <c r="AE452" s="46">
        <f t="shared" si="124"/>
        <v>427</v>
      </c>
      <c r="AF452" s="46" t="str">
        <f t="shared" si="125"/>
        <v>CON TIEMPO</v>
      </c>
      <c r="AG452" s="240" t="e">
        <f>(SUMIF(#REF!,'TABLERO-HALLAZGOS'!Q452,#REF!))/(R452)</f>
        <v>#REF!</v>
      </c>
      <c r="AH452" s="46" t="s">
        <v>48</v>
      </c>
    </row>
    <row r="453" spans="2:34" ht="23.25" customHeight="1" x14ac:dyDescent="0.25">
      <c r="B453" s="486" t="s">
        <v>4791</v>
      </c>
      <c r="C453" s="486" t="s">
        <v>4792</v>
      </c>
      <c r="D453" s="25" t="s">
        <v>4793</v>
      </c>
      <c r="E453" s="520" t="s">
        <v>4961</v>
      </c>
      <c r="F453" s="441" t="s">
        <v>4952</v>
      </c>
      <c r="G453" s="25" t="s">
        <v>4953</v>
      </c>
      <c r="H453" s="441" t="s">
        <v>4952</v>
      </c>
      <c r="I453" s="520" t="s">
        <v>4954</v>
      </c>
      <c r="J453" s="520" t="s">
        <v>4952</v>
      </c>
      <c r="K453" s="520" t="s">
        <v>97</v>
      </c>
      <c r="L453" s="520" t="s">
        <v>84</v>
      </c>
      <c r="M453" s="520" t="s">
        <v>84</v>
      </c>
      <c r="N453" s="477" t="s">
        <v>4797</v>
      </c>
      <c r="O453" s="488">
        <v>90</v>
      </c>
      <c r="P453" s="488">
        <v>2022</v>
      </c>
      <c r="Q453" s="393" t="s">
        <v>4964</v>
      </c>
      <c r="R453" s="28" t="e">
        <f>COUNTIF(#REF!,'TABLERO-HALLAZGOS'!Q453)</f>
        <v>#REF!</v>
      </c>
      <c r="S453" s="521" t="s">
        <v>4965</v>
      </c>
      <c r="T453" s="522">
        <v>44835</v>
      </c>
      <c r="U453" s="523">
        <v>45230</v>
      </c>
      <c r="V453" s="207"/>
      <c r="W453" s="207"/>
      <c r="X453" s="207"/>
      <c r="Y453" s="207"/>
      <c r="Z453" s="207"/>
      <c r="AA453" s="207"/>
      <c r="AB453" s="207"/>
      <c r="AC453" s="240">
        <v>0</v>
      </c>
      <c r="AD453" s="46" t="str">
        <f t="shared" si="123"/>
        <v>SIN AVANCE</v>
      </c>
      <c r="AE453" s="46">
        <f t="shared" si="124"/>
        <v>427</v>
      </c>
      <c r="AF453" s="46" t="str">
        <f t="shared" si="125"/>
        <v>CON TIEMPO</v>
      </c>
      <c r="AG453" s="240" t="e">
        <f>(SUMIF(#REF!,'TABLERO-HALLAZGOS'!Q453,#REF!))/(R453)</f>
        <v>#REF!</v>
      </c>
      <c r="AH453" s="46" t="s">
        <v>48</v>
      </c>
    </row>
    <row r="454" spans="2:34" ht="30.75" customHeight="1" x14ac:dyDescent="0.25">
      <c r="B454" s="194" t="s">
        <v>81</v>
      </c>
      <c r="C454" s="194" t="s">
        <v>2834</v>
      </c>
      <c r="D454" s="25" t="s">
        <v>2604</v>
      </c>
      <c r="E454" s="474" t="s">
        <v>84</v>
      </c>
      <c r="F454" s="474" t="s">
        <v>84</v>
      </c>
      <c r="G454" s="25" t="s">
        <v>84</v>
      </c>
      <c r="H454" s="474" t="s">
        <v>84</v>
      </c>
      <c r="I454" s="520" t="s">
        <v>81</v>
      </c>
      <c r="J454" s="520" t="s">
        <v>2834</v>
      </c>
      <c r="K454" s="520" t="s">
        <v>2604</v>
      </c>
      <c r="L454" s="520" t="s">
        <v>2949</v>
      </c>
      <c r="M454" s="520" t="s">
        <v>2658</v>
      </c>
      <c r="N454" s="393" t="s">
        <v>6</v>
      </c>
      <c r="O454" s="537" t="s">
        <v>2951</v>
      </c>
      <c r="P454" s="537" t="s">
        <v>2952</v>
      </c>
      <c r="Q454" s="393" t="s">
        <v>4966</v>
      </c>
      <c r="S454" s="521" t="s">
        <v>4967</v>
      </c>
      <c r="T454" s="518">
        <v>44929</v>
      </c>
      <c r="U454" s="519">
        <v>45077</v>
      </c>
      <c r="V454" s="538" t="s">
        <v>84</v>
      </c>
      <c r="W454" s="538" t="s">
        <v>84</v>
      </c>
      <c r="X454" s="538" t="s">
        <v>84</v>
      </c>
      <c r="Y454" s="538" t="s">
        <v>84</v>
      </c>
      <c r="Z454" s="538" t="s">
        <v>84</v>
      </c>
      <c r="AA454" s="538" t="s">
        <v>84</v>
      </c>
      <c r="AB454" s="538" t="s">
        <v>84</v>
      </c>
      <c r="AC454" s="538" t="s">
        <v>84</v>
      </c>
      <c r="AD454" s="538" t="s">
        <v>84</v>
      </c>
      <c r="AE454" s="538" t="s">
        <v>84</v>
      </c>
      <c r="AF454" s="538" t="s">
        <v>84</v>
      </c>
      <c r="AG454" s="240" t="e">
        <f>(SUMIF(#REF!,'TABLERO-HALLAZGOS'!Q454,#REF!))/(R454)</f>
        <v>#REF!</v>
      </c>
      <c r="AH454" s="538" t="s">
        <v>84</v>
      </c>
    </row>
    <row r="455" spans="2:34" ht="30.75" customHeight="1" x14ac:dyDescent="0.25">
      <c r="B455" s="194" t="s">
        <v>81</v>
      </c>
      <c r="C455" s="194" t="s">
        <v>2834</v>
      </c>
      <c r="D455" s="25" t="s">
        <v>2604</v>
      </c>
      <c r="E455" s="474" t="s">
        <v>84</v>
      </c>
      <c r="F455" s="474" t="s">
        <v>84</v>
      </c>
      <c r="G455" s="25" t="s">
        <v>84</v>
      </c>
      <c r="H455" s="474" t="s">
        <v>84</v>
      </c>
      <c r="I455" s="520" t="s">
        <v>81</v>
      </c>
      <c r="J455" s="520" t="s">
        <v>2834</v>
      </c>
      <c r="K455" s="520" t="s">
        <v>2604</v>
      </c>
      <c r="L455" s="520" t="s">
        <v>2949</v>
      </c>
      <c r="M455" s="520" t="s">
        <v>2658</v>
      </c>
      <c r="N455" s="393" t="s">
        <v>6</v>
      </c>
      <c r="O455" s="537" t="s">
        <v>2951</v>
      </c>
      <c r="P455" s="537" t="s">
        <v>2952</v>
      </c>
      <c r="Q455" s="393" t="s">
        <v>4968</v>
      </c>
      <c r="S455" s="521" t="s">
        <v>4969</v>
      </c>
      <c r="T455" s="518">
        <v>44929</v>
      </c>
      <c r="U455" s="519">
        <v>45077</v>
      </c>
      <c r="V455" s="538" t="s">
        <v>84</v>
      </c>
      <c r="W455" s="538" t="s">
        <v>84</v>
      </c>
      <c r="X455" s="538" t="s">
        <v>84</v>
      </c>
      <c r="Y455" s="538" t="s">
        <v>84</v>
      </c>
      <c r="Z455" s="538" t="s">
        <v>84</v>
      </c>
      <c r="AA455" s="538" t="s">
        <v>84</v>
      </c>
      <c r="AB455" s="538" t="s">
        <v>84</v>
      </c>
      <c r="AC455" s="538" t="s">
        <v>84</v>
      </c>
      <c r="AD455" s="538" t="s">
        <v>84</v>
      </c>
      <c r="AE455" s="538" t="s">
        <v>84</v>
      </c>
      <c r="AF455" s="538" t="s">
        <v>84</v>
      </c>
      <c r="AG455" s="240" t="e">
        <f>(SUMIF(#REF!,'TABLERO-HALLAZGOS'!Q455,#REF!))/(R455)</f>
        <v>#REF!</v>
      </c>
      <c r="AH455" s="538" t="s">
        <v>84</v>
      </c>
    </row>
    <row r="456" spans="2:34" s="1" customFormat="1" ht="30.75" customHeight="1" x14ac:dyDescent="0.25">
      <c r="B456" s="194" t="s">
        <v>81</v>
      </c>
      <c r="C456" s="194" t="s">
        <v>2834</v>
      </c>
      <c r="D456" s="25" t="s">
        <v>2604</v>
      </c>
      <c r="E456" s="474" t="s">
        <v>84</v>
      </c>
      <c r="F456" s="474" t="s">
        <v>84</v>
      </c>
      <c r="G456" s="25" t="s">
        <v>84</v>
      </c>
      <c r="H456" s="474" t="s">
        <v>84</v>
      </c>
      <c r="I456" s="473" t="s">
        <v>81</v>
      </c>
      <c r="J456" s="473" t="s">
        <v>2834</v>
      </c>
      <c r="K456" s="473" t="s">
        <v>2604</v>
      </c>
      <c r="L456" s="473" t="s">
        <v>2949</v>
      </c>
      <c r="M456" s="473" t="s">
        <v>2658</v>
      </c>
      <c r="N456" s="393" t="s">
        <v>6</v>
      </c>
      <c r="O456" s="488" t="s">
        <v>2951</v>
      </c>
      <c r="P456" s="488" t="s">
        <v>2952</v>
      </c>
      <c r="Q456" s="393" t="s">
        <v>4970</v>
      </c>
      <c r="S456" s="521" t="s">
        <v>4971</v>
      </c>
      <c r="T456" s="518">
        <v>44929</v>
      </c>
      <c r="U456" s="519">
        <v>45077</v>
      </c>
      <c r="V456" s="538" t="s">
        <v>84</v>
      </c>
      <c r="W456" s="538" t="s">
        <v>84</v>
      </c>
      <c r="X456" s="538" t="s">
        <v>84</v>
      </c>
      <c r="Y456" s="538" t="s">
        <v>84</v>
      </c>
      <c r="Z456" s="538" t="s">
        <v>84</v>
      </c>
      <c r="AA456" s="538" t="s">
        <v>84</v>
      </c>
      <c r="AB456" s="538" t="s">
        <v>84</v>
      </c>
      <c r="AC456" s="538" t="s">
        <v>84</v>
      </c>
      <c r="AD456" s="538" t="s">
        <v>84</v>
      </c>
      <c r="AE456" s="538" t="s">
        <v>84</v>
      </c>
      <c r="AF456" s="538" t="s">
        <v>84</v>
      </c>
      <c r="AG456" s="240" t="e">
        <f>(SUMIF(#REF!,'TABLERO-HALLAZGOS'!Q456,#REF!))/(R456)</f>
        <v>#REF!</v>
      </c>
      <c r="AH456" s="538" t="s">
        <v>84</v>
      </c>
    </row>
    <row r="457" spans="2:34" s="1" customFormat="1" ht="30.75" customHeight="1" x14ac:dyDescent="0.25">
      <c r="B457" s="194" t="s">
        <v>81</v>
      </c>
      <c r="C457" s="194" t="s">
        <v>2834</v>
      </c>
      <c r="D457" s="25" t="s">
        <v>2604</v>
      </c>
      <c r="E457" s="474" t="s">
        <v>84</v>
      </c>
      <c r="F457" s="474" t="s">
        <v>84</v>
      </c>
      <c r="G457" s="25" t="s">
        <v>84</v>
      </c>
      <c r="H457" s="474" t="s">
        <v>84</v>
      </c>
      <c r="I457" s="473" t="s">
        <v>81</v>
      </c>
      <c r="J457" s="473" t="s">
        <v>2834</v>
      </c>
      <c r="K457" s="473" t="s">
        <v>2604</v>
      </c>
      <c r="L457" s="473" t="s">
        <v>2949</v>
      </c>
      <c r="M457" s="473" t="s">
        <v>2658</v>
      </c>
      <c r="N457" s="393" t="s">
        <v>6</v>
      </c>
      <c r="O457" s="488" t="s">
        <v>2951</v>
      </c>
      <c r="P457" s="488" t="s">
        <v>2952</v>
      </c>
      <c r="Q457" s="393" t="s">
        <v>2953</v>
      </c>
      <c r="S457" s="521" t="s">
        <v>2954</v>
      </c>
      <c r="T457" s="518">
        <v>44929</v>
      </c>
      <c r="U457" s="519">
        <v>45077</v>
      </c>
      <c r="V457" s="538" t="s">
        <v>84</v>
      </c>
      <c r="W457" s="538" t="s">
        <v>84</v>
      </c>
      <c r="X457" s="538" t="s">
        <v>84</v>
      </c>
      <c r="Y457" s="538" t="s">
        <v>84</v>
      </c>
      <c r="Z457" s="538" t="s">
        <v>84</v>
      </c>
      <c r="AA457" s="538" t="s">
        <v>84</v>
      </c>
      <c r="AB457" s="538" t="s">
        <v>84</v>
      </c>
      <c r="AC457" s="538" t="s">
        <v>84</v>
      </c>
      <c r="AD457" s="538" t="s">
        <v>84</v>
      </c>
      <c r="AE457" s="538" t="s">
        <v>84</v>
      </c>
      <c r="AF457" s="538" t="s">
        <v>84</v>
      </c>
      <c r="AG457" s="240" t="e">
        <f>(SUMIF(#REF!,'TABLERO-HALLAZGOS'!Q457,#REF!))/(R457)</f>
        <v>#REF!</v>
      </c>
      <c r="AH457" s="538" t="s">
        <v>84</v>
      </c>
    </row>
    <row r="458" spans="2:34" s="1" customFormat="1" ht="30.75" customHeight="1" x14ac:dyDescent="0.25">
      <c r="B458" s="194" t="s">
        <v>81</v>
      </c>
      <c r="C458" s="194" t="s">
        <v>2834</v>
      </c>
      <c r="D458" s="25" t="s">
        <v>2604</v>
      </c>
      <c r="E458" s="474" t="s">
        <v>84</v>
      </c>
      <c r="F458" s="474" t="s">
        <v>84</v>
      </c>
      <c r="G458" s="25" t="s">
        <v>84</v>
      </c>
      <c r="H458" s="474" t="s">
        <v>84</v>
      </c>
      <c r="I458" s="473" t="s">
        <v>81</v>
      </c>
      <c r="J458" s="473" t="s">
        <v>2834</v>
      </c>
      <c r="K458" s="473" t="s">
        <v>2604</v>
      </c>
      <c r="L458" s="473" t="s">
        <v>2949</v>
      </c>
      <c r="M458" s="473" t="s">
        <v>2658</v>
      </c>
      <c r="N458" s="393" t="s">
        <v>6</v>
      </c>
      <c r="O458" s="488" t="s">
        <v>2951</v>
      </c>
      <c r="P458" s="488" t="s">
        <v>2952</v>
      </c>
      <c r="Q458" s="393" t="s">
        <v>4972</v>
      </c>
      <c r="S458" s="521" t="s">
        <v>4973</v>
      </c>
      <c r="T458" s="518">
        <v>44929</v>
      </c>
      <c r="U458" s="519">
        <v>45077</v>
      </c>
      <c r="V458" s="538" t="s">
        <v>84</v>
      </c>
      <c r="W458" s="538" t="s">
        <v>84</v>
      </c>
      <c r="X458" s="538" t="s">
        <v>84</v>
      </c>
      <c r="Y458" s="538" t="s">
        <v>84</v>
      </c>
      <c r="Z458" s="538" t="s">
        <v>84</v>
      </c>
      <c r="AA458" s="538" t="s">
        <v>84</v>
      </c>
      <c r="AB458" s="538" t="s">
        <v>84</v>
      </c>
      <c r="AC458" s="538" t="s">
        <v>84</v>
      </c>
      <c r="AD458" s="538" t="s">
        <v>84</v>
      </c>
      <c r="AE458" s="538" t="s">
        <v>84</v>
      </c>
      <c r="AF458" s="538" t="s">
        <v>84</v>
      </c>
      <c r="AG458" s="240" t="e">
        <f>(SUMIF(#REF!,'TABLERO-HALLAZGOS'!Q458,#REF!))/(R458)</f>
        <v>#REF!</v>
      </c>
      <c r="AH458" s="538" t="s">
        <v>84</v>
      </c>
    </row>
    <row r="459" spans="2:34" ht="30.75" customHeight="1" x14ac:dyDescent="0.25">
      <c r="B459" s="194" t="s">
        <v>81</v>
      </c>
      <c r="C459" s="194" t="s">
        <v>2834</v>
      </c>
      <c r="D459" s="25" t="s">
        <v>2604</v>
      </c>
      <c r="E459" s="474" t="s">
        <v>84</v>
      </c>
      <c r="F459" s="474" t="s">
        <v>84</v>
      </c>
      <c r="G459" s="25" t="s">
        <v>84</v>
      </c>
      <c r="H459" s="474" t="s">
        <v>84</v>
      </c>
      <c r="I459" s="520" t="s">
        <v>81</v>
      </c>
      <c r="J459" s="520" t="s">
        <v>2834</v>
      </c>
      <c r="K459" s="520" t="s">
        <v>2604</v>
      </c>
      <c r="L459" s="520" t="s">
        <v>2949</v>
      </c>
      <c r="M459" s="520" t="s">
        <v>2658</v>
      </c>
      <c r="N459" s="393" t="s">
        <v>6</v>
      </c>
      <c r="O459" s="537" t="s">
        <v>2951</v>
      </c>
      <c r="P459" s="537" t="s">
        <v>2952</v>
      </c>
      <c r="Q459" s="393" t="s">
        <v>4974</v>
      </c>
      <c r="S459" s="521" t="s">
        <v>4975</v>
      </c>
      <c r="T459" s="518">
        <v>44929</v>
      </c>
      <c r="U459" s="519">
        <v>45230</v>
      </c>
      <c r="V459" s="538" t="s">
        <v>84</v>
      </c>
      <c r="W459" s="538" t="s">
        <v>84</v>
      </c>
      <c r="X459" s="538" t="s">
        <v>84</v>
      </c>
      <c r="Y459" s="538" t="s">
        <v>84</v>
      </c>
      <c r="Z459" s="538" t="s">
        <v>84</v>
      </c>
      <c r="AA459" s="538" t="s">
        <v>84</v>
      </c>
      <c r="AB459" s="538" t="s">
        <v>84</v>
      </c>
      <c r="AC459" s="538" t="s">
        <v>84</v>
      </c>
      <c r="AD459" s="538" t="s">
        <v>84</v>
      </c>
      <c r="AE459" s="538" t="s">
        <v>84</v>
      </c>
      <c r="AF459" s="538" t="s">
        <v>84</v>
      </c>
      <c r="AG459" s="240" t="e">
        <f>(SUMIF(#REF!,'TABLERO-HALLAZGOS'!Q459,#REF!))/(R459)</f>
        <v>#REF!</v>
      </c>
      <c r="AH459" s="538" t="s">
        <v>84</v>
      </c>
    </row>
  </sheetData>
  <autoFilter ref="B5:AH459" xr:uid="{00000000-0009-0000-0000-000005000000}"/>
  <mergeCells count="7">
    <mergeCell ref="AC3:AH3"/>
    <mergeCell ref="V3:AA3"/>
    <mergeCell ref="AC4:AF4"/>
    <mergeCell ref="D2:E2"/>
    <mergeCell ref="AG4:AH4"/>
    <mergeCell ref="V4:Y4"/>
    <mergeCell ref="Z4:AA4"/>
  </mergeCells>
  <dataValidations count="7">
    <dataValidation type="date" allowBlank="1" showInputMessage="1" errorTitle="Entrada no válida" error="Por favor escriba una fecha válida (AAAA/MM/DD)" promptTitle="Ingrese una fecha (AAAA/MM/DD)" sqref="T150:T152 T85:T87 T158 T155:U155 T7:U7 T154 T74:U84 T160:U160 T14:U20 T157:U157 T162:U163 U21:U25" xr:uid="{00000000-0002-0000-0500-000000000000}">
      <formula1>1900/1/1</formula1>
      <formula2>3000/1/1</formula2>
    </dataValidation>
    <dataValidation type="textLength" allowBlank="1" showInputMessage="1" error="Escriba un texto  Maximo 100 Caracteres" promptTitle="Cualquier contenido Maximo 100 Caracteres" sqref="H183 E79 E183 E186 H79 H186" xr:uid="{00000000-0002-0000-0500-000001000000}">
      <formula1>0</formula1>
      <formula2>100</formula2>
    </dataValidation>
    <dataValidation type="textLength" allowBlank="1" showInputMessage="1" showErrorMessage="1" errorTitle="Entrada no válida" error="Escriba un texto  Maximo 100 Caracteres" promptTitle="Cualquier contenido Maximo 100 Caracteres" sqref="H19:H20 G300:G301 E175 G158:G159 G219 H167 H74 H123:H135 H153 H160 H175 H203:H207 G303:G307 H184:H185 G296:G297 G294 G290:G292 G284 G282 G225:G229 E173 G92 G137:G138 G145 G154 G143 H15:H17 G26:G30 G104:G112 G140 H173 G231:G232 G347:G348 G38:G55 G57:G61 E34:E37 H34:H37" xr:uid="{00000000-0002-0000-0500-000002000000}">
      <formula1>0</formula1>
      <formula2>100</formula2>
    </dataValidation>
    <dataValidation type="textLength" allowBlank="1" showInputMessage="1" showErrorMessage="1" sqref="H256:H261" xr:uid="{00000000-0002-0000-0500-000003000000}">
      <formula1>1</formula1>
      <formula2>100</formula2>
    </dataValidation>
    <dataValidation type="date" operator="greaterThan" allowBlank="1" showInputMessage="1" showErrorMessage="1" error="Fecha debe ser posterior a la del hallazgo (Columna E)" sqref="T208 T211" xr:uid="{00000000-0002-0000-0500-000004000000}">
      <formula1>#REF!</formula1>
    </dataValidation>
    <dataValidation type="date" operator="greaterThan" allowBlank="1" showInputMessage="1" showErrorMessage="1" error="Fecha debe ser posterior a la de inicio (Columna U)" sqref="U211 U208" xr:uid="{00000000-0002-0000-0500-000005000000}">
      <formula1>T208</formula1>
    </dataValidation>
    <dataValidation type="textLength" allowBlank="1" showInputMessage="1" showErrorMessage="1" errorTitle="Entrada no válida" error="Escriba un texto  Maximo 500 Caracteres" promptTitle="Cualquier contenido Maximo 500 Caracteres" sqref="T113:U114" xr:uid="{00000000-0002-0000-0500-000006000000}">
      <formula1>0</formula1>
      <formula2>500</formula2>
    </dataValidation>
  </dataValidations>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C33"/>
  <sheetViews>
    <sheetView topLeftCell="A13" workbookViewId="0">
      <selection activeCell="M21" sqref="M21"/>
    </sheetView>
  </sheetViews>
  <sheetFormatPr baseColWidth="10" defaultColWidth="10.7109375" defaultRowHeight="15" x14ac:dyDescent="0.25"/>
  <cols>
    <col min="2" max="4" width="10.7109375" customWidth="1"/>
    <col min="7" max="7" width="10.7109375" customWidth="1"/>
    <col min="9" max="12" width="10.7109375" customWidth="1"/>
    <col min="15" max="15" width="10.7109375" customWidth="1"/>
    <col min="17" max="18" width="10.7109375" customWidth="1"/>
    <col min="19" max="19" width="41" customWidth="1"/>
    <col min="20" max="20" width="10.7109375" customWidth="1"/>
    <col min="22" max="25" width="10.7109375" customWidth="1"/>
    <col min="26" max="26" width="25.5703125" customWidth="1"/>
    <col min="27" max="27" width="20.7109375" customWidth="1"/>
    <col min="28" max="28" width="10.7109375" customWidth="1"/>
    <col min="29" max="29" width="40.85546875" customWidth="1"/>
    <col min="30" max="30" width="36.28515625" customWidth="1"/>
  </cols>
  <sheetData>
    <row r="1" spans="2:27" ht="15.75" thickBot="1" x14ac:dyDescent="0.3"/>
    <row r="2" spans="2:27" ht="115.5" thickBot="1" x14ac:dyDescent="0.3">
      <c r="B2" s="178" t="s">
        <v>110</v>
      </c>
      <c r="C2" s="179" t="s">
        <v>111</v>
      </c>
      <c r="D2" s="179" t="s">
        <v>112</v>
      </c>
      <c r="E2" s="179" t="s">
        <v>113</v>
      </c>
      <c r="F2" s="179" t="s">
        <v>114</v>
      </c>
      <c r="G2" s="179" t="s">
        <v>115</v>
      </c>
      <c r="H2" s="179" t="s">
        <v>116</v>
      </c>
      <c r="I2" s="179" t="s">
        <v>117</v>
      </c>
      <c r="J2" s="179" t="s">
        <v>118</v>
      </c>
      <c r="K2" s="179" t="s">
        <v>119</v>
      </c>
      <c r="L2" s="179" t="s">
        <v>120</v>
      </c>
      <c r="M2" s="179" t="s">
        <v>121</v>
      </c>
      <c r="N2" s="179" t="s">
        <v>122</v>
      </c>
      <c r="O2" s="179" t="s">
        <v>123</v>
      </c>
      <c r="P2" s="179" t="s">
        <v>124</v>
      </c>
      <c r="Q2" s="179" t="s">
        <v>125</v>
      </c>
      <c r="R2" s="179" t="s">
        <v>126</v>
      </c>
      <c r="S2" s="179" t="s">
        <v>127</v>
      </c>
      <c r="T2" s="179" t="s">
        <v>128</v>
      </c>
      <c r="U2" s="179" t="s">
        <v>129</v>
      </c>
      <c r="V2" s="179" t="s">
        <v>130</v>
      </c>
      <c r="W2" s="179" t="s">
        <v>53</v>
      </c>
      <c r="X2" s="179" t="s">
        <v>61</v>
      </c>
      <c r="Y2" s="180" t="s">
        <v>65</v>
      </c>
      <c r="Z2" s="181" t="s">
        <v>4976</v>
      </c>
      <c r="AA2" s="181" t="s">
        <v>4977</v>
      </c>
    </row>
    <row r="3" spans="2:27" ht="30" customHeight="1" x14ac:dyDescent="0.25">
      <c r="B3" s="174">
        <v>67</v>
      </c>
      <c r="C3" s="175" t="s">
        <v>40</v>
      </c>
      <c r="D3" s="63" t="s">
        <v>40</v>
      </c>
      <c r="E3" s="64" t="s">
        <v>102</v>
      </c>
      <c r="F3" s="64" t="s">
        <v>170</v>
      </c>
      <c r="G3" s="64" t="s">
        <v>278</v>
      </c>
      <c r="H3" s="63" t="s">
        <v>231</v>
      </c>
      <c r="I3" s="63" t="s">
        <v>6</v>
      </c>
      <c r="J3" s="64" t="s">
        <v>4978</v>
      </c>
      <c r="K3" s="64" t="s">
        <v>84</v>
      </c>
      <c r="L3" s="63" t="s">
        <v>396</v>
      </c>
      <c r="M3" s="64">
        <v>2018</v>
      </c>
      <c r="N3" s="62" t="s">
        <v>4979</v>
      </c>
      <c r="O3" s="63" t="s">
        <v>54</v>
      </c>
      <c r="P3" s="62" t="s">
        <v>4980</v>
      </c>
      <c r="Q3" s="64" t="s">
        <v>84</v>
      </c>
      <c r="R3" s="63" t="s">
        <v>84</v>
      </c>
      <c r="S3" s="63" t="s">
        <v>84</v>
      </c>
      <c r="T3" s="64" t="s">
        <v>84</v>
      </c>
      <c r="U3" s="64" t="s">
        <v>84</v>
      </c>
      <c r="V3" s="65">
        <v>43452</v>
      </c>
      <c r="W3" s="65">
        <v>43799</v>
      </c>
      <c r="X3" s="65" t="s">
        <v>64</v>
      </c>
      <c r="Y3" s="65" t="s">
        <v>62</v>
      </c>
      <c r="Z3" s="176" t="s">
        <v>4981</v>
      </c>
      <c r="AA3" s="177" t="s">
        <v>4982</v>
      </c>
    </row>
    <row r="4" spans="2:27" ht="30" customHeight="1" x14ac:dyDescent="0.25">
      <c r="B4" s="35">
        <v>68</v>
      </c>
      <c r="C4" s="83" t="s">
        <v>40</v>
      </c>
      <c r="D4" s="25" t="s">
        <v>40</v>
      </c>
      <c r="E4" s="28" t="s">
        <v>102</v>
      </c>
      <c r="F4" s="25" t="s">
        <v>170</v>
      </c>
      <c r="G4" s="25" t="s">
        <v>171</v>
      </c>
      <c r="H4" s="25" t="s">
        <v>231</v>
      </c>
      <c r="I4" s="25" t="s">
        <v>6</v>
      </c>
      <c r="J4" s="28" t="s">
        <v>4983</v>
      </c>
      <c r="K4" s="28" t="s">
        <v>84</v>
      </c>
      <c r="L4" s="25" t="s">
        <v>396</v>
      </c>
      <c r="M4" s="28">
        <v>2018</v>
      </c>
      <c r="N4" s="26" t="s">
        <v>4984</v>
      </c>
      <c r="O4" s="25" t="s">
        <v>54</v>
      </c>
      <c r="P4" s="26" t="s">
        <v>4985</v>
      </c>
      <c r="Q4" s="28" t="s">
        <v>84</v>
      </c>
      <c r="R4" s="25" t="s">
        <v>84</v>
      </c>
      <c r="S4" s="25" t="s">
        <v>84</v>
      </c>
      <c r="T4" s="28" t="s">
        <v>84</v>
      </c>
      <c r="U4" s="28" t="s">
        <v>84</v>
      </c>
      <c r="V4" s="37">
        <v>43452</v>
      </c>
      <c r="W4" s="37">
        <v>43799</v>
      </c>
      <c r="X4" s="37" t="s">
        <v>64</v>
      </c>
      <c r="Y4" s="37" t="s">
        <v>62</v>
      </c>
      <c r="Z4" s="150" t="s">
        <v>4981</v>
      </c>
      <c r="AA4" s="152" t="s">
        <v>4982</v>
      </c>
    </row>
    <row r="5" spans="2:27" ht="30" customHeight="1" x14ac:dyDescent="0.25">
      <c r="B5" s="35">
        <v>236</v>
      </c>
      <c r="C5" s="26" t="s">
        <v>40</v>
      </c>
      <c r="D5" s="25" t="s">
        <v>40</v>
      </c>
      <c r="E5" s="28" t="s">
        <v>102</v>
      </c>
      <c r="F5" s="25" t="s">
        <v>258</v>
      </c>
      <c r="G5" s="35" t="s">
        <v>1095</v>
      </c>
      <c r="H5" s="25" t="s">
        <v>231</v>
      </c>
      <c r="I5" s="25" t="s">
        <v>6</v>
      </c>
      <c r="J5" s="28" t="s">
        <v>4986</v>
      </c>
      <c r="K5" s="28" t="s">
        <v>84</v>
      </c>
      <c r="L5" s="76" t="s">
        <v>1065</v>
      </c>
      <c r="M5" s="28">
        <v>2019</v>
      </c>
      <c r="N5" s="26" t="s">
        <v>4987</v>
      </c>
      <c r="O5" s="40" t="s">
        <v>2414</v>
      </c>
      <c r="P5" s="25" t="s">
        <v>2415</v>
      </c>
      <c r="Q5" s="28" t="s">
        <v>84</v>
      </c>
      <c r="R5" s="25" t="s">
        <v>84</v>
      </c>
      <c r="S5" s="25" t="s">
        <v>1000</v>
      </c>
      <c r="T5" s="28" t="s">
        <v>84</v>
      </c>
      <c r="U5" s="28" t="s">
        <v>84</v>
      </c>
      <c r="V5" s="37">
        <v>44287</v>
      </c>
      <c r="W5" s="37">
        <v>44531</v>
      </c>
      <c r="X5" s="37" t="s">
        <v>64</v>
      </c>
      <c r="Y5" s="37" t="s">
        <v>64</v>
      </c>
      <c r="Z5" s="150" t="s">
        <v>4981</v>
      </c>
      <c r="AA5" s="152" t="s">
        <v>4988</v>
      </c>
    </row>
    <row r="6" spans="2:27" ht="30" customHeight="1" x14ac:dyDescent="0.25">
      <c r="B6" s="35">
        <v>237</v>
      </c>
      <c r="C6" s="26" t="s">
        <v>40</v>
      </c>
      <c r="D6" s="25" t="s">
        <v>40</v>
      </c>
      <c r="E6" s="28" t="s">
        <v>102</v>
      </c>
      <c r="F6" s="28" t="s">
        <v>170</v>
      </c>
      <c r="G6" s="25" t="s">
        <v>278</v>
      </c>
      <c r="H6" s="25" t="s">
        <v>231</v>
      </c>
      <c r="I6" s="25" t="s">
        <v>6</v>
      </c>
      <c r="J6" s="28" t="s">
        <v>4989</v>
      </c>
      <c r="K6" s="28" t="s">
        <v>84</v>
      </c>
      <c r="L6" s="25" t="s">
        <v>1065</v>
      </c>
      <c r="M6" s="28">
        <v>2019</v>
      </c>
      <c r="N6" s="26" t="s">
        <v>4990</v>
      </c>
      <c r="O6" s="40" t="s">
        <v>4991</v>
      </c>
      <c r="P6" s="25" t="s">
        <v>4992</v>
      </c>
      <c r="Q6" s="28" t="s">
        <v>84</v>
      </c>
      <c r="R6" s="25" t="s">
        <v>84</v>
      </c>
      <c r="S6" s="25" t="s">
        <v>1000</v>
      </c>
      <c r="T6" s="28" t="s">
        <v>84</v>
      </c>
      <c r="U6" s="28" t="s">
        <v>84</v>
      </c>
      <c r="V6" s="37">
        <v>44287</v>
      </c>
      <c r="W6" s="37">
        <v>44531</v>
      </c>
      <c r="X6" s="37" t="s">
        <v>64</v>
      </c>
      <c r="Y6" s="37" t="s">
        <v>64</v>
      </c>
      <c r="Z6" s="150" t="s">
        <v>4981</v>
      </c>
      <c r="AA6" s="152" t="s">
        <v>4988</v>
      </c>
    </row>
    <row r="7" spans="2:27" ht="30" customHeight="1" x14ac:dyDescent="0.25">
      <c r="B7" s="35">
        <v>241</v>
      </c>
      <c r="C7" s="26" t="s">
        <v>4993</v>
      </c>
      <c r="D7" s="25" t="s">
        <v>40</v>
      </c>
      <c r="E7" s="28" t="s">
        <v>102</v>
      </c>
      <c r="F7" s="25" t="s">
        <v>258</v>
      </c>
      <c r="G7" s="25" t="s">
        <v>259</v>
      </c>
      <c r="H7" s="25" t="s">
        <v>231</v>
      </c>
      <c r="I7" s="25" t="s">
        <v>6</v>
      </c>
      <c r="J7" s="28" t="s">
        <v>4994</v>
      </c>
      <c r="K7" s="28" t="s">
        <v>84</v>
      </c>
      <c r="L7" s="25" t="s">
        <v>1065</v>
      </c>
      <c r="M7" s="28">
        <v>2019</v>
      </c>
      <c r="N7" s="26" t="s">
        <v>4995</v>
      </c>
      <c r="O7" s="25" t="s">
        <v>4996</v>
      </c>
      <c r="P7" s="25" t="s">
        <v>4997</v>
      </c>
      <c r="Q7" s="28" t="s">
        <v>84</v>
      </c>
      <c r="R7" s="25" t="s">
        <v>84</v>
      </c>
      <c r="S7" s="25" t="s">
        <v>1000</v>
      </c>
      <c r="T7" s="28" t="s">
        <v>84</v>
      </c>
      <c r="U7" s="28" t="s">
        <v>84</v>
      </c>
      <c r="V7" s="37">
        <v>44287</v>
      </c>
      <c r="W7" s="37">
        <v>44501</v>
      </c>
      <c r="X7" s="37" t="s">
        <v>64</v>
      </c>
      <c r="Y7" s="37" t="s">
        <v>64</v>
      </c>
      <c r="Z7" s="150" t="s">
        <v>4981</v>
      </c>
      <c r="AA7" s="152" t="s">
        <v>4988</v>
      </c>
    </row>
    <row r="8" spans="2:27" ht="30" customHeight="1" x14ac:dyDescent="0.25">
      <c r="B8" s="35">
        <v>251</v>
      </c>
      <c r="C8" s="26" t="s">
        <v>2410</v>
      </c>
      <c r="D8" s="25" t="s">
        <v>20</v>
      </c>
      <c r="E8" s="28" t="s">
        <v>95</v>
      </c>
      <c r="F8" s="28" t="s">
        <v>170</v>
      </c>
      <c r="G8" s="25" t="s">
        <v>278</v>
      </c>
      <c r="H8" s="25" t="s">
        <v>231</v>
      </c>
      <c r="I8" s="25" t="s">
        <v>6</v>
      </c>
      <c r="J8" s="28" t="s">
        <v>4998</v>
      </c>
      <c r="K8" s="28" t="s">
        <v>84</v>
      </c>
      <c r="L8" s="25" t="s">
        <v>1065</v>
      </c>
      <c r="M8" s="28">
        <v>2019</v>
      </c>
      <c r="N8" s="26" t="s">
        <v>4999</v>
      </c>
      <c r="O8" s="25" t="s">
        <v>2414</v>
      </c>
      <c r="P8" s="25" t="s">
        <v>2415</v>
      </c>
      <c r="Q8" s="28" t="s">
        <v>84</v>
      </c>
      <c r="R8" s="25" t="s">
        <v>84</v>
      </c>
      <c r="S8" s="25" t="s">
        <v>1000</v>
      </c>
      <c r="T8" s="28" t="s">
        <v>84</v>
      </c>
      <c r="U8" s="28" t="s">
        <v>84</v>
      </c>
      <c r="V8" s="37">
        <v>44287</v>
      </c>
      <c r="W8" s="37">
        <v>44531</v>
      </c>
      <c r="X8" s="37" t="s">
        <v>64</v>
      </c>
      <c r="Y8" s="37" t="s">
        <v>64</v>
      </c>
      <c r="Z8" s="150" t="s">
        <v>4981</v>
      </c>
      <c r="AA8" s="152" t="s">
        <v>4988</v>
      </c>
    </row>
    <row r="9" spans="2:27" ht="30" customHeight="1" x14ac:dyDescent="0.25">
      <c r="B9" s="35">
        <v>252</v>
      </c>
      <c r="C9" s="26" t="s">
        <v>5000</v>
      </c>
      <c r="D9" s="25" t="s">
        <v>40</v>
      </c>
      <c r="E9" s="28" t="s">
        <v>102</v>
      </c>
      <c r="F9" s="28" t="s">
        <v>170</v>
      </c>
      <c r="G9" s="25" t="s">
        <v>278</v>
      </c>
      <c r="H9" s="25" t="s">
        <v>231</v>
      </c>
      <c r="I9" s="25" t="s">
        <v>6</v>
      </c>
      <c r="J9" s="28" t="s">
        <v>5001</v>
      </c>
      <c r="K9" s="28" t="s">
        <v>84</v>
      </c>
      <c r="L9" s="25" t="s">
        <v>1065</v>
      </c>
      <c r="M9" s="28">
        <v>2019</v>
      </c>
      <c r="N9" s="26" t="s">
        <v>4999</v>
      </c>
      <c r="O9" s="25" t="s">
        <v>2414</v>
      </c>
      <c r="P9" s="25" t="s">
        <v>5002</v>
      </c>
      <c r="Q9" s="28" t="s">
        <v>84</v>
      </c>
      <c r="R9" s="25" t="s">
        <v>84</v>
      </c>
      <c r="S9" s="25" t="s">
        <v>1000</v>
      </c>
      <c r="T9" s="28" t="s">
        <v>84</v>
      </c>
      <c r="U9" s="28" t="s">
        <v>84</v>
      </c>
      <c r="V9" s="37">
        <v>44287</v>
      </c>
      <c r="W9" s="37">
        <v>44531</v>
      </c>
      <c r="X9" s="37"/>
      <c r="Y9" s="37"/>
      <c r="Z9" s="150" t="s">
        <v>4981</v>
      </c>
      <c r="AA9" s="152" t="s">
        <v>4988</v>
      </c>
    </row>
    <row r="10" spans="2:27" ht="30" customHeight="1" x14ac:dyDescent="0.25">
      <c r="B10" s="35">
        <v>255</v>
      </c>
      <c r="C10" s="26" t="s">
        <v>40</v>
      </c>
      <c r="D10" s="25" t="s">
        <v>40</v>
      </c>
      <c r="E10" s="28" t="s">
        <v>102</v>
      </c>
      <c r="F10" s="76" t="s">
        <v>258</v>
      </c>
      <c r="G10" s="76" t="s">
        <v>1052</v>
      </c>
      <c r="H10" s="25" t="s">
        <v>231</v>
      </c>
      <c r="I10" s="25" t="s">
        <v>6</v>
      </c>
      <c r="J10" s="28" t="s">
        <v>5003</v>
      </c>
      <c r="K10" s="28" t="s">
        <v>84</v>
      </c>
      <c r="L10" s="25" t="s">
        <v>1065</v>
      </c>
      <c r="M10" s="28">
        <v>2019</v>
      </c>
      <c r="N10" s="26" t="s">
        <v>5004</v>
      </c>
      <c r="O10" s="26" t="s">
        <v>5005</v>
      </c>
      <c r="P10" s="26" t="s">
        <v>5006</v>
      </c>
      <c r="Q10" s="28" t="s">
        <v>84</v>
      </c>
      <c r="R10" s="25" t="s">
        <v>84</v>
      </c>
      <c r="S10" s="25" t="s">
        <v>1000</v>
      </c>
      <c r="T10" s="28" t="s">
        <v>84</v>
      </c>
      <c r="U10" s="28" t="s">
        <v>84</v>
      </c>
      <c r="V10" s="37">
        <v>44287</v>
      </c>
      <c r="W10" s="37">
        <v>44531</v>
      </c>
      <c r="X10" s="37" t="s">
        <v>64</v>
      </c>
      <c r="Y10" s="37" t="s">
        <v>64</v>
      </c>
      <c r="Z10" s="150" t="s">
        <v>4981</v>
      </c>
      <c r="AA10" s="152" t="s">
        <v>4988</v>
      </c>
    </row>
    <row r="11" spans="2:27" ht="30" customHeight="1" x14ac:dyDescent="0.25">
      <c r="B11" s="35">
        <v>528</v>
      </c>
      <c r="C11" s="148" t="s">
        <v>24</v>
      </c>
      <c r="D11" s="25" t="s">
        <v>35</v>
      </c>
      <c r="E11" s="98" t="s">
        <v>99</v>
      </c>
      <c r="F11" s="149" t="s">
        <v>462</v>
      </c>
      <c r="G11" s="97" t="s">
        <v>485</v>
      </c>
      <c r="H11" s="97" t="s">
        <v>309</v>
      </c>
      <c r="I11" s="25" t="s">
        <v>6</v>
      </c>
      <c r="J11" s="28" t="s">
        <v>2209</v>
      </c>
      <c r="K11" s="31" t="s">
        <v>84</v>
      </c>
      <c r="L11" s="25" t="s">
        <v>2020</v>
      </c>
      <c r="M11" s="25">
        <v>2020</v>
      </c>
      <c r="N11" s="32" t="s">
        <v>5007</v>
      </c>
      <c r="O11" s="25" t="s">
        <v>54</v>
      </c>
      <c r="P11" s="25" t="s">
        <v>54</v>
      </c>
      <c r="Q11" s="28" t="s">
        <v>84</v>
      </c>
      <c r="R11" s="25" t="s">
        <v>84</v>
      </c>
      <c r="S11" s="25" t="s">
        <v>1000</v>
      </c>
      <c r="T11" s="28" t="s">
        <v>84</v>
      </c>
      <c r="U11" s="28" t="s">
        <v>84</v>
      </c>
      <c r="V11" s="37" t="s">
        <v>54</v>
      </c>
      <c r="W11" s="37" t="s">
        <v>54</v>
      </c>
      <c r="X11" s="37" t="s">
        <v>62</v>
      </c>
      <c r="Y11" s="37" t="s">
        <v>62</v>
      </c>
      <c r="Z11" s="150" t="s">
        <v>4981</v>
      </c>
      <c r="AA11" s="152" t="s">
        <v>5008</v>
      </c>
    </row>
    <row r="12" spans="2:27" ht="30" customHeight="1" x14ac:dyDescent="0.25">
      <c r="B12" s="35">
        <v>536</v>
      </c>
      <c r="C12" s="148" t="s">
        <v>24</v>
      </c>
      <c r="D12" s="25" t="s">
        <v>35</v>
      </c>
      <c r="E12" s="98" t="s">
        <v>99</v>
      </c>
      <c r="F12" s="149" t="s">
        <v>247</v>
      </c>
      <c r="G12" s="97" t="s">
        <v>360</v>
      </c>
      <c r="H12" s="97" t="s">
        <v>309</v>
      </c>
      <c r="I12" s="25" t="s">
        <v>6</v>
      </c>
      <c r="J12" s="28" t="s">
        <v>2255</v>
      </c>
      <c r="K12" s="31" t="s">
        <v>84</v>
      </c>
      <c r="L12" s="25" t="s">
        <v>2020</v>
      </c>
      <c r="M12" s="25">
        <v>2020</v>
      </c>
      <c r="N12" s="32" t="s">
        <v>5009</v>
      </c>
      <c r="O12" s="25" t="s">
        <v>54</v>
      </c>
      <c r="P12" s="25" t="s">
        <v>54</v>
      </c>
      <c r="Q12" s="28" t="s">
        <v>84</v>
      </c>
      <c r="R12" s="25" t="s">
        <v>84</v>
      </c>
      <c r="S12" s="25" t="s">
        <v>1000</v>
      </c>
      <c r="T12" s="28" t="s">
        <v>84</v>
      </c>
      <c r="U12" s="28" t="s">
        <v>84</v>
      </c>
      <c r="V12" s="37" t="s">
        <v>54</v>
      </c>
      <c r="W12" s="37" t="s">
        <v>54</v>
      </c>
      <c r="X12" s="37" t="s">
        <v>62</v>
      </c>
      <c r="Y12" s="37" t="s">
        <v>62</v>
      </c>
      <c r="Z12" s="150" t="s">
        <v>4981</v>
      </c>
      <c r="AA12" s="152" t="s">
        <v>5008</v>
      </c>
    </row>
    <row r="13" spans="2:27" ht="30" customHeight="1" x14ac:dyDescent="0.25">
      <c r="B13" s="35">
        <v>630</v>
      </c>
      <c r="C13" s="25" t="s">
        <v>5010</v>
      </c>
      <c r="D13" s="25" t="s">
        <v>20</v>
      </c>
      <c r="E13" s="28" t="s">
        <v>95</v>
      </c>
      <c r="F13" s="25" t="s">
        <v>170</v>
      </c>
      <c r="G13" s="25" t="s">
        <v>278</v>
      </c>
      <c r="H13" s="25" t="s">
        <v>148</v>
      </c>
      <c r="I13" s="25" t="s">
        <v>6</v>
      </c>
      <c r="J13" s="28" t="s">
        <v>5011</v>
      </c>
      <c r="K13" s="31" t="s">
        <v>84</v>
      </c>
      <c r="L13" s="25" t="s">
        <v>5012</v>
      </c>
      <c r="M13" s="28">
        <v>2020</v>
      </c>
      <c r="N13" s="105" t="s">
        <v>5013</v>
      </c>
      <c r="O13" s="25" t="s">
        <v>5014</v>
      </c>
      <c r="P13" s="25" t="s">
        <v>5015</v>
      </c>
      <c r="Q13" s="28" t="s">
        <v>84</v>
      </c>
      <c r="R13" s="25" t="s">
        <v>84</v>
      </c>
      <c r="S13" s="25" t="s">
        <v>84</v>
      </c>
      <c r="T13" s="28" t="s">
        <v>84</v>
      </c>
      <c r="U13" s="28" t="s">
        <v>84</v>
      </c>
      <c r="V13" s="37">
        <v>44318</v>
      </c>
      <c r="W13" s="37">
        <v>44683</v>
      </c>
      <c r="X13" s="37" t="s">
        <v>64</v>
      </c>
      <c r="Y13" s="37" t="s">
        <v>64</v>
      </c>
      <c r="Z13" s="150" t="s">
        <v>4981</v>
      </c>
      <c r="AA13" s="153" t="s">
        <v>4982</v>
      </c>
    </row>
    <row r="14" spans="2:27" ht="30" customHeight="1" x14ac:dyDescent="0.25">
      <c r="B14" s="35">
        <v>631</v>
      </c>
      <c r="C14" s="25" t="s">
        <v>5016</v>
      </c>
      <c r="D14" s="25" t="s">
        <v>5017</v>
      </c>
      <c r="E14" s="28" t="s">
        <v>95</v>
      </c>
      <c r="F14" s="25" t="s">
        <v>170</v>
      </c>
      <c r="G14" s="25" t="s">
        <v>171</v>
      </c>
      <c r="H14" s="25" t="s">
        <v>231</v>
      </c>
      <c r="I14" s="25" t="s">
        <v>6</v>
      </c>
      <c r="J14" s="28" t="s">
        <v>5018</v>
      </c>
      <c r="K14" s="31" t="s">
        <v>84</v>
      </c>
      <c r="L14" s="25" t="s">
        <v>5012</v>
      </c>
      <c r="M14" s="28">
        <v>2020</v>
      </c>
      <c r="N14" s="42" t="s">
        <v>5019</v>
      </c>
      <c r="O14" s="25" t="s">
        <v>5020</v>
      </c>
      <c r="P14" s="25" t="s">
        <v>5021</v>
      </c>
      <c r="Q14" s="28" t="s">
        <v>84</v>
      </c>
      <c r="R14" s="25" t="s">
        <v>84</v>
      </c>
      <c r="S14" s="25" t="s">
        <v>84</v>
      </c>
      <c r="T14" s="28" t="s">
        <v>84</v>
      </c>
      <c r="U14" s="28" t="s">
        <v>84</v>
      </c>
      <c r="V14" s="37">
        <v>44318</v>
      </c>
      <c r="W14" s="37">
        <v>44438</v>
      </c>
      <c r="X14" s="37" t="s">
        <v>64</v>
      </c>
      <c r="Y14" s="37" t="s">
        <v>64</v>
      </c>
      <c r="Z14" s="150" t="s">
        <v>4981</v>
      </c>
      <c r="AA14" s="153" t="s">
        <v>4982</v>
      </c>
    </row>
    <row r="15" spans="2:27" ht="30" customHeight="1" x14ac:dyDescent="0.25">
      <c r="B15" s="35">
        <v>632</v>
      </c>
      <c r="C15" s="25" t="s">
        <v>5016</v>
      </c>
      <c r="D15" s="25" t="s">
        <v>5017</v>
      </c>
      <c r="E15" s="28" t="s">
        <v>95</v>
      </c>
      <c r="F15" s="25" t="s">
        <v>247</v>
      </c>
      <c r="G15" s="25" t="s">
        <v>360</v>
      </c>
      <c r="H15" s="25" t="s">
        <v>231</v>
      </c>
      <c r="I15" s="25" t="s">
        <v>6</v>
      </c>
      <c r="J15" s="28" t="s">
        <v>5022</v>
      </c>
      <c r="K15" s="31" t="s">
        <v>84</v>
      </c>
      <c r="L15" s="25" t="s">
        <v>5012</v>
      </c>
      <c r="M15" s="28">
        <v>2020</v>
      </c>
      <c r="N15" s="42" t="s">
        <v>5023</v>
      </c>
      <c r="O15" s="25" t="s">
        <v>5024</v>
      </c>
      <c r="P15" s="25" t="s">
        <v>5025</v>
      </c>
      <c r="Q15" s="28" t="s">
        <v>84</v>
      </c>
      <c r="R15" s="25" t="s">
        <v>84</v>
      </c>
      <c r="S15" s="25" t="s">
        <v>84</v>
      </c>
      <c r="T15" s="28" t="s">
        <v>84</v>
      </c>
      <c r="U15" s="28" t="s">
        <v>84</v>
      </c>
      <c r="V15" s="37">
        <v>44318</v>
      </c>
      <c r="W15" s="37">
        <v>44531</v>
      </c>
      <c r="X15" s="37" t="s">
        <v>64</v>
      </c>
      <c r="Y15" s="37" t="s">
        <v>64</v>
      </c>
      <c r="Z15" s="150" t="s">
        <v>4981</v>
      </c>
      <c r="AA15" s="153" t="s">
        <v>4982</v>
      </c>
    </row>
    <row r="19" spans="2:29" ht="47.25" customHeight="1" x14ac:dyDescent="0.25">
      <c r="B19" s="351" t="s">
        <v>2525</v>
      </c>
      <c r="C19" s="351" t="s">
        <v>113</v>
      </c>
      <c r="D19" s="351" t="s">
        <v>2526</v>
      </c>
      <c r="E19" s="442" t="s">
        <v>2592</v>
      </c>
      <c r="F19" s="442" t="s">
        <v>2593</v>
      </c>
      <c r="G19" s="442" t="s">
        <v>113</v>
      </c>
      <c r="H19" s="442" t="s">
        <v>2594</v>
      </c>
      <c r="I19" s="442" t="s">
        <v>113</v>
      </c>
      <c r="J19" s="351" t="s">
        <v>114</v>
      </c>
      <c r="K19" s="351" t="s">
        <v>115</v>
      </c>
      <c r="L19" s="351" t="s">
        <v>116</v>
      </c>
      <c r="M19" s="351" t="s">
        <v>117</v>
      </c>
      <c r="N19" s="442" t="s">
        <v>118</v>
      </c>
      <c r="O19" s="351" t="s">
        <v>119</v>
      </c>
      <c r="P19" s="351" t="s">
        <v>120</v>
      </c>
      <c r="Q19" s="351" t="s">
        <v>121</v>
      </c>
      <c r="R19" s="351" t="s">
        <v>2595</v>
      </c>
      <c r="S19" s="351" t="s">
        <v>122</v>
      </c>
      <c r="T19" s="351" t="s">
        <v>123</v>
      </c>
      <c r="U19" s="351" t="s">
        <v>2596</v>
      </c>
      <c r="V19" s="351" t="s">
        <v>125</v>
      </c>
      <c r="W19" s="351" t="s">
        <v>126</v>
      </c>
      <c r="X19" s="351" t="s">
        <v>127</v>
      </c>
      <c r="Y19" s="351" t="s">
        <v>128</v>
      </c>
      <c r="Z19" s="351" t="s">
        <v>129</v>
      </c>
      <c r="AA19" s="507" t="s">
        <v>130</v>
      </c>
      <c r="AB19" s="507" t="s">
        <v>53</v>
      </c>
      <c r="AC19" s="351" t="s">
        <v>5026</v>
      </c>
    </row>
    <row r="20" spans="2:29" ht="47.25" customHeight="1" x14ac:dyDescent="0.25">
      <c r="B20" s="35" t="s">
        <v>2636</v>
      </c>
      <c r="C20" s="25" t="s">
        <v>102</v>
      </c>
      <c r="D20" s="25"/>
      <c r="E20" s="40" t="s">
        <v>2639</v>
      </c>
      <c r="F20" s="449" t="s">
        <v>2769</v>
      </c>
      <c r="G20" s="449" t="s">
        <v>2770</v>
      </c>
      <c r="H20" s="449" t="s">
        <v>2771</v>
      </c>
      <c r="I20" s="449" t="s">
        <v>2772</v>
      </c>
      <c r="J20" s="25" t="s">
        <v>5027</v>
      </c>
      <c r="K20" s="25" t="s">
        <v>978</v>
      </c>
      <c r="L20" s="25" t="s">
        <v>2687</v>
      </c>
      <c r="M20" s="25" t="s">
        <v>8</v>
      </c>
      <c r="N20" s="28" t="s">
        <v>5028</v>
      </c>
      <c r="O20" s="28" t="s">
        <v>84</v>
      </c>
      <c r="P20" s="25" t="s">
        <v>970</v>
      </c>
      <c r="Q20" s="28">
        <v>2019</v>
      </c>
      <c r="R20" s="28" t="s">
        <v>3834</v>
      </c>
      <c r="S20" s="148" t="s">
        <v>3835</v>
      </c>
      <c r="T20" s="26" t="s">
        <v>5029</v>
      </c>
      <c r="U20" s="26" t="s">
        <v>5030</v>
      </c>
      <c r="V20" s="28" t="s">
        <v>84</v>
      </c>
      <c r="W20" s="25" t="s">
        <v>84</v>
      </c>
      <c r="X20" s="25" t="s">
        <v>84</v>
      </c>
      <c r="Y20" s="28" t="s">
        <v>84</v>
      </c>
      <c r="Z20" s="28" t="s">
        <v>84</v>
      </c>
      <c r="AA20" s="383">
        <v>43770</v>
      </c>
      <c r="AB20" s="383">
        <v>44135</v>
      </c>
      <c r="AC20" s="3" t="s">
        <v>5031</v>
      </c>
    </row>
    <row r="21" spans="2:29" ht="47.25" customHeight="1" x14ac:dyDescent="0.25">
      <c r="B21" s="40" t="s">
        <v>2636</v>
      </c>
      <c r="C21" s="25" t="s">
        <v>102</v>
      </c>
      <c r="D21" s="40" t="s">
        <v>3894</v>
      </c>
      <c r="E21" s="40" t="s">
        <v>2682</v>
      </c>
      <c r="F21" s="449" t="s">
        <v>2683</v>
      </c>
      <c r="G21" s="449" t="s">
        <v>2684</v>
      </c>
      <c r="H21" s="449" t="s">
        <v>2685</v>
      </c>
      <c r="I21" s="449" t="s">
        <v>2686</v>
      </c>
      <c r="J21" s="25" t="s">
        <v>258</v>
      </c>
      <c r="K21" s="25" t="s">
        <v>1063</v>
      </c>
      <c r="L21" s="25" t="s">
        <v>2687</v>
      </c>
      <c r="M21" s="25" t="s">
        <v>6</v>
      </c>
      <c r="N21" s="28" t="s">
        <v>5032</v>
      </c>
      <c r="O21" s="28" t="s">
        <v>84</v>
      </c>
      <c r="P21" s="25" t="s">
        <v>1065</v>
      </c>
      <c r="Q21" s="28">
        <v>2019</v>
      </c>
      <c r="R21" s="28" t="s">
        <v>3895</v>
      </c>
      <c r="S21" s="148" t="s">
        <v>3896</v>
      </c>
      <c r="T21" s="25" t="s">
        <v>5033</v>
      </c>
      <c r="U21" s="25" t="s">
        <v>5034</v>
      </c>
      <c r="V21" s="28" t="s">
        <v>84</v>
      </c>
      <c r="W21" s="25" t="s">
        <v>84</v>
      </c>
      <c r="X21" s="25" t="s">
        <v>1000</v>
      </c>
      <c r="Y21" s="28" t="s">
        <v>84</v>
      </c>
      <c r="Z21" s="28" t="s">
        <v>84</v>
      </c>
      <c r="AA21" s="383">
        <v>43872</v>
      </c>
      <c r="AB21" s="383">
        <v>44238</v>
      </c>
      <c r="AC21" s="3" t="s">
        <v>5031</v>
      </c>
    </row>
    <row r="22" spans="2:29" ht="47.25" customHeight="1" x14ac:dyDescent="0.25">
      <c r="B22" s="40" t="s">
        <v>2636</v>
      </c>
      <c r="C22" s="25" t="s">
        <v>102</v>
      </c>
      <c r="D22" s="40"/>
      <c r="E22" s="40" t="s">
        <v>2639</v>
      </c>
      <c r="F22" s="449" t="s">
        <v>2769</v>
      </c>
      <c r="G22" s="449" t="s">
        <v>2770</v>
      </c>
      <c r="H22" s="449" t="s">
        <v>2771</v>
      </c>
      <c r="I22" s="449" t="s">
        <v>2772</v>
      </c>
      <c r="J22" s="40" t="s">
        <v>1074</v>
      </c>
      <c r="K22" s="40" t="s">
        <v>1075</v>
      </c>
      <c r="L22" s="25" t="s">
        <v>2687</v>
      </c>
      <c r="M22" s="40" t="s">
        <v>6</v>
      </c>
      <c r="N22" s="28" t="s">
        <v>5035</v>
      </c>
      <c r="O22" s="61" t="s">
        <v>84</v>
      </c>
      <c r="P22" s="40" t="s">
        <v>1065</v>
      </c>
      <c r="Q22" s="61">
        <v>2019</v>
      </c>
      <c r="R22" s="28" t="s">
        <v>3902</v>
      </c>
      <c r="S22" s="512" t="s">
        <v>1077</v>
      </c>
      <c r="T22" s="25" t="s">
        <v>1078</v>
      </c>
      <c r="U22" s="25" t="s">
        <v>5036</v>
      </c>
      <c r="V22" s="28" t="s">
        <v>84</v>
      </c>
      <c r="W22" s="25" t="s">
        <v>84</v>
      </c>
      <c r="X22" s="25" t="s">
        <v>1000</v>
      </c>
      <c r="Y22" s="28" t="s">
        <v>84</v>
      </c>
      <c r="Z22" s="28" t="s">
        <v>84</v>
      </c>
      <c r="AA22" s="383">
        <v>43872</v>
      </c>
      <c r="AB22" s="383">
        <v>44238</v>
      </c>
      <c r="AC22" s="3" t="s">
        <v>5031</v>
      </c>
    </row>
    <row r="23" spans="2:29" ht="47.25" customHeight="1" x14ac:dyDescent="0.25">
      <c r="B23" s="40" t="s">
        <v>2636</v>
      </c>
      <c r="C23" s="25" t="s">
        <v>102</v>
      </c>
      <c r="D23" s="40"/>
      <c r="E23" s="40" t="s">
        <v>2639</v>
      </c>
      <c r="F23" s="449" t="s">
        <v>2769</v>
      </c>
      <c r="G23" s="449" t="s">
        <v>2770</v>
      </c>
      <c r="H23" s="449" t="s">
        <v>2771</v>
      </c>
      <c r="I23" s="449" t="s">
        <v>2772</v>
      </c>
      <c r="J23" s="40" t="s">
        <v>1074</v>
      </c>
      <c r="K23" s="40" t="s">
        <v>1075</v>
      </c>
      <c r="L23" s="25" t="s">
        <v>2687</v>
      </c>
      <c r="M23" s="40" t="s">
        <v>6</v>
      </c>
      <c r="N23" s="28" t="s">
        <v>5037</v>
      </c>
      <c r="O23" s="61" t="s">
        <v>84</v>
      </c>
      <c r="P23" s="40" t="s">
        <v>1065</v>
      </c>
      <c r="Q23" s="61">
        <v>2019</v>
      </c>
      <c r="R23" s="28" t="s">
        <v>3902</v>
      </c>
      <c r="S23" s="512" t="s">
        <v>1077</v>
      </c>
      <c r="T23" s="25" t="s">
        <v>1078</v>
      </c>
      <c r="U23" s="25" t="s">
        <v>5038</v>
      </c>
      <c r="V23" s="28" t="s">
        <v>84</v>
      </c>
      <c r="W23" s="25" t="s">
        <v>84</v>
      </c>
      <c r="X23" s="25" t="s">
        <v>1000</v>
      </c>
      <c r="Y23" s="28" t="s">
        <v>84</v>
      </c>
      <c r="Z23" s="28" t="s">
        <v>84</v>
      </c>
      <c r="AA23" s="383">
        <v>43872</v>
      </c>
      <c r="AB23" s="383">
        <v>44238</v>
      </c>
      <c r="AC23" s="3" t="s">
        <v>5039</v>
      </c>
    </row>
    <row r="24" spans="2:29" ht="47.25" customHeight="1" x14ac:dyDescent="0.25">
      <c r="B24" s="40" t="s">
        <v>2636</v>
      </c>
      <c r="C24" s="25" t="s">
        <v>102</v>
      </c>
      <c r="D24" s="40"/>
      <c r="E24" s="40" t="s">
        <v>252</v>
      </c>
      <c r="F24" s="449" t="s">
        <v>3068</v>
      </c>
      <c r="G24" s="449" t="s">
        <v>2604</v>
      </c>
      <c r="H24" s="449" t="s">
        <v>2657</v>
      </c>
      <c r="I24" s="449" t="s">
        <v>2658</v>
      </c>
      <c r="J24" s="25" t="s">
        <v>1074</v>
      </c>
      <c r="K24" s="25" t="s">
        <v>1075</v>
      </c>
      <c r="L24" s="25" t="s">
        <v>2687</v>
      </c>
      <c r="M24" s="25" t="s">
        <v>6</v>
      </c>
      <c r="N24" s="28" t="s">
        <v>5040</v>
      </c>
      <c r="O24" s="28" t="s">
        <v>84</v>
      </c>
      <c r="P24" s="25" t="s">
        <v>1065</v>
      </c>
      <c r="Q24" s="28">
        <v>2019</v>
      </c>
      <c r="R24" s="28" t="s">
        <v>3902</v>
      </c>
      <c r="S24" s="148" t="s">
        <v>1077</v>
      </c>
      <c r="T24" s="25" t="s">
        <v>1078</v>
      </c>
      <c r="U24" s="25" t="s">
        <v>5041</v>
      </c>
      <c r="V24" s="28" t="s">
        <v>84</v>
      </c>
      <c r="W24" s="25" t="s">
        <v>84</v>
      </c>
      <c r="X24" s="25" t="s">
        <v>1000</v>
      </c>
      <c r="Y24" s="28" t="s">
        <v>84</v>
      </c>
      <c r="Z24" s="28" t="s">
        <v>84</v>
      </c>
      <c r="AA24" s="383">
        <v>43872</v>
      </c>
      <c r="AB24" s="383">
        <v>44238</v>
      </c>
      <c r="AC24" s="3" t="s">
        <v>5042</v>
      </c>
    </row>
    <row r="25" spans="2:29" ht="47.25" customHeight="1" x14ac:dyDescent="0.25">
      <c r="B25" s="40" t="s">
        <v>2636</v>
      </c>
      <c r="C25" s="25" t="s">
        <v>102</v>
      </c>
      <c r="D25" s="40" t="s">
        <v>3905</v>
      </c>
      <c r="E25" s="40" t="s">
        <v>2682</v>
      </c>
      <c r="F25" s="449" t="s">
        <v>2683</v>
      </c>
      <c r="G25" s="449" t="s">
        <v>2684</v>
      </c>
      <c r="H25" s="449" t="s">
        <v>2685</v>
      </c>
      <c r="I25" s="449" t="s">
        <v>2686</v>
      </c>
      <c r="J25" s="25" t="s">
        <v>1074</v>
      </c>
      <c r="K25" s="25" t="s">
        <v>1075</v>
      </c>
      <c r="L25" s="25" t="s">
        <v>2687</v>
      </c>
      <c r="M25" s="25" t="s">
        <v>6</v>
      </c>
      <c r="N25" s="28" t="s">
        <v>5043</v>
      </c>
      <c r="O25" s="28" t="s">
        <v>84</v>
      </c>
      <c r="P25" s="25" t="s">
        <v>1065</v>
      </c>
      <c r="Q25" s="28">
        <v>2019</v>
      </c>
      <c r="R25" s="28" t="s">
        <v>3906</v>
      </c>
      <c r="S25" s="148" t="s">
        <v>3907</v>
      </c>
      <c r="T25" s="25" t="s">
        <v>5044</v>
      </c>
      <c r="U25" s="25" t="s">
        <v>5045</v>
      </c>
      <c r="V25" s="28" t="s">
        <v>84</v>
      </c>
      <c r="W25" s="25" t="s">
        <v>84</v>
      </c>
      <c r="X25" s="25" t="s">
        <v>1000</v>
      </c>
      <c r="Y25" s="28" t="s">
        <v>84</v>
      </c>
      <c r="Z25" s="28" t="s">
        <v>84</v>
      </c>
      <c r="AA25" s="383">
        <v>43872</v>
      </c>
      <c r="AB25" s="383">
        <v>44238</v>
      </c>
      <c r="AC25" s="3" t="s">
        <v>5031</v>
      </c>
    </row>
    <row r="26" spans="2:29" ht="47.25" customHeight="1" x14ac:dyDescent="0.25">
      <c r="B26" s="40" t="s">
        <v>2636</v>
      </c>
      <c r="C26" s="25" t="s">
        <v>102</v>
      </c>
      <c r="D26" s="40" t="s">
        <v>2765</v>
      </c>
      <c r="E26" s="40" t="s">
        <v>2639</v>
      </c>
      <c r="F26" s="449" t="s">
        <v>2769</v>
      </c>
      <c r="G26" s="449" t="s">
        <v>2770</v>
      </c>
      <c r="H26" s="449" t="s">
        <v>2771</v>
      </c>
      <c r="I26" s="449" t="s">
        <v>2772</v>
      </c>
      <c r="J26" s="25" t="s">
        <v>258</v>
      </c>
      <c r="K26" s="25" t="s">
        <v>394</v>
      </c>
      <c r="L26" s="25" t="s">
        <v>2687</v>
      </c>
      <c r="M26" s="25" t="s">
        <v>6</v>
      </c>
      <c r="N26" s="28" t="s">
        <v>5046</v>
      </c>
      <c r="O26" s="28" t="s">
        <v>84</v>
      </c>
      <c r="P26" s="25" t="s">
        <v>1065</v>
      </c>
      <c r="Q26" s="28">
        <v>2019</v>
      </c>
      <c r="R26" s="28" t="s">
        <v>3916</v>
      </c>
      <c r="S26" s="148" t="s">
        <v>3917</v>
      </c>
      <c r="T26" s="25" t="s">
        <v>5047</v>
      </c>
      <c r="U26" s="25" t="s">
        <v>5048</v>
      </c>
      <c r="V26" s="28" t="s">
        <v>84</v>
      </c>
      <c r="W26" s="25" t="s">
        <v>84</v>
      </c>
      <c r="X26" s="25" t="s">
        <v>1000</v>
      </c>
      <c r="Y26" s="28" t="s">
        <v>84</v>
      </c>
      <c r="Z26" s="28" t="s">
        <v>84</v>
      </c>
      <c r="AA26" s="383">
        <v>43872</v>
      </c>
      <c r="AB26" s="383">
        <v>44238</v>
      </c>
      <c r="AC26" s="3" t="s">
        <v>5031</v>
      </c>
    </row>
    <row r="27" spans="2:29" ht="47.25" customHeight="1" x14ac:dyDescent="0.25">
      <c r="B27" s="40" t="s">
        <v>2636</v>
      </c>
      <c r="C27" s="25" t="s">
        <v>102</v>
      </c>
      <c r="D27" s="40" t="s">
        <v>3925</v>
      </c>
      <c r="E27" s="40" t="s">
        <v>2639</v>
      </c>
      <c r="F27" s="449" t="s">
        <v>2769</v>
      </c>
      <c r="G27" s="449" t="s">
        <v>2770</v>
      </c>
      <c r="H27" s="449" t="s">
        <v>3926</v>
      </c>
      <c r="I27" s="449" t="s">
        <v>3646</v>
      </c>
      <c r="J27" s="28" t="s">
        <v>258</v>
      </c>
      <c r="K27" s="35" t="s">
        <v>282</v>
      </c>
      <c r="L27" s="25" t="s">
        <v>2687</v>
      </c>
      <c r="M27" s="25" t="s">
        <v>6</v>
      </c>
      <c r="N27" s="28" t="s">
        <v>5049</v>
      </c>
      <c r="O27" s="28" t="s">
        <v>84</v>
      </c>
      <c r="P27" s="25" t="s">
        <v>1150</v>
      </c>
      <c r="Q27" s="28">
        <v>2019</v>
      </c>
      <c r="R27" s="28" t="s">
        <v>3929</v>
      </c>
      <c r="S27" s="148" t="s">
        <v>3930</v>
      </c>
      <c r="T27" s="25" t="s">
        <v>5050</v>
      </c>
      <c r="U27" s="25" t="s">
        <v>5051</v>
      </c>
      <c r="V27" s="28" t="s">
        <v>84</v>
      </c>
      <c r="W27" s="25" t="s">
        <v>84</v>
      </c>
      <c r="X27" s="25" t="s">
        <v>1000</v>
      </c>
      <c r="Y27" s="28" t="s">
        <v>84</v>
      </c>
      <c r="Z27" s="28" t="s">
        <v>84</v>
      </c>
      <c r="AA27" s="383">
        <v>43466</v>
      </c>
      <c r="AB27" s="383">
        <v>43799</v>
      </c>
      <c r="AC27" s="3" t="s">
        <v>5031</v>
      </c>
    </row>
    <row r="28" spans="2:29" ht="47.25" customHeight="1" x14ac:dyDescent="0.25">
      <c r="B28" s="40" t="s">
        <v>2636</v>
      </c>
      <c r="C28" s="25" t="s">
        <v>102</v>
      </c>
      <c r="D28" s="40" t="s">
        <v>4046</v>
      </c>
      <c r="E28" s="40" t="s">
        <v>2639</v>
      </c>
      <c r="F28" s="40" t="s">
        <v>2769</v>
      </c>
      <c r="G28" s="40" t="s">
        <v>2770</v>
      </c>
      <c r="H28" s="40" t="s">
        <v>2771</v>
      </c>
      <c r="I28" s="40" t="s">
        <v>2772</v>
      </c>
      <c r="J28" s="25" t="s">
        <v>189</v>
      </c>
      <c r="K28" s="25" t="s">
        <v>190</v>
      </c>
      <c r="L28" s="25" t="s">
        <v>5052</v>
      </c>
      <c r="M28" s="25" t="s">
        <v>6</v>
      </c>
      <c r="N28" s="28" t="s">
        <v>5053</v>
      </c>
      <c r="O28" s="61" t="s">
        <v>84</v>
      </c>
      <c r="P28" s="25" t="s">
        <v>4043</v>
      </c>
      <c r="Q28" s="25">
        <v>2020</v>
      </c>
      <c r="R28" s="28" t="s">
        <v>4044</v>
      </c>
      <c r="S28" s="514" t="s">
        <v>5054</v>
      </c>
      <c r="T28" s="27" t="s">
        <v>5055</v>
      </c>
      <c r="U28" s="32" t="s">
        <v>5056</v>
      </c>
      <c r="V28" s="28" t="s">
        <v>84</v>
      </c>
      <c r="W28" s="25" t="s">
        <v>84</v>
      </c>
      <c r="X28" s="25" t="s">
        <v>84</v>
      </c>
      <c r="Y28" s="28" t="s">
        <v>84</v>
      </c>
      <c r="Z28" s="28" t="s">
        <v>84</v>
      </c>
      <c r="AA28" s="383">
        <v>43973</v>
      </c>
      <c r="AB28" s="383">
        <v>44337</v>
      </c>
      <c r="AC28" s="3" t="s">
        <v>5031</v>
      </c>
    </row>
    <row r="29" spans="2:29" ht="47.25" customHeight="1" x14ac:dyDescent="0.25">
      <c r="B29" s="40" t="s">
        <v>2636</v>
      </c>
      <c r="C29" s="25" t="s">
        <v>102</v>
      </c>
      <c r="D29" s="40" t="s">
        <v>4046</v>
      </c>
      <c r="E29" s="40" t="s">
        <v>2639</v>
      </c>
      <c r="F29" s="449" t="s">
        <v>2769</v>
      </c>
      <c r="G29" s="449" t="s">
        <v>2770</v>
      </c>
      <c r="H29" s="449" t="s">
        <v>2771</v>
      </c>
      <c r="I29" s="449" t="s">
        <v>2772</v>
      </c>
      <c r="J29" s="25" t="s">
        <v>258</v>
      </c>
      <c r="K29" s="25" t="s">
        <v>5057</v>
      </c>
      <c r="L29" s="25" t="s">
        <v>5052</v>
      </c>
      <c r="M29" s="25" t="s">
        <v>6</v>
      </c>
      <c r="N29" s="28" t="s">
        <v>5058</v>
      </c>
      <c r="O29" s="61" t="s">
        <v>84</v>
      </c>
      <c r="P29" s="25" t="s">
        <v>4043</v>
      </c>
      <c r="Q29" s="25">
        <v>2020</v>
      </c>
      <c r="R29" s="28" t="s">
        <v>4049</v>
      </c>
      <c r="S29" s="514" t="s">
        <v>4050</v>
      </c>
      <c r="T29" s="27" t="s">
        <v>5055</v>
      </c>
      <c r="U29" s="32" t="s">
        <v>5056</v>
      </c>
      <c r="V29" s="28" t="s">
        <v>84</v>
      </c>
      <c r="W29" s="25" t="s">
        <v>84</v>
      </c>
      <c r="X29" s="25" t="s">
        <v>84</v>
      </c>
      <c r="Y29" s="28" t="s">
        <v>84</v>
      </c>
      <c r="Z29" s="28" t="s">
        <v>84</v>
      </c>
      <c r="AA29" s="383">
        <v>43973</v>
      </c>
      <c r="AB29" s="383">
        <v>44337</v>
      </c>
      <c r="AC29" s="3" t="s">
        <v>5031</v>
      </c>
    </row>
    <row r="30" spans="2:29" ht="47.25" customHeight="1" x14ac:dyDescent="0.25">
      <c r="B30" s="40" t="s">
        <v>2636</v>
      </c>
      <c r="C30" s="25" t="s">
        <v>102</v>
      </c>
      <c r="D30" s="40"/>
      <c r="E30" s="40" t="s">
        <v>2682</v>
      </c>
      <c r="F30" s="449" t="s">
        <v>2683</v>
      </c>
      <c r="G30" s="449" t="s">
        <v>2684</v>
      </c>
      <c r="H30" s="449" t="s">
        <v>2685</v>
      </c>
      <c r="I30" s="449" t="s">
        <v>2686</v>
      </c>
      <c r="J30" s="25" t="s">
        <v>170</v>
      </c>
      <c r="K30" s="25" t="s">
        <v>5059</v>
      </c>
      <c r="L30" s="25" t="s">
        <v>5052</v>
      </c>
      <c r="M30" s="25" t="s">
        <v>6</v>
      </c>
      <c r="N30" s="28" t="s">
        <v>5060</v>
      </c>
      <c r="O30" s="61" t="s">
        <v>84</v>
      </c>
      <c r="P30" s="25" t="s">
        <v>4043</v>
      </c>
      <c r="Q30" s="25">
        <v>2020</v>
      </c>
      <c r="R30" s="28" t="s">
        <v>4062</v>
      </c>
      <c r="S30" s="513" t="s">
        <v>4063</v>
      </c>
      <c r="T30" s="27" t="s">
        <v>5061</v>
      </c>
      <c r="U30" s="385" t="s">
        <v>5062</v>
      </c>
      <c r="V30" s="28" t="s">
        <v>84</v>
      </c>
      <c r="W30" s="25" t="s">
        <v>84</v>
      </c>
      <c r="X30" s="25" t="s">
        <v>84</v>
      </c>
      <c r="Y30" s="28" t="s">
        <v>84</v>
      </c>
      <c r="Z30" s="28" t="s">
        <v>84</v>
      </c>
      <c r="AA30" s="383">
        <v>43973</v>
      </c>
      <c r="AB30" s="383">
        <v>44337</v>
      </c>
      <c r="AC30" s="3" t="s">
        <v>5031</v>
      </c>
    </row>
    <row r="31" spans="2:29" ht="47.25" customHeight="1" x14ac:dyDescent="0.25">
      <c r="B31" s="40" t="s">
        <v>2636</v>
      </c>
      <c r="C31" s="25" t="s">
        <v>102</v>
      </c>
      <c r="D31" s="40"/>
      <c r="E31" s="40" t="s">
        <v>2741</v>
      </c>
      <c r="F31" s="449" t="s">
        <v>2683</v>
      </c>
      <c r="G31" s="449" t="s">
        <v>2684</v>
      </c>
      <c r="H31" s="449" t="s">
        <v>2685</v>
      </c>
      <c r="I31" s="449" t="s">
        <v>2686</v>
      </c>
      <c r="J31" s="25" t="s">
        <v>170</v>
      </c>
      <c r="K31" s="25" t="s">
        <v>171</v>
      </c>
      <c r="L31" s="25" t="s">
        <v>5052</v>
      </c>
      <c r="M31" s="25" t="s">
        <v>6</v>
      </c>
      <c r="N31" s="28" t="s">
        <v>5063</v>
      </c>
      <c r="O31" s="28" t="s">
        <v>84</v>
      </c>
      <c r="P31" s="25" t="s">
        <v>2412</v>
      </c>
      <c r="Q31" s="28">
        <v>2021</v>
      </c>
      <c r="R31" s="28" t="s">
        <v>4364</v>
      </c>
      <c r="S31" s="148" t="s">
        <v>4365</v>
      </c>
      <c r="T31" s="26" t="s">
        <v>5064</v>
      </c>
      <c r="U31" s="26" t="s">
        <v>5065</v>
      </c>
      <c r="V31" s="28" t="s">
        <v>84</v>
      </c>
      <c r="W31" s="25" t="s">
        <v>84</v>
      </c>
      <c r="X31" s="25" t="s">
        <v>84</v>
      </c>
      <c r="Y31" s="28" t="s">
        <v>84</v>
      </c>
      <c r="Z31" s="28" t="s">
        <v>84</v>
      </c>
      <c r="AA31" s="383">
        <v>44287</v>
      </c>
      <c r="AB31" s="383">
        <v>44652</v>
      </c>
      <c r="AC31" s="3" t="s">
        <v>5031</v>
      </c>
    </row>
    <row r="32" spans="2:29" ht="47.25" customHeight="1" x14ac:dyDescent="0.25">
      <c r="B32" s="40" t="s">
        <v>2636</v>
      </c>
      <c r="C32" s="25" t="s">
        <v>102</v>
      </c>
      <c r="D32" s="433"/>
      <c r="E32" s="40" t="s">
        <v>2682</v>
      </c>
      <c r="F32" s="449" t="s">
        <v>2683</v>
      </c>
      <c r="G32" s="449" t="s">
        <v>2684</v>
      </c>
      <c r="H32" s="449" t="s">
        <v>2685</v>
      </c>
      <c r="I32" s="449" t="s">
        <v>2686</v>
      </c>
      <c r="J32" s="25" t="s">
        <v>258</v>
      </c>
      <c r="K32" s="25" t="s">
        <v>394</v>
      </c>
      <c r="L32" s="25" t="s">
        <v>5052</v>
      </c>
      <c r="M32" s="25" t="s">
        <v>6</v>
      </c>
      <c r="N32" s="28" t="s">
        <v>5066</v>
      </c>
      <c r="O32" s="28" t="s">
        <v>84</v>
      </c>
      <c r="P32" s="25" t="s">
        <v>2412</v>
      </c>
      <c r="Q32" s="28">
        <v>2021</v>
      </c>
      <c r="R32" s="28" t="s">
        <v>4383</v>
      </c>
      <c r="S32" s="148" t="s">
        <v>4384</v>
      </c>
      <c r="T32" s="26" t="s">
        <v>5064</v>
      </c>
      <c r="U32" s="26" t="s">
        <v>5067</v>
      </c>
      <c r="V32" s="28" t="s">
        <v>84</v>
      </c>
      <c r="W32" s="25" t="s">
        <v>84</v>
      </c>
      <c r="X32" s="25" t="s">
        <v>84</v>
      </c>
      <c r="Y32" s="28" t="s">
        <v>84</v>
      </c>
      <c r="Z32" s="28" t="s">
        <v>84</v>
      </c>
      <c r="AA32" s="466">
        <v>44287</v>
      </c>
      <c r="AB32" s="466">
        <v>44652</v>
      </c>
      <c r="AC32" s="3" t="s">
        <v>5031</v>
      </c>
    </row>
    <row r="33" spans="2:29" ht="47.25" customHeight="1" x14ac:dyDescent="0.25">
      <c r="B33" s="40" t="s">
        <v>2636</v>
      </c>
      <c r="C33" s="25" t="s">
        <v>102</v>
      </c>
      <c r="D33" s="433"/>
      <c r="E33" s="40" t="s">
        <v>2741</v>
      </c>
      <c r="F33" s="40" t="s">
        <v>2683</v>
      </c>
      <c r="G33" s="40" t="s">
        <v>2684</v>
      </c>
      <c r="H33" s="40" t="s">
        <v>2685</v>
      </c>
      <c r="I33" s="40" t="s">
        <v>2686</v>
      </c>
      <c r="J33" s="25" t="s">
        <v>170</v>
      </c>
      <c r="K33" s="25" t="s">
        <v>171</v>
      </c>
      <c r="L33" s="25" t="s">
        <v>5052</v>
      </c>
      <c r="M33" s="25" t="s">
        <v>6</v>
      </c>
      <c r="N33" s="28" t="s">
        <v>5068</v>
      </c>
      <c r="O33" s="28" t="s">
        <v>84</v>
      </c>
      <c r="P33" s="25" t="s">
        <v>2412</v>
      </c>
      <c r="Q33" s="28">
        <v>2021</v>
      </c>
      <c r="R33" s="28" t="s">
        <v>4406</v>
      </c>
      <c r="S33" s="148" t="s">
        <v>4407</v>
      </c>
      <c r="T33" s="26" t="s">
        <v>5064</v>
      </c>
      <c r="U33" s="26" t="s">
        <v>5069</v>
      </c>
      <c r="V33" s="28" t="s">
        <v>84</v>
      </c>
      <c r="W33" s="25" t="s">
        <v>84</v>
      </c>
      <c r="X33" s="25" t="s">
        <v>84</v>
      </c>
      <c r="Y33" s="28" t="s">
        <v>84</v>
      </c>
      <c r="Z33" s="28" t="s">
        <v>84</v>
      </c>
      <c r="AA33" s="466">
        <v>44287</v>
      </c>
      <c r="AB33" s="466">
        <v>44652</v>
      </c>
      <c r="AC33" s="3" t="s">
        <v>5031</v>
      </c>
    </row>
  </sheetData>
  <autoFilter ref="B19:AC19" xr:uid="{00000000-0009-0000-0000-000006000000}"/>
  <dataValidations count="5">
    <dataValidation type="textLength" allowBlank="1" showInputMessage="1" showErrorMessage="1" errorTitle="Entrada no válida" error="Escriba un texto  Maximo 20 Caracteres" promptTitle="Cualquier contenido Maximo 20 Caracteres" sqref="K3:K10 O31:O33 O20:O28" xr:uid="{00000000-0002-0000-0600-000000000000}">
      <formula1>0</formula1>
      <formula2>20</formula2>
    </dataValidation>
    <dataValidation type="textLength" allowBlank="1" showInputMessage="1" error="Escriba un texto  Maximo 500 Caracteres" promptTitle="Cualquier contenido Maximo 500 Caracteres" sqref="R5:S10 W20:X33" xr:uid="{00000000-0002-0000-0600-000001000000}">
      <formula1>0</formula1>
      <formula2>500</formula2>
    </dataValidation>
    <dataValidation type="textLength" allowBlank="1" showInputMessage="1" showErrorMessage="1" errorTitle="Entrada no válida" error="Escriba un texto  Maximo 500 Caracteres" promptTitle="Cualquier contenido Maximo 500 Caracteres" sqref="V11:W12 R11:S12 O11:P12" xr:uid="{00000000-0002-0000-0600-000002000000}">
      <formula1>0</formula1>
      <formula2>500</formula2>
    </dataValidation>
    <dataValidation type="date" allowBlank="1" showInputMessage="1" errorTitle="Entrada no válida" error="Por favor escriba una fecha válida (AAAA/MM/DD)" promptTitle="Ingrese una fecha (AAAA/MM/DD)" sqref="AB20:AB25" xr:uid="{00000000-0002-0000-0600-000003000000}">
      <formula1>1900/1/1</formula1>
      <formula2>3000/1/1</formula2>
    </dataValidation>
    <dataValidation type="textLength" allowBlank="1" showInputMessage="1" showErrorMessage="1" errorTitle="Entrada no válida" error="Escriba un texto  Maximo 100 Caracteres" promptTitle="Cualquier contenido Maximo 100 Caracteres" sqref="C26:C33" xr:uid="{00000000-0002-0000-0600-000004000000}">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5000000}">
          <x14:formula1>
            <xm:f>Hoja1!$C$3:$C$4</xm:f>
          </x14:formula1>
          <xm:sqref>X3:Y15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3:D382"/>
  <sheetViews>
    <sheetView workbookViewId="0">
      <selection activeCell="D12" sqref="D12"/>
    </sheetView>
  </sheetViews>
  <sheetFormatPr baseColWidth="10" defaultColWidth="11.42578125" defaultRowHeight="15" x14ac:dyDescent="0.25"/>
  <cols>
    <col min="3" max="3" width="53.28515625" customWidth="1"/>
    <col min="4" max="4" width="87" customWidth="1"/>
    <col min="5" max="5" width="29.140625" customWidth="1"/>
    <col min="6" max="6" width="35.7109375" customWidth="1"/>
    <col min="7" max="7" width="17.85546875" customWidth="1"/>
  </cols>
  <sheetData>
    <row r="3" spans="3:4" x14ac:dyDescent="0.25">
      <c r="C3" t="s">
        <v>64</v>
      </c>
    </row>
    <row r="4" spans="3:4" x14ac:dyDescent="0.25">
      <c r="C4" t="s">
        <v>62</v>
      </c>
    </row>
    <row r="6" spans="3:4" x14ac:dyDescent="0.25">
      <c r="C6" t="s">
        <v>148</v>
      </c>
      <c r="D6" t="s">
        <v>198</v>
      </c>
    </row>
    <row r="7" spans="3:4" x14ac:dyDescent="0.25">
      <c r="C7" t="s">
        <v>309</v>
      </c>
      <c r="D7" t="s">
        <v>49</v>
      </c>
    </row>
    <row r="8" spans="3:4" x14ac:dyDescent="0.25">
      <c r="C8" t="s">
        <v>288</v>
      </c>
      <c r="D8" t="s">
        <v>48</v>
      </c>
    </row>
    <row r="9" spans="3:4" x14ac:dyDescent="0.25">
      <c r="C9" t="s">
        <v>301</v>
      </c>
    </row>
    <row r="10" spans="3:4" x14ac:dyDescent="0.25">
      <c r="C10" t="s">
        <v>701</v>
      </c>
    </row>
    <row r="11" spans="3:4" x14ac:dyDescent="0.25">
      <c r="C11" t="s">
        <v>631</v>
      </c>
    </row>
    <row r="12" spans="3:4" x14ac:dyDescent="0.25">
      <c r="C12" t="s">
        <v>1535</v>
      </c>
    </row>
    <row r="13" spans="3:4" x14ac:dyDescent="0.25">
      <c r="C13" t="s">
        <v>231</v>
      </c>
    </row>
    <row r="17" spans="3:3" x14ac:dyDescent="0.25">
      <c r="C17" s="7" t="s">
        <v>22</v>
      </c>
    </row>
    <row r="18" spans="3:3" x14ac:dyDescent="0.25">
      <c r="C18" s="7" t="s">
        <v>15</v>
      </c>
    </row>
    <row r="19" spans="3:3" x14ac:dyDescent="0.25">
      <c r="C19" s="7" t="s">
        <v>17</v>
      </c>
    </row>
    <row r="20" spans="3:3" x14ac:dyDescent="0.25">
      <c r="C20" s="7" t="s">
        <v>16</v>
      </c>
    </row>
    <row r="21" spans="3:3" x14ac:dyDescent="0.25">
      <c r="C21" s="7" t="s">
        <v>18</v>
      </c>
    </row>
    <row r="22" spans="3:3" x14ac:dyDescent="0.25">
      <c r="C22" s="7" t="s">
        <v>20</v>
      </c>
    </row>
    <row r="23" spans="3:3" x14ac:dyDescent="0.25">
      <c r="C23" s="7" t="s">
        <v>19</v>
      </c>
    </row>
    <row r="24" spans="3:3" x14ac:dyDescent="0.25">
      <c r="C24" s="7" t="s">
        <v>11</v>
      </c>
    </row>
    <row r="25" spans="3:3" x14ac:dyDescent="0.25">
      <c r="C25" s="7" t="s">
        <v>21</v>
      </c>
    </row>
    <row r="26" spans="3:3" x14ac:dyDescent="0.25">
      <c r="C26" s="7" t="s">
        <v>29</v>
      </c>
    </row>
    <row r="27" spans="3:3" x14ac:dyDescent="0.25">
      <c r="C27" s="7" t="s">
        <v>24</v>
      </c>
    </row>
    <row r="28" spans="3:3" x14ac:dyDescent="0.25">
      <c r="C28" s="7" t="s">
        <v>5070</v>
      </c>
    </row>
    <row r="29" spans="3:3" x14ac:dyDescent="0.25">
      <c r="C29" s="7" t="s">
        <v>34</v>
      </c>
    </row>
    <row r="30" spans="3:3" x14ac:dyDescent="0.25">
      <c r="C30" s="7" t="s">
        <v>31</v>
      </c>
    </row>
    <row r="31" spans="3:3" x14ac:dyDescent="0.25">
      <c r="C31" s="7" t="s">
        <v>36</v>
      </c>
    </row>
    <row r="32" spans="3:3" x14ac:dyDescent="0.25">
      <c r="C32" s="7" t="s">
        <v>27</v>
      </c>
    </row>
    <row r="33" spans="3:3" x14ac:dyDescent="0.25">
      <c r="C33" s="7" t="s">
        <v>35</v>
      </c>
    </row>
    <row r="34" spans="3:3" x14ac:dyDescent="0.25">
      <c r="C34" s="7" t="s">
        <v>25</v>
      </c>
    </row>
    <row r="35" spans="3:3" x14ac:dyDescent="0.25">
      <c r="C35" s="7" t="s">
        <v>30</v>
      </c>
    </row>
    <row r="36" spans="3:3" x14ac:dyDescent="0.25">
      <c r="C36" s="7" t="s">
        <v>28</v>
      </c>
    </row>
    <row r="37" spans="3:3" x14ac:dyDescent="0.25">
      <c r="C37" s="7" t="s">
        <v>33</v>
      </c>
    </row>
    <row r="38" spans="3:3" x14ac:dyDescent="0.25">
      <c r="C38" s="7" t="s">
        <v>2488</v>
      </c>
    </row>
    <row r="39" spans="3:3" x14ac:dyDescent="0.25">
      <c r="C39" s="7" t="s">
        <v>32</v>
      </c>
    </row>
    <row r="40" spans="3:3" x14ac:dyDescent="0.25">
      <c r="C40" s="8" t="s">
        <v>26</v>
      </c>
    </row>
    <row r="41" spans="3:3" x14ac:dyDescent="0.25">
      <c r="C41" s="8" t="s">
        <v>748</v>
      </c>
    </row>
    <row r="42" spans="3:3" x14ac:dyDescent="0.25">
      <c r="C42" s="7" t="s">
        <v>37</v>
      </c>
    </row>
    <row r="43" spans="3:3" x14ac:dyDescent="0.25">
      <c r="C43" s="7" t="s">
        <v>39</v>
      </c>
    </row>
    <row r="44" spans="3:3" x14ac:dyDescent="0.25">
      <c r="C44" s="7" t="s">
        <v>38</v>
      </c>
    </row>
    <row r="45" spans="3:3" x14ac:dyDescent="0.25">
      <c r="C45" s="7" t="s">
        <v>5071</v>
      </c>
    </row>
    <row r="46" spans="3:3" x14ac:dyDescent="0.25">
      <c r="C46" s="7" t="s">
        <v>5072</v>
      </c>
    </row>
    <row r="47" spans="3:3" x14ac:dyDescent="0.25">
      <c r="C47" s="7" t="s">
        <v>5073</v>
      </c>
    </row>
    <row r="48" spans="3:3" x14ac:dyDescent="0.25">
      <c r="C48" s="7" t="s">
        <v>40</v>
      </c>
    </row>
    <row r="49" spans="3:4" x14ac:dyDescent="0.25">
      <c r="C49" s="7" t="s">
        <v>5074</v>
      </c>
    </row>
    <row r="50" spans="3:4" x14ac:dyDescent="0.25">
      <c r="C50" s="7" t="s">
        <v>43</v>
      </c>
    </row>
    <row r="51" spans="3:4" x14ac:dyDescent="0.25">
      <c r="C51" s="7" t="s">
        <v>42</v>
      </c>
    </row>
    <row r="52" spans="3:4" x14ac:dyDescent="0.25">
      <c r="C52" s="7" t="s">
        <v>5017</v>
      </c>
    </row>
    <row r="53" spans="3:4" x14ac:dyDescent="0.25">
      <c r="C53" s="7" t="s">
        <v>5075</v>
      </c>
    </row>
    <row r="54" spans="3:4" x14ac:dyDescent="0.25">
      <c r="C54" s="7" t="s">
        <v>5076</v>
      </c>
    </row>
    <row r="55" spans="3:4" x14ac:dyDescent="0.25">
      <c r="C55" s="7" t="s">
        <v>5077</v>
      </c>
    </row>
    <row r="56" spans="3:4" x14ac:dyDescent="0.25">
      <c r="C56" s="7" t="s">
        <v>41</v>
      </c>
    </row>
    <row r="57" spans="3:4" x14ac:dyDescent="0.25">
      <c r="C57" s="7" t="s">
        <v>5078</v>
      </c>
    </row>
    <row r="58" spans="3:4" x14ac:dyDescent="0.25">
      <c r="C58" s="9" t="s">
        <v>13</v>
      </c>
      <c r="D58" s="10"/>
    </row>
    <row r="59" spans="3:4" x14ac:dyDescent="0.25">
      <c r="C59" s="7" t="s">
        <v>44</v>
      </c>
    </row>
    <row r="60" spans="3:4" x14ac:dyDescent="0.25">
      <c r="C60" s="9" t="s">
        <v>12</v>
      </c>
      <c r="D60" s="10"/>
    </row>
    <row r="61" spans="3:4" x14ac:dyDescent="0.25">
      <c r="C61" s="10" t="s">
        <v>14</v>
      </c>
      <c r="D61" s="10"/>
    </row>
    <row r="62" spans="3:4" x14ac:dyDescent="0.25">
      <c r="C62" s="7" t="s">
        <v>45</v>
      </c>
    </row>
    <row r="63" spans="3:4" x14ac:dyDescent="0.25">
      <c r="C63" t="s">
        <v>46</v>
      </c>
    </row>
    <row r="68" spans="3:4" x14ac:dyDescent="0.25">
      <c r="C68" t="s">
        <v>170</v>
      </c>
      <c r="D68" s="10" t="s">
        <v>90</v>
      </c>
    </row>
    <row r="69" spans="3:4" x14ac:dyDescent="0.25">
      <c r="D69" s="10" t="s">
        <v>5079</v>
      </c>
    </row>
    <row r="70" spans="3:4" x14ac:dyDescent="0.25">
      <c r="D70" s="10" t="s">
        <v>171</v>
      </c>
    </row>
    <row r="71" spans="3:4" x14ac:dyDescent="0.25">
      <c r="D71" s="10" t="s">
        <v>278</v>
      </c>
    </row>
    <row r="72" spans="3:4" x14ac:dyDescent="0.25">
      <c r="C72" s="10" t="s">
        <v>146</v>
      </c>
      <c r="D72" s="10" t="s">
        <v>181</v>
      </c>
    </row>
    <row r="73" spans="3:4" x14ac:dyDescent="0.25">
      <c r="C73" s="10"/>
      <c r="D73" s="10" t="s">
        <v>165</v>
      </c>
    </row>
    <row r="74" spans="3:4" x14ac:dyDescent="0.25">
      <c r="C74" s="10"/>
      <c r="D74" s="10" t="s">
        <v>147</v>
      </c>
    </row>
    <row r="75" spans="3:4" x14ac:dyDescent="0.25">
      <c r="C75" s="10" t="s">
        <v>159</v>
      </c>
      <c r="D75" s="10" t="s">
        <v>176</v>
      </c>
    </row>
    <row r="76" spans="3:4" x14ac:dyDescent="0.25">
      <c r="C76" s="10"/>
      <c r="D76" s="10" t="s">
        <v>1148</v>
      </c>
    </row>
    <row r="77" spans="3:4" x14ac:dyDescent="0.25">
      <c r="C77" s="10"/>
      <c r="D77" s="10" t="s">
        <v>5080</v>
      </c>
    </row>
    <row r="78" spans="3:4" x14ac:dyDescent="0.25">
      <c r="C78" s="10"/>
      <c r="D78" s="10" t="s">
        <v>160</v>
      </c>
    </row>
    <row r="79" spans="3:4" x14ac:dyDescent="0.25">
      <c r="C79" s="10"/>
      <c r="D79" s="10" t="s">
        <v>184</v>
      </c>
    </row>
    <row r="80" spans="3:4" x14ac:dyDescent="0.25">
      <c r="C80" s="10"/>
      <c r="D80" s="10" t="s">
        <v>378</v>
      </c>
    </row>
    <row r="81" spans="3:4" x14ac:dyDescent="0.25">
      <c r="C81" t="s">
        <v>3952</v>
      </c>
      <c r="D81" s="10" t="s">
        <v>5081</v>
      </c>
    </row>
    <row r="82" spans="3:4" x14ac:dyDescent="0.25">
      <c r="D82" s="10" t="s">
        <v>5082</v>
      </c>
    </row>
    <row r="83" spans="3:4" x14ac:dyDescent="0.25">
      <c r="D83" s="10" t="s">
        <v>5083</v>
      </c>
    </row>
    <row r="84" spans="3:4" x14ac:dyDescent="0.25">
      <c r="D84" s="10" t="s">
        <v>5084</v>
      </c>
    </row>
    <row r="85" spans="3:4" x14ac:dyDescent="0.25">
      <c r="D85" s="10" t="s">
        <v>1365</v>
      </c>
    </row>
    <row r="86" spans="3:4" x14ac:dyDescent="0.25">
      <c r="D86" s="10" t="s">
        <v>5085</v>
      </c>
    </row>
    <row r="87" spans="3:4" x14ac:dyDescent="0.25">
      <c r="D87" s="10" t="s">
        <v>5086</v>
      </c>
    </row>
    <row r="88" spans="3:4" x14ac:dyDescent="0.25">
      <c r="D88" s="10" t="s">
        <v>5087</v>
      </c>
    </row>
    <row r="89" spans="3:4" x14ac:dyDescent="0.25">
      <c r="D89" s="10" t="s">
        <v>5088</v>
      </c>
    </row>
    <row r="90" spans="3:4" x14ac:dyDescent="0.25">
      <c r="D90" s="10" t="s">
        <v>1414</v>
      </c>
    </row>
    <row r="91" spans="3:4" x14ac:dyDescent="0.25">
      <c r="D91" s="10" t="s">
        <v>5089</v>
      </c>
    </row>
    <row r="92" spans="3:4" x14ac:dyDescent="0.25">
      <c r="D92" s="10" t="s">
        <v>5090</v>
      </c>
    </row>
    <row r="93" spans="3:4" x14ac:dyDescent="0.25">
      <c r="D93" s="10" t="s">
        <v>5091</v>
      </c>
    </row>
    <row r="94" spans="3:4" x14ac:dyDescent="0.25">
      <c r="D94" s="10" t="s">
        <v>1381</v>
      </c>
    </row>
    <row r="95" spans="3:4" x14ac:dyDescent="0.25">
      <c r="D95" s="10" t="s">
        <v>5092</v>
      </c>
    </row>
    <row r="96" spans="3:4" x14ac:dyDescent="0.25">
      <c r="D96" s="10" t="s">
        <v>1369</v>
      </c>
    </row>
    <row r="97" spans="3:4" x14ac:dyDescent="0.25">
      <c r="D97" s="10" t="s">
        <v>5093</v>
      </c>
    </row>
    <row r="98" spans="3:4" x14ac:dyDescent="0.25">
      <c r="D98" s="10" t="s">
        <v>190</v>
      </c>
    </row>
    <row r="99" spans="3:4" x14ac:dyDescent="0.25">
      <c r="C99" t="s">
        <v>82</v>
      </c>
      <c r="D99" s="23" t="s">
        <v>208</v>
      </c>
    </row>
    <row r="100" spans="3:4" x14ac:dyDescent="0.25">
      <c r="D100" s="23" t="s">
        <v>5094</v>
      </c>
    </row>
    <row r="101" spans="3:4" x14ac:dyDescent="0.25">
      <c r="C101" t="s">
        <v>1953</v>
      </c>
      <c r="D101" s="10" t="s">
        <v>5095</v>
      </c>
    </row>
    <row r="102" spans="3:4" x14ac:dyDescent="0.25">
      <c r="D102" s="10" t="s">
        <v>5096</v>
      </c>
    </row>
    <row r="103" spans="3:4" x14ac:dyDescent="0.25">
      <c r="D103" s="10" t="s">
        <v>5097</v>
      </c>
    </row>
    <row r="104" spans="3:4" x14ac:dyDescent="0.25">
      <c r="D104" s="10" t="s">
        <v>5098</v>
      </c>
    </row>
    <row r="105" spans="3:4" x14ac:dyDescent="0.25">
      <c r="D105" s="10" t="s">
        <v>5099</v>
      </c>
    </row>
    <row r="106" spans="3:4" x14ac:dyDescent="0.25">
      <c r="C106" t="s">
        <v>2773</v>
      </c>
      <c r="D106" s="10" t="s">
        <v>5100</v>
      </c>
    </row>
    <row r="107" spans="3:4" x14ac:dyDescent="0.25">
      <c r="D107" s="10" t="s">
        <v>2774</v>
      </c>
    </row>
    <row r="108" spans="3:4" x14ac:dyDescent="0.25">
      <c r="D108" t="s">
        <v>5101</v>
      </c>
    </row>
    <row r="109" spans="3:4" x14ac:dyDescent="0.25">
      <c r="C109" t="s">
        <v>967</v>
      </c>
      <c r="D109" s="10" t="s">
        <v>1391</v>
      </c>
    </row>
    <row r="110" spans="3:4" x14ac:dyDescent="0.25">
      <c r="D110" s="10" t="s">
        <v>5102</v>
      </c>
    </row>
    <row r="111" spans="3:4" x14ac:dyDescent="0.25">
      <c r="D111" s="10" t="s">
        <v>5103</v>
      </c>
    </row>
    <row r="112" spans="3:4" x14ac:dyDescent="0.25">
      <c r="D112" t="s">
        <v>968</v>
      </c>
    </row>
    <row r="113" spans="3:4" x14ac:dyDescent="0.25">
      <c r="D113" s="10" t="s">
        <v>5104</v>
      </c>
    </row>
    <row r="114" spans="3:4" x14ac:dyDescent="0.25">
      <c r="D114" t="s">
        <v>5105</v>
      </c>
    </row>
    <row r="115" spans="3:4" x14ac:dyDescent="0.25">
      <c r="D115" s="10" t="s">
        <v>5106</v>
      </c>
    </row>
    <row r="116" spans="3:4" x14ac:dyDescent="0.25">
      <c r="D116" t="s">
        <v>5107</v>
      </c>
    </row>
    <row r="117" spans="3:4" x14ac:dyDescent="0.25">
      <c r="D117" t="s">
        <v>978</v>
      </c>
    </row>
    <row r="118" spans="3:4" x14ac:dyDescent="0.25">
      <c r="D118" t="s">
        <v>5108</v>
      </c>
    </row>
    <row r="119" spans="3:4" x14ac:dyDescent="0.25">
      <c r="D119" s="10" t="s">
        <v>2377</v>
      </c>
    </row>
    <row r="120" spans="3:4" x14ac:dyDescent="0.25">
      <c r="C120" t="s">
        <v>341</v>
      </c>
      <c r="D120" t="s">
        <v>75</v>
      </c>
    </row>
    <row r="121" spans="3:4" x14ac:dyDescent="0.25">
      <c r="D121" t="s">
        <v>189</v>
      </c>
    </row>
    <row r="122" spans="3:4" x14ac:dyDescent="0.25">
      <c r="D122" t="s">
        <v>5109</v>
      </c>
    </row>
    <row r="123" spans="3:4" x14ac:dyDescent="0.25">
      <c r="D123" t="s">
        <v>326</v>
      </c>
    </row>
    <row r="124" spans="3:4" x14ac:dyDescent="0.25">
      <c r="D124" t="s">
        <v>5110</v>
      </c>
    </row>
    <row r="125" spans="3:4" x14ac:dyDescent="0.25">
      <c r="D125" t="s">
        <v>2497</v>
      </c>
    </row>
    <row r="126" spans="3:4" x14ac:dyDescent="0.25">
      <c r="D126" t="s">
        <v>5111</v>
      </c>
    </row>
    <row r="127" spans="3:4" x14ac:dyDescent="0.25">
      <c r="D127" t="s">
        <v>5112</v>
      </c>
    </row>
    <row r="128" spans="3:4" x14ac:dyDescent="0.25">
      <c r="D128" t="s">
        <v>342</v>
      </c>
    </row>
    <row r="129" spans="3:4" x14ac:dyDescent="0.25">
      <c r="D129" t="s">
        <v>1323</v>
      </c>
    </row>
    <row r="130" spans="3:4" x14ac:dyDescent="0.25">
      <c r="D130" t="s">
        <v>240</v>
      </c>
    </row>
    <row r="131" spans="3:4" x14ac:dyDescent="0.25">
      <c r="D131" t="s">
        <v>85</v>
      </c>
    </row>
    <row r="132" spans="3:4" x14ac:dyDescent="0.25">
      <c r="C132" s="10" t="s">
        <v>2044</v>
      </c>
      <c r="D132" s="10" t="s">
        <v>5113</v>
      </c>
    </row>
    <row r="133" spans="3:4" x14ac:dyDescent="0.25">
      <c r="C133" t="s">
        <v>334</v>
      </c>
      <c r="D133" s="10" t="s">
        <v>5114</v>
      </c>
    </row>
    <row r="134" spans="3:4" x14ac:dyDescent="0.25">
      <c r="D134" s="10" t="s">
        <v>426</v>
      </c>
    </row>
    <row r="135" spans="3:4" x14ac:dyDescent="0.25">
      <c r="D135" s="10" t="s">
        <v>1069</v>
      </c>
    </row>
    <row r="136" spans="3:4" x14ac:dyDescent="0.25">
      <c r="D136" s="10" t="s">
        <v>5115</v>
      </c>
    </row>
    <row r="137" spans="3:4" x14ac:dyDescent="0.25">
      <c r="D137" s="10" t="s">
        <v>369</v>
      </c>
    </row>
    <row r="138" spans="3:4" x14ac:dyDescent="0.25">
      <c r="D138" s="10" t="s">
        <v>5116</v>
      </c>
    </row>
    <row r="139" spans="3:4" x14ac:dyDescent="0.25">
      <c r="D139" s="10" t="s">
        <v>5117</v>
      </c>
    </row>
    <row r="140" spans="3:4" x14ac:dyDescent="0.25">
      <c r="D140" s="10" t="s">
        <v>936</v>
      </c>
    </row>
    <row r="141" spans="3:4" x14ac:dyDescent="0.25">
      <c r="D141" s="10" t="s">
        <v>5118</v>
      </c>
    </row>
    <row r="142" spans="3:4" x14ac:dyDescent="0.25">
      <c r="D142" s="10" t="s">
        <v>2667</v>
      </c>
    </row>
    <row r="143" spans="3:4" x14ac:dyDescent="0.25">
      <c r="C143" t="s">
        <v>88</v>
      </c>
      <c r="D143" s="10" t="s">
        <v>5119</v>
      </c>
    </row>
    <row r="144" spans="3:4" x14ac:dyDescent="0.25">
      <c r="D144" s="10" t="s">
        <v>5120</v>
      </c>
    </row>
    <row r="145" spans="3:4" x14ac:dyDescent="0.25">
      <c r="D145" s="10" t="s">
        <v>385</v>
      </c>
    </row>
    <row r="146" spans="3:4" x14ac:dyDescent="0.25">
      <c r="D146" s="10" t="s">
        <v>5121</v>
      </c>
    </row>
    <row r="147" spans="3:4" x14ac:dyDescent="0.25">
      <c r="D147" s="10" t="s">
        <v>5122</v>
      </c>
    </row>
    <row r="148" spans="3:4" x14ac:dyDescent="0.25">
      <c r="D148" s="10" t="s">
        <v>5123</v>
      </c>
    </row>
    <row r="149" spans="3:4" x14ac:dyDescent="0.25">
      <c r="D149" s="10" t="s">
        <v>5124</v>
      </c>
    </row>
    <row r="150" spans="3:4" x14ac:dyDescent="0.25">
      <c r="D150" s="10" t="s">
        <v>5125</v>
      </c>
    </row>
    <row r="151" spans="3:4" x14ac:dyDescent="0.25">
      <c r="D151" s="10" t="s">
        <v>2426</v>
      </c>
    </row>
    <row r="152" spans="3:4" x14ac:dyDescent="0.25">
      <c r="C152" t="s">
        <v>326</v>
      </c>
      <c r="D152" t="s">
        <v>873</v>
      </c>
    </row>
    <row r="153" spans="3:4" x14ac:dyDescent="0.25">
      <c r="D153" t="s">
        <v>886</v>
      </c>
    </row>
    <row r="154" spans="3:4" x14ac:dyDescent="0.25">
      <c r="D154" s="10" t="s">
        <v>618</v>
      </c>
    </row>
    <row r="155" spans="3:4" x14ac:dyDescent="0.25">
      <c r="D155" s="10" t="s">
        <v>726</v>
      </c>
    </row>
    <row r="156" spans="3:4" x14ac:dyDescent="0.25">
      <c r="D156" s="10" t="s">
        <v>598</v>
      </c>
    </row>
    <row r="157" spans="3:4" x14ac:dyDescent="0.25">
      <c r="D157" s="10" t="s">
        <v>2116</v>
      </c>
    </row>
    <row r="158" spans="3:4" x14ac:dyDescent="0.25">
      <c r="D158" s="10" t="s">
        <v>5126</v>
      </c>
    </row>
    <row r="159" spans="3:4" x14ac:dyDescent="0.25">
      <c r="D159" s="10" t="s">
        <v>1602</v>
      </c>
    </row>
    <row r="160" spans="3:4" x14ac:dyDescent="0.25">
      <c r="D160" s="10" t="s">
        <v>542</v>
      </c>
    </row>
    <row r="161" spans="4:4" x14ac:dyDescent="0.25">
      <c r="D161" s="10" t="s">
        <v>5127</v>
      </c>
    </row>
    <row r="162" spans="4:4" x14ac:dyDescent="0.25">
      <c r="D162" s="10" t="s">
        <v>1929</v>
      </c>
    </row>
    <row r="163" spans="4:4" x14ac:dyDescent="0.25">
      <c r="D163" t="s">
        <v>945</v>
      </c>
    </row>
    <row r="164" spans="4:4" x14ac:dyDescent="0.25">
      <c r="D164" s="10" t="s">
        <v>995</v>
      </c>
    </row>
    <row r="165" spans="4:4" x14ac:dyDescent="0.25">
      <c r="D165" s="10" t="s">
        <v>922</v>
      </c>
    </row>
    <row r="166" spans="4:4" x14ac:dyDescent="0.25">
      <c r="D166" s="10" t="s">
        <v>1610</v>
      </c>
    </row>
    <row r="167" spans="4:4" x14ac:dyDescent="0.25">
      <c r="D167" s="10" t="s">
        <v>611</v>
      </c>
    </row>
    <row r="168" spans="4:4" x14ac:dyDescent="0.25">
      <c r="D168" s="10" t="s">
        <v>576</v>
      </c>
    </row>
    <row r="169" spans="4:4" x14ac:dyDescent="0.25">
      <c r="D169" s="10" t="s">
        <v>2358</v>
      </c>
    </row>
    <row r="170" spans="4:4" x14ac:dyDescent="0.25">
      <c r="D170" t="s">
        <v>5128</v>
      </c>
    </row>
    <row r="171" spans="4:4" x14ac:dyDescent="0.25">
      <c r="D171" s="10" t="s">
        <v>5129</v>
      </c>
    </row>
    <row r="172" spans="4:4" x14ac:dyDescent="0.25">
      <c r="D172" s="10" t="s">
        <v>776</v>
      </c>
    </row>
    <row r="173" spans="4:4" x14ac:dyDescent="0.25">
      <c r="D173" s="10" t="s">
        <v>733</v>
      </c>
    </row>
    <row r="174" spans="4:4" x14ac:dyDescent="0.25">
      <c r="D174" s="10" t="s">
        <v>5130</v>
      </c>
    </row>
    <row r="175" spans="4:4" x14ac:dyDescent="0.25">
      <c r="D175" s="10" t="s">
        <v>5131</v>
      </c>
    </row>
    <row r="176" spans="4:4" x14ac:dyDescent="0.25">
      <c r="D176" s="10" t="s">
        <v>5132</v>
      </c>
    </row>
    <row r="177" spans="3:4" ht="30" x14ac:dyDescent="0.25">
      <c r="D177" s="438" t="s">
        <v>5133</v>
      </c>
    </row>
    <row r="178" spans="3:4" x14ac:dyDescent="0.25">
      <c r="D178" s="10" t="s">
        <v>327</v>
      </c>
    </row>
    <row r="179" spans="3:4" x14ac:dyDescent="0.25">
      <c r="D179" s="10" t="s">
        <v>5134</v>
      </c>
    </row>
    <row r="180" spans="3:4" x14ac:dyDescent="0.25">
      <c r="D180" s="10" t="s">
        <v>5135</v>
      </c>
    </row>
    <row r="181" spans="3:4" x14ac:dyDescent="0.25">
      <c r="D181" s="10" t="s">
        <v>819</v>
      </c>
    </row>
    <row r="182" spans="3:4" x14ac:dyDescent="0.25">
      <c r="C182" t="s">
        <v>517</v>
      </c>
      <c r="D182" t="s">
        <v>5136</v>
      </c>
    </row>
    <row r="183" spans="3:4" x14ac:dyDescent="0.25">
      <c r="D183" s="10" t="s">
        <v>1963</v>
      </c>
    </row>
    <row r="184" spans="3:4" x14ac:dyDescent="0.25">
      <c r="D184" s="10" t="s">
        <v>518</v>
      </c>
    </row>
    <row r="185" spans="3:4" x14ac:dyDescent="0.25">
      <c r="D185" s="10" t="s">
        <v>5137</v>
      </c>
    </row>
    <row r="186" spans="3:4" x14ac:dyDescent="0.25">
      <c r="D186" t="s">
        <v>5138</v>
      </c>
    </row>
    <row r="187" spans="3:4" x14ac:dyDescent="0.25">
      <c r="C187" t="s">
        <v>229</v>
      </c>
      <c r="D187" t="s">
        <v>5139</v>
      </c>
    </row>
    <row r="188" spans="3:4" x14ac:dyDescent="0.25">
      <c r="D188" t="s">
        <v>5140</v>
      </c>
    </row>
    <row r="189" spans="3:4" x14ac:dyDescent="0.25">
      <c r="D189" t="s">
        <v>1337</v>
      </c>
    </row>
    <row r="190" spans="3:4" x14ac:dyDescent="0.25">
      <c r="D190" t="s">
        <v>1245</v>
      </c>
    </row>
    <row r="191" spans="3:4" x14ac:dyDescent="0.25">
      <c r="D191" t="s">
        <v>5141</v>
      </c>
    </row>
    <row r="192" spans="3:4" x14ac:dyDescent="0.25">
      <c r="D192" t="s">
        <v>5142</v>
      </c>
    </row>
    <row r="193" spans="4:4" x14ac:dyDescent="0.25">
      <c r="D193" t="s">
        <v>5143</v>
      </c>
    </row>
    <row r="194" spans="4:4" x14ac:dyDescent="0.25">
      <c r="D194" t="s">
        <v>5144</v>
      </c>
    </row>
    <row r="195" spans="4:4" x14ac:dyDescent="0.25">
      <c r="D195" t="s">
        <v>5145</v>
      </c>
    </row>
    <row r="196" spans="4:4" x14ac:dyDescent="0.25">
      <c r="D196" t="s">
        <v>5146</v>
      </c>
    </row>
    <row r="197" spans="4:4" x14ac:dyDescent="0.25">
      <c r="D197" t="s">
        <v>5147</v>
      </c>
    </row>
    <row r="198" spans="4:4" x14ac:dyDescent="0.25">
      <c r="D198" t="s">
        <v>2902</v>
      </c>
    </row>
    <row r="199" spans="4:4" x14ac:dyDescent="0.25">
      <c r="D199" t="s">
        <v>2917</v>
      </c>
    </row>
    <row r="200" spans="4:4" x14ac:dyDescent="0.25">
      <c r="D200" t="s">
        <v>5148</v>
      </c>
    </row>
    <row r="201" spans="4:4" x14ac:dyDescent="0.25">
      <c r="D201" t="s">
        <v>1414</v>
      </c>
    </row>
    <row r="202" spans="4:4" x14ac:dyDescent="0.25">
      <c r="D202" t="s">
        <v>5149</v>
      </c>
    </row>
    <row r="203" spans="4:4" x14ac:dyDescent="0.25">
      <c r="D203" t="s">
        <v>5150</v>
      </c>
    </row>
    <row r="204" spans="4:4" x14ac:dyDescent="0.25">
      <c r="D204" t="s">
        <v>5142</v>
      </c>
    </row>
    <row r="205" spans="4:4" x14ac:dyDescent="0.25">
      <c r="D205" t="s">
        <v>5151</v>
      </c>
    </row>
    <row r="206" spans="4:4" x14ac:dyDescent="0.25">
      <c r="D206" t="s">
        <v>2928</v>
      </c>
    </row>
    <row r="207" spans="4:4" x14ac:dyDescent="0.25">
      <c r="D207" t="s">
        <v>5152</v>
      </c>
    </row>
    <row r="208" spans="4:4" x14ac:dyDescent="0.25">
      <c r="D208" t="s">
        <v>5153</v>
      </c>
    </row>
    <row r="209" spans="3:4" x14ac:dyDescent="0.25">
      <c r="D209" t="s">
        <v>5154</v>
      </c>
    </row>
    <row r="210" spans="3:4" x14ac:dyDescent="0.25">
      <c r="C210" t="s">
        <v>240</v>
      </c>
      <c r="D210" t="s">
        <v>5155</v>
      </c>
    </row>
    <row r="211" spans="3:4" x14ac:dyDescent="0.25">
      <c r="D211" t="s">
        <v>5156</v>
      </c>
    </row>
    <row r="212" spans="3:4" x14ac:dyDescent="0.25">
      <c r="D212" t="s">
        <v>5157</v>
      </c>
    </row>
    <row r="213" spans="3:4" x14ac:dyDescent="0.25">
      <c r="D213" t="s">
        <v>5158</v>
      </c>
    </row>
    <row r="214" spans="3:4" x14ac:dyDescent="0.25">
      <c r="D214" t="s">
        <v>5159</v>
      </c>
    </row>
    <row r="215" spans="3:4" x14ac:dyDescent="0.25">
      <c r="D215" t="s">
        <v>5160</v>
      </c>
    </row>
    <row r="216" spans="3:4" x14ac:dyDescent="0.25">
      <c r="D216" t="s">
        <v>5161</v>
      </c>
    </row>
    <row r="217" spans="3:4" x14ac:dyDescent="0.25">
      <c r="D217" t="s">
        <v>2845</v>
      </c>
    </row>
    <row r="218" spans="3:4" x14ac:dyDescent="0.25">
      <c r="D218" t="s">
        <v>1261</v>
      </c>
    </row>
    <row r="219" spans="3:4" x14ac:dyDescent="0.25">
      <c r="D219" t="s">
        <v>5162</v>
      </c>
    </row>
    <row r="220" spans="3:4" x14ac:dyDescent="0.25">
      <c r="D220" t="s">
        <v>5163</v>
      </c>
    </row>
    <row r="221" spans="3:4" x14ac:dyDescent="0.25">
      <c r="D221" t="s">
        <v>241</v>
      </c>
    </row>
    <row r="222" spans="3:4" x14ac:dyDescent="0.25">
      <c r="D222" t="s">
        <v>1571</v>
      </c>
    </row>
    <row r="223" spans="3:4" x14ac:dyDescent="0.25">
      <c r="D223" t="s">
        <v>1124</v>
      </c>
    </row>
    <row r="224" spans="3:4" x14ac:dyDescent="0.25">
      <c r="D224" t="s">
        <v>5164</v>
      </c>
    </row>
    <row r="225" spans="3:4" x14ac:dyDescent="0.25">
      <c r="D225" t="s">
        <v>1971</v>
      </c>
    </row>
    <row r="226" spans="3:4" x14ac:dyDescent="0.25">
      <c r="D226" t="s">
        <v>5165</v>
      </c>
    </row>
    <row r="227" spans="3:4" x14ac:dyDescent="0.25">
      <c r="D227" t="s">
        <v>5166</v>
      </c>
    </row>
    <row r="228" spans="3:4" x14ac:dyDescent="0.25">
      <c r="D228" t="s">
        <v>5167</v>
      </c>
    </row>
    <row r="229" spans="3:4" x14ac:dyDescent="0.25">
      <c r="D229" t="s">
        <v>5168</v>
      </c>
    </row>
    <row r="230" spans="3:4" x14ac:dyDescent="0.25">
      <c r="D230" t="s">
        <v>5169</v>
      </c>
    </row>
    <row r="231" spans="3:4" x14ac:dyDescent="0.25">
      <c r="D231" t="s">
        <v>5170</v>
      </c>
    </row>
    <row r="232" spans="3:4" x14ac:dyDescent="0.25">
      <c r="D232" t="s">
        <v>5171</v>
      </c>
    </row>
    <row r="233" spans="3:4" x14ac:dyDescent="0.25">
      <c r="D233" t="s">
        <v>5172</v>
      </c>
    </row>
    <row r="234" spans="3:4" x14ac:dyDescent="0.25">
      <c r="D234" t="s">
        <v>1175</v>
      </c>
    </row>
    <row r="235" spans="3:4" x14ac:dyDescent="0.25">
      <c r="D235" t="s">
        <v>5173</v>
      </c>
    </row>
    <row r="236" spans="3:4" x14ac:dyDescent="0.25">
      <c r="C236" t="s">
        <v>252</v>
      </c>
      <c r="D236" t="s">
        <v>5174</v>
      </c>
    </row>
    <row r="237" spans="3:4" x14ac:dyDescent="0.25">
      <c r="D237" t="s">
        <v>1296</v>
      </c>
    </row>
    <row r="238" spans="3:4" x14ac:dyDescent="0.25">
      <c r="D238" t="s">
        <v>419</v>
      </c>
    </row>
    <row r="239" spans="3:4" x14ac:dyDescent="0.25">
      <c r="D239" t="s">
        <v>1272</v>
      </c>
    </row>
    <row r="240" spans="3:4" x14ac:dyDescent="0.25">
      <c r="D240" s="10" t="s">
        <v>1481</v>
      </c>
    </row>
    <row r="241" spans="3:4" x14ac:dyDescent="0.25">
      <c r="D241" t="s">
        <v>5175</v>
      </c>
    </row>
    <row r="242" spans="3:4" x14ac:dyDescent="0.25">
      <c r="D242" t="s">
        <v>1075</v>
      </c>
    </row>
    <row r="243" spans="3:4" x14ac:dyDescent="0.25">
      <c r="D243" t="s">
        <v>1133</v>
      </c>
    </row>
    <row r="244" spans="3:4" x14ac:dyDescent="0.25">
      <c r="D244" t="s">
        <v>1515</v>
      </c>
    </row>
    <row r="245" spans="3:4" x14ac:dyDescent="0.25">
      <c r="D245" t="s">
        <v>2858</v>
      </c>
    </row>
    <row r="246" spans="3:4" x14ac:dyDescent="0.25">
      <c r="D246" t="s">
        <v>253</v>
      </c>
    </row>
    <row r="247" spans="3:4" x14ac:dyDescent="0.25">
      <c r="D247" t="s">
        <v>415</v>
      </c>
    </row>
    <row r="248" spans="3:4" x14ac:dyDescent="0.25">
      <c r="D248" t="s">
        <v>1303</v>
      </c>
    </row>
    <row r="249" spans="3:4" x14ac:dyDescent="0.25">
      <c r="D249" t="s">
        <v>5176</v>
      </c>
    </row>
    <row r="250" spans="3:4" x14ac:dyDescent="0.25">
      <c r="C250" t="s">
        <v>5177</v>
      </c>
      <c r="D250" t="s">
        <v>287</v>
      </c>
    </row>
    <row r="251" spans="3:4" x14ac:dyDescent="0.25">
      <c r="C251" t="s">
        <v>2732</v>
      </c>
      <c r="D251" t="s">
        <v>5178</v>
      </c>
    </row>
    <row r="252" spans="3:4" x14ac:dyDescent="0.25">
      <c r="D252" t="s">
        <v>5179</v>
      </c>
    </row>
    <row r="253" spans="3:4" x14ac:dyDescent="0.25">
      <c r="D253" t="s">
        <v>2063</v>
      </c>
    </row>
    <row r="254" spans="3:4" x14ac:dyDescent="0.25">
      <c r="D254" t="s">
        <v>5180</v>
      </c>
    </row>
    <row r="255" spans="3:4" x14ac:dyDescent="0.25">
      <c r="C255" t="s">
        <v>2044</v>
      </c>
      <c r="D255" t="s">
        <v>5181</v>
      </c>
    </row>
    <row r="256" spans="3:4" x14ac:dyDescent="0.25">
      <c r="D256" t="s">
        <v>5182</v>
      </c>
    </row>
    <row r="257" spans="3:4" x14ac:dyDescent="0.25">
      <c r="D257" t="s">
        <v>5183</v>
      </c>
    </row>
    <row r="258" spans="3:4" x14ac:dyDescent="0.25">
      <c r="C258" t="s">
        <v>5184</v>
      </c>
      <c r="D258" t="s">
        <v>5185</v>
      </c>
    </row>
    <row r="259" spans="3:4" x14ac:dyDescent="0.25">
      <c r="D259" t="s">
        <v>5186</v>
      </c>
    </row>
    <row r="260" spans="3:4" x14ac:dyDescent="0.25">
      <c r="D260" t="s">
        <v>5187</v>
      </c>
    </row>
    <row r="261" spans="3:4" x14ac:dyDescent="0.25">
      <c r="D261" t="s">
        <v>5188</v>
      </c>
    </row>
    <row r="262" spans="3:4" x14ac:dyDescent="0.25">
      <c r="D262" t="s">
        <v>5189</v>
      </c>
    </row>
    <row r="263" spans="3:4" x14ac:dyDescent="0.25">
      <c r="C263" t="s">
        <v>5190</v>
      </c>
      <c r="D263" t="s">
        <v>5191</v>
      </c>
    </row>
    <row r="264" spans="3:4" x14ac:dyDescent="0.25">
      <c r="C264" s="3" t="s">
        <v>247</v>
      </c>
      <c r="D264" t="s">
        <v>360</v>
      </c>
    </row>
    <row r="265" spans="3:4" x14ac:dyDescent="0.25">
      <c r="D265" t="s">
        <v>5192</v>
      </c>
    </row>
    <row r="266" spans="3:4" x14ac:dyDescent="0.25">
      <c r="D266" t="s">
        <v>248</v>
      </c>
    </row>
    <row r="267" spans="3:4" x14ac:dyDescent="0.25">
      <c r="D267" t="s">
        <v>893</v>
      </c>
    </row>
    <row r="268" spans="3:4" x14ac:dyDescent="0.25">
      <c r="D268" t="s">
        <v>5193</v>
      </c>
    </row>
    <row r="269" spans="3:4" x14ac:dyDescent="0.25">
      <c r="D269" t="s">
        <v>5194</v>
      </c>
    </row>
    <row r="270" spans="3:4" x14ac:dyDescent="0.25">
      <c r="C270" t="s">
        <v>5195</v>
      </c>
      <c r="D270" t="s">
        <v>5196</v>
      </c>
    </row>
    <row r="271" spans="3:4" x14ac:dyDescent="0.25">
      <c r="D271" t="s">
        <v>5197</v>
      </c>
    </row>
    <row r="272" spans="3:4" x14ac:dyDescent="0.25">
      <c r="D272" t="s">
        <v>5198</v>
      </c>
    </row>
    <row r="273" spans="3:4" x14ac:dyDescent="0.25">
      <c r="D273" t="s">
        <v>5199</v>
      </c>
    </row>
    <row r="274" spans="3:4" x14ac:dyDescent="0.25">
      <c r="D274" t="s">
        <v>5200</v>
      </c>
    </row>
    <row r="275" spans="3:4" x14ac:dyDescent="0.25">
      <c r="C275" t="s">
        <v>5201</v>
      </c>
      <c r="D275" t="s">
        <v>5202</v>
      </c>
    </row>
    <row r="276" spans="3:4" x14ac:dyDescent="0.25">
      <c r="D276" t="s">
        <v>5203</v>
      </c>
    </row>
    <row r="277" spans="3:4" x14ac:dyDescent="0.25">
      <c r="D277" t="s">
        <v>5204</v>
      </c>
    </row>
    <row r="278" spans="3:4" x14ac:dyDescent="0.25">
      <c r="C278" t="s">
        <v>2467</v>
      </c>
      <c r="D278" t="s">
        <v>5205</v>
      </c>
    </row>
    <row r="279" spans="3:4" x14ac:dyDescent="0.25">
      <c r="D279" t="s">
        <v>1519</v>
      </c>
    </row>
    <row r="280" spans="3:4" x14ac:dyDescent="0.25">
      <c r="D280" t="s">
        <v>5206</v>
      </c>
    </row>
    <row r="281" spans="3:4" x14ac:dyDescent="0.25">
      <c r="D281" t="s">
        <v>457</v>
      </c>
    </row>
    <row r="282" spans="3:4" x14ac:dyDescent="0.25">
      <c r="C282" s="20" t="s">
        <v>442</v>
      </c>
      <c r="D282" s="21" t="s">
        <v>443</v>
      </c>
    </row>
    <row r="283" spans="3:4" x14ac:dyDescent="0.25">
      <c r="C283" t="s">
        <v>462</v>
      </c>
      <c r="D283" t="s">
        <v>1662</v>
      </c>
    </row>
    <row r="284" spans="3:4" x14ac:dyDescent="0.25">
      <c r="D284" s="10" t="s">
        <v>351</v>
      </c>
    </row>
    <row r="285" spans="3:4" x14ac:dyDescent="0.25">
      <c r="D285" t="s">
        <v>502</v>
      </c>
    </row>
    <row r="286" spans="3:4" x14ac:dyDescent="0.25">
      <c r="D286" t="s">
        <v>468</v>
      </c>
    </row>
    <row r="287" spans="3:4" x14ac:dyDescent="0.25">
      <c r="D287" t="s">
        <v>5207</v>
      </c>
    </row>
    <row r="288" spans="3:4" x14ac:dyDescent="0.25">
      <c r="D288" t="s">
        <v>1188</v>
      </c>
    </row>
    <row r="289" spans="4:4" x14ac:dyDescent="0.25">
      <c r="D289" s="10" t="s">
        <v>5208</v>
      </c>
    </row>
    <row r="290" spans="4:4" x14ac:dyDescent="0.25">
      <c r="D290" t="s">
        <v>485</v>
      </c>
    </row>
    <row r="291" spans="4:4" x14ac:dyDescent="0.25">
      <c r="D291" t="s">
        <v>1734</v>
      </c>
    </row>
    <row r="292" spans="4:4" x14ac:dyDescent="0.25">
      <c r="D292" t="s">
        <v>5209</v>
      </c>
    </row>
    <row r="293" spans="4:4" x14ac:dyDescent="0.25">
      <c r="D293" t="s">
        <v>5210</v>
      </c>
    </row>
    <row r="294" spans="4:4" x14ac:dyDescent="0.25">
      <c r="D294" t="s">
        <v>463</v>
      </c>
    </row>
    <row r="295" spans="4:4" x14ac:dyDescent="0.25">
      <c r="D295" t="s">
        <v>5211</v>
      </c>
    </row>
    <row r="296" spans="4:4" x14ac:dyDescent="0.25">
      <c r="D296" t="s">
        <v>5212</v>
      </c>
    </row>
    <row r="297" spans="4:4" x14ac:dyDescent="0.25">
      <c r="D297" t="s">
        <v>1945</v>
      </c>
    </row>
    <row r="298" spans="4:4" x14ac:dyDescent="0.25">
      <c r="D298" t="s">
        <v>5213</v>
      </c>
    </row>
    <row r="299" spans="4:4" x14ac:dyDescent="0.25">
      <c r="D299" t="s">
        <v>5214</v>
      </c>
    </row>
    <row r="300" spans="4:4" x14ac:dyDescent="0.25">
      <c r="D300" t="s">
        <v>700</v>
      </c>
    </row>
    <row r="301" spans="4:4" x14ac:dyDescent="0.25">
      <c r="D301" t="s">
        <v>5215</v>
      </c>
    </row>
    <row r="302" spans="4:4" x14ac:dyDescent="0.25">
      <c r="D302" t="s">
        <v>5216</v>
      </c>
    </row>
    <row r="303" spans="4:4" x14ac:dyDescent="0.25">
      <c r="D303" t="s">
        <v>5217</v>
      </c>
    </row>
    <row r="304" spans="4:4" x14ac:dyDescent="0.25">
      <c r="D304" t="s">
        <v>1160</v>
      </c>
    </row>
    <row r="305" spans="3:4" x14ac:dyDescent="0.25">
      <c r="D305" t="s">
        <v>5218</v>
      </c>
    </row>
    <row r="306" spans="3:4" x14ac:dyDescent="0.25">
      <c r="D306" t="s">
        <v>5219</v>
      </c>
    </row>
    <row r="307" spans="3:4" x14ac:dyDescent="0.25">
      <c r="C307" t="s">
        <v>258</v>
      </c>
      <c r="D307" t="s">
        <v>5057</v>
      </c>
    </row>
    <row r="308" spans="3:4" x14ac:dyDescent="0.25">
      <c r="D308" t="s">
        <v>5220</v>
      </c>
    </row>
    <row r="309" spans="3:4" x14ac:dyDescent="0.25">
      <c r="D309" t="s">
        <v>5221</v>
      </c>
    </row>
    <row r="310" spans="3:4" x14ac:dyDescent="0.25">
      <c r="D310" t="s">
        <v>5222</v>
      </c>
    </row>
    <row r="311" spans="3:4" x14ac:dyDescent="0.25">
      <c r="D311" t="s">
        <v>399</v>
      </c>
    </row>
    <row r="312" spans="3:4" x14ac:dyDescent="0.25">
      <c r="D312" t="s">
        <v>5223</v>
      </c>
    </row>
    <row r="313" spans="3:4" x14ac:dyDescent="0.25">
      <c r="D313" t="s">
        <v>5224</v>
      </c>
    </row>
    <row r="314" spans="3:4" x14ac:dyDescent="0.25">
      <c r="D314" t="s">
        <v>956</v>
      </c>
    </row>
    <row r="315" spans="3:4" x14ac:dyDescent="0.25">
      <c r="D315" t="s">
        <v>5225</v>
      </c>
    </row>
    <row r="316" spans="3:4" x14ac:dyDescent="0.25">
      <c r="D316" t="s">
        <v>403</v>
      </c>
    </row>
    <row r="317" spans="3:4" x14ac:dyDescent="0.25">
      <c r="D317" t="s">
        <v>791</v>
      </c>
    </row>
    <row r="318" spans="3:4" x14ac:dyDescent="0.25">
      <c r="D318" t="s">
        <v>5226</v>
      </c>
    </row>
    <row r="319" spans="3:4" x14ac:dyDescent="0.25">
      <c r="D319" t="s">
        <v>259</v>
      </c>
    </row>
    <row r="320" spans="3:4" x14ac:dyDescent="0.25">
      <c r="D320" t="s">
        <v>1052</v>
      </c>
    </row>
    <row r="321" spans="4:4" x14ac:dyDescent="0.25">
      <c r="D321" t="s">
        <v>5227</v>
      </c>
    </row>
    <row r="322" spans="4:4" x14ac:dyDescent="0.25">
      <c r="D322" t="s">
        <v>1086</v>
      </c>
    </row>
    <row r="323" spans="4:4" x14ac:dyDescent="0.25">
      <c r="D323" t="s">
        <v>5228</v>
      </c>
    </row>
    <row r="324" spans="4:4" x14ac:dyDescent="0.25">
      <c r="D324" t="s">
        <v>5229</v>
      </c>
    </row>
    <row r="325" spans="4:4" x14ac:dyDescent="0.25">
      <c r="D325" t="s">
        <v>1100</v>
      </c>
    </row>
    <row r="326" spans="4:4" x14ac:dyDescent="0.25">
      <c r="D326" s="10" t="s">
        <v>5230</v>
      </c>
    </row>
    <row r="327" spans="4:4" x14ac:dyDescent="0.25">
      <c r="D327" t="s">
        <v>861</v>
      </c>
    </row>
    <row r="328" spans="4:4" x14ac:dyDescent="0.25">
      <c r="D328" t="s">
        <v>5231</v>
      </c>
    </row>
    <row r="329" spans="4:4" x14ac:dyDescent="0.25">
      <c r="D329" t="s">
        <v>5232</v>
      </c>
    </row>
    <row r="330" spans="4:4" x14ac:dyDescent="0.25">
      <c r="D330" t="s">
        <v>282</v>
      </c>
    </row>
    <row r="331" spans="4:4" x14ac:dyDescent="0.25">
      <c r="D331" t="s">
        <v>5233</v>
      </c>
    </row>
    <row r="332" spans="4:4" x14ac:dyDescent="0.25">
      <c r="D332" t="s">
        <v>5234</v>
      </c>
    </row>
    <row r="333" spans="4:4" x14ac:dyDescent="0.25">
      <c r="D333" t="s">
        <v>5235</v>
      </c>
    </row>
    <row r="334" spans="4:4" x14ac:dyDescent="0.25">
      <c r="D334" t="s">
        <v>1063</v>
      </c>
    </row>
    <row r="335" spans="4:4" x14ac:dyDescent="0.25">
      <c r="D335" t="s">
        <v>394</v>
      </c>
    </row>
    <row r="336" spans="4:4" x14ac:dyDescent="0.25">
      <c r="D336" t="s">
        <v>5236</v>
      </c>
    </row>
    <row r="337" spans="3:4" x14ac:dyDescent="0.25">
      <c r="D337" t="s">
        <v>5237</v>
      </c>
    </row>
    <row r="338" spans="3:4" x14ac:dyDescent="0.25">
      <c r="D338" t="s">
        <v>5238</v>
      </c>
    </row>
    <row r="339" spans="3:4" x14ac:dyDescent="0.25">
      <c r="D339" t="s">
        <v>5239</v>
      </c>
    </row>
    <row r="340" spans="3:4" x14ac:dyDescent="0.25">
      <c r="D340" t="s">
        <v>1095</v>
      </c>
    </row>
    <row r="341" spans="3:4" x14ac:dyDescent="0.25">
      <c r="C341" t="s">
        <v>318</v>
      </c>
      <c r="D341" t="s">
        <v>5240</v>
      </c>
    </row>
    <row r="342" spans="3:4" x14ac:dyDescent="0.25">
      <c r="D342" t="s">
        <v>5241</v>
      </c>
    </row>
    <row r="343" spans="3:4" x14ac:dyDescent="0.25">
      <c r="D343" t="s">
        <v>319</v>
      </c>
    </row>
    <row r="344" spans="3:4" x14ac:dyDescent="0.25">
      <c r="C344" t="s">
        <v>5242</v>
      </c>
      <c r="D344" t="s">
        <v>650</v>
      </c>
    </row>
    <row r="345" spans="3:4" x14ac:dyDescent="0.25">
      <c r="C345" t="s">
        <v>1175</v>
      </c>
      <c r="D345" t="s">
        <v>5243</v>
      </c>
    </row>
    <row r="346" spans="3:4" x14ac:dyDescent="0.25">
      <c r="C346" t="s">
        <v>2886</v>
      </c>
      <c r="D346" t="s">
        <v>5244</v>
      </c>
    </row>
    <row r="347" spans="3:4" x14ac:dyDescent="0.25">
      <c r="D347" t="s">
        <v>5245</v>
      </c>
    </row>
    <row r="348" spans="3:4" x14ac:dyDescent="0.25">
      <c r="D348" t="s">
        <v>5246</v>
      </c>
    </row>
    <row r="352" spans="3:4" x14ac:dyDescent="0.25">
      <c r="C352" s="18" t="s">
        <v>170</v>
      </c>
    </row>
    <row r="353" spans="3:3" x14ac:dyDescent="0.25">
      <c r="C353" s="18" t="s">
        <v>146</v>
      </c>
    </row>
    <row r="354" spans="3:3" x14ac:dyDescent="0.25">
      <c r="C354" s="18" t="s">
        <v>159</v>
      </c>
    </row>
    <row r="355" spans="3:3" x14ac:dyDescent="0.25">
      <c r="C355" s="18" t="s">
        <v>3952</v>
      </c>
    </row>
    <row r="356" spans="3:3" x14ac:dyDescent="0.25">
      <c r="C356" s="18" t="s">
        <v>82</v>
      </c>
    </row>
    <row r="357" spans="3:3" x14ac:dyDescent="0.25">
      <c r="C357" s="18" t="s">
        <v>1953</v>
      </c>
    </row>
    <row r="358" spans="3:3" x14ac:dyDescent="0.25">
      <c r="C358" s="18" t="s">
        <v>2773</v>
      </c>
    </row>
    <row r="359" spans="3:3" x14ac:dyDescent="0.25">
      <c r="C359" s="18" t="s">
        <v>967</v>
      </c>
    </row>
    <row r="360" spans="3:3" x14ac:dyDescent="0.25">
      <c r="C360" s="18" t="s">
        <v>341</v>
      </c>
    </row>
    <row r="361" spans="3:3" x14ac:dyDescent="0.25">
      <c r="C361" s="18" t="s">
        <v>2044</v>
      </c>
    </row>
    <row r="362" spans="3:3" x14ac:dyDescent="0.25">
      <c r="C362" s="18" t="s">
        <v>334</v>
      </c>
    </row>
    <row r="363" spans="3:3" x14ac:dyDescent="0.25">
      <c r="C363" s="18" t="s">
        <v>88</v>
      </c>
    </row>
    <row r="364" spans="3:3" x14ac:dyDescent="0.25">
      <c r="C364" s="18" t="s">
        <v>326</v>
      </c>
    </row>
    <row r="365" spans="3:3" x14ac:dyDescent="0.25">
      <c r="C365" s="18" t="s">
        <v>517</v>
      </c>
    </row>
    <row r="366" spans="3:3" x14ac:dyDescent="0.25">
      <c r="C366" s="18" t="s">
        <v>229</v>
      </c>
    </row>
    <row r="367" spans="3:3" x14ac:dyDescent="0.25">
      <c r="C367" s="18" t="s">
        <v>240</v>
      </c>
    </row>
    <row r="368" spans="3:3" x14ac:dyDescent="0.25">
      <c r="C368" s="18" t="s">
        <v>252</v>
      </c>
    </row>
    <row r="369" spans="3:3" x14ac:dyDescent="0.25">
      <c r="C369" s="18" t="s">
        <v>5177</v>
      </c>
    </row>
    <row r="370" spans="3:3" x14ac:dyDescent="0.25">
      <c r="C370" s="18" t="s">
        <v>2732</v>
      </c>
    </row>
    <row r="371" spans="3:3" x14ac:dyDescent="0.25">
      <c r="C371" s="18" t="s">
        <v>2044</v>
      </c>
    </row>
    <row r="372" spans="3:3" x14ac:dyDescent="0.25">
      <c r="C372" s="18" t="s">
        <v>5184</v>
      </c>
    </row>
    <row r="373" spans="3:3" x14ac:dyDescent="0.25">
      <c r="C373" s="18" t="s">
        <v>5190</v>
      </c>
    </row>
    <row r="374" spans="3:3" x14ac:dyDescent="0.25">
      <c r="C374" s="22" t="s">
        <v>247</v>
      </c>
    </row>
    <row r="375" spans="3:3" x14ac:dyDescent="0.25">
      <c r="C375" s="18" t="s">
        <v>5195</v>
      </c>
    </row>
    <row r="376" spans="3:3" x14ac:dyDescent="0.25">
      <c r="C376" s="18" t="s">
        <v>5201</v>
      </c>
    </row>
    <row r="377" spans="3:3" x14ac:dyDescent="0.25">
      <c r="C377" s="18" t="s">
        <v>2467</v>
      </c>
    </row>
    <row r="378" spans="3:3" x14ac:dyDescent="0.25">
      <c r="C378" s="20" t="s">
        <v>442</v>
      </c>
    </row>
    <row r="379" spans="3:3" x14ac:dyDescent="0.25">
      <c r="C379" s="18" t="s">
        <v>462</v>
      </c>
    </row>
    <row r="380" spans="3:3" x14ac:dyDescent="0.25">
      <c r="C380" s="18" t="s">
        <v>258</v>
      </c>
    </row>
    <row r="381" spans="3:3" x14ac:dyDescent="0.25">
      <c r="C381" s="18" t="s">
        <v>318</v>
      </c>
    </row>
    <row r="382" spans="3:3" x14ac:dyDescent="0.25">
      <c r="C382" s="18" t="s">
        <v>5242</v>
      </c>
    </row>
  </sheetData>
  <sortState xmlns:xlrd2="http://schemas.microsoft.com/office/spreadsheetml/2017/richdata2" ref="C360:F360">
    <sortCondition descending="1" ref="F384:F385"/>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C28" sqref="C28"/>
    </sheetView>
  </sheetViews>
  <sheetFormatPr baseColWidth="10" defaultColWidth="11.4257812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D60"/>
  <sheetViews>
    <sheetView topLeftCell="A33" zoomScale="80" zoomScaleNormal="80" workbookViewId="0">
      <selection activeCell="E35" sqref="E35"/>
    </sheetView>
  </sheetViews>
  <sheetFormatPr baseColWidth="10" defaultColWidth="10.7109375" defaultRowHeight="15" x14ac:dyDescent="0.25"/>
  <cols>
    <col min="2" max="2" width="10.28515625" customWidth="1"/>
    <col min="3" max="13" width="26.85546875" style="89" customWidth="1"/>
    <col min="14" max="16" width="73.7109375" style="88" customWidth="1"/>
    <col min="17" max="23" width="26.85546875" style="89" customWidth="1"/>
    <col min="24" max="24" width="48.42578125" style="3" customWidth="1"/>
    <col min="25" max="25" width="21.85546875" customWidth="1"/>
    <col min="29" max="29" width="61.85546875" customWidth="1"/>
    <col min="30" max="30" width="35.42578125" customWidth="1"/>
  </cols>
  <sheetData>
    <row r="1" spans="2:25" hidden="1" x14ac:dyDescent="0.25"/>
    <row r="2" spans="2:25" hidden="1" x14ac:dyDescent="0.25"/>
    <row r="3" spans="2:25" hidden="1" x14ac:dyDescent="0.25"/>
    <row r="4" spans="2:25" hidden="1" x14ac:dyDescent="0.25"/>
    <row r="5" spans="2:25" hidden="1" x14ac:dyDescent="0.25"/>
    <row r="6" spans="2:25" hidden="1" x14ac:dyDescent="0.25"/>
    <row r="7" spans="2:25" ht="45" hidden="1" x14ac:dyDescent="0.25">
      <c r="B7" s="207" t="s">
        <v>110</v>
      </c>
      <c r="C7" s="260" t="s">
        <v>111</v>
      </c>
      <c r="D7" s="260" t="s">
        <v>112</v>
      </c>
      <c r="E7" s="260" t="s">
        <v>113</v>
      </c>
      <c r="F7" s="260" t="s">
        <v>114</v>
      </c>
      <c r="G7" s="260" t="s">
        <v>115</v>
      </c>
      <c r="H7" s="260" t="s">
        <v>116</v>
      </c>
      <c r="I7" s="260" t="s">
        <v>117</v>
      </c>
      <c r="J7" s="260" t="s">
        <v>118</v>
      </c>
      <c r="K7" s="260" t="s">
        <v>119</v>
      </c>
      <c r="L7" s="260" t="s">
        <v>120</v>
      </c>
      <c r="M7" s="260" t="s">
        <v>121</v>
      </c>
      <c r="N7" s="261" t="s">
        <v>122</v>
      </c>
      <c r="O7" s="261" t="s">
        <v>123</v>
      </c>
      <c r="P7" s="261" t="s">
        <v>124</v>
      </c>
      <c r="Q7" s="260" t="s">
        <v>125</v>
      </c>
      <c r="R7" s="260" t="s">
        <v>126</v>
      </c>
      <c r="S7" s="260" t="s">
        <v>127</v>
      </c>
      <c r="T7" s="260" t="s">
        <v>128</v>
      </c>
      <c r="U7" s="260" t="s">
        <v>129</v>
      </c>
      <c r="V7" s="260" t="s">
        <v>130</v>
      </c>
      <c r="W7" s="260" t="s">
        <v>53</v>
      </c>
      <c r="X7" s="260" t="s">
        <v>4977</v>
      </c>
      <c r="Y7" s="260" t="s">
        <v>5247</v>
      </c>
    </row>
    <row r="8" spans="2:25" ht="75" hidden="1" customHeight="1" x14ac:dyDescent="0.25">
      <c r="B8" s="207">
        <v>304</v>
      </c>
      <c r="C8" s="260" t="s">
        <v>24</v>
      </c>
      <c r="D8" s="260" t="s">
        <v>25</v>
      </c>
      <c r="E8" s="260" t="s">
        <v>99</v>
      </c>
      <c r="F8" s="260" t="s">
        <v>240</v>
      </c>
      <c r="G8" s="260" t="s">
        <v>1175</v>
      </c>
      <c r="H8" s="260" t="s">
        <v>701</v>
      </c>
      <c r="I8" s="260" t="s">
        <v>6</v>
      </c>
      <c r="J8" s="260" t="s">
        <v>5248</v>
      </c>
      <c r="K8" s="260" t="s">
        <v>84</v>
      </c>
      <c r="L8" s="260" t="s">
        <v>1238</v>
      </c>
      <c r="M8" s="260">
        <v>2019</v>
      </c>
      <c r="N8" s="261" t="s">
        <v>5249</v>
      </c>
      <c r="O8" s="261" t="s">
        <v>5249</v>
      </c>
      <c r="P8" s="261" t="s">
        <v>5249</v>
      </c>
      <c r="Q8" s="260" t="s">
        <v>84</v>
      </c>
      <c r="R8" s="260" t="s">
        <v>84</v>
      </c>
      <c r="S8" s="260" t="s">
        <v>1000</v>
      </c>
      <c r="T8" s="260"/>
      <c r="U8" s="260"/>
      <c r="V8" s="260" t="s">
        <v>54</v>
      </c>
      <c r="W8" s="260" t="s">
        <v>54</v>
      </c>
      <c r="X8" s="260" t="s">
        <v>5250</v>
      </c>
      <c r="Y8" s="262" t="s">
        <v>5251</v>
      </c>
    </row>
    <row r="9" spans="2:25" ht="108.75" hidden="1" customHeight="1" x14ac:dyDescent="0.25">
      <c r="B9" s="35">
        <v>512</v>
      </c>
      <c r="C9" s="26" t="s">
        <v>24</v>
      </c>
      <c r="D9" s="25" t="s">
        <v>30</v>
      </c>
      <c r="E9" s="28" t="s">
        <v>99</v>
      </c>
      <c r="F9" s="44" t="s">
        <v>229</v>
      </c>
      <c r="G9" s="25" t="s">
        <v>1337</v>
      </c>
      <c r="H9" s="25" t="s">
        <v>309</v>
      </c>
      <c r="I9" s="25" t="s">
        <v>6</v>
      </c>
      <c r="J9" s="28" t="s">
        <v>2264</v>
      </c>
      <c r="K9" s="31" t="s">
        <v>84</v>
      </c>
      <c r="L9" s="253" t="s">
        <v>5252</v>
      </c>
      <c r="M9" s="25">
        <v>2020</v>
      </c>
      <c r="N9" s="27" t="s">
        <v>5253</v>
      </c>
      <c r="O9" s="25" t="s">
        <v>54</v>
      </c>
      <c r="P9" s="25" t="s">
        <v>54</v>
      </c>
      <c r="Q9" s="28" t="s">
        <v>84</v>
      </c>
      <c r="R9" s="25" t="s">
        <v>84</v>
      </c>
      <c r="S9" s="25" t="s">
        <v>1000</v>
      </c>
      <c r="T9" s="28" t="s">
        <v>84</v>
      </c>
      <c r="U9" s="28" t="s">
        <v>84</v>
      </c>
      <c r="V9" s="37" t="s">
        <v>54</v>
      </c>
      <c r="W9" s="37" t="s">
        <v>54</v>
      </c>
      <c r="X9" s="260" t="s">
        <v>5254</v>
      </c>
      <c r="Y9" s="262" t="s">
        <v>5251</v>
      </c>
    </row>
    <row r="10" spans="2:25" ht="216.75" hidden="1" x14ac:dyDescent="0.25">
      <c r="B10" s="35">
        <v>513</v>
      </c>
      <c r="C10" s="26" t="s">
        <v>24</v>
      </c>
      <c r="D10" s="25" t="s">
        <v>30</v>
      </c>
      <c r="E10" s="28" t="s">
        <v>99</v>
      </c>
      <c r="F10" s="44" t="s">
        <v>229</v>
      </c>
      <c r="G10" s="25" t="s">
        <v>5255</v>
      </c>
      <c r="H10" s="25" t="s">
        <v>309</v>
      </c>
      <c r="I10" s="25" t="s">
        <v>6</v>
      </c>
      <c r="J10" s="28" t="s">
        <v>5256</v>
      </c>
      <c r="K10" s="31" t="s">
        <v>84</v>
      </c>
      <c r="L10" s="253" t="s">
        <v>5257</v>
      </c>
      <c r="M10" s="25">
        <v>2020</v>
      </c>
      <c r="N10" s="27" t="s">
        <v>5258</v>
      </c>
      <c r="O10" s="25" t="s">
        <v>54</v>
      </c>
      <c r="P10" s="25" t="s">
        <v>54</v>
      </c>
      <c r="Q10" s="28" t="s">
        <v>84</v>
      </c>
      <c r="R10" s="25" t="s">
        <v>84</v>
      </c>
      <c r="S10" s="25" t="s">
        <v>1000</v>
      </c>
      <c r="T10" s="28" t="s">
        <v>84</v>
      </c>
      <c r="U10" s="28" t="s">
        <v>84</v>
      </c>
      <c r="V10" s="37" t="s">
        <v>54</v>
      </c>
      <c r="W10" s="37" t="s">
        <v>54</v>
      </c>
      <c r="X10" s="260" t="s">
        <v>5254</v>
      </c>
      <c r="Y10" s="262" t="s">
        <v>5251</v>
      </c>
    </row>
    <row r="11" spans="2:25" ht="105" hidden="1" x14ac:dyDescent="0.25">
      <c r="B11" s="35">
        <v>514</v>
      </c>
      <c r="C11" s="26" t="s">
        <v>24</v>
      </c>
      <c r="D11" s="25" t="s">
        <v>30</v>
      </c>
      <c r="E11" s="28" t="s">
        <v>99</v>
      </c>
      <c r="F11" s="44" t="s">
        <v>247</v>
      </c>
      <c r="G11" s="25" t="s">
        <v>411</v>
      </c>
      <c r="H11" s="25" t="s">
        <v>309</v>
      </c>
      <c r="I11" s="25" t="s">
        <v>6</v>
      </c>
      <c r="J11" s="28" t="s">
        <v>5259</v>
      </c>
      <c r="K11" s="31" t="s">
        <v>84</v>
      </c>
      <c r="L11" s="253" t="s">
        <v>5260</v>
      </c>
      <c r="M11" s="25">
        <v>2020</v>
      </c>
      <c r="N11" s="27" t="s">
        <v>5261</v>
      </c>
      <c r="O11" s="25" t="s">
        <v>54</v>
      </c>
      <c r="P11" s="25" t="s">
        <v>54</v>
      </c>
      <c r="Q11" s="28" t="s">
        <v>84</v>
      </c>
      <c r="R11" s="25" t="s">
        <v>84</v>
      </c>
      <c r="S11" s="25" t="s">
        <v>1000</v>
      </c>
      <c r="T11" s="28" t="s">
        <v>84</v>
      </c>
      <c r="U11" s="28" t="s">
        <v>84</v>
      </c>
      <c r="V11" s="37" t="s">
        <v>54</v>
      </c>
      <c r="W11" s="37" t="s">
        <v>54</v>
      </c>
      <c r="X11" s="260" t="s">
        <v>5254</v>
      </c>
      <c r="Y11" s="262" t="s">
        <v>5251</v>
      </c>
    </row>
    <row r="12" spans="2:25" ht="114.75" hidden="1" x14ac:dyDescent="0.25">
      <c r="B12" s="35">
        <v>515</v>
      </c>
      <c r="C12" s="26" t="s">
        <v>24</v>
      </c>
      <c r="D12" s="25" t="s">
        <v>30</v>
      </c>
      <c r="E12" s="28" t="s">
        <v>99</v>
      </c>
      <c r="F12" s="44" t="s">
        <v>456</v>
      </c>
      <c r="G12" s="25" t="s">
        <v>457</v>
      </c>
      <c r="H12" s="25" t="s">
        <v>309</v>
      </c>
      <c r="I12" s="25" t="s">
        <v>6</v>
      </c>
      <c r="J12" s="28" t="s">
        <v>5262</v>
      </c>
      <c r="K12" s="31" t="s">
        <v>84</v>
      </c>
      <c r="L12" s="253" t="s">
        <v>5263</v>
      </c>
      <c r="M12" s="25">
        <v>2020</v>
      </c>
      <c r="N12" s="27" t="s">
        <v>5264</v>
      </c>
      <c r="O12" s="25" t="s">
        <v>54</v>
      </c>
      <c r="P12" s="25" t="s">
        <v>54</v>
      </c>
      <c r="Q12" s="28" t="s">
        <v>84</v>
      </c>
      <c r="R12" s="25" t="s">
        <v>84</v>
      </c>
      <c r="S12" s="25" t="s">
        <v>1000</v>
      </c>
      <c r="T12" s="28" t="s">
        <v>84</v>
      </c>
      <c r="U12" s="28" t="s">
        <v>84</v>
      </c>
      <c r="V12" s="37" t="s">
        <v>54</v>
      </c>
      <c r="W12" s="37" t="s">
        <v>54</v>
      </c>
      <c r="X12" s="260" t="s">
        <v>5254</v>
      </c>
      <c r="Y12" s="262" t="s">
        <v>5251</v>
      </c>
    </row>
    <row r="13" spans="2:25" ht="127.5" hidden="1" x14ac:dyDescent="0.25">
      <c r="B13" s="35">
        <v>516</v>
      </c>
      <c r="C13" s="26" t="s">
        <v>24</v>
      </c>
      <c r="D13" s="25" t="s">
        <v>30</v>
      </c>
      <c r="E13" s="28" t="s">
        <v>99</v>
      </c>
      <c r="F13" s="44" t="s">
        <v>170</v>
      </c>
      <c r="G13" s="25" t="s">
        <v>171</v>
      </c>
      <c r="H13" s="25" t="s">
        <v>309</v>
      </c>
      <c r="I13" s="25" t="s">
        <v>6</v>
      </c>
      <c r="J13" s="28" t="s">
        <v>5265</v>
      </c>
      <c r="K13" s="31" t="s">
        <v>84</v>
      </c>
      <c r="L13" s="253" t="s">
        <v>5266</v>
      </c>
      <c r="M13" s="25">
        <v>2020</v>
      </c>
      <c r="N13" s="27" t="s">
        <v>5267</v>
      </c>
      <c r="O13" s="25" t="s">
        <v>54</v>
      </c>
      <c r="P13" s="25" t="s">
        <v>54</v>
      </c>
      <c r="Q13" s="28" t="s">
        <v>84</v>
      </c>
      <c r="R13" s="25" t="s">
        <v>84</v>
      </c>
      <c r="S13" s="25" t="s">
        <v>1000</v>
      </c>
      <c r="T13" s="28" t="s">
        <v>84</v>
      </c>
      <c r="U13" s="28" t="s">
        <v>84</v>
      </c>
      <c r="V13" s="37" t="s">
        <v>54</v>
      </c>
      <c r="W13" s="37" t="s">
        <v>54</v>
      </c>
      <c r="X13" s="260" t="s">
        <v>5254</v>
      </c>
      <c r="Y13" s="262" t="s">
        <v>5251</v>
      </c>
    </row>
    <row r="14" spans="2:25" ht="140.25" hidden="1" x14ac:dyDescent="0.25">
      <c r="B14" s="35">
        <v>517</v>
      </c>
      <c r="C14" s="26" t="s">
        <v>24</v>
      </c>
      <c r="D14" s="25" t="s">
        <v>30</v>
      </c>
      <c r="E14" s="28" t="s">
        <v>99</v>
      </c>
      <c r="F14" s="44" t="s">
        <v>170</v>
      </c>
      <c r="G14" s="25" t="s">
        <v>171</v>
      </c>
      <c r="H14" s="25" t="s">
        <v>309</v>
      </c>
      <c r="I14" s="25" t="s">
        <v>6</v>
      </c>
      <c r="J14" s="28" t="s">
        <v>2273</v>
      </c>
      <c r="K14" s="31" t="s">
        <v>84</v>
      </c>
      <c r="L14" s="253" t="s">
        <v>5268</v>
      </c>
      <c r="M14" s="25">
        <v>2020</v>
      </c>
      <c r="N14" s="27" t="s">
        <v>5269</v>
      </c>
      <c r="O14" s="25" t="s">
        <v>54</v>
      </c>
      <c r="P14" s="25" t="s">
        <v>54</v>
      </c>
      <c r="Q14" s="28" t="s">
        <v>84</v>
      </c>
      <c r="R14" s="25" t="s">
        <v>84</v>
      </c>
      <c r="S14" s="25" t="s">
        <v>1000</v>
      </c>
      <c r="T14" s="28" t="s">
        <v>84</v>
      </c>
      <c r="U14" s="28" t="s">
        <v>84</v>
      </c>
      <c r="V14" s="37" t="s">
        <v>54</v>
      </c>
      <c r="W14" s="37" t="s">
        <v>54</v>
      </c>
      <c r="X14" s="260" t="s">
        <v>5254</v>
      </c>
      <c r="Y14" s="262" t="s">
        <v>5251</v>
      </c>
    </row>
    <row r="15" spans="2:25" ht="114.75" hidden="1" x14ac:dyDescent="0.25">
      <c r="B15" s="35">
        <v>518</v>
      </c>
      <c r="C15" s="26" t="s">
        <v>24</v>
      </c>
      <c r="D15" s="25" t="s">
        <v>30</v>
      </c>
      <c r="E15" s="28" t="s">
        <v>99</v>
      </c>
      <c r="F15" s="44" t="s">
        <v>247</v>
      </c>
      <c r="G15" s="25" t="s">
        <v>360</v>
      </c>
      <c r="H15" s="25" t="s">
        <v>309</v>
      </c>
      <c r="I15" s="25" t="s">
        <v>6</v>
      </c>
      <c r="J15" s="28" t="s">
        <v>5270</v>
      </c>
      <c r="K15" s="31" t="s">
        <v>84</v>
      </c>
      <c r="L15" s="253" t="s">
        <v>5271</v>
      </c>
      <c r="M15" s="25">
        <v>2020</v>
      </c>
      <c r="N15" s="27" t="s">
        <v>5272</v>
      </c>
      <c r="O15" s="25" t="s">
        <v>54</v>
      </c>
      <c r="P15" s="25" t="s">
        <v>54</v>
      </c>
      <c r="Q15" s="28" t="s">
        <v>84</v>
      </c>
      <c r="R15" s="25" t="s">
        <v>84</v>
      </c>
      <c r="S15" s="25" t="s">
        <v>1000</v>
      </c>
      <c r="T15" s="28" t="s">
        <v>84</v>
      </c>
      <c r="U15" s="28" t="s">
        <v>84</v>
      </c>
      <c r="V15" s="37" t="s">
        <v>54</v>
      </c>
      <c r="W15" s="37" t="s">
        <v>54</v>
      </c>
      <c r="X15" s="260" t="s">
        <v>5254</v>
      </c>
      <c r="Y15" s="262" t="s">
        <v>5251</v>
      </c>
    </row>
    <row r="16" spans="2:25" ht="105" hidden="1" x14ac:dyDescent="0.25">
      <c r="B16" s="35">
        <v>519</v>
      </c>
      <c r="C16" s="26" t="s">
        <v>24</v>
      </c>
      <c r="D16" s="25" t="s">
        <v>30</v>
      </c>
      <c r="E16" s="28" t="s">
        <v>99</v>
      </c>
      <c r="F16" s="44" t="s">
        <v>170</v>
      </c>
      <c r="G16" s="25" t="s">
        <v>171</v>
      </c>
      <c r="H16" s="25" t="s">
        <v>309</v>
      </c>
      <c r="I16" s="25" t="s">
        <v>6</v>
      </c>
      <c r="J16" s="28" t="s">
        <v>5273</v>
      </c>
      <c r="K16" s="31" t="s">
        <v>84</v>
      </c>
      <c r="L16" s="253" t="s">
        <v>5274</v>
      </c>
      <c r="M16" s="25">
        <v>2020</v>
      </c>
      <c r="N16" s="27" t="s">
        <v>5275</v>
      </c>
      <c r="O16" s="25" t="s">
        <v>54</v>
      </c>
      <c r="P16" s="25" t="s">
        <v>54</v>
      </c>
      <c r="Q16" s="28" t="s">
        <v>84</v>
      </c>
      <c r="R16" s="25" t="s">
        <v>84</v>
      </c>
      <c r="S16" s="25" t="s">
        <v>1000</v>
      </c>
      <c r="T16" s="28" t="s">
        <v>84</v>
      </c>
      <c r="U16" s="28" t="s">
        <v>84</v>
      </c>
      <c r="V16" s="37" t="s">
        <v>54</v>
      </c>
      <c r="W16" s="37" t="s">
        <v>54</v>
      </c>
      <c r="X16" s="260" t="s">
        <v>5254</v>
      </c>
      <c r="Y16" s="262" t="s">
        <v>5251</v>
      </c>
    </row>
    <row r="17" spans="2:30" ht="105" hidden="1" x14ac:dyDescent="0.25">
      <c r="B17" s="35">
        <v>520</v>
      </c>
      <c r="C17" s="26" t="s">
        <v>24</v>
      </c>
      <c r="D17" s="25" t="s">
        <v>30</v>
      </c>
      <c r="E17" s="28" t="s">
        <v>99</v>
      </c>
      <c r="F17" s="44" t="s">
        <v>247</v>
      </c>
      <c r="G17" s="25" t="s">
        <v>248</v>
      </c>
      <c r="H17" s="25" t="s">
        <v>309</v>
      </c>
      <c r="I17" s="25" t="s">
        <v>6</v>
      </c>
      <c r="J17" s="28" t="s">
        <v>2286</v>
      </c>
      <c r="K17" s="31" t="s">
        <v>84</v>
      </c>
      <c r="L17" s="253" t="s">
        <v>5276</v>
      </c>
      <c r="M17" s="25">
        <v>2020</v>
      </c>
      <c r="N17" s="104" t="s">
        <v>5277</v>
      </c>
      <c r="O17" s="25" t="s">
        <v>54</v>
      </c>
      <c r="P17" s="25" t="s">
        <v>54</v>
      </c>
      <c r="Q17" s="28" t="s">
        <v>84</v>
      </c>
      <c r="R17" s="25" t="s">
        <v>84</v>
      </c>
      <c r="S17" s="25" t="s">
        <v>1000</v>
      </c>
      <c r="T17" s="28" t="s">
        <v>84</v>
      </c>
      <c r="U17" s="28" t="s">
        <v>84</v>
      </c>
      <c r="V17" s="37" t="s">
        <v>54</v>
      </c>
      <c r="W17" s="37" t="s">
        <v>54</v>
      </c>
      <c r="X17" s="260" t="s">
        <v>5254</v>
      </c>
      <c r="Y17" s="262" t="s">
        <v>5251</v>
      </c>
    </row>
    <row r="18" spans="2:30" ht="409.5" hidden="1" x14ac:dyDescent="0.25">
      <c r="B18" s="285">
        <v>27</v>
      </c>
      <c r="C18" s="35" t="s">
        <v>5278</v>
      </c>
      <c r="D18" s="35" t="s">
        <v>40</v>
      </c>
      <c r="E18" s="28" t="s">
        <v>102</v>
      </c>
      <c r="F18" s="28" t="s">
        <v>258</v>
      </c>
      <c r="G18" s="28" t="s">
        <v>5279</v>
      </c>
      <c r="H18" s="25" t="s">
        <v>231</v>
      </c>
      <c r="I18" s="25" t="s">
        <v>6</v>
      </c>
      <c r="J18" s="28" t="s">
        <v>5280</v>
      </c>
      <c r="K18" s="28" t="s">
        <v>84</v>
      </c>
      <c r="L18" s="25" t="s">
        <v>261</v>
      </c>
      <c r="M18" s="28">
        <v>2017</v>
      </c>
      <c r="N18" s="26" t="s">
        <v>5281</v>
      </c>
      <c r="O18" s="40" t="s">
        <v>5282</v>
      </c>
      <c r="P18" s="26" t="s">
        <v>5283</v>
      </c>
      <c r="Q18" s="28" t="s">
        <v>84</v>
      </c>
      <c r="R18" s="28" t="s">
        <v>84</v>
      </c>
      <c r="S18" s="28" t="s">
        <v>84</v>
      </c>
      <c r="T18" s="28" t="s">
        <v>84</v>
      </c>
      <c r="U18" s="28" t="s">
        <v>84</v>
      </c>
      <c r="V18" s="37">
        <v>44287</v>
      </c>
      <c r="W18" s="37">
        <v>44652</v>
      </c>
      <c r="X18" s="152" t="s">
        <v>5284</v>
      </c>
      <c r="Y18" s="262" t="s">
        <v>5251</v>
      </c>
    </row>
    <row r="19" spans="2:30" hidden="1" x14ac:dyDescent="0.25"/>
    <row r="20" spans="2:30" hidden="1" x14ac:dyDescent="0.25"/>
    <row r="21" spans="2:30" hidden="1" x14ac:dyDescent="0.25"/>
    <row r="22" spans="2:30" ht="15.75" hidden="1" thickBot="1" x14ac:dyDescent="0.3"/>
    <row r="23" spans="2:30" ht="15.75" hidden="1" thickBot="1" x14ac:dyDescent="0.3">
      <c r="B23" s="347"/>
      <c r="C23" s="791" t="s">
        <v>2585</v>
      </c>
      <c r="D23" s="792"/>
      <c r="E23" s="793"/>
      <c r="F23" s="794" t="s">
        <v>2586</v>
      </c>
      <c r="G23" s="795"/>
      <c r="H23" s="795"/>
      <c r="I23" s="795"/>
      <c r="J23" s="795"/>
      <c r="K23" s="796"/>
      <c r="L23" s="797" t="s">
        <v>2584</v>
      </c>
      <c r="M23" s="798"/>
      <c r="N23" s="798"/>
      <c r="O23" s="798"/>
      <c r="P23" s="798"/>
      <c r="Q23" s="798"/>
      <c r="R23" s="798"/>
      <c r="S23" s="798"/>
      <c r="T23" s="798"/>
      <c r="U23" s="798"/>
      <c r="V23" s="798"/>
      <c r="W23" s="798"/>
      <c r="X23" s="798"/>
      <c r="Y23" s="798"/>
      <c r="Z23" s="798"/>
      <c r="AA23" s="798"/>
      <c r="AB23" s="798"/>
      <c r="AC23" s="799"/>
      <c r="AD23" s="800" t="s">
        <v>4977</v>
      </c>
    </row>
    <row r="24" spans="2:30" ht="39" hidden="1" thickBot="1" x14ac:dyDescent="0.3">
      <c r="B24" s="59" t="s">
        <v>110</v>
      </c>
      <c r="C24" s="334" t="s">
        <v>2521</v>
      </c>
      <c r="D24" s="334" t="s">
        <v>2522</v>
      </c>
      <c r="E24" s="334" t="s">
        <v>113</v>
      </c>
      <c r="F24" s="60" t="s">
        <v>5285</v>
      </c>
      <c r="G24" s="60" t="s">
        <v>112</v>
      </c>
      <c r="H24" s="60" t="s">
        <v>2524</v>
      </c>
      <c r="I24" s="60" t="s">
        <v>2525</v>
      </c>
      <c r="J24" s="60" t="s">
        <v>113</v>
      </c>
      <c r="K24" s="60" t="s">
        <v>2526</v>
      </c>
      <c r="L24" s="60"/>
      <c r="M24" s="60" t="s">
        <v>114</v>
      </c>
      <c r="N24" s="60" t="s">
        <v>115</v>
      </c>
      <c r="O24" s="60" t="s">
        <v>116</v>
      </c>
      <c r="P24" s="60" t="s">
        <v>117</v>
      </c>
      <c r="Q24" s="60" t="s">
        <v>118</v>
      </c>
      <c r="R24" s="60" t="s">
        <v>119</v>
      </c>
      <c r="S24" s="60" t="s">
        <v>120</v>
      </c>
      <c r="T24" s="60" t="s">
        <v>121</v>
      </c>
      <c r="U24" s="60" t="s">
        <v>122</v>
      </c>
      <c r="V24" s="60" t="s">
        <v>124</v>
      </c>
      <c r="W24" s="60" t="s">
        <v>125</v>
      </c>
      <c r="X24" s="60" t="s">
        <v>126</v>
      </c>
      <c r="Y24" s="60" t="s">
        <v>127</v>
      </c>
      <c r="Z24" s="60" t="s">
        <v>128</v>
      </c>
      <c r="AA24" s="60" t="s">
        <v>129</v>
      </c>
      <c r="AB24" s="60" t="s">
        <v>130</v>
      </c>
      <c r="AC24" s="60" t="s">
        <v>53</v>
      </c>
      <c r="AD24" s="801"/>
    </row>
    <row r="25" spans="2:30" ht="382.5" hidden="1" x14ac:dyDescent="0.25">
      <c r="B25" s="35">
        <v>6</v>
      </c>
      <c r="C25" s="28" t="s">
        <v>2635</v>
      </c>
      <c r="D25" s="25" t="s">
        <v>2636</v>
      </c>
      <c r="E25" s="25" t="s">
        <v>102</v>
      </c>
      <c r="F25" s="35" t="s">
        <v>5286</v>
      </c>
      <c r="G25" s="35" t="s">
        <v>40</v>
      </c>
      <c r="H25" s="25" t="s">
        <v>2635</v>
      </c>
      <c r="I25" s="25" t="s">
        <v>2636</v>
      </c>
      <c r="J25" s="25" t="s">
        <v>102</v>
      </c>
      <c r="K25" s="35"/>
      <c r="L25" s="28"/>
      <c r="M25" s="35" t="s">
        <v>326</v>
      </c>
      <c r="N25" s="35" t="s">
        <v>327</v>
      </c>
      <c r="O25" s="25" t="s">
        <v>231</v>
      </c>
      <c r="P25" s="25" t="s">
        <v>6</v>
      </c>
      <c r="Q25" s="75" t="s">
        <v>5287</v>
      </c>
      <c r="R25" s="28" t="s">
        <v>84</v>
      </c>
      <c r="S25" s="25" t="s">
        <v>261</v>
      </c>
      <c r="T25" s="28">
        <v>2017</v>
      </c>
      <c r="U25" s="26" t="s">
        <v>5288</v>
      </c>
      <c r="V25" s="25" t="s">
        <v>5289</v>
      </c>
      <c r="W25" s="28" t="s">
        <v>84</v>
      </c>
      <c r="X25" s="28" t="s">
        <v>84</v>
      </c>
      <c r="Y25" s="28" t="s">
        <v>84</v>
      </c>
      <c r="Z25" s="28" t="s">
        <v>84</v>
      </c>
      <c r="AA25" s="28" t="s">
        <v>84</v>
      </c>
      <c r="AB25" s="37">
        <v>44287</v>
      </c>
      <c r="AC25" s="37">
        <v>44652</v>
      </c>
      <c r="AD25" s="177" t="s">
        <v>5290</v>
      </c>
    </row>
    <row r="26" spans="2:30" ht="345" hidden="1" x14ac:dyDescent="0.25">
      <c r="B26" s="35">
        <v>82</v>
      </c>
      <c r="C26" s="91" t="s">
        <v>2635</v>
      </c>
      <c r="D26" s="25" t="s">
        <v>2636</v>
      </c>
      <c r="E26" s="25" t="s">
        <v>102</v>
      </c>
      <c r="F26" s="26" t="s">
        <v>5291</v>
      </c>
      <c r="G26" s="25" t="s">
        <v>40</v>
      </c>
      <c r="H26" s="25" t="s">
        <v>2635</v>
      </c>
      <c r="I26" s="25" t="s">
        <v>2636</v>
      </c>
      <c r="J26" s="25" t="s">
        <v>102</v>
      </c>
      <c r="K26" s="25" t="s">
        <v>4369</v>
      </c>
      <c r="L26" s="28"/>
      <c r="M26" s="25" t="s">
        <v>5027</v>
      </c>
      <c r="N26" s="25" t="s">
        <v>978</v>
      </c>
      <c r="O26" s="25" t="s">
        <v>231</v>
      </c>
      <c r="P26" s="25" t="s">
        <v>6</v>
      </c>
      <c r="Q26" s="28" t="s">
        <v>5292</v>
      </c>
      <c r="R26" s="28" t="s">
        <v>84</v>
      </c>
      <c r="S26" s="25" t="s">
        <v>1065</v>
      </c>
      <c r="T26" s="28">
        <v>2019</v>
      </c>
      <c r="U26" s="26" t="s">
        <v>5293</v>
      </c>
      <c r="V26" s="25" t="s">
        <v>5294</v>
      </c>
      <c r="W26" s="28" t="s">
        <v>84</v>
      </c>
      <c r="X26" s="25" t="s">
        <v>84</v>
      </c>
      <c r="Y26" s="25" t="s">
        <v>1000</v>
      </c>
      <c r="Z26" s="28" t="s">
        <v>84</v>
      </c>
      <c r="AA26" s="28" t="s">
        <v>84</v>
      </c>
      <c r="AB26" s="37">
        <v>44287</v>
      </c>
      <c r="AC26" s="37">
        <v>44531</v>
      </c>
      <c r="AD26" s="3" t="s">
        <v>5295</v>
      </c>
    </row>
    <row r="27" spans="2:30" ht="285" hidden="1" x14ac:dyDescent="0.25">
      <c r="B27" s="35">
        <v>99</v>
      </c>
      <c r="C27" s="91" t="s">
        <v>2635</v>
      </c>
      <c r="D27" s="25" t="s">
        <v>2636</v>
      </c>
      <c r="E27" s="25" t="s">
        <v>102</v>
      </c>
      <c r="F27" s="26" t="s">
        <v>40</v>
      </c>
      <c r="G27" s="25" t="s">
        <v>40</v>
      </c>
      <c r="H27" s="86" t="s">
        <v>2635</v>
      </c>
      <c r="I27" s="335" t="s">
        <v>2636</v>
      </c>
      <c r="J27" s="25" t="s">
        <v>102</v>
      </c>
      <c r="K27" s="25"/>
      <c r="L27" s="28"/>
      <c r="M27" s="25" t="s">
        <v>170</v>
      </c>
      <c r="N27" s="25" t="s">
        <v>171</v>
      </c>
      <c r="O27" s="25" t="s">
        <v>231</v>
      </c>
      <c r="P27" s="25" t="s">
        <v>6</v>
      </c>
      <c r="Q27" s="28" t="s">
        <v>5296</v>
      </c>
      <c r="R27" s="28" t="s">
        <v>84</v>
      </c>
      <c r="S27" s="76" t="s">
        <v>1065</v>
      </c>
      <c r="T27" s="28">
        <v>2019</v>
      </c>
      <c r="U27" s="26" t="s">
        <v>5297</v>
      </c>
      <c r="V27" s="26" t="s">
        <v>5069</v>
      </c>
      <c r="W27" s="28" t="s">
        <v>84</v>
      </c>
      <c r="X27" s="26" t="s">
        <v>84</v>
      </c>
      <c r="Y27" s="25" t="s">
        <v>1000</v>
      </c>
      <c r="Z27" s="28" t="s">
        <v>84</v>
      </c>
      <c r="AA27" s="28" t="s">
        <v>84</v>
      </c>
      <c r="AB27" s="37">
        <v>44287</v>
      </c>
      <c r="AC27" s="37">
        <v>44652</v>
      </c>
      <c r="AD27" s="88" t="s">
        <v>5298</v>
      </c>
    </row>
    <row r="28" spans="2:30" hidden="1" x14ac:dyDescent="0.25">
      <c r="C28"/>
      <c r="D28"/>
      <c r="E28"/>
      <c r="F28"/>
      <c r="G28"/>
      <c r="H28"/>
      <c r="I28"/>
      <c r="J28"/>
      <c r="K28"/>
      <c r="L28"/>
      <c r="M28"/>
      <c r="N28"/>
      <c r="O28"/>
      <c r="P28"/>
      <c r="Q28"/>
      <c r="R28"/>
      <c r="S28"/>
      <c r="T28"/>
      <c r="U28"/>
      <c r="V28"/>
      <c r="W28"/>
      <c r="X28"/>
    </row>
    <row r="29" spans="2:30" hidden="1" x14ac:dyDescent="0.25">
      <c r="C29"/>
      <c r="D29"/>
      <c r="E29"/>
      <c r="F29"/>
      <c r="G29"/>
      <c r="H29"/>
      <c r="I29"/>
      <c r="J29"/>
      <c r="K29"/>
      <c r="L29"/>
      <c r="M29"/>
      <c r="N29"/>
      <c r="O29"/>
      <c r="P29"/>
      <c r="Q29"/>
      <c r="R29"/>
      <c r="S29"/>
      <c r="T29"/>
      <c r="U29"/>
      <c r="V29"/>
      <c r="W29"/>
      <c r="X29"/>
    </row>
    <row r="30" spans="2:30" hidden="1" x14ac:dyDescent="0.25">
      <c r="C30"/>
      <c r="D30"/>
      <c r="E30"/>
      <c r="F30"/>
      <c r="G30"/>
      <c r="H30"/>
      <c r="I30"/>
      <c r="J30"/>
      <c r="K30"/>
      <c r="L30"/>
      <c r="M30"/>
      <c r="N30"/>
      <c r="O30"/>
      <c r="P30"/>
      <c r="Q30"/>
      <c r="R30"/>
      <c r="S30"/>
      <c r="T30"/>
      <c r="U30"/>
      <c r="V30"/>
      <c r="W30"/>
      <c r="X30"/>
    </row>
    <row r="31" spans="2:30" hidden="1" x14ac:dyDescent="0.25">
      <c r="C31"/>
      <c r="D31"/>
      <c r="E31"/>
      <c r="F31"/>
      <c r="G31"/>
      <c r="H31"/>
      <c r="I31"/>
      <c r="J31"/>
      <c r="K31"/>
      <c r="L31"/>
      <c r="M31"/>
      <c r="N31"/>
      <c r="O31"/>
      <c r="P31"/>
      <c r="Q31"/>
      <c r="R31"/>
      <c r="S31"/>
      <c r="T31"/>
      <c r="U31"/>
      <c r="V31"/>
      <c r="W31"/>
      <c r="X31"/>
    </row>
    <row r="32" spans="2:30" hidden="1" x14ac:dyDescent="0.25">
      <c r="C32"/>
      <c r="D32"/>
      <c r="E32"/>
      <c r="F32"/>
      <c r="G32"/>
      <c r="H32"/>
      <c r="I32"/>
      <c r="J32"/>
      <c r="K32"/>
      <c r="L32"/>
      <c r="M32"/>
      <c r="N32"/>
      <c r="O32"/>
      <c r="P32"/>
      <c r="Q32"/>
      <c r="R32"/>
      <c r="S32"/>
      <c r="T32"/>
      <c r="U32"/>
      <c r="V32"/>
      <c r="W32"/>
      <c r="X32"/>
    </row>
    <row r="33" spans="2:30" ht="45" x14ac:dyDescent="0.25">
      <c r="B33" s="341"/>
      <c r="C33" s="342"/>
      <c r="D33" s="343" t="s">
        <v>2585</v>
      </c>
      <c r="E33" s="344"/>
      <c r="F33" s="357"/>
      <c r="G33" s="353"/>
      <c r="H33" s="345" t="s">
        <v>2586</v>
      </c>
      <c r="I33" s="345"/>
      <c r="J33" s="345"/>
      <c r="K33" s="346"/>
      <c r="L33" s="339"/>
      <c r="M33" s="339"/>
      <c r="N33" s="339"/>
      <c r="O33" s="339"/>
      <c r="P33" s="339"/>
      <c r="Q33" s="339"/>
      <c r="R33" s="339"/>
      <c r="S33" s="339"/>
      <c r="T33" s="339"/>
      <c r="U33" s="339"/>
      <c r="V33" s="339"/>
      <c r="W33" s="339"/>
      <c r="X33" s="339"/>
      <c r="Y33" s="339"/>
      <c r="Z33" s="339"/>
      <c r="AA33" s="339"/>
      <c r="AB33" s="339"/>
      <c r="AC33" s="339"/>
      <c r="AD33" s="88"/>
    </row>
    <row r="34" spans="2:30" ht="28.5" customHeight="1" x14ac:dyDescent="0.25">
      <c r="B34" s="59" t="s">
        <v>110</v>
      </c>
      <c r="C34" s="334" t="s">
        <v>2521</v>
      </c>
      <c r="D34" s="334" t="s">
        <v>2522</v>
      </c>
      <c r="E34" s="334" t="s">
        <v>113</v>
      </c>
      <c r="F34" s="352" t="s">
        <v>112</v>
      </c>
      <c r="G34" s="60" t="s">
        <v>2524</v>
      </c>
      <c r="H34" s="60" t="s">
        <v>2525</v>
      </c>
      <c r="I34" s="60" t="s">
        <v>113</v>
      </c>
      <c r="J34" s="60" t="s">
        <v>2526</v>
      </c>
      <c r="K34" s="60" t="s">
        <v>114</v>
      </c>
      <c r="L34" s="60" t="s">
        <v>115</v>
      </c>
      <c r="M34" s="60" t="s">
        <v>116</v>
      </c>
      <c r="N34" s="351" t="s">
        <v>117</v>
      </c>
      <c r="O34" s="351" t="s">
        <v>118</v>
      </c>
      <c r="P34" s="351" t="s">
        <v>119</v>
      </c>
      <c r="Q34" s="351" t="s">
        <v>120</v>
      </c>
      <c r="R34" s="351" t="s">
        <v>121</v>
      </c>
      <c r="S34" s="351" t="s">
        <v>122</v>
      </c>
      <c r="T34" s="60" t="s">
        <v>123</v>
      </c>
      <c r="U34" s="351" t="s">
        <v>124</v>
      </c>
      <c r="V34" s="351" t="s">
        <v>125</v>
      </c>
      <c r="W34" s="351" t="s">
        <v>126</v>
      </c>
      <c r="X34" s="351" t="s">
        <v>127</v>
      </c>
      <c r="Y34" s="351" t="s">
        <v>128</v>
      </c>
      <c r="Z34" s="351" t="s">
        <v>129</v>
      </c>
      <c r="AA34" s="351" t="s">
        <v>130</v>
      </c>
      <c r="AB34" s="351" t="s">
        <v>53</v>
      </c>
      <c r="AC34" s="351" t="s">
        <v>5299</v>
      </c>
    </row>
    <row r="35" spans="2:30" ht="35.25" customHeight="1" x14ac:dyDescent="0.25">
      <c r="B35" s="35">
        <v>184</v>
      </c>
      <c r="C35" s="91" t="s">
        <v>3951</v>
      </c>
      <c r="D35" s="336" t="s">
        <v>24</v>
      </c>
      <c r="E35" s="28" t="s">
        <v>99</v>
      </c>
      <c r="F35" s="253" t="s">
        <v>26</v>
      </c>
      <c r="G35" s="28" t="s">
        <v>3951</v>
      </c>
      <c r="H35" s="35" t="s">
        <v>24</v>
      </c>
      <c r="I35" s="25" t="s">
        <v>99</v>
      </c>
      <c r="J35" s="25" t="s">
        <v>3952</v>
      </c>
      <c r="K35" s="44" t="s">
        <v>967</v>
      </c>
      <c r="L35" s="25" t="s">
        <v>1391</v>
      </c>
      <c r="M35" s="25" t="s">
        <v>309</v>
      </c>
      <c r="N35" s="25" t="s">
        <v>6</v>
      </c>
      <c r="O35" s="28" t="s">
        <v>2078</v>
      </c>
      <c r="P35" s="31" t="s">
        <v>84</v>
      </c>
      <c r="Q35" s="25" t="s">
        <v>5300</v>
      </c>
      <c r="R35" s="25">
        <v>2020</v>
      </c>
      <c r="S35" s="26" t="s">
        <v>5301</v>
      </c>
      <c r="T35" s="83" t="s">
        <v>5302</v>
      </c>
      <c r="U35" s="4" t="s">
        <v>5303</v>
      </c>
      <c r="V35" s="28" t="s">
        <v>84</v>
      </c>
      <c r="W35" s="25" t="s">
        <v>84</v>
      </c>
      <c r="X35" s="25" t="s">
        <v>1000</v>
      </c>
      <c r="Y35" s="28" t="s">
        <v>84</v>
      </c>
      <c r="Z35" s="28" t="s">
        <v>84</v>
      </c>
      <c r="AA35" s="37" t="s">
        <v>54</v>
      </c>
      <c r="AB35" s="37">
        <v>44377</v>
      </c>
      <c r="AC35" s="89" t="s">
        <v>5304</v>
      </c>
    </row>
    <row r="36" spans="2:30" ht="35.25" customHeight="1" x14ac:dyDescent="0.25">
      <c r="B36" s="35">
        <v>194</v>
      </c>
      <c r="C36" s="28" t="s">
        <v>229</v>
      </c>
      <c r="D36" s="337" t="s">
        <v>24</v>
      </c>
      <c r="E36" s="28" t="s">
        <v>99</v>
      </c>
      <c r="F36" s="253" t="s">
        <v>30</v>
      </c>
      <c r="G36" s="28" t="s">
        <v>229</v>
      </c>
      <c r="H36" s="337" t="s">
        <v>24</v>
      </c>
      <c r="I36" s="25" t="s">
        <v>99</v>
      </c>
      <c r="J36" s="25" t="s">
        <v>3990</v>
      </c>
      <c r="K36" s="44" t="s">
        <v>229</v>
      </c>
      <c r="L36" s="25" t="s">
        <v>1337</v>
      </c>
      <c r="M36" s="25" t="s">
        <v>309</v>
      </c>
      <c r="N36" s="25" t="s">
        <v>6</v>
      </c>
      <c r="O36" s="254" t="s">
        <v>2264</v>
      </c>
      <c r="P36" s="31" t="s">
        <v>84</v>
      </c>
      <c r="Q36" s="25" t="s">
        <v>5252</v>
      </c>
      <c r="R36" s="25">
        <v>2020</v>
      </c>
      <c r="S36" s="27" t="s">
        <v>5253</v>
      </c>
      <c r="T36" s="25" t="s">
        <v>54</v>
      </c>
      <c r="U36" s="25" t="s">
        <v>54</v>
      </c>
      <c r="V36" s="28" t="s">
        <v>84</v>
      </c>
      <c r="W36" s="25" t="s">
        <v>84</v>
      </c>
      <c r="X36" s="25" t="s">
        <v>1000</v>
      </c>
      <c r="Y36" s="28" t="s">
        <v>84</v>
      </c>
      <c r="Z36" s="28" t="s">
        <v>84</v>
      </c>
      <c r="AA36" s="37" t="s">
        <v>54</v>
      </c>
      <c r="AB36" s="37" t="s">
        <v>54</v>
      </c>
      <c r="AC36" s="260" t="s">
        <v>5305</v>
      </c>
    </row>
    <row r="37" spans="2:30" ht="35.25" customHeight="1" x14ac:dyDescent="0.25">
      <c r="B37" s="35">
        <v>195</v>
      </c>
      <c r="C37" s="28" t="s">
        <v>229</v>
      </c>
      <c r="D37" s="337" t="s">
        <v>24</v>
      </c>
      <c r="E37" s="28" t="s">
        <v>99</v>
      </c>
      <c r="F37" s="253" t="s">
        <v>30</v>
      </c>
      <c r="G37" s="28" t="s">
        <v>229</v>
      </c>
      <c r="H37" s="337" t="s">
        <v>24</v>
      </c>
      <c r="I37" s="25" t="s">
        <v>99</v>
      </c>
      <c r="J37" s="25" t="s">
        <v>3990</v>
      </c>
      <c r="K37" s="44" t="s">
        <v>229</v>
      </c>
      <c r="L37" s="25" t="s">
        <v>5255</v>
      </c>
      <c r="M37" s="25" t="s">
        <v>309</v>
      </c>
      <c r="N37" s="25" t="s">
        <v>6</v>
      </c>
      <c r="O37" s="28" t="s">
        <v>5256</v>
      </c>
      <c r="P37" s="31" t="s">
        <v>84</v>
      </c>
      <c r="Q37" s="25" t="s">
        <v>5257</v>
      </c>
      <c r="R37" s="25">
        <v>2020</v>
      </c>
      <c r="S37" s="27" t="s">
        <v>5258</v>
      </c>
      <c r="T37" s="25" t="s">
        <v>54</v>
      </c>
      <c r="U37" s="25" t="s">
        <v>54</v>
      </c>
      <c r="V37" s="28" t="s">
        <v>84</v>
      </c>
      <c r="W37" s="25" t="s">
        <v>84</v>
      </c>
      <c r="X37" s="25" t="s">
        <v>1000</v>
      </c>
      <c r="Y37" s="28" t="s">
        <v>84</v>
      </c>
      <c r="Z37" s="28" t="s">
        <v>84</v>
      </c>
      <c r="AA37" s="37" t="s">
        <v>54</v>
      </c>
      <c r="AB37" s="37" t="s">
        <v>54</v>
      </c>
      <c r="AC37" s="260" t="s">
        <v>5305</v>
      </c>
    </row>
    <row r="38" spans="2:30" ht="35.25" customHeight="1" x14ac:dyDescent="0.25">
      <c r="B38" s="35">
        <v>196</v>
      </c>
      <c r="C38" s="28" t="s">
        <v>229</v>
      </c>
      <c r="D38" s="337" t="s">
        <v>24</v>
      </c>
      <c r="E38" s="28" t="s">
        <v>99</v>
      </c>
      <c r="F38" s="253" t="s">
        <v>30</v>
      </c>
      <c r="G38" s="28" t="s">
        <v>229</v>
      </c>
      <c r="H38" s="337" t="s">
        <v>24</v>
      </c>
      <c r="I38" s="25" t="s">
        <v>99</v>
      </c>
      <c r="J38" s="25" t="s">
        <v>3990</v>
      </c>
      <c r="K38" s="44" t="s">
        <v>247</v>
      </c>
      <c r="L38" s="25" t="s">
        <v>411</v>
      </c>
      <c r="M38" s="25" t="s">
        <v>309</v>
      </c>
      <c r="N38" s="25" t="s">
        <v>6</v>
      </c>
      <c r="O38" s="28" t="s">
        <v>5259</v>
      </c>
      <c r="P38" s="31" t="s">
        <v>84</v>
      </c>
      <c r="Q38" s="25" t="s">
        <v>5260</v>
      </c>
      <c r="R38" s="25">
        <v>2020</v>
      </c>
      <c r="S38" s="27" t="s">
        <v>5261</v>
      </c>
      <c r="T38" s="25" t="s">
        <v>54</v>
      </c>
      <c r="U38" s="25" t="s">
        <v>54</v>
      </c>
      <c r="V38" s="28" t="s">
        <v>84</v>
      </c>
      <c r="W38" s="25" t="s">
        <v>84</v>
      </c>
      <c r="X38" s="25" t="s">
        <v>1000</v>
      </c>
      <c r="Y38" s="28" t="s">
        <v>84</v>
      </c>
      <c r="Z38" s="28" t="s">
        <v>84</v>
      </c>
      <c r="AA38" s="37" t="s">
        <v>54</v>
      </c>
      <c r="AB38" s="37" t="s">
        <v>54</v>
      </c>
      <c r="AC38" s="260" t="s">
        <v>5305</v>
      </c>
    </row>
    <row r="39" spans="2:30" ht="35.25" customHeight="1" x14ac:dyDescent="0.25">
      <c r="B39" s="35">
        <v>197</v>
      </c>
      <c r="C39" s="28" t="s">
        <v>229</v>
      </c>
      <c r="D39" s="337" t="s">
        <v>24</v>
      </c>
      <c r="E39" s="28" t="s">
        <v>99</v>
      </c>
      <c r="F39" s="253" t="s">
        <v>30</v>
      </c>
      <c r="G39" s="28" t="s">
        <v>229</v>
      </c>
      <c r="H39" s="337" t="s">
        <v>24</v>
      </c>
      <c r="I39" s="25" t="s">
        <v>99</v>
      </c>
      <c r="J39" s="25" t="s">
        <v>3990</v>
      </c>
      <c r="K39" s="44" t="s">
        <v>456</v>
      </c>
      <c r="L39" s="25" t="s">
        <v>457</v>
      </c>
      <c r="M39" s="25" t="s">
        <v>309</v>
      </c>
      <c r="N39" s="25" t="s">
        <v>6</v>
      </c>
      <c r="O39" s="28" t="s">
        <v>5262</v>
      </c>
      <c r="P39" s="31" t="s">
        <v>84</v>
      </c>
      <c r="Q39" s="25" t="s">
        <v>5263</v>
      </c>
      <c r="R39" s="25">
        <v>2020</v>
      </c>
      <c r="S39" s="27" t="s">
        <v>5264</v>
      </c>
      <c r="T39" s="25" t="s">
        <v>54</v>
      </c>
      <c r="U39" s="25" t="s">
        <v>54</v>
      </c>
      <c r="V39" s="28" t="s">
        <v>84</v>
      </c>
      <c r="W39" s="25" t="s">
        <v>84</v>
      </c>
      <c r="X39" s="25" t="s">
        <v>1000</v>
      </c>
      <c r="Y39" s="28" t="s">
        <v>84</v>
      </c>
      <c r="Z39" s="28" t="s">
        <v>84</v>
      </c>
      <c r="AA39" s="37" t="s">
        <v>54</v>
      </c>
      <c r="AB39" s="37" t="s">
        <v>54</v>
      </c>
      <c r="AC39" s="260" t="s">
        <v>5305</v>
      </c>
    </row>
    <row r="40" spans="2:30" ht="35.25" customHeight="1" x14ac:dyDescent="0.25">
      <c r="B40" s="35">
        <v>198</v>
      </c>
      <c r="C40" s="28" t="s">
        <v>229</v>
      </c>
      <c r="D40" s="337" t="s">
        <v>24</v>
      </c>
      <c r="E40" s="28" t="s">
        <v>99</v>
      </c>
      <c r="F40" s="253" t="s">
        <v>30</v>
      </c>
      <c r="G40" s="28" t="s">
        <v>229</v>
      </c>
      <c r="H40" s="337" t="s">
        <v>24</v>
      </c>
      <c r="I40" s="25" t="s">
        <v>99</v>
      </c>
      <c r="J40" s="25" t="s">
        <v>3990</v>
      </c>
      <c r="K40" s="44" t="s">
        <v>170</v>
      </c>
      <c r="L40" s="25" t="s">
        <v>171</v>
      </c>
      <c r="M40" s="25" t="s">
        <v>309</v>
      </c>
      <c r="N40" s="25" t="s">
        <v>6</v>
      </c>
      <c r="O40" s="28" t="s">
        <v>5265</v>
      </c>
      <c r="P40" s="31" t="s">
        <v>84</v>
      </c>
      <c r="Q40" s="25" t="s">
        <v>5266</v>
      </c>
      <c r="R40" s="25">
        <v>2020</v>
      </c>
      <c r="S40" s="27" t="s">
        <v>5267</v>
      </c>
      <c r="T40" s="25" t="s">
        <v>54</v>
      </c>
      <c r="U40" s="25" t="s">
        <v>54</v>
      </c>
      <c r="V40" s="28" t="s">
        <v>84</v>
      </c>
      <c r="W40" s="25" t="s">
        <v>84</v>
      </c>
      <c r="X40" s="25" t="s">
        <v>1000</v>
      </c>
      <c r="Y40" s="28" t="s">
        <v>84</v>
      </c>
      <c r="Z40" s="28" t="s">
        <v>84</v>
      </c>
      <c r="AA40" s="37" t="s">
        <v>54</v>
      </c>
      <c r="AB40" s="37" t="s">
        <v>54</v>
      </c>
      <c r="AC40" s="260" t="s">
        <v>5305</v>
      </c>
    </row>
    <row r="41" spans="2:30" ht="35.25" customHeight="1" x14ac:dyDescent="0.25">
      <c r="B41" s="35">
        <v>199</v>
      </c>
      <c r="C41" s="28" t="s">
        <v>229</v>
      </c>
      <c r="D41" s="337" t="s">
        <v>24</v>
      </c>
      <c r="E41" s="28" t="s">
        <v>99</v>
      </c>
      <c r="F41" s="253" t="s">
        <v>30</v>
      </c>
      <c r="G41" s="28" t="s">
        <v>229</v>
      </c>
      <c r="H41" s="337" t="s">
        <v>24</v>
      </c>
      <c r="I41" s="25" t="s">
        <v>99</v>
      </c>
      <c r="J41" s="25" t="s">
        <v>3990</v>
      </c>
      <c r="K41" s="44" t="s">
        <v>170</v>
      </c>
      <c r="L41" s="25" t="s">
        <v>171</v>
      </c>
      <c r="M41" s="25" t="s">
        <v>309</v>
      </c>
      <c r="N41" s="25" t="s">
        <v>6</v>
      </c>
      <c r="O41" s="28" t="s">
        <v>2273</v>
      </c>
      <c r="P41" s="31" t="s">
        <v>84</v>
      </c>
      <c r="Q41" s="25" t="s">
        <v>5268</v>
      </c>
      <c r="R41" s="25">
        <v>2020</v>
      </c>
      <c r="S41" s="27" t="s">
        <v>5269</v>
      </c>
      <c r="T41" s="25" t="s">
        <v>54</v>
      </c>
      <c r="U41" s="25" t="s">
        <v>54</v>
      </c>
      <c r="V41" s="28" t="s">
        <v>84</v>
      </c>
      <c r="W41" s="25" t="s">
        <v>84</v>
      </c>
      <c r="X41" s="25" t="s">
        <v>1000</v>
      </c>
      <c r="Y41" s="28" t="s">
        <v>84</v>
      </c>
      <c r="Z41" s="28" t="s">
        <v>84</v>
      </c>
      <c r="AA41" s="37" t="s">
        <v>54</v>
      </c>
      <c r="AB41" s="37" t="s">
        <v>54</v>
      </c>
      <c r="AC41" s="260" t="s">
        <v>5305</v>
      </c>
    </row>
    <row r="42" spans="2:30" ht="35.25" customHeight="1" x14ac:dyDescent="0.25">
      <c r="B42" s="35">
        <v>200</v>
      </c>
      <c r="C42" s="28" t="s">
        <v>229</v>
      </c>
      <c r="D42" s="337" t="s">
        <v>24</v>
      </c>
      <c r="E42" s="28" t="s">
        <v>99</v>
      </c>
      <c r="F42" s="253" t="s">
        <v>30</v>
      </c>
      <c r="G42" s="28" t="s">
        <v>229</v>
      </c>
      <c r="H42" s="337" t="s">
        <v>24</v>
      </c>
      <c r="I42" s="25" t="s">
        <v>99</v>
      </c>
      <c r="J42" s="25" t="s">
        <v>3990</v>
      </c>
      <c r="K42" s="44" t="s">
        <v>247</v>
      </c>
      <c r="L42" s="25" t="s">
        <v>360</v>
      </c>
      <c r="M42" s="25" t="s">
        <v>309</v>
      </c>
      <c r="N42" s="25" t="s">
        <v>6</v>
      </c>
      <c r="O42" s="28" t="s">
        <v>5270</v>
      </c>
      <c r="P42" s="31" t="s">
        <v>84</v>
      </c>
      <c r="Q42" s="25" t="s">
        <v>5271</v>
      </c>
      <c r="R42" s="25">
        <v>2020</v>
      </c>
      <c r="S42" s="27" t="s">
        <v>5272</v>
      </c>
      <c r="T42" s="25" t="s">
        <v>54</v>
      </c>
      <c r="U42" s="25" t="s">
        <v>54</v>
      </c>
      <c r="V42" s="28" t="s">
        <v>84</v>
      </c>
      <c r="W42" s="25" t="s">
        <v>84</v>
      </c>
      <c r="X42" s="25" t="s">
        <v>1000</v>
      </c>
      <c r="Y42" s="28" t="s">
        <v>84</v>
      </c>
      <c r="Z42" s="28" t="s">
        <v>84</v>
      </c>
      <c r="AA42" s="37" t="s">
        <v>54</v>
      </c>
      <c r="AB42" s="37" t="s">
        <v>54</v>
      </c>
      <c r="AC42" s="260" t="s">
        <v>5305</v>
      </c>
    </row>
    <row r="43" spans="2:30" ht="35.25" customHeight="1" x14ac:dyDescent="0.25">
      <c r="B43" s="35">
        <v>201</v>
      </c>
      <c r="C43" s="28" t="s">
        <v>229</v>
      </c>
      <c r="D43" s="337" t="s">
        <v>24</v>
      </c>
      <c r="E43" s="28" t="s">
        <v>99</v>
      </c>
      <c r="F43" s="253" t="s">
        <v>30</v>
      </c>
      <c r="G43" s="28" t="s">
        <v>229</v>
      </c>
      <c r="H43" s="337" t="s">
        <v>24</v>
      </c>
      <c r="I43" s="25" t="s">
        <v>99</v>
      </c>
      <c r="J43" s="25" t="s">
        <v>3990</v>
      </c>
      <c r="K43" s="44" t="s">
        <v>170</v>
      </c>
      <c r="L43" s="25" t="s">
        <v>171</v>
      </c>
      <c r="M43" s="25" t="s">
        <v>309</v>
      </c>
      <c r="N43" s="25" t="s">
        <v>6</v>
      </c>
      <c r="O43" s="28" t="s">
        <v>5273</v>
      </c>
      <c r="P43" s="31" t="s">
        <v>84</v>
      </c>
      <c r="Q43" s="25" t="s">
        <v>5274</v>
      </c>
      <c r="R43" s="25">
        <v>2020</v>
      </c>
      <c r="S43" s="27" t="s">
        <v>5275</v>
      </c>
      <c r="T43" s="25" t="s">
        <v>54</v>
      </c>
      <c r="U43" s="25" t="s">
        <v>54</v>
      </c>
      <c r="V43" s="28" t="s">
        <v>84</v>
      </c>
      <c r="W43" s="25" t="s">
        <v>84</v>
      </c>
      <c r="X43" s="25" t="s">
        <v>1000</v>
      </c>
      <c r="Y43" s="28" t="s">
        <v>84</v>
      </c>
      <c r="Z43" s="28" t="s">
        <v>84</v>
      </c>
      <c r="AA43" s="37" t="s">
        <v>54</v>
      </c>
      <c r="AB43" s="37" t="s">
        <v>54</v>
      </c>
      <c r="AC43" s="260" t="s">
        <v>5305</v>
      </c>
    </row>
    <row r="44" spans="2:30" ht="35.25" customHeight="1" x14ac:dyDescent="0.25">
      <c r="B44" s="35">
        <v>202</v>
      </c>
      <c r="C44" s="28" t="s">
        <v>229</v>
      </c>
      <c r="D44" s="337" t="s">
        <v>24</v>
      </c>
      <c r="E44" s="28" t="s">
        <v>99</v>
      </c>
      <c r="F44" s="253" t="s">
        <v>30</v>
      </c>
      <c r="G44" s="28" t="s">
        <v>229</v>
      </c>
      <c r="H44" s="337" t="s">
        <v>24</v>
      </c>
      <c r="I44" s="25" t="s">
        <v>99</v>
      </c>
      <c r="J44" s="25" t="s">
        <v>3990</v>
      </c>
      <c r="K44" s="44" t="s">
        <v>247</v>
      </c>
      <c r="L44" s="25" t="s">
        <v>248</v>
      </c>
      <c r="M44" s="25" t="s">
        <v>309</v>
      </c>
      <c r="N44" s="25" t="s">
        <v>6</v>
      </c>
      <c r="O44" s="28" t="s">
        <v>2286</v>
      </c>
      <c r="P44" s="31" t="s">
        <v>84</v>
      </c>
      <c r="Q44" s="25" t="s">
        <v>5276</v>
      </c>
      <c r="R44" s="25">
        <v>2020</v>
      </c>
      <c r="S44" s="27" t="s">
        <v>5277</v>
      </c>
      <c r="T44" s="25" t="s">
        <v>54</v>
      </c>
      <c r="U44" s="25" t="s">
        <v>54</v>
      </c>
      <c r="V44" s="28" t="s">
        <v>84</v>
      </c>
      <c r="W44" s="25" t="s">
        <v>84</v>
      </c>
      <c r="X44" s="25" t="s">
        <v>1000</v>
      </c>
      <c r="Y44" s="28" t="s">
        <v>84</v>
      </c>
      <c r="Z44" s="28" t="s">
        <v>84</v>
      </c>
      <c r="AA44" s="37" t="s">
        <v>54</v>
      </c>
      <c r="AB44" s="37" t="s">
        <v>54</v>
      </c>
      <c r="AC44" s="260" t="s">
        <v>5305</v>
      </c>
    </row>
    <row r="45" spans="2:30" ht="35.25" customHeight="1" x14ac:dyDescent="0.25">
      <c r="B45" s="35">
        <v>2</v>
      </c>
      <c r="C45" s="28" t="s">
        <v>2635</v>
      </c>
      <c r="D45" s="25" t="s">
        <v>2636</v>
      </c>
      <c r="E45" s="25" t="s">
        <v>102</v>
      </c>
      <c r="F45" s="90" t="s">
        <v>5306</v>
      </c>
      <c r="G45" s="25" t="s">
        <v>2635</v>
      </c>
      <c r="H45" s="25" t="s">
        <v>2636</v>
      </c>
      <c r="I45" s="25" t="s">
        <v>102</v>
      </c>
      <c r="J45" s="25" t="s">
        <v>4375</v>
      </c>
      <c r="K45" s="25" t="s">
        <v>258</v>
      </c>
      <c r="L45" s="35" t="s">
        <v>1095</v>
      </c>
      <c r="M45" s="25" t="s">
        <v>231</v>
      </c>
      <c r="N45" s="25" t="s">
        <v>6</v>
      </c>
      <c r="O45" s="28" t="s">
        <v>5307</v>
      </c>
      <c r="P45" s="28" t="s">
        <v>84</v>
      </c>
      <c r="Q45" s="25" t="s">
        <v>261</v>
      </c>
      <c r="R45" s="28">
        <v>2017</v>
      </c>
      <c r="S45" s="71" t="s">
        <v>5308</v>
      </c>
      <c r="T45" s="40" t="s">
        <v>5309</v>
      </c>
      <c r="U45" s="26" t="s">
        <v>5310</v>
      </c>
      <c r="V45" s="28" t="s">
        <v>84</v>
      </c>
      <c r="W45" s="28" t="s">
        <v>84</v>
      </c>
      <c r="X45" s="28" t="s">
        <v>84</v>
      </c>
      <c r="Y45" s="28" t="s">
        <v>84</v>
      </c>
      <c r="Z45" s="28" t="s">
        <v>84</v>
      </c>
      <c r="AA45" s="37">
        <v>44287</v>
      </c>
      <c r="AB45" s="37">
        <v>44652</v>
      </c>
      <c r="AC45" s="283" t="s">
        <v>5311</v>
      </c>
    </row>
    <row r="46" spans="2:30" ht="35.25" customHeight="1" x14ac:dyDescent="0.25">
      <c r="B46" s="35">
        <v>5</v>
      </c>
      <c r="C46" s="28" t="s">
        <v>2635</v>
      </c>
      <c r="D46" s="25" t="s">
        <v>2636</v>
      </c>
      <c r="E46" s="25" t="s">
        <v>102</v>
      </c>
      <c r="F46" s="350"/>
      <c r="G46" s="25" t="s">
        <v>2635</v>
      </c>
      <c r="H46" s="25" t="s">
        <v>2636</v>
      </c>
      <c r="I46" s="25" t="s">
        <v>102</v>
      </c>
      <c r="J46" s="25" t="s">
        <v>4375</v>
      </c>
      <c r="K46" s="28" t="s">
        <v>258</v>
      </c>
      <c r="L46" s="28" t="s">
        <v>5279</v>
      </c>
      <c r="M46" s="25" t="s">
        <v>231</v>
      </c>
      <c r="N46" s="25" t="s">
        <v>6</v>
      </c>
      <c r="O46" s="28" t="s">
        <v>5312</v>
      </c>
      <c r="P46" s="28" t="s">
        <v>84</v>
      </c>
      <c r="Q46" s="25" t="s">
        <v>261</v>
      </c>
      <c r="R46" s="28">
        <v>2017</v>
      </c>
      <c r="S46" s="26" t="s">
        <v>5281</v>
      </c>
      <c r="T46" s="40" t="s">
        <v>5313</v>
      </c>
      <c r="U46" s="26" t="s">
        <v>5314</v>
      </c>
      <c r="V46" s="28" t="s">
        <v>84</v>
      </c>
      <c r="W46" s="28" t="s">
        <v>84</v>
      </c>
      <c r="X46" s="28" t="s">
        <v>84</v>
      </c>
      <c r="Y46" s="28" t="s">
        <v>84</v>
      </c>
      <c r="Z46" s="28" t="s">
        <v>84</v>
      </c>
      <c r="AA46" s="37">
        <v>44287</v>
      </c>
      <c r="AB46" s="37">
        <v>44378</v>
      </c>
      <c r="AC46" s="261" t="s">
        <v>5315</v>
      </c>
    </row>
    <row r="47" spans="2:30" ht="35.25" customHeight="1" x14ac:dyDescent="0.25">
      <c r="B47" s="35">
        <v>7</v>
      </c>
      <c r="C47" s="28" t="s">
        <v>2635</v>
      </c>
      <c r="D47" s="25" t="s">
        <v>2636</v>
      </c>
      <c r="E47" s="25" t="s">
        <v>102</v>
      </c>
      <c r="F47" s="90" t="s">
        <v>5306</v>
      </c>
      <c r="G47" s="25" t="s">
        <v>2635</v>
      </c>
      <c r="H47" s="25" t="s">
        <v>2636</v>
      </c>
      <c r="I47" s="25" t="s">
        <v>102</v>
      </c>
      <c r="J47" s="35"/>
      <c r="K47" s="28" t="s">
        <v>258</v>
      </c>
      <c r="L47" s="25" t="s">
        <v>394</v>
      </c>
      <c r="M47" s="25" t="s">
        <v>231</v>
      </c>
      <c r="N47" s="25" t="s">
        <v>6</v>
      </c>
      <c r="O47" s="28" t="s">
        <v>5316</v>
      </c>
      <c r="P47" s="28" t="s">
        <v>84</v>
      </c>
      <c r="Q47" s="25" t="s">
        <v>261</v>
      </c>
      <c r="R47" s="28">
        <v>2017</v>
      </c>
      <c r="S47" s="26" t="s">
        <v>5317</v>
      </c>
      <c r="T47" s="40" t="s">
        <v>5064</v>
      </c>
      <c r="U47" s="25" t="s">
        <v>5067</v>
      </c>
      <c r="V47" s="28" t="s">
        <v>84</v>
      </c>
      <c r="W47" s="28" t="s">
        <v>84</v>
      </c>
      <c r="X47" s="28" t="s">
        <v>84</v>
      </c>
      <c r="Y47" s="28" t="s">
        <v>84</v>
      </c>
      <c r="Z47" s="28" t="s">
        <v>84</v>
      </c>
      <c r="AA47" s="37">
        <v>44287</v>
      </c>
      <c r="AB47" s="37">
        <v>44652</v>
      </c>
      <c r="AC47" s="261" t="s">
        <v>5318</v>
      </c>
    </row>
    <row r="48" spans="2:30" ht="35.25" customHeight="1" x14ac:dyDescent="0.25">
      <c r="B48" s="35">
        <v>3</v>
      </c>
      <c r="C48" s="28" t="s">
        <v>2635</v>
      </c>
      <c r="D48" s="25" t="s">
        <v>2636</v>
      </c>
      <c r="E48" s="25" t="s">
        <v>102</v>
      </c>
      <c r="F48" s="350"/>
      <c r="G48" s="25" t="s">
        <v>2635</v>
      </c>
      <c r="H48" s="25" t="s">
        <v>2636</v>
      </c>
      <c r="I48" s="25" t="s">
        <v>102</v>
      </c>
      <c r="J48" s="35"/>
      <c r="K48" s="25" t="s">
        <v>170</v>
      </c>
      <c r="L48" s="25" t="s">
        <v>171</v>
      </c>
      <c r="M48" s="25" t="s">
        <v>231</v>
      </c>
      <c r="N48" s="25" t="s">
        <v>6</v>
      </c>
      <c r="O48" s="28" t="s">
        <v>5319</v>
      </c>
      <c r="P48" s="28" t="s">
        <v>84</v>
      </c>
      <c r="Q48" s="25" t="s">
        <v>261</v>
      </c>
      <c r="R48" s="28">
        <v>2017</v>
      </c>
      <c r="S48" s="26" t="s">
        <v>5320</v>
      </c>
      <c r="T48" s="61" t="s">
        <v>5321</v>
      </c>
      <c r="U48" s="26" t="s">
        <v>5322</v>
      </c>
      <c r="V48" s="28" t="s">
        <v>84</v>
      </c>
      <c r="W48" s="28" t="s">
        <v>84</v>
      </c>
      <c r="X48" s="28" t="s">
        <v>84</v>
      </c>
      <c r="Y48" s="28" t="s">
        <v>84</v>
      </c>
      <c r="Z48" s="28" t="s">
        <v>84</v>
      </c>
      <c r="AA48" s="37">
        <v>43872</v>
      </c>
      <c r="AB48" s="37">
        <v>44238</v>
      </c>
      <c r="AC48" s="25" t="s">
        <v>5323</v>
      </c>
    </row>
    <row r="49" spans="2:29" ht="35.25" customHeight="1" x14ac:dyDescent="0.25">
      <c r="B49" s="35">
        <v>4</v>
      </c>
      <c r="C49" s="28" t="s">
        <v>2635</v>
      </c>
      <c r="D49" s="25" t="s">
        <v>2636</v>
      </c>
      <c r="E49" s="25" t="s">
        <v>102</v>
      </c>
      <c r="F49" s="350"/>
      <c r="G49" s="25" t="s">
        <v>2635</v>
      </c>
      <c r="H49" s="25" t="s">
        <v>2636</v>
      </c>
      <c r="I49" s="25" t="s">
        <v>102</v>
      </c>
      <c r="J49" s="35"/>
      <c r="K49" s="28" t="s">
        <v>170</v>
      </c>
      <c r="L49" s="28" t="s">
        <v>278</v>
      </c>
      <c r="M49" s="25" t="s">
        <v>231</v>
      </c>
      <c r="N49" s="25" t="s">
        <v>6</v>
      </c>
      <c r="O49" s="28" t="s">
        <v>5324</v>
      </c>
      <c r="P49" s="28" t="s">
        <v>84</v>
      </c>
      <c r="Q49" s="25" t="s">
        <v>261</v>
      </c>
      <c r="R49" s="28">
        <v>2017</v>
      </c>
      <c r="S49" s="26" t="s">
        <v>5325</v>
      </c>
      <c r="T49" s="40" t="s">
        <v>5326</v>
      </c>
      <c r="U49" s="26" t="s">
        <v>5327</v>
      </c>
      <c r="V49" s="28" t="s">
        <v>84</v>
      </c>
      <c r="W49" s="28" t="s">
        <v>84</v>
      </c>
      <c r="X49" s="28" t="s">
        <v>84</v>
      </c>
      <c r="Y49" s="28" t="s">
        <v>84</v>
      </c>
      <c r="Z49" s="28" t="s">
        <v>84</v>
      </c>
      <c r="AA49" s="37">
        <v>43872</v>
      </c>
      <c r="AB49" s="37">
        <v>44238</v>
      </c>
      <c r="AC49" s="25" t="s">
        <v>5328</v>
      </c>
    </row>
    <row r="50" spans="2:29" ht="35.25" customHeight="1" x14ac:dyDescent="0.25">
      <c r="B50" s="35">
        <v>9</v>
      </c>
      <c r="C50" s="28" t="s">
        <v>2637</v>
      </c>
      <c r="D50" s="25" t="s">
        <v>2636</v>
      </c>
      <c r="E50" s="25" t="s">
        <v>102</v>
      </c>
      <c r="F50" s="90"/>
      <c r="G50" s="25" t="s">
        <v>2635</v>
      </c>
      <c r="H50" s="25" t="s">
        <v>2636</v>
      </c>
      <c r="I50" s="25" t="s">
        <v>102</v>
      </c>
      <c r="J50" s="25"/>
      <c r="K50" s="25" t="s">
        <v>258</v>
      </c>
      <c r="L50" s="25" t="s">
        <v>956</v>
      </c>
      <c r="M50" s="25" t="s">
        <v>231</v>
      </c>
      <c r="N50" s="25" t="s">
        <v>8</v>
      </c>
      <c r="O50" s="28" t="s">
        <v>5329</v>
      </c>
      <c r="P50" s="28" t="s">
        <v>84</v>
      </c>
      <c r="Q50" s="25" t="s">
        <v>3801</v>
      </c>
      <c r="R50" s="28">
        <v>2018</v>
      </c>
      <c r="S50" s="26" t="s">
        <v>3803</v>
      </c>
      <c r="T50" s="26" t="s">
        <v>5330</v>
      </c>
      <c r="U50" s="26" t="s">
        <v>5331</v>
      </c>
      <c r="V50" s="28" t="s">
        <v>84</v>
      </c>
      <c r="W50" s="25" t="s">
        <v>84</v>
      </c>
      <c r="X50" s="25" t="s">
        <v>84</v>
      </c>
      <c r="Y50" s="28" t="s">
        <v>84</v>
      </c>
      <c r="Z50" s="28" t="s">
        <v>84</v>
      </c>
      <c r="AA50" s="37">
        <v>43486</v>
      </c>
      <c r="AB50" s="37">
        <v>43769</v>
      </c>
      <c r="AC50" s="261" t="s">
        <v>5332</v>
      </c>
    </row>
    <row r="51" spans="2:29" ht="35.25" customHeight="1" x14ac:dyDescent="0.25">
      <c r="B51" s="348">
        <v>10</v>
      </c>
      <c r="C51" s="338" t="s">
        <v>2637</v>
      </c>
      <c r="D51" s="335" t="s">
        <v>2636</v>
      </c>
      <c r="E51" s="335" t="s">
        <v>102</v>
      </c>
      <c r="F51" s="358"/>
      <c r="G51" s="335" t="s">
        <v>2635</v>
      </c>
      <c r="H51" s="335" t="s">
        <v>2636</v>
      </c>
      <c r="I51" s="335" t="s">
        <v>102</v>
      </c>
      <c r="J51" s="335"/>
      <c r="K51" s="335" t="s">
        <v>258</v>
      </c>
      <c r="L51" s="335" t="s">
        <v>956</v>
      </c>
      <c r="M51" s="335" t="s">
        <v>231</v>
      </c>
      <c r="N51" s="335" t="s">
        <v>8</v>
      </c>
      <c r="O51" s="338" t="s">
        <v>5333</v>
      </c>
      <c r="P51" s="338" t="s">
        <v>84</v>
      </c>
      <c r="Q51" s="335" t="s">
        <v>3801</v>
      </c>
      <c r="R51" s="338">
        <v>2018</v>
      </c>
      <c r="S51" s="340" t="s">
        <v>3803</v>
      </c>
      <c r="T51" s="340" t="s">
        <v>5330</v>
      </c>
      <c r="U51" s="340" t="s">
        <v>5334</v>
      </c>
      <c r="V51" s="338" t="s">
        <v>84</v>
      </c>
      <c r="W51" s="335" t="s">
        <v>84</v>
      </c>
      <c r="X51" s="335" t="s">
        <v>84</v>
      </c>
      <c r="Y51" s="338" t="s">
        <v>84</v>
      </c>
      <c r="Z51" s="338" t="s">
        <v>84</v>
      </c>
      <c r="AA51" s="349">
        <v>43486</v>
      </c>
      <c r="AB51" s="349">
        <v>43769</v>
      </c>
      <c r="AC51" s="260" t="s">
        <v>5335</v>
      </c>
    </row>
    <row r="52" spans="2:29" ht="35.25" customHeight="1" x14ac:dyDescent="0.25">
      <c r="B52" s="35">
        <v>11</v>
      </c>
      <c r="C52" s="28" t="s">
        <v>2637</v>
      </c>
      <c r="D52" s="25" t="s">
        <v>2636</v>
      </c>
      <c r="E52" s="25" t="s">
        <v>102</v>
      </c>
      <c r="F52" s="90"/>
      <c r="G52" s="25" t="s">
        <v>2635</v>
      </c>
      <c r="H52" s="25" t="s">
        <v>2636</v>
      </c>
      <c r="I52" s="25"/>
      <c r="J52" s="25"/>
      <c r="K52" s="25" t="s">
        <v>258</v>
      </c>
      <c r="L52" s="25" t="s">
        <v>956</v>
      </c>
      <c r="M52" s="25" t="s">
        <v>231</v>
      </c>
      <c r="N52" s="25" t="s">
        <v>8</v>
      </c>
      <c r="O52" s="28" t="s">
        <v>5336</v>
      </c>
      <c r="P52" s="28" t="s">
        <v>84</v>
      </c>
      <c r="Q52" s="25" t="s">
        <v>3801</v>
      </c>
      <c r="R52" s="28">
        <v>2018</v>
      </c>
      <c r="S52" s="26" t="s">
        <v>3803</v>
      </c>
      <c r="T52" s="26" t="s">
        <v>5330</v>
      </c>
      <c r="U52" s="26" t="s">
        <v>5337</v>
      </c>
      <c r="V52" s="28" t="s">
        <v>84</v>
      </c>
      <c r="W52" s="25" t="s">
        <v>84</v>
      </c>
      <c r="X52" s="25" t="s">
        <v>84</v>
      </c>
      <c r="Y52" s="28" t="s">
        <v>84</v>
      </c>
      <c r="Z52" s="28" t="s">
        <v>84</v>
      </c>
      <c r="AA52" s="37">
        <v>43486</v>
      </c>
      <c r="AB52" s="37">
        <v>43769</v>
      </c>
      <c r="AC52" s="283" t="s">
        <v>5338</v>
      </c>
    </row>
    <row r="53" spans="2:29" ht="35.25" customHeight="1" x14ac:dyDescent="0.25">
      <c r="B53" s="35">
        <v>12</v>
      </c>
      <c r="C53" s="28" t="s">
        <v>2637</v>
      </c>
      <c r="D53" s="25" t="s">
        <v>2636</v>
      </c>
      <c r="E53" s="25" t="s">
        <v>102</v>
      </c>
      <c r="F53" s="90"/>
      <c r="G53" s="25" t="s">
        <v>2635</v>
      </c>
      <c r="H53" s="25" t="s">
        <v>2636</v>
      </c>
      <c r="I53" s="25"/>
      <c r="J53" s="25"/>
      <c r="K53" s="25" t="s">
        <v>258</v>
      </c>
      <c r="L53" s="25" t="s">
        <v>956</v>
      </c>
      <c r="M53" s="25" t="s">
        <v>231</v>
      </c>
      <c r="N53" s="25" t="s">
        <v>8</v>
      </c>
      <c r="O53" s="28" t="s">
        <v>5339</v>
      </c>
      <c r="P53" s="28" t="s">
        <v>84</v>
      </c>
      <c r="Q53" s="25" t="s">
        <v>3801</v>
      </c>
      <c r="R53" s="28">
        <v>2018</v>
      </c>
      <c r="S53" s="26" t="s">
        <v>3826</v>
      </c>
      <c r="T53" s="26" t="s">
        <v>5340</v>
      </c>
      <c r="U53" s="26" t="s">
        <v>5341</v>
      </c>
      <c r="V53" s="28" t="s">
        <v>84</v>
      </c>
      <c r="W53" s="25" t="s">
        <v>84</v>
      </c>
      <c r="X53" s="25" t="s">
        <v>84</v>
      </c>
      <c r="Y53" s="28" t="s">
        <v>84</v>
      </c>
      <c r="Z53" s="28" t="s">
        <v>84</v>
      </c>
      <c r="AA53" s="37">
        <v>43486</v>
      </c>
      <c r="AB53" s="37">
        <v>43769</v>
      </c>
      <c r="AC53" s="283" t="s">
        <v>5342</v>
      </c>
    </row>
    <row r="54" spans="2:29" ht="35.25" customHeight="1" x14ac:dyDescent="0.25">
      <c r="B54" s="35">
        <v>13</v>
      </c>
      <c r="C54" s="28" t="s">
        <v>2637</v>
      </c>
      <c r="D54" s="25" t="s">
        <v>2636</v>
      </c>
      <c r="E54" s="25" t="s">
        <v>102</v>
      </c>
      <c r="F54" s="90"/>
      <c r="G54" s="25" t="s">
        <v>2635</v>
      </c>
      <c r="H54" s="25" t="s">
        <v>2636</v>
      </c>
      <c r="I54" s="25"/>
      <c r="J54" s="25"/>
      <c r="K54" s="25" t="s">
        <v>258</v>
      </c>
      <c r="L54" s="25" t="s">
        <v>956</v>
      </c>
      <c r="M54" s="25" t="s">
        <v>231</v>
      </c>
      <c r="N54" s="25" t="s">
        <v>8</v>
      </c>
      <c r="O54" s="28" t="s">
        <v>5343</v>
      </c>
      <c r="P54" s="28" t="s">
        <v>84</v>
      </c>
      <c r="Q54" s="25" t="s">
        <v>3801</v>
      </c>
      <c r="R54" s="28">
        <v>2018</v>
      </c>
      <c r="S54" s="26" t="s">
        <v>3826</v>
      </c>
      <c r="T54" s="26" t="s">
        <v>5340</v>
      </c>
      <c r="U54" s="26" t="s">
        <v>5344</v>
      </c>
      <c r="V54" s="28" t="s">
        <v>84</v>
      </c>
      <c r="W54" s="25" t="s">
        <v>84</v>
      </c>
      <c r="X54" s="25" t="s">
        <v>84</v>
      </c>
      <c r="Y54" s="28" t="s">
        <v>84</v>
      </c>
      <c r="Z54" s="28" t="s">
        <v>84</v>
      </c>
      <c r="AA54" s="37">
        <v>43486</v>
      </c>
      <c r="AB54" s="37">
        <v>43769</v>
      </c>
      <c r="AC54" s="283" t="s">
        <v>5345</v>
      </c>
    </row>
    <row r="55" spans="2:29" ht="35.25" customHeight="1" x14ac:dyDescent="0.25">
      <c r="B55" s="35">
        <v>14</v>
      </c>
      <c r="C55" s="28" t="s">
        <v>2637</v>
      </c>
      <c r="D55" s="25" t="s">
        <v>2636</v>
      </c>
      <c r="E55" s="25" t="s">
        <v>102</v>
      </c>
      <c r="F55" s="90"/>
      <c r="G55" s="25" t="s">
        <v>2635</v>
      </c>
      <c r="H55" s="25" t="s">
        <v>2636</v>
      </c>
      <c r="I55" s="25"/>
      <c r="J55" s="25"/>
      <c r="K55" s="25" t="s">
        <v>258</v>
      </c>
      <c r="L55" s="25" t="s">
        <v>956</v>
      </c>
      <c r="M55" s="25" t="s">
        <v>231</v>
      </c>
      <c r="N55" s="25" t="s">
        <v>8</v>
      </c>
      <c r="O55" s="28" t="s">
        <v>5346</v>
      </c>
      <c r="P55" s="28" t="s">
        <v>84</v>
      </c>
      <c r="Q55" s="25" t="s">
        <v>3801</v>
      </c>
      <c r="R55" s="28">
        <v>2018</v>
      </c>
      <c r="S55" s="26" t="s">
        <v>3805</v>
      </c>
      <c r="T55" s="26" t="s">
        <v>5347</v>
      </c>
      <c r="U55" s="26" t="s">
        <v>5348</v>
      </c>
      <c r="V55" s="28" t="s">
        <v>84</v>
      </c>
      <c r="W55" s="25" t="s">
        <v>84</v>
      </c>
      <c r="X55" s="25" t="s">
        <v>84</v>
      </c>
      <c r="Y55" s="28" t="s">
        <v>84</v>
      </c>
      <c r="Z55" s="28" t="s">
        <v>84</v>
      </c>
      <c r="AA55" s="37">
        <v>43486</v>
      </c>
      <c r="AB55" s="37">
        <v>43769</v>
      </c>
      <c r="AC55" s="260" t="s">
        <v>5349</v>
      </c>
    </row>
    <row r="56" spans="2:29" ht="35.25" customHeight="1" x14ac:dyDescent="0.25">
      <c r="B56" s="35">
        <v>37</v>
      </c>
      <c r="C56" s="28" t="s">
        <v>2663</v>
      </c>
      <c r="D56" s="35" t="s">
        <v>24</v>
      </c>
      <c r="E56" s="28" t="s">
        <v>99</v>
      </c>
      <c r="F56" s="90"/>
      <c r="G56" s="86" t="s">
        <v>2635</v>
      </c>
      <c r="H56" s="335" t="s">
        <v>2636</v>
      </c>
      <c r="I56" s="25" t="s">
        <v>102</v>
      </c>
      <c r="J56" s="25"/>
      <c r="K56" s="25" t="s">
        <v>258</v>
      </c>
      <c r="L56" s="25" t="s">
        <v>5223</v>
      </c>
      <c r="M56" s="25" t="s">
        <v>231</v>
      </c>
      <c r="N56" s="25" t="s">
        <v>8</v>
      </c>
      <c r="O56" s="28" t="s">
        <v>5350</v>
      </c>
      <c r="P56" s="28" t="s">
        <v>84</v>
      </c>
      <c r="Q56" s="25" t="s">
        <v>970</v>
      </c>
      <c r="R56" s="28">
        <v>2019</v>
      </c>
      <c r="S56" s="26" t="s">
        <v>3830</v>
      </c>
      <c r="T56" s="26" t="s">
        <v>5351</v>
      </c>
      <c r="U56" s="26" t="s">
        <v>5352</v>
      </c>
      <c r="V56" s="28" t="s">
        <v>84</v>
      </c>
      <c r="W56" s="25" t="s">
        <v>84</v>
      </c>
      <c r="X56" s="25" t="s">
        <v>84</v>
      </c>
      <c r="Y56" s="28" t="s">
        <v>84</v>
      </c>
      <c r="Z56" s="28" t="s">
        <v>84</v>
      </c>
      <c r="AA56" s="37">
        <v>43486</v>
      </c>
      <c r="AB56" s="37">
        <v>43769</v>
      </c>
      <c r="AC56" s="261" t="s">
        <v>5353</v>
      </c>
    </row>
    <row r="57" spans="2:29" ht="35.25" customHeight="1" x14ac:dyDescent="0.25">
      <c r="B57" s="35">
        <v>38</v>
      </c>
      <c r="C57" s="28" t="s">
        <v>2663</v>
      </c>
      <c r="D57" s="35" t="s">
        <v>24</v>
      </c>
      <c r="E57" s="28" t="s">
        <v>99</v>
      </c>
      <c r="F57" s="90"/>
      <c r="G57" s="86" t="s">
        <v>2635</v>
      </c>
      <c r="H57" s="335" t="s">
        <v>2636</v>
      </c>
      <c r="I57" s="25" t="s">
        <v>102</v>
      </c>
      <c r="J57" s="25"/>
      <c r="K57" s="25" t="s">
        <v>258</v>
      </c>
      <c r="L57" s="25" t="s">
        <v>282</v>
      </c>
      <c r="M57" s="25" t="s">
        <v>231</v>
      </c>
      <c r="N57" s="25" t="s">
        <v>8</v>
      </c>
      <c r="O57" s="28" t="s">
        <v>5354</v>
      </c>
      <c r="P57" s="28" t="s">
        <v>84</v>
      </c>
      <c r="Q57" s="25" t="s">
        <v>970</v>
      </c>
      <c r="R57" s="28">
        <v>2019</v>
      </c>
      <c r="S57" s="26" t="s">
        <v>3832</v>
      </c>
      <c r="T57" s="26" t="s">
        <v>5355</v>
      </c>
      <c r="U57" s="26" t="s">
        <v>5356</v>
      </c>
      <c r="V57" s="28" t="s">
        <v>84</v>
      </c>
      <c r="W57" s="25" t="s">
        <v>84</v>
      </c>
      <c r="X57" s="25" t="s">
        <v>84</v>
      </c>
      <c r="Y57" s="28" t="s">
        <v>84</v>
      </c>
      <c r="Z57" s="28" t="s">
        <v>84</v>
      </c>
      <c r="AA57" s="37">
        <v>43486</v>
      </c>
      <c r="AB57" s="37">
        <v>43769</v>
      </c>
      <c r="AC57" s="261" t="s">
        <v>5357</v>
      </c>
    </row>
    <row r="58" spans="2:29" ht="35.25" customHeight="1" x14ac:dyDescent="0.25">
      <c r="B58" s="35">
        <v>345</v>
      </c>
      <c r="C58" s="338" t="s">
        <v>2635</v>
      </c>
      <c r="D58" s="335" t="s">
        <v>2636</v>
      </c>
      <c r="E58" s="335" t="s">
        <v>102</v>
      </c>
      <c r="F58" s="337" t="s">
        <v>5286</v>
      </c>
      <c r="G58" s="86" t="s">
        <v>2635</v>
      </c>
      <c r="H58" s="86" t="s">
        <v>2636</v>
      </c>
      <c r="I58" s="40" t="s">
        <v>102</v>
      </c>
      <c r="J58" s="61"/>
      <c r="K58" s="91" t="s">
        <v>326</v>
      </c>
      <c r="L58" s="348" t="s">
        <v>327</v>
      </c>
      <c r="M58" s="25" t="s">
        <v>5052</v>
      </c>
      <c r="N58" s="86" t="s">
        <v>6</v>
      </c>
      <c r="O58" s="91" t="s">
        <v>5358</v>
      </c>
      <c r="P58" s="91" t="s">
        <v>84</v>
      </c>
      <c r="Q58" s="76" t="s">
        <v>2412</v>
      </c>
      <c r="R58" s="91">
        <v>2017</v>
      </c>
      <c r="S58" s="96" t="s">
        <v>5288</v>
      </c>
      <c r="T58" s="86" t="s">
        <v>5289</v>
      </c>
      <c r="U58" s="86" t="s">
        <v>5359</v>
      </c>
      <c r="V58" s="91" t="s">
        <v>84</v>
      </c>
      <c r="W58" s="91" t="s">
        <v>84</v>
      </c>
      <c r="X58" s="91" t="s">
        <v>84</v>
      </c>
      <c r="Y58" s="91" t="s">
        <v>84</v>
      </c>
      <c r="Z58" s="434">
        <v>44287</v>
      </c>
      <c r="AA58" s="392" t="s">
        <v>5360</v>
      </c>
      <c r="AB58" s="392" t="s">
        <v>54</v>
      </c>
      <c r="AC58" s="260" t="s">
        <v>5361</v>
      </c>
    </row>
    <row r="59" spans="2:29" ht="35.25" customHeight="1" x14ac:dyDescent="0.25">
      <c r="B59" s="35">
        <v>27</v>
      </c>
      <c r="C59" s="91" t="s">
        <v>2635</v>
      </c>
      <c r="D59" s="25" t="s">
        <v>2636</v>
      </c>
      <c r="E59" s="25" t="s">
        <v>102</v>
      </c>
      <c r="F59" s="26"/>
      <c r="G59" s="86" t="s">
        <v>2635</v>
      </c>
      <c r="H59" s="335" t="s">
        <v>2636</v>
      </c>
      <c r="I59" s="25" t="s">
        <v>102</v>
      </c>
      <c r="J59" s="440" t="s">
        <v>5362</v>
      </c>
      <c r="K59" s="28" t="s">
        <v>170</v>
      </c>
      <c r="L59" s="25" t="s">
        <v>278</v>
      </c>
      <c r="M59" s="25" t="s">
        <v>2687</v>
      </c>
      <c r="N59" s="25" t="s">
        <v>8</v>
      </c>
      <c r="O59" s="28" t="s">
        <v>5363</v>
      </c>
      <c r="P59" s="28" t="s">
        <v>84</v>
      </c>
      <c r="Q59" s="25" t="s">
        <v>3848</v>
      </c>
      <c r="R59" s="28">
        <v>2019</v>
      </c>
      <c r="S59" s="26" t="s">
        <v>5364</v>
      </c>
      <c r="T59" s="25" t="s">
        <v>5364</v>
      </c>
      <c r="U59" s="26" t="s">
        <v>5356</v>
      </c>
      <c r="V59" s="28" t="s">
        <v>84</v>
      </c>
      <c r="W59" s="25" t="s">
        <v>84</v>
      </c>
      <c r="X59" s="25" t="s">
        <v>84</v>
      </c>
      <c r="Y59" s="28" t="s">
        <v>84</v>
      </c>
      <c r="Z59" s="28" t="s">
        <v>84</v>
      </c>
      <c r="AA59" s="383">
        <v>43486</v>
      </c>
      <c r="AB59" s="383">
        <v>43769</v>
      </c>
      <c r="AC59" s="3" t="s">
        <v>5365</v>
      </c>
    </row>
    <row r="60" spans="2:29" ht="35.25" customHeight="1" x14ac:dyDescent="0.25">
      <c r="B60" s="35">
        <v>26</v>
      </c>
      <c r="C60" s="91" t="s">
        <v>2635</v>
      </c>
      <c r="D60" s="25" t="s">
        <v>2636</v>
      </c>
      <c r="E60" s="25" t="s">
        <v>102</v>
      </c>
      <c r="F60" s="26"/>
      <c r="G60" s="86" t="s">
        <v>2635</v>
      </c>
      <c r="H60" s="86" t="s">
        <v>2636</v>
      </c>
      <c r="I60" s="25" t="s">
        <v>102</v>
      </c>
      <c r="J60" s="40" t="s">
        <v>5362</v>
      </c>
      <c r="K60" s="25" t="s">
        <v>258</v>
      </c>
      <c r="L60" s="25" t="s">
        <v>5224</v>
      </c>
      <c r="M60" s="25" t="s">
        <v>2687</v>
      </c>
      <c r="N60" s="25" t="s">
        <v>8</v>
      </c>
      <c r="O60" s="28" t="s">
        <v>5366</v>
      </c>
      <c r="P60" s="28" t="s">
        <v>84</v>
      </c>
      <c r="Q60" s="25" t="s">
        <v>3848</v>
      </c>
      <c r="R60" s="28">
        <v>2019</v>
      </c>
      <c r="S60" s="26" t="s">
        <v>5367</v>
      </c>
      <c r="T60" s="25" t="s">
        <v>5367</v>
      </c>
      <c r="U60" s="26" t="s">
        <v>5352</v>
      </c>
      <c r="V60" s="28" t="s">
        <v>84</v>
      </c>
      <c r="W60" s="25" t="s">
        <v>84</v>
      </c>
      <c r="X60" s="25" t="s">
        <v>84</v>
      </c>
      <c r="Y60" s="28" t="s">
        <v>84</v>
      </c>
      <c r="Z60" s="28" t="s">
        <v>84</v>
      </c>
      <c r="AA60" s="383">
        <v>43486</v>
      </c>
      <c r="AB60" s="383">
        <v>43769</v>
      </c>
      <c r="AC60" s="88" t="s">
        <v>5368</v>
      </c>
    </row>
  </sheetData>
  <autoFilter ref="B34:AD34" xr:uid="{00000000-0009-0000-0000-000009000000}"/>
  <mergeCells count="4">
    <mergeCell ref="C23:E23"/>
    <mergeCell ref="F23:K23"/>
    <mergeCell ref="L23:AC23"/>
    <mergeCell ref="AD23:AD24"/>
  </mergeCells>
  <dataValidations count="4">
    <dataValidation type="textLength" allowBlank="1" showInputMessage="1" showErrorMessage="1" errorTitle="Entrada no válida" error="Escriba un texto  Maximo 500 Caracteres" promptTitle="Cualquier contenido Maximo 500 Caracteres" sqref="O9:P17 R9:S17 V9:W17 AA35:AB44 W35:X44 T36:U44" xr:uid="{00000000-0002-0000-0900-000000000000}">
      <formula1>0</formula1>
      <formula2>500</formula2>
    </dataValidation>
    <dataValidation type="textLength" allowBlank="1" showInputMessage="1" showErrorMessage="1" errorTitle="Entrada no válida" error="Escriba un texto  Maximo 20 Caracteres" promptTitle="Cualquier contenido Maximo 20 Caracteres" sqref="K18 R25:R27 P45:P50 P52:P57 P59:P60" xr:uid="{00000000-0002-0000-0900-000001000000}">
      <formula1>0</formula1>
      <formula2>20</formula2>
    </dataValidation>
    <dataValidation type="textLength" allowBlank="1" showInputMessage="1" error="Escriba un texto  Maximo 500 Caracteres" promptTitle="Cualquier contenido Maximo 500 Caracteres" sqref="X26:Y27 W56:X57 W59:X60" xr:uid="{00000000-0002-0000-0900-000002000000}">
      <formula1>0</formula1>
      <formula2>500</formula2>
    </dataValidation>
    <dataValidation type="textLength" allowBlank="1" showInputMessage="1" showErrorMessage="1" errorTitle="Entrada no válida" error="Escriba un texto  Maximo 100 Caracteres" promptTitle="Cualquier contenido Maximo 100 Caracteres" sqref="J27 F56:F57 I56:J57 I59:I60 F59:F60" xr:uid="{00000000-0002-0000-0900-000003000000}">
      <formula1>0</formula1>
      <formula2>100</formula2>
    </dataValidation>
  </dataValidations>
  <hyperlinks>
    <hyperlink ref="Y8" r:id="rId1" xr:uid="{00000000-0004-0000-0900-000000000000}"/>
    <hyperlink ref="Y9" r:id="rId2" xr:uid="{00000000-0004-0000-0900-000001000000}"/>
    <hyperlink ref="Y10" r:id="rId3" xr:uid="{00000000-0004-0000-0900-000002000000}"/>
    <hyperlink ref="Y11" r:id="rId4" xr:uid="{00000000-0004-0000-0900-000003000000}"/>
    <hyperlink ref="Y12" r:id="rId5" xr:uid="{00000000-0004-0000-0900-000004000000}"/>
    <hyperlink ref="Y13" r:id="rId6" xr:uid="{00000000-0004-0000-0900-000005000000}"/>
    <hyperlink ref="Y14" r:id="rId7" xr:uid="{00000000-0004-0000-0900-000006000000}"/>
    <hyperlink ref="Y15" r:id="rId8" xr:uid="{00000000-0004-0000-0900-000007000000}"/>
    <hyperlink ref="Y16" r:id="rId9" xr:uid="{00000000-0004-0000-0900-000008000000}"/>
    <hyperlink ref="Y17" r:id="rId10" xr:uid="{00000000-0004-0000-0900-000009000000}"/>
    <hyperlink ref="Y18" r:id="rId11" xr:uid="{00000000-0004-0000-0900-00000A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21"/>
  <sheetViews>
    <sheetView topLeftCell="E7" workbookViewId="0">
      <selection activeCell="M17" sqref="M17"/>
    </sheetView>
  </sheetViews>
  <sheetFormatPr baseColWidth="10" defaultColWidth="10.7109375" defaultRowHeight="15" x14ac:dyDescent="0.25"/>
  <cols>
    <col min="13" max="15" width="23" style="3" customWidth="1"/>
    <col min="26" max="26" width="29.28515625" customWidth="1"/>
  </cols>
  <sheetData>
    <row r="1" spans="1:27" ht="15.75" thickBot="1" x14ac:dyDescent="0.3"/>
    <row r="2" spans="1:27" ht="102.75" thickBot="1" x14ac:dyDescent="0.3">
      <c r="A2" s="182" t="s">
        <v>110</v>
      </c>
      <c r="B2" s="183" t="s">
        <v>111</v>
      </c>
      <c r="C2" s="183" t="s">
        <v>112</v>
      </c>
      <c r="D2" s="183" t="s">
        <v>113</v>
      </c>
      <c r="E2" s="183" t="s">
        <v>114</v>
      </c>
      <c r="F2" s="183" t="s">
        <v>115</v>
      </c>
      <c r="G2" s="183" t="s">
        <v>116</v>
      </c>
      <c r="H2" s="183" t="s">
        <v>117</v>
      </c>
      <c r="I2" s="183" t="s">
        <v>118</v>
      </c>
      <c r="J2" s="183" t="s">
        <v>119</v>
      </c>
      <c r="K2" s="183" t="s">
        <v>120</v>
      </c>
      <c r="L2" s="183" t="s">
        <v>121</v>
      </c>
      <c r="M2" s="183" t="s">
        <v>122</v>
      </c>
      <c r="N2" s="183" t="s">
        <v>123</v>
      </c>
      <c r="O2" s="183" t="s">
        <v>124</v>
      </c>
      <c r="P2" s="183" t="s">
        <v>125</v>
      </c>
      <c r="Q2" s="183" t="s">
        <v>126</v>
      </c>
      <c r="R2" s="183" t="s">
        <v>127</v>
      </c>
      <c r="S2" s="183" t="s">
        <v>128</v>
      </c>
      <c r="T2" s="183" t="s">
        <v>129</v>
      </c>
      <c r="U2" s="183" t="s">
        <v>130</v>
      </c>
      <c r="V2" s="183" t="s">
        <v>53</v>
      </c>
      <c r="W2" s="183" t="s">
        <v>61</v>
      </c>
      <c r="X2" s="184" t="s">
        <v>65</v>
      </c>
      <c r="Y2" s="185" t="s">
        <v>4976</v>
      </c>
      <c r="Z2" s="186" t="s">
        <v>4977</v>
      </c>
    </row>
    <row r="3" spans="1:27" ht="166.5" thickBot="1" x14ac:dyDescent="0.3">
      <c r="A3" s="187">
        <v>315</v>
      </c>
      <c r="B3" s="49" t="s">
        <v>24</v>
      </c>
      <c r="C3" s="50" t="s">
        <v>29</v>
      </c>
      <c r="D3" s="51" t="s">
        <v>99</v>
      </c>
      <c r="E3" s="50" t="s">
        <v>462</v>
      </c>
      <c r="F3" s="50" t="s">
        <v>1188</v>
      </c>
      <c r="G3" s="50" t="s">
        <v>309</v>
      </c>
      <c r="H3" s="50" t="s">
        <v>6</v>
      </c>
      <c r="I3" s="51" t="s">
        <v>5369</v>
      </c>
      <c r="J3" s="51" t="s">
        <v>84</v>
      </c>
      <c r="K3" s="50" t="s">
        <v>1269</v>
      </c>
      <c r="L3" s="51">
        <v>2019</v>
      </c>
      <c r="M3" s="49" t="s">
        <v>1270</v>
      </c>
      <c r="N3" s="50" t="s">
        <v>5370</v>
      </c>
      <c r="O3" s="49" t="s">
        <v>5371</v>
      </c>
      <c r="P3" s="51" t="s">
        <v>84</v>
      </c>
      <c r="Q3" s="50" t="s">
        <v>84</v>
      </c>
      <c r="R3" s="50" t="s">
        <v>1000</v>
      </c>
      <c r="S3" s="51" t="s">
        <v>84</v>
      </c>
      <c r="T3" s="51" t="s">
        <v>84</v>
      </c>
      <c r="U3" s="52">
        <v>43739</v>
      </c>
      <c r="V3" s="52">
        <v>44104</v>
      </c>
      <c r="W3" s="52" t="s">
        <v>64</v>
      </c>
      <c r="X3" s="52" t="s">
        <v>64</v>
      </c>
      <c r="Y3" s="188" t="s">
        <v>5372</v>
      </c>
      <c r="Z3" s="189" t="s">
        <v>5373</v>
      </c>
    </row>
    <row r="4" spans="1:27" ht="294" thickBot="1" x14ac:dyDescent="0.3">
      <c r="A4" s="285">
        <v>20</v>
      </c>
      <c r="B4" s="35" t="s">
        <v>40</v>
      </c>
      <c r="C4" s="35" t="s">
        <v>40</v>
      </c>
      <c r="D4" s="28" t="s">
        <v>102</v>
      </c>
      <c r="E4" s="28" t="s">
        <v>258</v>
      </c>
      <c r="F4" s="35" t="s">
        <v>5235</v>
      </c>
      <c r="G4" s="25" t="s">
        <v>231</v>
      </c>
      <c r="H4" s="25" t="s">
        <v>6</v>
      </c>
      <c r="I4" s="28" t="s">
        <v>5374</v>
      </c>
      <c r="J4" s="28" t="s">
        <v>84</v>
      </c>
      <c r="K4" s="25" t="s">
        <v>3796</v>
      </c>
      <c r="L4" s="28">
        <v>2017</v>
      </c>
      <c r="M4" s="26" t="s">
        <v>4371</v>
      </c>
      <c r="N4" s="100" t="s">
        <v>4996</v>
      </c>
      <c r="O4" s="26" t="s">
        <v>5375</v>
      </c>
      <c r="P4" s="28" t="s">
        <v>84</v>
      </c>
      <c r="Q4" s="28" t="s">
        <v>84</v>
      </c>
      <c r="R4" s="28" t="s">
        <v>84</v>
      </c>
      <c r="S4" s="28" t="s">
        <v>84</v>
      </c>
      <c r="T4" s="28" t="s">
        <v>84</v>
      </c>
      <c r="U4" s="37">
        <v>44287</v>
      </c>
      <c r="V4" s="37">
        <v>44501</v>
      </c>
      <c r="W4" s="37"/>
      <c r="X4" s="37" t="s">
        <v>64</v>
      </c>
      <c r="Y4" s="188" t="s">
        <v>5372</v>
      </c>
      <c r="Z4" s="3" t="s">
        <v>5376</v>
      </c>
    </row>
    <row r="5" spans="1:27" ht="294" thickBot="1" x14ac:dyDescent="0.3">
      <c r="A5" s="285">
        <v>21</v>
      </c>
      <c r="B5" s="35" t="s">
        <v>40</v>
      </c>
      <c r="C5" s="35" t="s">
        <v>40</v>
      </c>
      <c r="D5" s="28" t="s">
        <v>102</v>
      </c>
      <c r="E5" s="28" t="s">
        <v>258</v>
      </c>
      <c r="F5" s="35" t="s">
        <v>5235</v>
      </c>
      <c r="G5" s="25" t="s">
        <v>231</v>
      </c>
      <c r="H5" s="25" t="s">
        <v>6</v>
      </c>
      <c r="I5" s="28" t="s">
        <v>5377</v>
      </c>
      <c r="J5" s="28" t="s">
        <v>84</v>
      </c>
      <c r="K5" s="25" t="s">
        <v>3796</v>
      </c>
      <c r="L5" s="28">
        <v>2017</v>
      </c>
      <c r="M5" s="26" t="s">
        <v>4371</v>
      </c>
      <c r="N5" s="100" t="s">
        <v>4996</v>
      </c>
      <c r="O5" s="26" t="s">
        <v>5378</v>
      </c>
      <c r="P5" s="28" t="s">
        <v>84</v>
      </c>
      <c r="Q5" s="28" t="s">
        <v>84</v>
      </c>
      <c r="R5" s="28" t="s">
        <v>84</v>
      </c>
      <c r="S5" s="28" t="s">
        <v>84</v>
      </c>
      <c r="T5" s="28" t="s">
        <v>84</v>
      </c>
      <c r="U5" s="37">
        <v>44287</v>
      </c>
      <c r="V5" s="37">
        <v>44378</v>
      </c>
      <c r="W5" s="37"/>
      <c r="X5" s="37" t="s">
        <v>64</v>
      </c>
      <c r="Y5" s="188" t="s">
        <v>5372</v>
      </c>
      <c r="Z5" s="3" t="s">
        <v>5376</v>
      </c>
    </row>
    <row r="8" spans="1:27" ht="114.75" x14ac:dyDescent="0.25">
      <c r="A8" s="351" t="s">
        <v>2525</v>
      </c>
      <c r="B8" s="351" t="s">
        <v>113</v>
      </c>
      <c r="C8" s="351" t="s">
        <v>2526</v>
      </c>
      <c r="D8" s="442" t="s">
        <v>2592</v>
      </c>
      <c r="E8" s="442" t="s">
        <v>2593</v>
      </c>
      <c r="F8" s="442" t="s">
        <v>113</v>
      </c>
      <c r="G8" s="442" t="s">
        <v>2594</v>
      </c>
      <c r="H8" s="442" t="s">
        <v>113</v>
      </c>
      <c r="I8" s="351" t="s">
        <v>114</v>
      </c>
      <c r="J8" s="351" t="s">
        <v>115</v>
      </c>
      <c r="K8" s="351" t="s">
        <v>116</v>
      </c>
      <c r="L8" s="351" t="s">
        <v>117</v>
      </c>
      <c r="M8" s="442" t="s">
        <v>118</v>
      </c>
      <c r="N8" s="351" t="s">
        <v>119</v>
      </c>
      <c r="O8" s="351" t="s">
        <v>120</v>
      </c>
      <c r="P8" s="351" t="s">
        <v>121</v>
      </c>
      <c r="Q8" s="351" t="s">
        <v>2595</v>
      </c>
      <c r="R8" s="351" t="s">
        <v>122</v>
      </c>
      <c r="S8" s="351" t="s">
        <v>123</v>
      </c>
      <c r="T8" s="351" t="s">
        <v>2596</v>
      </c>
      <c r="U8" s="351" t="s">
        <v>125</v>
      </c>
      <c r="V8" s="351" t="s">
        <v>126</v>
      </c>
      <c r="W8" s="351" t="s">
        <v>127</v>
      </c>
      <c r="X8" s="351" t="s">
        <v>128</v>
      </c>
      <c r="Y8" s="351" t="s">
        <v>129</v>
      </c>
      <c r="Z8" s="507" t="s">
        <v>130</v>
      </c>
      <c r="AA8" s="507" t="s">
        <v>53</v>
      </c>
    </row>
    <row r="9" spans="1:27" ht="27" customHeight="1" x14ac:dyDescent="0.25">
      <c r="A9" s="269" t="s">
        <v>2636</v>
      </c>
      <c r="B9" s="97" t="s">
        <v>102</v>
      </c>
      <c r="C9" s="97"/>
      <c r="D9" s="508" t="s">
        <v>2639</v>
      </c>
      <c r="E9" s="509" t="s">
        <v>2769</v>
      </c>
      <c r="F9" s="509" t="s">
        <v>2770</v>
      </c>
      <c r="G9" s="509" t="s">
        <v>2771</v>
      </c>
      <c r="H9" s="509" t="s">
        <v>2772</v>
      </c>
      <c r="I9" s="97" t="s">
        <v>5027</v>
      </c>
      <c r="J9" s="97" t="s">
        <v>978</v>
      </c>
      <c r="K9" s="97" t="s">
        <v>2687</v>
      </c>
      <c r="L9" s="97" t="s">
        <v>8</v>
      </c>
      <c r="M9" s="98" t="s">
        <v>5028</v>
      </c>
      <c r="N9" s="98" t="s">
        <v>84</v>
      </c>
      <c r="O9" s="97" t="s">
        <v>970</v>
      </c>
      <c r="P9" s="98">
        <v>2019</v>
      </c>
      <c r="Q9" s="98" t="s">
        <v>3834</v>
      </c>
      <c r="R9" s="148" t="s">
        <v>3835</v>
      </c>
      <c r="S9" s="148" t="s">
        <v>5029</v>
      </c>
      <c r="T9" s="148" t="s">
        <v>5030</v>
      </c>
      <c r="U9" s="98" t="s">
        <v>84</v>
      </c>
      <c r="V9" s="97" t="s">
        <v>84</v>
      </c>
      <c r="W9" s="97" t="s">
        <v>84</v>
      </c>
      <c r="X9" s="98" t="s">
        <v>84</v>
      </c>
      <c r="Y9" s="98" t="s">
        <v>84</v>
      </c>
      <c r="Z9" s="510">
        <v>43770</v>
      </c>
      <c r="AA9" s="510">
        <v>44135</v>
      </c>
    </row>
    <row r="10" spans="1:27" ht="27" customHeight="1" x14ac:dyDescent="0.25">
      <c r="A10" s="508" t="s">
        <v>2636</v>
      </c>
      <c r="B10" s="97" t="s">
        <v>102</v>
      </c>
      <c r="C10" s="508" t="s">
        <v>3894</v>
      </c>
      <c r="D10" s="508" t="s">
        <v>2682</v>
      </c>
      <c r="E10" s="509" t="s">
        <v>2683</v>
      </c>
      <c r="F10" s="509" t="s">
        <v>2684</v>
      </c>
      <c r="G10" s="509" t="s">
        <v>2685</v>
      </c>
      <c r="H10" s="509" t="s">
        <v>2686</v>
      </c>
      <c r="I10" s="97" t="s">
        <v>258</v>
      </c>
      <c r="J10" s="97" t="s">
        <v>1063</v>
      </c>
      <c r="K10" s="97" t="s">
        <v>2687</v>
      </c>
      <c r="L10" s="97" t="s">
        <v>6</v>
      </c>
      <c r="M10" s="98" t="s">
        <v>5032</v>
      </c>
      <c r="N10" s="98" t="s">
        <v>84</v>
      </c>
      <c r="O10" s="97" t="s">
        <v>1065</v>
      </c>
      <c r="P10" s="98">
        <v>2019</v>
      </c>
      <c r="Q10" s="98" t="s">
        <v>3895</v>
      </c>
      <c r="R10" s="148" t="s">
        <v>3896</v>
      </c>
      <c r="S10" s="97" t="s">
        <v>5033</v>
      </c>
      <c r="T10" s="97" t="s">
        <v>5034</v>
      </c>
      <c r="U10" s="98" t="s">
        <v>84</v>
      </c>
      <c r="V10" s="97" t="s">
        <v>84</v>
      </c>
      <c r="W10" s="97" t="s">
        <v>1000</v>
      </c>
      <c r="X10" s="98" t="s">
        <v>84</v>
      </c>
      <c r="Y10" s="98" t="s">
        <v>84</v>
      </c>
      <c r="Z10" s="510">
        <v>43872</v>
      </c>
      <c r="AA10" s="510">
        <v>44238</v>
      </c>
    </row>
    <row r="11" spans="1:27" ht="27" customHeight="1" x14ac:dyDescent="0.25">
      <c r="A11" s="508" t="s">
        <v>2636</v>
      </c>
      <c r="B11" s="97" t="s">
        <v>102</v>
      </c>
      <c r="C11" s="508"/>
      <c r="D11" s="508" t="s">
        <v>2639</v>
      </c>
      <c r="E11" s="509" t="s">
        <v>2769</v>
      </c>
      <c r="F11" s="509" t="s">
        <v>2770</v>
      </c>
      <c r="G11" s="509" t="s">
        <v>2771</v>
      </c>
      <c r="H11" s="509" t="s">
        <v>2772</v>
      </c>
      <c r="I11" s="508" t="s">
        <v>1074</v>
      </c>
      <c r="J11" s="508" t="s">
        <v>1075</v>
      </c>
      <c r="K11" s="97" t="s">
        <v>2687</v>
      </c>
      <c r="L11" s="508" t="s">
        <v>6</v>
      </c>
      <c r="M11" s="98" t="s">
        <v>5035</v>
      </c>
      <c r="N11" s="511" t="s">
        <v>84</v>
      </c>
      <c r="O11" s="508" t="s">
        <v>1065</v>
      </c>
      <c r="P11" s="511">
        <v>2019</v>
      </c>
      <c r="Q11" s="98" t="s">
        <v>3902</v>
      </c>
      <c r="R11" s="512" t="s">
        <v>1077</v>
      </c>
      <c r="S11" s="97" t="s">
        <v>1078</v>
      </c>
      <c r="T11" s="97" t="s">
        <v>5036</v>
      </c>
      <c r="U11" s="98" t="s">
        <v>84</v>
      </c>
      <c r="V11" s="97" t="s">
        <v>84</v>
      </c>
      <c r="W11" s="97" t="s">
        <v>1000</v>
      </c>
      <c r="X11" s="98" t="s">
        <v>84</v>
      </c>
      <c r="Y11" s="98" t="s">
        <v>84</v>
      </c>
      <c r="Z11" s="510">
        <v>43872</v>
      </c>
      <c r="AA11" s="510">
        <v>44238</v>
      </c>
    </row>
    <row r="12" spans="1:27" ht="27" customHeight="1" x14ac:dyDescent="0.25">
      <c r="A12" s="508" t="s">
        <v>2636</v>
      </c>
      <c r="B12" s="97" t="s">
        <v>102</v>
      </c>
      <c r="C12" s="508"/>
      <c r="D12" s="508" t="s">
        <v>2639</v>
      </c>
      <c r="E12" s="509" t="s">
        <v>2769</v>
      </c>
      <c r="F12" s="509" t="s">
        <v>2770</v>
      </c>
      <c r="G12" s="509" t="s">
        <v>2771</v>
      </c>
      <c r="H12" s="509" t="s">
        <v>2772</v>
      </c>
      <c r="I12" s="508" t="s">
        <v>1074</v>
      </c>
      <c r="J12" s="508" t="s">
        <v>1075</v>
      </c>
      <c r="K12" s="97" t="s">
        <v>2687</v>
      </c>
      <c r="L12" s="508" t="s">
        <v>6</v>
      </c>
      <c r="M12" s="98" t="s">
        <v>5037</v>
      </c>
      <c r="N12" s="511" t="s">
        <v>84</v>
      </c>
      <c r="O12" s="508" t="s">
        <v>1065</v>
      </c>
      <c r="P12" s="511">
        <v>2019</v>
      </c>
      <c r="Q12" s="98" t="s">
        <v>3902</v>
      </c>
      <c r="R12" s="512" t="s">
        <v>1077</v>
      </c>
      <c r="S12" s="97" t="s">
        <v>1078</v>
      </c>
      <c r="T12" s="97" t="s">
        <v>5038</v>
      </c>
      <c r="U12" s="98" t="s">
        <v>84</v>
      </c>
      <c r="V12" s="97" t="s">
        <v>84</v>
      </c>
      <c r="W12" s="97" t="s">
        <v>1000</v>
      </c>
      <c r="X12" s="98" t="s">
        <v>84</v>
      </c>
      <c r="Y12" s="98" t="s">
        <v>84</v>
      </c>
      <c r="Z12" s="510">
        <v>43872</v>
      </c>
      <c r="AA12" s="510">
        <v>44238</v>
      </c>
    </row>
    <row r="13" spans="1:27" ht="27" customHeight="1" x14ac:dyDescent="0.25">
      <c r="A13" s="508" t="s">
        <v>2636</v>
      </c>
      <c r="B13" s="97" t="s">
        <v>102</v>
      </c>
      <c r="C13" s="508" t="s">
        <v>3905</v>
      </c>
      <c r="D13" s="508" t="s">
        <v>2682</v>
      </c>
      <c r="E13" s="509" t="s">
        <v>2683</v>
      </c>
      <c r="F13" s="509" t="s">
        <v>2684</v>
      </c>
      <c r="G13" s="509" t="s">
        <v>2685</v>
      </c>
      <c r="H13" s="509" t="s">
        <v>2686</v>
      </c>
      <c r="I13" s="97" t="s">
        <v>1074</v>
      </c>
      <c r="J13" s="97" t="s">
        <v>1075</v>
      </c>
      <c r="K13" s="97" t="s">
        <v>2687</v>
      </c>
      <c r="L13" s="97" t="s">
        <v>6</v>
      </c>
      <c r="M13" s="98" t="s">
        <v>5043</v>
      </c>
      <c r="N13" s="98" t="s">
        <v>84</v>
      </c>
      <c r="O13" s="97" t="s">
        <v>1065</v>
      </c>
      <c r="P13" s="98">
        <v>2019</v>
      </c>
      <c r="Q13" s="98" t="s">
        <v>3906</v>
      </c>
      <c r="R13" s="148" t="s">
        <v>3907</v>
      </c>
      <c r="S13" s="97" t="s">
        <v>5044</v>
      </c>
      <c r="T13" s="97" t="s">
        <v>5045</v>
      </c>
      <c r="U13" s="98" t="s">
        <v>84</v>
      </c>
      <c r="V13" s="97" t="s">
        <v>84</v>
      </c>
      <c r="W13" s="97" t="s">
        <v>1000</v>
      </c>
      <c r="X13" s="98" t="s">
        <v>84</v>
      </c>
      <c r="Y13" s="98" t="s">
        <v>84</v>
      </c>
      <c r="Z13" s="510">
        <v>43872</v>
      </c>
      <c r="AA13" s="510">
        <v>44238</v>
      </c>
    </row>
    <row r="14" spans="1:27" ht="27" customHeight="1" x14ac:dyDescent="0.25">
      <c r="A14" s="508" t="s">
        <v>2636</v>
      </c>
      <c r="B14" s="97" t="s">
        <v>102</v>
      </c>
      <c r="C14" s="508" t="s">
        <v>2765</v>
      </c>
      <c r="D14" s="508" t="s">
        <v>2639</v>
      </c>
      <c r="E14" s="509" t="s">
        <v>2769</v>
      </c>
      <c r="F14" s="509" t="s">
        <v>2770</v>
      </c>
      <c r="G14" s="509" t="s">
        <v>2771</v>
      </c>
      <c r="H14" s="509" t="s">
        <v>2772</v>
      </c>
      <c r="I14" s="97" t="s">
        <v>258</v>
      </c>
      <c r="J14" s="97" t="s">
        <v>394</v>
      </c>
      <c r="K14" s="97" t="s">
        <v>2687</v>
      </c>
      <c r="L14" s="97" t="s">
        <v>6</v>
      </c>
      <c r="M14" s="98" t="s">
        <v>5046</v>
      </c>
      <c r="N14" s="98" t="s">
        <v>84</v>
      </c>
      <c r="O14" s="97" t="s">
        <v>1065</v>
      </c>
      <c r="P14" s="98">
        <v>2019</v>
      </c>
      <c r="Q14" s="98" t="s">
        <v>3916</v>
      </c>
      <c r="R14" s="148" t="s">
        <v>3917</v>
      </c>
      <c r="S14" s="97" t="s">
        <v>5047</v>
      </c>
      <c r="T14" s="97" t="s">
        <v>5048</v>
      </c>
      <c r="U14" s="98" t="s">
        <v>84</v>
      </c>
      <c r="V14" s="97" t="s">
        <v>84</v>
      </c>
      <c r="W14" s="97" t="s">
        <v>1000</v>
      </c>
      <c r="X14" s="98" t="s">
        <v>84</v>
      </c>
      <c r="Y14" s="98" t="s">
        <v>84</v>
      </c>
      <c r="Z14" s="510">
        <v>43872</v>
      </c>
      <c r="AA14" s="510">
        <v>44238</v>
      </c>
    </row>
    <row r="15" spans="1:27" ht="27" customHeight="1" x14ac:dyDescent="0.25">
      <c r="A15" s="508" t="s">
        <v>2636</v>
      </c>
      <c r="B15" s="97" t="s">
        <v>102</v>
      </c>
      <c r="C15" s="508" t="s">
        <v>3925</v>
      </c>
      <c r="D15" s="508" t="s">
        <v>2639</v>
      </c>
      <c r="E15" s="509" t="s">
        <v>2769</v>
      </c>
      <c r="F15" s="509" t="s">
        <v>2770</v>
      </c>
      <c r="G15" s="509" t="s">
        <v>3926</v>
      </c>
      <c r="H15" s="509" t="s">
        <v>3646</v>
      </c>
      <c r="I15" s="98" t="s">
        <v>258</v>
      </c>
      <c r="J15" s="269" t="s">
        <v>282</v>
      </c>
      <c r="K15" s="97" t="s">
        <v>2687</v>
      </c>
      <c r="L15" s="97" t="s">
        <v>6</v>
      </c>
      <c r="M15" s="98" t="s">
        <v>5049</v>
      </c>
      <c r="N15" s="98" t="s">
        <v>84</v>
      </c>
      <c r="O15" s="97" t="s">
        <v>1150</v>
      </c>
      <c r="P15" s="98">
        <v>2019</v>
      </c>
      <c r="Q15" s="98" t="s">
        <v>3929</v>
      </c>
      <c r="R15" s="148" t="s">
        <v>3930</v>
      </c>
      <c r="S15" s="97" t="s">
        <v>5050</v>
      </c>
      <c r="T15" s="97" t="s">
        <v>5051</v>
      </c>
      <c r="U15" s="98" t="s">
        <v>84</v>
      </c>
      <c r="V15" s="97" t="s">
        <v>84</v>
      </c>
      <c r="W15" s="97" t="s">
        <v>1000</v>
      </c>
      <c r="X15" s="98" t="s">
        <v>84</v>
      </c>
      <c r="Y15" s="98" t="s">
        <v>84</v>
      </c>
      <c r="Z15" s="510">
        <v>43466</v>
      </c>
      <c r="AA15" s="510">
        <v>43799</v>
      </c>
    </row>
    <row r="16" spans="1:27" ht="27" customHeight="1" x14ac:dyDescent="0.25">
      <c r="A16" s="508" t="s">
        <v>2636</v>
      </c>
      <c r="B16" s="97" t="s">
        <v>102</v>
      </c>
      <c r="C16" s="508" t="s">
        <v>4046</v>
      </c>
      <c r="D16" s="508" t="s">
        <v>2639</v>
      </c>
      <c r="E16" s="509" t="s">
        <v>2769</v>
      </c>
      <c r="F16" s="509" t="s">
        <v>2770</v>
      </c>
      <c r="G16" s="509" t="s">
        <v>2771</v>
      </c>
      <c r="H16" s="509" t="s">
        <v>2772</v>
      </c>
      <c r="I16" s="97" t="s">
        <v>189</v>
      </c>
      <c r="J16" s="97" t="s">
        <v>190</v>
      </c>
      <c r="K16" s="97" t="s">
        <v>5052</v>
      </c>
      <c r="L16" s="97" t="s">
        <v>6</v>
      </c>
      <c r="M16" s="98" t="s">
        <v>5053</v>
      </c>
      <c r="N16" s="511" t="s">
        <v>84</v>
      </c>
      <c r="O16" s="97" t="s">
        <v>4043</v>
      </c>
      <c r="P16" s="97">
        <v>2020</v>
      </c>
      <c r="Q16" s="98" t="s">
        <v>4044</v>
      </c>
      <c r="R16" s="514" t="s">
        <v>5054</v>
      </c>
      <c r="S16" s="104" t="s">
        <v>5055</v>
      </c>
      <c r="T16" s="514" t="s">
        <v>5056</v>
      </c>
      <c r="U16" s="98" t="s">
        <v>84</v>
      </c>
      <c r="V16" s="97" t="s">
        <v>84</v>
      </c>
      <c r="W16" s="97" t="s">
        <v>84</v>
      </c>
      <c r="X16" s="98" t="s">
        <v>84</v>
      </c>
      <c r="Y16" s="98" t="s">
        <v>84</v>
      </c>
      <c r="Z16" s="510">
        <v>43973</v>
      </c>
      <c r="AA16" s="510">
        <v>44337</v>
      </c>
    </row>
    <row r="17" spans="1:27" ht="27" customHeight="1" x14ac:dyDescent="0.25">
      <c r="A17" s="508" t="s">
        <v>2636</v>
      </c>
      <c r="B17" s="97" t="s">
        <v>102</v>
      </c>
      <c r="C17" s="508" t="s">
        <v>4046</v>
      </c>
      <c r="D17" s="508" t="s">
        <v>2639</v>
      </c>
      <c r="E17" s="509" t="s">
        <v>2769</v>
      </c>
      <c r="F17" s="509" t="s">
        <v>2770</v>
      </c>
      <c r="G17" s="509" t="s">
        <v>2771</v>
      </c>
      <c r="H17" s="509" t="s">
        <v>2772</v>
      </c>
      <c r="I17" s="97" t="s">
        <v>258</v>
      </c>
      <c r="J17" s="97" t="s">
        <v>5057</v>
      </c>
      <c r="K17" s="97" t="s">
        <v>5052</v>
      </c>
      <c r="L17" s="97" t="s">
        <v>6</v>
      </c>
      <c r="M17" s="98" t="s">
        <v>5058</v>
      </c>
      <c r="N17" s="511" t="s">
        <v>84</v>
      </c>
      <c r="O17" s="97" t="s">
        <v>4043</v>
      </c>
      <c r="P17" s="97">
        <v>2020</v>
      </c>
      <c r="Q17" s="98" t="s">
        <v>4049</v>
      </c>
      <c r="R17" s="514" t="s">
        <v>4050</v>
      </c>
      <c r="S17" s="104" t="s">
        <v>5055</v>
      </c>
      <c r="T17" s="514" t="s">
        <v>5056</v>
      </c>
      <c r="U17" s="98" t="s">
        <v>84</v>
      </c>
      <c r="V17" s="97" t="s">
        <v>84</v>
      </c>
      <c r="W17" s="97" t="s">
        <v>84</v>
      </c>
      <c r="X17" s="98" t="s">
        <v>84</v>
      </c>
      <c r="Y17" s="98" t="s">
        <v>84</v>
      </c>
      <c r="Z17" s="510">
        <v>43973</v>
      </c>
      <c r="AA17" s="510">
        <v>44337</v>
      </c>
    </row>
    <row r="18" spans="1:27" ht="27" customHeight="1" x14ac:dyDescent="0.25">
      <c r="A18" s="508" t="s">
        <v>2636</v>
      </c>
      <c r="B18" s="97" t="s">
        <v>102</v>
      </c>
      <c r="C18" s="508"/>
      <c r="D18" s="508" t="s">
        <v>2682</v>
      </c>
      <c r="E18" s="509" t="s">
        <v>2683</v>
      </c>
      <c r="F18" s="509" t="s">
        <v>2684</v>
      </c>
      <c r="G18" s="509" t="s">
        <v>2685</v>
      </c>
      <c r="H18" s="509" t="s">
        <v>2686</v>
      </c>
      <c r="I18" s="97" t="s">
        <v>170</v>
      </c>
      <c r="J18" s="97" t="s">
        <v>5059</v>
      </c>
      <c r="K18" s="97" t="s">
        <v>5052</v>
      </c>
      <c r="L18" s="97" t="s">
        <v>6</v>
      </c>
      <c r="M18" s="98" t="s">
        <v>5060</v>
      </c>
      <c r="N18" s="511" t="s">
        <v>84</v>
      </c>
      <c r="O18" s="97" t="s">
        <v>4043</v>
      </c>
      <c r="P18" s="97">
        <v>2020</v>
      </c>
      <c r="Q18" s="98" t="s">
        <v>4062</v>
      </c>
      <c r="R18" s="513" t="s">
        <v>4063</v>
      </c>
      <c r="S18" s="104" t="s">
        <v>5061</v>
      </c>
      <c r="T18" s="515" t="s">
        <v>5062</v>
      </c>
      <c r="U18" s="98" t="s">
        <v>84</v>
      </c>
      <c r="V18" s="97" t="s">
        <v>84</v>
      </c>
      <c r="W18" s="97" t="s">
        <v>84</v>
      </c>
      <c r="X18" s="98" t="s">
        <v>84</v>
      </c>
      <c r="Y18" s="98" t="s">
        <v>84</v>
      </c>
      <c r="Z18" s="510">
        <v>43973</v>
      </c>
      <c r="AA18" s="510">
        <v>44337</v>
      </c>
    </row>
    <row r="19" spans="1:27" ht="27" customHeight="1" x14ac:dyDescent="0.25">
      <c r="A19" s="508" t="s">
        <v>2636</v>
      </c>
      <c r="B19" s="97" t="s">
        <v>102</v>
      </c>
      <c r="C19" s="508"/>
      <c r="D19" s="508" t="s">
        <v>2741</v>
      </c>
      <c r="E19" s="509" t="s">
        <v>2683</v>
      </c>
      <c r="F19" s="509" t="s">
        <v>2684</v>
      </c>
      <c r="G19" s="509" t="s">
        <v>2685</v>
      </c>
      <c r="H19" s="509" t="s">
        <v>2686</v>
      </c>
      <c r="I19" s="97" t="s">
        <v>170</v>
      </c>
      <c r="J19" s="97" t="s">
        <v>171</v>
      </c>
      <c r="K19" s="97" t="s">
        <v>5052</v>
      </c>
      <c r="L19" s="97" t="s">
        <v>6</v>
      </c>
      <c r="M19" s="98" t="s">
        <v>5063</v>
      </c>
      <c r="N19" s="98" t="s">
        <v>84</v>
      </c>
      <c r="O19" s="97" t="s">
        <v>2412</v>
      </c>
      <c r="P19" s="98">
        <v>2021</v>
      </c>
      <c r="Q19" s="98" t="s">
        <v>4364</v>
      </c>
      <c r="R19" s="148" t="s">
        <v>4365</v>
      </c>
      <c r="S19" s="148" t="s">
        <v>5064</v>
      </c>
      <c r="T19" s="148" t="s">
        <v>5065</v>
      </c>
      <c r="U19" s="98" t="s">
        <v>84</v>
      </c>
      <c r="V19" s="97" t="s">
        <v>84</v>
      </c>
      <c r="W19" s="97" t="s">
        <v>84</v>
      </c>
      <c r="X19" s="98" t="s">
        <v>84</v>
      </c>
      <c r="Y19" s="98" t="s">
        <v>84</v>
      </c>
      <c r="Z19" s="510">
        <v>44287</v>
      </c>
      <c r="AA19" s="510">
        <v>44652</v>
      </c>
    </row>
    <row r="20" spans="1:27" ht="27" customHeight="1" x14ac:dyDescent="0.25">
      <c r="A20" s="508" t="s">
        <v>2636</v>
      </c>
      <c r="B20" s="97" t="s">
        <v>102</v>
      </c>
      <c r="C20" s="516"/>
      <c r="D20" s="508" t="s">
        <v>2682</v>
      </c>
      <c r="E20" s="509" t="s">
        <v>2683</v>
      </c>
      <c r="F20" s="509" t="s">
        <v>2684</v>
      </c>
      <c r="G20" s="509" t="s">
        <v>2685</v>
      </c>
      <c r="H20" s="509" t="s">
        <v>2686</v>
      </c>
      <c r="I20" s="97" t="s">
        <v>258</v>
      </c>
      <c r="J20" s="97" t="s">
        <v>394</v>
      </c>
      <c r="K20" s="97" t="s">
        <v>5052</v>
      </c>
      <c r="L20" s="97" t="s">
        <v>6</v>
      </c>
      <c r="M20" s="98" t="s">
        <v>5066</v>
      </c>
      <c r="N20" s="98" t="s">
        <v>84</v>
      </c>
      <c r="O20" s="97" t="s">
        <v>2412</v>
      </c>
      <c r="P20" s="98">
        <v>2021</v>
      </c>
      <c r="Q20" s="98" t="s">
        <v>4383</v>
      </c>
      <c r="R20" s="148" t="s">
        <v>4384</v>
      </c>
      <c r="S20" s="148" t="s">
        <v>5064</v>
      </c>
      <c r="T20" s="148" t="s">
        <v>5067</v>
      </c>
      <c r="U20" s="98" t="s">
        <v>84</v>
      </c>
      <c r="V20" s="97" t="s">
        <v>84</v>
      </c>
      <c r="W20" s="97" t="s">
        <v>84</v>
      </c>
      <c r="X20" s="98" t="s">
        <v>84</v>
      </c>
      <c r="Y20" s="98" t="s">
        <v>84</v>
      </c>
      <c r="Z20" s="517">
        <v>44287</v>
      </c>
      <c r="AA20" s="517">
        <v>44652</v>
      </c>
    </row>
    <row r="21" spans="1:27" ht="27" customHeight="1" x14ac:dyDescent="0.25">
      <c r="A21" s="508" t="s">
        <v>2636</v>
      </c>
      <c r="B21" s="97" t="s">
        <v>102</v>
      </c>
      <c r="C21" s="516"/>
      <c r="D21" s="508" t="s">
        <v>2741</v>
      </c>
      <c r="E21" s="509" t="s">
        <v>2683</v>
      </c>
      <c r="F21" s="509" t="s">
        <v>2684</v>
      </c>
      <c r="G21" s="509" t="s">
        <v>2685</v>
      </c>
      <c r="H21" s="509" t="s">
        <v>2686</v>
      </c>
      <c r="I21" s="97" t="s">
        <v>170</v>
      </c>
      <c r="J21" s="97" t="s">
        <v>171</v>
      </c>
      <c r="K21" s="97" t="s">
        <v>5052</v>
      </c>
      <c r="L21" s="97" t="s">
        <v>6</v>
      </c>
      <c r="M21" s="98" t="s">
        <v>5068</v>
      </c>
      <c r="N21" s="98" t="s">
        <v>84</v>
      </c>
      <c r="O21" s="97" t="s">
        <v>2412</v>
      </c>
      <c r="P21" s="98">
        <v>2021</v>
      </c>
      <c r="Q21" s="98" t="s">
        <v>4406</v>
      </c>
      <c r="R21" s="148" t="s">
        <v>4407</v>
      </c>
      <c r="S21" s="148" t="s">
        <v>5064</v>
      </c>
      <c r="T21" s="148" t="s">
        <v>5069</v>
      </c>
      <c r="U21" s="98" t="s">
        <v>84</v>
      </c>
      <c r="V21" s="97" t="s">
        <v>84</v>
      </c>
      <c r="W21" s="97" t="s">
        <v>84</v>
      </c>
      <c r="X21" s="98" t="s">
        <v>84</v>
      </c>
      <c r="Y21" s="98" t="s">
        <v>84</v>
      </c>
      <c r="Z21" s="517">
        <v>44287</v>
      </c>
      <c r="AA21" s="517">
        <v>44652</v>
      </c>
    </row>
  </sheetData>
  <autoFilter ref="A8:AA8" xr:uid="{00000000-0009-0000-0000-00000A000000}"/>
  <dataValidations count="4">
    <dataValidation type="textLength" allowBlank="1" showInputMessage="1" showErrorMessage="1" errorTitle="Entrada no válida" error="Escriba un texto  Maximo 20 Caracteres" promptTitle="Cualquier contenido Maximo 20 Caracteres" sqref="J3:J5 N9:N12 N15:N20" xr:uid="{00000000-0002-0000-0A00-000000000000}">
      <formula1>0</formula1>
      <formula2>20</formula2>
    </dataValidation>
    <dataValidation type="textLength" allowBlank="1" showInputMessage="1" error="Escriba un texto  Maximo 500 Caracteres" promptTitle="Cualquier contenido Maximo 500 Caracteres" sqref="Q3:R3 V9:W20" xr:uid="{00000000-0002-0000-0A00-000001000000}">
      <formula1>0</formula1>
      <formula2>500</formula2>
    </dataValidation>
    <dataValidation type="date" allowBlank="1" showInputMessage="1" errorTitle="Entrada no válida" error="Por favor escriba una fecha válida (AAAA/MM/DD)" promptTitle="Ingrese una fecha (AAAA/MM/DD)" sqref="AA9" xr:uid="{00000000-0002-0000-0A00-000002000000}">
      <formula1>1900/1/1</formula1>
      <formula2>3000/1/1</formula2>
    </dataValidation>
    <dataValidation type="textLength" allowBlank="1" showInputMessage="1" showErrorMessage="1" errorTitle="Entrada no válida" error="Escriba un texto  Maximo 100 Caracteres" promptTitle="Cualquier contenido Maximo 100 Caracteres" sqref="B10:B21" xr:uid="{00000000-0002-0000-0A00-000003000000}">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4000000}">
          <x14:formula1>
            <xm:f>Hoja1!$C$3:$C$4</xm:f>
          </x14:formula1>
          <xm:sqref>W3:X3 X4:X5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A16"/>
  <sheetViews>
    <sheetView topLeftCell="F1" workbookViewId="0">
      <selection activeCell="O13" sqref="O13"/>
    </sheetView>
  </sheetViews>
  <sheetFormatPr baseColWidth="10" defaultColWidth="10.7109375" defaultRowHeight="15" x14ac:dyDescent="0.25"/>
  <sheetData>
    <row r="1" spans="1:53" ht="15.75" thickBot="1" x14ac:dyDescent="0.3"/>
    <row r="2" spans="1:53" ht="115.5" thickBot="1" x14ac:dyDescent="0.3">
      <c r="A2" s="59" t="s">
        <v>110</v>
      </c>
      <c r="B2" s="60" t="s">
        <v>111</v>
      </c>
      <c r="C2" s="60" t="s">
        <v>112</v>
      </c>
      <c r="D2" s="60" t="s">
        <v>113</v>
      </c>
      <c r="E2" s="60" t="s">
        <v>114</v>
      </c>
      <c r="F2" s="60" t="s">
        <v>115</v>
      </c>
      <c r="G2" s="60" t="s">
        <v>116</v>
      </c>
      <c r="H2" s="60" t="s">
        <v>117</v>
      </c>
      <c r="I2" s="60" t="s">
        <v>118</v>
      </c>
      <c r="J2" s="60" t="s">
        <v>119</v>
      </c>
      <c r="K2" s="60" t="s">
        <v>120</v>
      </c>
      <c r="L2" s="60" t="s">
        <v>121</v>
      </c>
      <c r="M2" s="60" t="s">
        <v>122</v>
      </c>
      <c r="N2" s="60" t="s">
        <v>123</v>
      </c>
      <c r="O2" s="60" t="s">
        <v>124</v>
      </c>
      <c r="P2" s="60" t="s">
        <v>125</v>
      </c>
      <c r="Q2" s="60" t="s">
        <v>126</v>
      </c>
      <c r="R2" s="60" t="s">
        <v>127</v>
      </c>
      <c r="S2" s="60" t="s">
        <v>128</v>
      </c>
      <c r="T2" s="60" t="s">
        <v>129</v>
      </c>
      <c r="U2" s="60" t="s">
        <v>130</v>
      </c>
      <c r="V2" s="60" t="s">
        <v>53</v>
      </c>
      <c r="W2" s="60" t="s">
        <v>61</v>
      </c>
      <c r="X2" s="58" t="s">
        <v>65</v>
      </c>
      <c r="Y2" s="154" t="s">
        <v>4976</v>
      </c>
      <c r="Z2" s="154" t="s">
        <v>4977</v>
      </c>
      <c r="AA2" s="154"/>
      <c r="AB2" s="154"/>
      <c r="AC2" s="154" t="s">
        <v>5379</v>
      </c>
      <c r="AD2" s="151" t="s">
        <v>4977</v>
      </c>
      <c r="AE2" s="59" t="s">
        <v>58</v>
      </c>
      <c r="AF2" s="60" t="s">
        <v>133</v>
      </c>
      <c r="AG2" s="60" t="s">
        <v>134</v>
      </c>
      <c r="AH2" s="60" t="s">
        <v>135</v>
      </c>
      <c r="AI2" s="57" t="s">
        <v>136</v>
      </c>
      <c r="AJ2" s="57" t="s">
        <v>2827</v>
      </c>
      <c r="AK2" s="57" t="s">
        <v>132</v>
      </c>
      <c r="AL2" s="57" t="s">
        <v>139</v>
      </c>
      <c r="AM2" s="70" t="s">
        <v>137</v>
      </c>
      <c r="AN2" s="69" t="s">
        <v>58</v>
      </c>
      <c r="AO2" s="53" t="s">
        <v>133</v>
      </c>
      <c r="AP2" s="53" t="s">
        <v>134</v>
      </c>
      <c r="AQ2" s="53" t="s">
        <v>135</v>
      </c>
      <c r="AR2" s="54" t="s">
        <v>136</v>
      </c>
      <c r="AS2" s="54" t="s">
        <v>137</v>
      </c>
      <c r="AT2" s="54" t="s">
        <v>138</v>
      </c>
      <c r="AU2" s="55" t="s">
        <v>139</v>
      </c>
      <c r="AV2" s="56" t="s">
        <v>140</v>
      </c>
      <c r="AW2" s="54" t="s">
        <v>141</v>
      </c>
      <c r="AX2" s="54" t="s">
        <v>142</v>
      </c>
      <c r="AY2" s="54" t="s">
        <v>143</v>
      </c>
      <c r="AZ2" s="54" t="s">
        <v>144</v>
      </c>
      <c r="BA2" s="55" t="s">
        <v>137</v>
      </c>
    </row>
    <row r="3" spans="1:53" ht="118.5" customHeight="1" x14ac:dyDescent="0.25">
      <c r="A3" s="35">
        <v>119</v>
      </c>
      <c r="B3" s="26" t="s">
        <v>5380</v>
      </c>
      <c r="C3" s="25" t="s">
        <v>24</v>
      </c>
      <c r="D3" s="28" t="s">
        <v>99</v>
      </c>
      <c r="E3" s="25" t="s">
        <v>462</v>
      </c>
      <c r="F3" s="25" t="s">
        <v>473</v>
      </c>
      <c r="G3" s="25" t="s">
        <v>309</v>
      </c>
      <c r="H3" s="25" t="s">
        <v>7</v>
      </c>
      <c r="I3" s="28" t="s">
        <v>5381</v>
      </c>
      <c r="J3" s="25" t="s">
        <v>5382</v>
      </c>
      <c r="K3" s="28">
        <v>54</v>
      </c>
      <c r="L3" s="28">
        <v>2019</v>
      </c>
      <c r="M3" s="26" t="s">
        <v>5383</v>
      </c>
      <c r="N3" s="26" t="s">
        <v>5384</v>
      </c>
      <c r="O3" s="26" t="s">
        <v>5385</v>
      </c>
      <c r="P3" s="28" t="s">
        <v>84</v>
      </c>
      <c r="Q3" s="26" t="s">
        <v>84</v>
      </c>
      <c r="R3" s="26" t="s">
        <v>5386</v>
      </c>
      <c r="S3" s="28" t="s">
        <v>84</v>
      </c>
      <c r="T3" s="28" t="s">
        <v>84</v>
      </c>
      <c r="U3" s="37">
        <v>43587</v>
      </c>
      <c r="V3" s="37">
        <v>43946</v>
      </c>
      <c r="W3" s="37" t="s">
        <v>64</v>
      </c>
      <c r="X3" s="37" t="s">
        <v>64</v>
      </c>
      <c r="Y3" s="37"/>
      <c r="Z3" s="37"/>
      <c r="AA3" s="37"/>
      <c r="AB3" s="37"/>
      <c r="AC3" s="37"/>
      <c r="AD3" s="37"/>
      <c r="AE3" s="25" t="s">
        <v>5387</v>
      </c>
      <c r="AF3" s="37">
        <v>44196</v>
      </c>
      <c r="AG3" s="30" t="s">
        <v>64</v>
      </c>
      <c r="AH3" s="25" t="s">
        <v>5388</v>
      </c>
      <c r="AI3" s="33">
        <v>0</v>
      </c>
      <c r="AJ3" s="24" t="s">
        <v>197</v>
      </c>
      <c r="AK3" s="34">
        <v>-505</v>
      </c>
      <c r="AL3" s="4" t="s">
        <v>198</v>
      </c>
      <c r="AM3" s="24" t="s">
        <v>48</v>
      </c>
      <c r="AN3" s="106" t="s">
        <v>5389</v>
      </c>
      <c r="AO3" s="124">
        <v>44386</v>
      </c>
      <c r="AP3" s="112" t="s">
        <v>64</v>
      </c>
      <c r="AQ3" s="118" t="s">
        <v>5390</v>
      </c>
      <c r="AR3" s="125">
        <v>0</v>
      </c>
      <c r="AS3" s="4" t="s">
        <v>197</v>
      </c>
      <c r="AT3" s="107">
        <v>-391</v>
      </c>
      <c r="AU3" s="118" t="s">
        <v>198</v>
      </c>
      <c r="AV3" s="124">
        <v>44523</v>
      </c>
      <c r="AW3" s="116" t="s">
        <v>5391</v>
      </c>
      <c r="AX3" s="118" t="s">
        <v>481</v>
      </c>
      <c r="AY3" s="125">
        <v>1</v>
      </c>
      <c r="AZ3" s="125">
        <v>0.7</v>
      </c>
      <c r="BA3" s="118" t="s">
        <v>201</v>
      </c>
    </row>
    <row r="4" spans="1:53" ht="118.5" customHeight="1" x14ac:dyDescent="0.25">
      <c r="A4" s="35">
        <v>368</v>
      </c>
      <c r="B4" s="26" t="s">
        <v>5392</v>
      </c>
      <c r="C4" s="25" t="s">
        <v>24</v>
      </c>
      <c r="D4" s="28" t="s">
        <v>99</v>
      </c>
      <c r="E4" s="84" t="s">
        <v>326</v>
      </c>
      <c r="F4" s="76" t="s">
        <v>1602</v>
      </c>
      <c r="G4" s="76" t="s">
        <v>309</v>
      </c>
      <c r="H4" s="25" t="s">
        <v>7</v>
      </c>
      <c r="I4" s="28" t="s">
        <v>5393</v>
      </c>
      <c r="J4" s="28" t="s">
        <v>507</v>
      </c>
      <c r="K4" s="28">
        <v>96</v>
      </c>
      <c r="L4" s="28">
        <v>2020</v>
      </c>
      <c r="M4" s="26" t="s">
        <v>5394</v>
      </c>
      <c r="N4" s="26" t="s">
        <v>5395</v>
      </c>
      <c r="O4" s="26" t="s">
        <v>5396</v>
      </c>
      <c r="P4" s="28" t="s">
        <v>84</v>
      </c>
      <c r="Q4" s="26" t="s">
        <v>84</v>
      </c>
      <c r="R4" s="26" t="s">
        <v>5397</v>
      </c>
      <c r="S4" s="28" t="s">
        <v>84</v>
      </c>
      <c r="T4" s="28" t="s">
        <v>84</v>
      </c>
      <c r="U4" s="37">
        <v>43966</v>
      </c>
      <c r="V4" s="37">
        <v>44042</v>
      </c>
      <c r="W4" s="37" t="s">
        <v>64</v>
      </c>
      <c r="X4" s="37" t="s">
        <v>64</v>
      </c>
      <c r="Y4" s="37"/>
      <c r="Z4" s="37"/>
      <c r="AA4" s="37"/>
      <c r="AB4" s="37"/>
      <c r="AC4" s="37"/>
      <c r="AD4" s="37"/>
      <c r="AE4" s="25" t="s">
        <v>5387</v>
      </c>
      <c r="AF4" s="37">
        <v>44196</v>
      </c>
      <c r="AG4" s="30" t="s">
        <v>64</v>
      </c>
      <c r="AH4" s="26" t="s">
        <v>5388</v>
      </c>
      <c r="AI4" s="41">
        <v>0</v>
      </c>
      <c r="AJ4" s="24" t="s">
        <v>197</v>
      </c>
      <c r="AK4" s="34">
        <v>-409</v>
      </c>
      <c r="AL4" s="4" t="s">
        <v>198</v>
      </c>
      <c r="AM4" s="24" t="s">
        <v>48</v>
      </c>
      <c r="AN4" s="106" t="s">
        <v>5398</v>
      </c>
      <c r="AO4" s="124">
        <v>44386</v>
      </c>
      <c r="AP4" s="112" t="s">
        <v>64</v>
      </c>
      <c r="AQ4" s="114" t="s">
        <v>5399</v>
      </c>
      <c r="AR4" s="125">
        <v>0.5</v>
      </c>
      <c r="AS4" s="4" t="s">
        <v>590</v>
      </c>
      <c r="AT4" s="107">
        <v>-295</v>
      </c>
      <c r="AU4" s="118" t="s">
        <v>198</v>
      </c>
      <c r="AV4" s="112" t="s">
        <v>5400</v>
      </c>
      <c r="AW4" s="116" t="s">
        <v>5391</v>
      </c>
      <c r="AX4" s="108" t="s">
        <v>481</v>
      </c>
      <c r="AY4" s="125">
        <v>1</v>
      </c>
      <c r="AZ4" s="125">
        <v>0.7</v>
      </c>
      <c r="BA4" s="118" t="s">
        <v>201</v>
      </c>
    </row>
    <row r="5" spans="1:53" ht="118.5" customHeight="1" x14ac:dyDescent="0.25">
      <c r="A5" s="35">
        <v>369</v>
      </c>
      <c r="B5" s="26" t="s">
        <v>5401</v>
      </c>
      <c r="C5" s="25" t="s">
        <v>31</v>
      </c>
      <c r="D5" s="28" t="s">
        <v>99</v>
      </c>
      <c r="E5" s="84" t="s">
        <v>326</v>
      </c>
      <c r="F5" s="76" t="s">
        <v>1602</v>
      </c>
      <c r="G5" s="76" t="s">
        <v>631</v>
      </c>
      <c r="H5" s="25" t="s">
        <v>7</v>
      </c>
      <c r="I5" s="28" t="s">
        <v>5402</v>
      </c>
      <c r="J5" s="28" t="s">
        <v>507</v>
      </c>
      <c r="K5" s="28">
        <v>96</v>
      </c>
      <c r="L5" s="28">
        <v>2020</v>
      </c>
      <c r="M5" s="26" t="s">
        <v>5394</v>
      </c>
      <c r="N5" s="26" t="s">
        <v>5395</v>
      </c>
      <c r="O5" s="26" t="s">
        <v>5403</v>
      </c>
      <c r="P5" s="28" t="s">
        <v>84</v>
      </c>
      <c r="Q5" s="26" t="s">
        <v>84</v>
      </c>
      <c r="R5" s="26" t="s">
        <v>5404</v>
      </c>
      <c r="S5" s="28" t="s">
        <v>84</v>
      </c>
      <c r="T5" s="28" t="s">
        <v>84</v>
      </c>
      <c r="U5" s="37">
        <v>43966</v>
      </c>
      <c r="V5" s="37">
        <v>44311</v>
      </c>
      <c r="W5" s="37" t="s">
        <v>64</v>
      </c>
      <c r="X5" s="37" t="s">
        <v>64</v>
      </c>
      <c r="Y5" s="37"/>
      <c r="Z5" s="37"/>
      <c r="AA5" s="37"/>
      <c r="AB5" s="37"/>
      <c r="AC5" s="37"/>
      <c r="AD5" s="37"/>
      <c r="AE5" s="25" t="s">
        <v>5387</v>
      </c>
      <c r="AF5" s="37">
        <v>44196</v>
      </c>
      <c r="AG5" s="30" t="s">
        <v>64</v>
      </c>
      <c r="AH5" s="26" t="s">
        <v>5388</v>
      </c>
      <c r="AI5" s="41">
        <v>0</v>
      </c>
      <c r="AJ5" s="24" t="s">
        <v>197</v>
      </c>
      <c r="AK5" s="34">
        <v>-140</v>
      </c>
      <c r="AL5" s="4" t="s">
        <v>198</v>
      </c>
      <c r="AM5" s="24" t="s">
        <v>48</v>
      </c>
      <c r="AN5" s="106" t="s">
        <v>5405</v>
      </c>
      <c r="AO5" s="124">
        <v>44385</v>
      </c>
      <c r="AP5" s="112" t="s">
        <v>64</v>
      </c>
      <c r="AQ5" s="116" t="s">
        <v>5406</v>
      </c>
      <c r="AR5" s="125">
        <v>0.95</v>
      </c>
      <c r="AS5" s="4" t="s">
        <v>527</v>
      </c>
      <c r="AT5" s="107">
        <v>-26</v>
      </c>
      <c r="AU5" s="118" t="s">
        <v>198</v>
      </c>
      <c r="AV5" s="112" t="s">
        <v>5400</v>
      </c>
      <c r="AW5" s="116" t="s">
        <v>5391</v>
      </c>
      <c r="AX5" s="108" t="s">
        <v>481</v>
      </c>
      <c r="AY5" s="125">
        <v>1</v>
      </c>
      <c r="AZ5" s="125">
        <v>0.7</v>
      </c>
      <c r="BA5" s="118" t="s">
        <v>201</v>
      </c>
    </row>
    <row r="6" spans="1:53" ht="118.5" customHeight="1" x14ac:dyDescent="0.25">
      <c r="A6" s="35">
        <v>409</v>
      </c>
      <c r="B6" s="26" t="s">
        <v>5407</v>
      </c>
      <c r="C6" s="25" t="s">
        <v>40</v>
      </c>
      <c r="D6" s="28" t="s">
        <v>102</v>
      </c>
      <c r="E6" s="25" t="s">
        <v>462</v>
      </c>
      <c r="F6" s="25" t="s">
        <v>5218</v>
      </c>
      <c r="G6" s="25" t="s">
        <v>231</v>
      </c>
      <c r="H6" s="25" t="s">
        <v>7</v>
      </c>
      <c r="I6" s="28" t="s">
        <v>5408</v>
      </c>
      <c r="J6" s="28" t="s">
        <v>5409</v>
      </c>
      <c r="K6" s="28">
        <v>96</v>
      </c>
      <c r="L6" s="28">
        <v>2020</v>
      </c>
      <c r="M6" s="26" t="s">
        <v>5410</v>
      </c>
      <c r="N6" s="26" t="s">
        <v>5411</v>
      </c>
      <c r="O6" s="26" t="s">
        <v>5412</v>
      </c>
      <c r="P6" s="28" t="s">
        <v>84</v>
      </c>
      <c r="Q6" s="26" t="s">
        <v>84</v>
      </c>
      <c r="R6" s="26" t="s">
        <v>5413</v>
      </c>
      <c r="S6" s="28" t="s">
        <v>84</v>
      </c>
      <c r="T6" s="28" t="s">
        <v>84</v>
      </c>
      <c r="U6" s="37">
        <v>43966</v>
      </c>
      <c r="V6" s="37">
        <v>44311</v>
      </c>
      <c r="W6" s="37" t="s">
        <v>64</v>
      </c>
      <c r="X6" s="37" t="s">
        <v>64</v>
      </c>
      <c r="Y6" s="37"/>
      <c r="Z6" s="37"/>
      <c r="AA6" s="37"/>
      <c r="AB6" s="37"/>
      <c r="AC6" s="37"/>
      <c r="AD6" s="37"/>
      <c r="AE6" s="25" t="s">
        <v>5414</v>
      </c>
      <c r="AF6" s="37">
        <v>44196</v>
      </c>
      <c r="AG6" s="30" t="s">
        <v>62</v>
      </c>
      <c r="AH6" s="26"/>
      <c r="AI6" s="41">
        <v>0.2</v>
      </c>
      <c r="AJ6" s="24" t="s">
        <v>920</v>
      </c>
      <c r="AK6" s="34">
        <v>-140</v>
      </c>
      <c r="AL6" s="4" t="s">
        <v>198</v>
      </c>
      <c r="AM6" s="24" t="s">
        <v>48</v>
      </c>
      <c r="AN6" s="106" t="s">
        <v>5415</v>
      </c>
      <c r="AO6" s="124">
        <v>44384</v>
      </c>
      <c r="AP6" s="112" t="s">
        <v>62</v>
      </c>
      <c r="AQ6" s="112" t="s">
        <v>84</v>
      </c>
      <c r="AR6" s="125">
        <v>1</v>
      </c>
      <c r="AS6" s="4" t="s">
        <v>155</v>
      </c>
      <c r="AT6" s="107">
        <v>-26</v>
      </c>
      <c r="AU6" s="118" t="s">
        <v>198</v>
      </c>
      <c r="AV6" s="124">
        <v>44523</v>
      </c>
      <c r="AW6" s="116" t="s">
        <v>5391</v>
      </c>
      <c r="AX6" s="108" t="s">
        <v>481</v>
      </c>
      <c r="AY6" s="127">
        <v>1</v>
      </c>
      <c r="AZ6" s="125">
        <v>0.7</v>
      </c>
      <c r="BA6" s="118" t="s">
        <v>201</v>
      </c>
    </row>
    <row r="7" spans="1:53" ht="118.5" customHeight="1" x14ac:dyDescent="0.25">
      <c r="A7" s="35">
        <v>412</v>
      </c>
      <c r="B7" s="26" t="s">
        <v>1791</v>
      </c>
      <c r="C7" s="25" t="s">
        <v>36</v>
      </c>
      <c r="D7" s="28" t="s">
        <v>99</v>
      </c>
      <c r="E7" s="84" t="s">
        <v>326</v>
      </c>
      <c r="F7" s="84" t="s">
        <v>327</v>
      </c>
      <c r="G7" s="25" t="s">
        <v>301</v>
      </c>
      <c r="H7" s="25" t="s">
        <v>7</v>
      </c>
      <c r="I7" s="28" t="s">
        <v>5416</v>
      </c>
      <c r="J7" s="28" t="s">
        <v>5417</v>
      </c>
      <c r="K7" s="28">
        <v>98</v>
      </c>
      <c r="L7" s="28">
        <v>2020</v>
      </c>
      <c r="M7" s="26" t="s">
        <v>5418</v>
      </c>
      <c r="N7" s="26" t="s">
        <v>5419</v>
      </c>
      <c r="O7" s="26" t="s">
        <v>5420</v>
      </c>
      <c r="P7" s="28" t="s">
        <v>84</v>
      </c>
      <c r="Q7" s="26" t="s">
        <v>84</v>
      </c>
      <c r="R7" s="26" t="s">
        <v>5421</v>
      </c>
      <c r="S7" s="28" t="s">
        <v>84</v>
      </c>
      <c r="T7" s="28" t="s">
        <v>84</v>
      </c>
      <c r="U7" s="37">
        <v>44027</v>
      </c>
      <c r="V7" s="37">
        <v>44195</v>
      </c>
      <c r="W7" s="37" t="s">
        <v>64</v>
      </c>
      <c r="X7" s="37" t="s">
        <v>64</v>
      </c>
      <c r="Y7" s="37"/>
      <c r="Z7" s="37"/>
      <c r="AA7" s="37"/>
      <c r="AB7" s="37"/>
      <c r="AC7" s="37"/>
      <c r="AD7" s="37"/>
      <c r="AE7" s="25" t="s">
        <v>5387</v>
      </c>
      <c r="AF7" s="37">
        <v>44196</v>
      </c>
      <c r="AG7" s="30" t="s">
        <v>64</v>
      </c>
      <c r="AH7" s="26" t="s">
        <v>5388</v>
      </c>
      <c r="AI7" s="41">
        <v>0</v>
      </c>
      <c r="AJ7" s="24" t="s">
        <v>197</v>
      </c>
      <c r="AK7" s="34">
        <v>-256</v>
      </c>
      <c r="AL7" s="4" t="s">
        <v>198</v>
      </c>
      <c r="AM7" s="24" t="s">
        <v>48</v>
      </c>
      <c r="AN7" s="106" t="s">
        <v>5422</v>
      </c>
      <c r="AO7" s="124">
        <v>44356</v>
      </c>
      <c r="AP7" s="112" t="s">
        <v>64</v>
      </c>
      <c r="AQ7" s="116" t="s">
        <v>5423</v>
      </c>
      <c r="AR7" s="125">
        <v>0.3</v>
      </c>
      <c r="AS7" s="4" t="s">
        <v>920</v>
      </c>
      <c r="AT7" s="107">
        <v>-142</v>
      </c>
      <c r="AU7" s="118" t="s">
        <v>198</v>
      </c>
      <c r="AV7" s="124">
        <v>44515</v>
      </c>
      <c r="AW7" s="116" t="s">
        <v>5391</v>
      </c>
      <c r="AX7" s="109" t="s">
        <v>481</v>
      </c>
      <c r="AY7" s="125">
        <v>1</v>
      </c>
      <c r="AZ7" s="125">
        <v>0.7</v>
      </c>
      <c r="BA7" s="118" t="s">
        <v>201</v>
      </c>
    </row>
    <row r="8" spans="1:53" ht="118.5" customHeight="1" x14ac:dyDescent="0.25">
      <c r="A8" s="35">
        <v>413</v>
      </c>
      <c r="B8" s="26" t="s">
        <v>5424</v>
      </c>
      <c r="C8" s="25" t="s">
        <v>36</v>
      </c>
      <c r="D8" s="28" t="s">
        <v>99</v>
      </c>
      <c r="E8" s="84" t="s">
        <v>326</v>
      </c>
      <c r="F8" s="84" t="s">
        <v>327</v>
      </c>
      <c r="G8" s="25" t="s">
        <v>301</v>
      </c>
      <c r="H8" s="25" t="s">
        <v>7</v>
      </c>
      <c r="I8" s="28" t="s">
        <v>5425</v>
      </c>
      <c r="J8" s="28" t="s">
        <v>5417</v>
      </c>
      <c r="K8" s="28">
        <v>98</v>
      </c>
      <c r="L8" s="28">
        <v>2020</v>
      </c>
      <c r="M8" s="26" t="s">
        <v>5418</v>
      </c>
      <c r="N8" s="26" t="s">
        <v>5419</v>
      </c>
      <c r="O8" s="26" t="s">
        <v>5426</v>
      </c>
      <c r="P8" s="28" t="s">
        <v>84</v>
      </c>
      <c r="Q8" s="26" t="s">
        <v>84</v>
      </c>
      <c r="R8" s="26" t="s">
        <v>5427</v>
      </c>
      <c r="S8" s="28" t="s">
        <v>84</v>
      </c>
      <c r="T8" s="28" t="s">
        <v>84</v>
      </c>
      <c r="U8" s="37">
        <v>44027</v>
      </c>
      <c r="V8" s="37">
        <v>44195</v>
      </c>
      <c r="W8" s="37" t="s">
        <v>64</v>
      </c>
      <c r="X8" s="37" t="s">
        <v>64</v>
      </c>
      <c r="Y8" s="37"/>
      <c r="Z8" s="37"/>
      <c r="AA8" s="37"/>
      <c r="AB8" s="37"/>
      <c r="AC8" s="37"/>
      <c r="AD8" s="37"/>
      <c r="AE8" s="25" t="s">
        <v>5387</v>
      </c>
      <c r="AF8" s="37">
        <v>44196</v>
      </c>
      <c r="AG8" s="30" t="s">
        <v>64</v>
      </c>
      <c r="AH8" s="26" t="s">
        <v>5388</v>
      </c>
      <c r="AI8" s="41">
        <v>0</v>
      </c>
      <c r="AJ8" s="24" t="s">
        <v>197</v>
      </c>
      <c r="AK8" s="34">
        <v>-256</v>
      </c>
      <c r="AL8" s="4" t="s">
        <v>198</v>
      </c>
      <c r="AM8" s="24" t="s">
        <v>48</v>
      </c>
      <c r="AN8" s="106" t="s">
        <v>512</v>
      </c>
      <c r="AO8" s="124">
        <v>44356</v>
      </c>
      <c r="AP8" s="112" t="s">
        <v>62</v>
      </c>
      <c r="AQ8" s="112" t="s">
        <v>84</v>
      </c>
      <c r="AR8" s="125">
        <v>1</v>
      </c>
      <c r="AS8" s="4" t="s">
        <v>155</v>
      </c>
      <c r="AT8" s="107">
        <v>-142</v>
      </c>
      <c r="AU8" s="118" t="s">
        <v>198</v>
      </c>
      <c r="AV8" s="124">
        <v>44515</v>
      </c>
      <c r="AW8" s="116" t="s">
        <v>5391</v>
      </c>
      <c r="AX8" s="109" t="s">
        <v>481</v>
      </c>
      <c r="AY8" s="125">
        <v>1</v>
      </c>
      <c r="AZ8" s="125">
        <v>0.7</v>
      </c>
      <c r="BA8" s="118" t="s">
        <v>201</v>
      </c>
    </row>
    <row r="9" spans="1:53" ht="118.5" customHeight="1" x14ac:dyDescent="0.25">
      <c r="A9" s="35">
        <v>432</v>
      </c>
      <c r="B9" s="26" t="s">
        <v>1791</v>
      </c>
      <c r="C9" s="25" t="s">
        <v>36</v>
      </c>
      <c r="D9" s="28" t="s">
        <v>99</v>
      </c>
      <c r="E9" s="76" t="s">
        <v>326</v>
      </c>
      <c r="F9" s="76" t="s">
        <v>327</v>
      </c>
      <c r="G9" s="25" t="s">
        <v>301</v>
      </c>
      <c r="H9" s="25" t="s">
        <v>7</v>
      </c>
      <c r="I9" s="28" t="s">
        <v>5428</v>
      </c>
      <c r="J9" s="28" t="s">
        <v>5429</v>
      </c>
      <c r="K9" s="28">
        <v>98</v>
      </c>
      <c r="L9" s="28">
        <v>2020</v>
      </c>
      <c r="M9" s="26" t="s">
        <v>5430</v>
      </c>
      <c r="N9" s="26" t="s">
        <v>5431</v>
      </c>
      <c r="O9" s="26" t="s">
        <v>5432</v>
      </c>
      <c r="P9" s="28" t="s">
        <v>84</v>
      </c>
      <c r="Q9" s="26" t="s">
        <v>84</v>
      </c>
      <c r="R9" s="26" t="s">
        <v>5421</v>
      </c>
      <c r="S9" s="28" t="s">
        <v>84</v>
      </c>
      <c r="T9" s="28" t="s">
        <v>84</v>
      </c>
      <c r="U9" s="37">
        <v>44027</v>
      </c>
      <c r="V9" s="37">
        <v>44195</v>
      </c>
      <c r="W9" s="37" t="s">
        <v>64</v>
      </c>
      <c r="X9" s="37" t="s">
        <v>64</v>
      </c>
      <c r="Y9" s="37"/>
      <c r="Z9" s="37"/>
      <c r="AA9" s="37"/>
      <c r="AB9" s="37"/>
      <c r="AC9" s="37"/>
      <c r="AD9" s="37"/>
      <c r="AE9" s="25" t="s">
        <v>5387</v>
      </c>
      <c r="AF9" s="37">
        <v>44196</v>
      </c>
      <c r="AG9" s="30" t="s">
        <v>64</v>
      </c>
      <c r="AH9" s="26" t="s">
        <v>5388</v>
      </c>
      <c r="AI9" s="41">
        <v>0</v>
      </c>
      <c r="AJ9" s="24" t="s">
        <v>197</v>
      </c>
      <c r="AK9" s="34">
        <v>-256</v>
      </c>
      <c r="AL9" s="4" t="s">
        <v>198</v>
      </c>
      <c r="AM9" s="24" t="s">
        <v>48</v>
      </c>
      <c r="AN9" s="116" t="s">
        <v>5422</v>
      </c>
      <c r="AO9" s="124">
        <v>44356</v>
      </c>
      <c r="AP9" s="112" t="s">
        <v>64</v>
      </c>
      <c r="AQ9" s="116" t="s">
        <v>5423</v>
      </c>
      <c r="AR9" s="125">
        <v>0.3</v>
      </c>
      <c r="AS9" s="4" t="s">
        <v>920</v>
      </c>
      <c r="AT9" s="107">
        <v>-142</v>
      </c>
      <c r="AU9" s="118" t="s">
        <v>198</v>
      </c>
      <c r="AV9" s="124">
        <v>44515</v>
      </c>
      <c r="AW9" s="116" t="s">
        <v>5391</v>
      </c>
      <c r="AX9" s="109" t="s">
        <v>481</v>
      </c>
      <c r="AY9" s="125">
        <v>1</v>
      </c>
      <c r="AZ9" s="125">
        <v>0.7</v>
      </c>
      <c r="BA9" s="118" t="s">
        <v>201</v>
      </c>
    </row>
    <row r="10" spans="1:53" ht="118.5" customHeight="1" x14ac:dyDescent="0.25">
      <c r="A10" s="35">
        <v>433</v>
      </c>
      <c r="B10" s="26" t="s">
        <v>5424</v>
      </c>
      <c r="C10" s="25" t="s">
        <v>36</v>
      </c>
      <c r="D10" s="28" t="s">
        <v>99</v>
      </c>
      <c r="E10" s="76" t="s">
        <v>326</v>
      </c>
      <c r="F10" s="76" t="s">
        <v>327</v>
      </c>
      <c r="G10" s="25" t="s">
        <v>301</v>
      </c>
      <c r="H10" s="25" t="s">
        <v>7</v>
      </c>
      <c r="I10" s="28" t="s">
        <v>5433</v>
      </c>
      <c r="J10" s="28" t="s">
        <v>5429</v>
      </c>
      <c r="K10" s="28">
        <v>98</v>
      </c>
      <c r="L10" s="28">
        <v>2020</v>
      </c>
      <c r="M10" s="26" t="s">
        <v>5430</v>
      </c>
      <c r="N10" s="26" t="s">
        <v>5431</v>
      </c>
      <c r="O10" s="26" t="s">
        <v>5426</v>
      </c>
      <c r="P10" s="28" t="s">
        <v>84</v>
      </c>
      <c r="Q10" s="26" t="s">
        <v>84</v>
      </c>
      <c r="R10" s="26" t="s">
        <v>5427</v>
      </c>
      <c r="S10" s="28" t="s">
        <v>84</v>
      </c>
      <c r="T10" s="28" t="s">
        <v>84</v>
      </c>
      <c r="U10" s="37">
        <v>44027</v>
      </c>
      <c r="V10" s="37">
        <v>44195</v>
      </c>
      <c r="W10" s="37" t="s">
        <v>64</v>
      </c>
      <c r="X10" s="37" t="s">
        <v>64</v>
      </c>
      <c r="Y10" s="37"/>
      <c r="Z10" s="37"/>
      <c r="AA10" s="37"/>
      <c r="AB10" s="37"/>
      <c r="AC10" s="37"/>
      <c r="AD10" s="37"/>
      <c r="AE10" s="25" t="s">
        <v>5387</v>
      </c>
      <c r="AF10" s="37">
        <v>44196</v>
      </c>
      <c r="AG10" s="30" t="s">
        <v>64</v>
      </c>
      <c r="AH10" s="26" t="s">
        <v>5388</v>
      </c>
      <c r="AI10" s="41">
        <v>0</v>
      </c>
      <c r="AJ10" s="24" t="s">
        <v>197</v>
      </c>
      <c r="AK10" s="34">
        <v>-256</v>
      </c>
      <c r="AL10" s="4" t="s">
        <v>198</v>
      </c>
      <c r="AM10" s="24" t="s">
        <v>48</v>
      </c>
      <c r="AN10" s="128" t="s">
        <v>512</v>
      </c>
      <c r="AO10" s="124">
        <v>44356</v>
      </c>
      <c r="AP10" s="112" t="s">
        <v>62</v>
      </c>
      <c r="AQ10" s="112" t="s">
        <v>84</v>
      </c>
      <c r="AR10" s="125">
        <v>1</v>
      </c>
      <c r="AS10" s="4" t="s">
        <v>155</v>
      </c>
      <c r="AT10" s="107">
        <v>-142</v>
      </c>
      <c r="AU10" s="118" t="s">
        <v>198</v>
      </c>
      <c r="AV10" s="124">
        <v>44515</v>
      </c>
      <c r="AW10" s="116" t="s">
        <v>5391</v>
      </c>
      <c r="AX10" s="109" t="s">
        <v>481</v>
      </c>
      <c r="AY10" s="125">
        <v>1</v>
      </c>
      <c r="AZ10" s="125">
        <v>0.7</v>
      </c>
      <c r="BA10" s="118" t="s">
        <v>201</v>
      </c>
    </row>
    <row r="11" spans="1:53" ht="118.5" customHeight="1" x14ac:dyDescent="0.25">
      <c r="A11" s="35">
        <v>434</v>
      </c>
      <c r="B11" s="26" t="s">
        <v>1791</v>
      </c>
      <c r="C11" s="25" t="s">
        <v>36</v>
      </c>
      <c r="D11" s="28" t="s">
        <v>99</v>
      </c>
      <c r="E11" s="76" t="s">
        <v>326</v>
      </c>
      <c r="F11" s="76" t="s">
        <v>327</v>
      </c>
      <c r="G11" s="25" t="s">
        <v>301</v>
      </c>
      <c r="H11" s="25" t="s">
        <v>7</v>
      </c>
      <c r="I11" s="28" t="s">
        <v>5434</v>
      </c>
      <c r="J11" s="28" t="s">
        <v>5435</v>
      </c>
      <c r="K11" s="28">
        <v>98</v>
      </c>
      <c r="L11" s="28">
        <v>2020</v>
      </c>
      <c r="M11" s="26" t="s">
        <v>5436</v>
      </c>
      <c r="N11" s="26" t="s">
        <v>5431</v>
      </c>
      <c r="O11" s="26" t="s">
        <v>5432</v>
      </c>
      <c r="P11" s="28" t="s">
        <v>84</v>
      </c>
      <c r="Q11" s="26" t="s">
        <v>84</v>
      </c>
      <c r="R11" s="26" t="s">
        <v>5421</v>
      </c>
      <c r="S11" s="28" t="s">
        <v>84</v>
      </c>
      <c r="T11" s="28" t="s">
        <v>84</v>
      </c>
      <c r="U11" s="37">
        <v>44027</v>
      </c>
      <c r="V11" s="37">
        <v>44195</v>
      </c>
      <c r="W11" s="37" t="s">
        <v>64</v>
      </c>
      <c r="X11" s="37" t="s">
        <v>64</v>
      </c>
      <c r="Y11" s="37"/>
      <c r="Z11" s="37"/>
      <c r="AA11" s="37"/>
      <c r="AB11" s="37"/>
      <c r="AC11" s="37"/>
      <c r="AD11" s="37"/>
      <c r="AE11" s="25" t="s">
        <v>5387</v>
      </c>
      <c r="AF11" s="37">
        <v>44196</v>
      </c>
      <c r="AG11" s="30" t="s">
        <v>64</v>
      </c>
      <c r="AH11" s="26" t="s">
        <v>5388</v>
      </c>
      <c r="AI11" s="41">
        <v>0</v>
      </c>
      <c r="AJ11" s="24" t="s">
        <v>197</v>
      </c>
      <c r="AK11" s="34">
        <v>-256</v>
      </c>
      <c r="AL11" s="4" t="s">
        <v>198</v>
      </c>
      <c r="AM11" s="24" t="s">
        <v>48</v>
      </c>
      <c r="AN11" s="128" t="s">
        <v>5422</v>
      </c>
      <c r="AO11" s="124">
        <v>44356</v>
      </c>
      <c r="AP11" s="112" t="s">
        <v>64</v>
      </c>
      <c r="AQ11" s="116" t="s">
        <v>5423</v>
      </c>
      <c r="AR11" s="125">
        <v>0.3</v>
      </c>
      <c r="AS11" s="4" t="s">
        <v>920</v>
      </c>
      <c r="AT11" s="107">
        <v>-142</v>
      </c>
      <c r="AU11" s="118" t="s">
        <v>198</v>
      </c>
      <c r="AV11" s="124">
        <v>44515</v>
      </c>
      <c r="AW11" s="116" t="s">
        <v>5391</v>
      </c>
      <c r="AX11" s="109" t="s">
        <v>481</v>
      </c>
      <c r="AY11" s="125">
        <v>1</v>
      </c>
      <c r="AZ11" s="125">
        <v>0.7</v>
      </c>
      <c r="BA11" s="118" t="s">
        <v>201</v>
      </c>
    </row>
    <row r="12" spans="1:53" ht="118.5" customHeight="1" x14ac:dyDescent="0.25">
      <c r="A12" s="35">
        <v>435</v>
      </c>
      <c r="B12" s="26" t="s">
        <v>5424</v>
      </c>
      <c r="C12" s="25" t="s">
        <v>36</v>
      </c>
      <c r="D12" s="28" t="s">
        <v>99</v>
      </c>
      <c r="E12" s="76" t="s">
        <v>326</v>
      </c>
      <c r="F12" s="76" t="s">
        <v>327</v>
      </c>
      <c r="G12" s="25" t="s">
        <v>301</v>
      </c>
      <c r="H12" s="25" t="s">
        <v>7</v>
      </c>
      <c r="I12" s="28" t="s">
        <v>5437</v>
      </c>
      <c r="J12" s="28" t="s">
        <v>5435</v>
      </c>
      <c r="K12" s="28">
        <v>98</v>
      </c>
      <c r="L12" s="28">
        <v>2020</v>
      </c>
      <c r="M12" s="26" t="s">
        <v>5436</v>
      </c>
      <c r="N12" s="26" t="s">
        <v>5431</v>
      </c>
      <c r="O12" s="26" t="s">
        <v>5426</v>
      </c>
      <c r="P12" s="28" t="s">
        <v>84</v>
      </c>
      <c r="Q12" s="26" t="s">
        <v>84</v>
      </c>
      <c r="R12" s="26" t="s">
        <v>5427</v>
      </c>
      <c r="S12" s="28" t="s">
        <v>84</v>
      </c>
      <c r="T12" s="28" t="s">
        <v>84</v>
      </c>
      <c r="U12" s="37">
        <v>44027</v>
      </c>
      <c r="V12" s="37">
        <v>44195</v>
      </c>
      <c r="W12" s="37" t="s">
        <v>64</v>
      </c>
      <c r="X12" s="37" t="s">
        <v>64</v>
      </c>
      <c r="Y12" s="37"/>
      <c r="Z12" s="37"/>
      <c r="AA12" s="37"/>
      <c r="AB12" s="37"/>
      <c r="AC12" s="37"/>
      <c r="AD12" s="37"/>
      <c r="AE12" s="25" t="s">
        <v>5387</v>
      </c>
      <c r="AF12" s="37">
        <v>44196</v>
      </c>
      <c r="AG12" s="30" t="s">
        <v>64</v>
      </c>
      <c r="AH12" s="26" t="s">
        <v>5388</v>
      </c>
      <c r="AI12" s="41">
        <v>0</v>
      </c>
      <c r="AJ12" s="24" t="s">
        <v>197</v>
      </c>
      <c r="AK12" s="34">
        <v>-256</v>
      </c>
      <c r="AL12" s="4" t="s">
        <v>198</v>
      </c>
      <c r="AM12" s="24" t="s">
        <v>48</v>
      </c>
      <c r="AN12" s="128" t="s">
        <v>512</v>
      </c>
      <c r="AO12" s="124">
        <v>44356</v>
      </c>
      <c r="AP12" s="112" t="s">
        <v>62</v>
      </c>
      <c r="AQ12" s="112" t="s">
        <v>84</v>
      </c>
      <c r="AR12" s="125">
        <v>1</v>
      </c>
      <c r="AS12" s="4" t="s">
        <v>155</v>
      </c>
      <c r="AT12" s="107">
        <v>-142</v>
      </c>
      <c r="AU12" s="118" t="s">
        <v>198</v>
      </c>
      <c r="AV12" s="124">
        <v>44515</v>
      </c>
      <c r="AW12" s="116" t="s">
        <v>5391</v>
      </c>
      <c r="AX12" s="109" t="s">
        <v>481</v>
      </c>
      <c r="AY12" s="125">
        <v>1</v>
      </c>
      <c r="AZ12" s="125">
        <v>0.7</v>
      </c>
      <c r="BA12" s="118" t="s">
        <v>201</v>
      </c>
    </row>
    <row r="13" spans="1:53" ht="118.5" customHeight="1" x14ac:dyDescent="0.25">
      <c r="A13" s="35">
        <v>448</v>
      </c>
      <c r="B13" s="26" t="s">
        <v>1791</v>
      </c>
      <c r="C13" s="25" t="s">
        <v>36</v>
      </c>
      <c r="D13" s="28" t="s">
        <v>99</v>
      </c>
      <c r="E13" s="84" t="s">
        <v>326</v>
      </c>
      <c r="F13" s="84" t="s">
        <v>327</v>
      </c>
      <c r="G13" s="25" t="s">
        <v>301</v>
      </c>
      <c r="H13" s="25" t="s">
        <v>7</v>
      </c>
      <c r="I13" s="28" t="s">
        <v>5438</v>
      </c>
      <c r="J13" s="28" t="s">
        <v>5439</v>
      </c>
      <c r="K13" s="28">
        <v>98</v>
      </c>
      <c r="L13" s="28">
        <v>2020</v>
      </c>
      <c r="M13" s="26" t="s">
        <v>5440</v>
      </c>
      <c r="N13" s="26" t="s">
        <v>5441</v>
      </c>
      <c r="O13" s="26" t="s">
        <v>5420</v>
      </c>
      <c r="P13" s="28" t="s">
        <v>84</v>
      </c>
      <c r="Q13" s="26" t="s">
        <v>84</v>
      </c>
      <c r="R13" s="26" t="s">
        <v>5421</v>
      </c>
      <c r="S13" s="28" t="s">
        <v>84</v>
      </c>
      <c r="T13" s="28" t="s">
        <v>84</v>
      </c>
      <c r="U13" s="37">
        <v>44027</v>
      </c>
      <c r="V13" s="37">
        <v>44195</v>
      </c>
      <c r="W13" s="37" t="s">
        <v>64</v>
      </c>
      <c r="X13" s="37" t="s">
        <v>64</v>
      </c>
      <c r="Y13" s="37"/>
      <c r="Z13" s="37"/>
      <c r="AA13" s="37"/>
      <c r="AB13" s="37"/>
      <c r="AC13" s="37"/>
      <c r="AD13" s="37"/>
      <c r="AE13" s="25" t="s">
        <v>5387</v>
      </c>
      <c r="AF13" s="37">
        <v>44196</v>
      </c>
      <c r="AG13" s="30" t="s">
        <v>64</v>
      </c>
      <c r="AH13" s="26" t="s">
        <v>5388</v>
      </c>
      <c r="AI13" s="41">
        <v>0</v>
      </c>
      <c r="AJ13" s="24" t="s">
        <v>197</v>
      </c>
      <c r="AK13" s="34">
        <v>-256</v>
      </c>
      <c r="AL13" s="4" t="s">
        <v>198</v>
      </c>
      <c r="AM13" s="24" t="s">
        <v>48</v>
      </c>
      <c r="AN13" s="128" t="s">
        <v>5422</v>
      </c>
      <c r="AO13" s="124">
        <v>44356</v>
      </c>
      <c r="AP13" s="112" t="s">
        <v>64</v>
      </c>
      <c r="AQ13" s="116" t="s">
        <v>5423</v>
      </c>
      <c r="AR13" s="125">
        <v>0.3</v>
      </c>
      <c r="AS13" s="4" t="s">
        <v>920</v>
      </c>
      <c r="AT13" s="107">
        <v>-142</v>
      </c>
      <c r="AU13" s="118" t="s">
        <v>198</v>
      </c>
      <c r="AV13" s="124">
        <v>44515</v>
      </c>
      <c r="AW13" s="116" t="s">
        <v>5391</v>
      </c>
      <c r="AX13" s="109" t="s">
        <v>481</v>
      </c>
      <c r="AY13" s="125">
        <v>1</v>
      </c>
      <c r="AZ13" s="125">
        <v>0.7</v>
      </c>
      <c r="BA13" s="118" t="s">
        <v>201</v>
      </c>
    </row>
    <row r="14" spans="1:53" ht="118.5" customHeight="1" x14ac:dyDescent="0.25">
      <c r="A14" s="35">
        <v>449</v>
      </c>
      <c r="B14" s="26" t="s">
        <v>5424</v>
      </c>
      <c r="C14" s="25" t="s">
        <v>36</v>
      </c>
      <c r="D14" s="28" t="s">
        <v>99</v>
      </c>
      <c r="E14" s="84" t="s">
        <v>326</v>
      </c>
      <c r="F14" s="84" t="s">
        <v>327</v>
      </c>
      <c r="G14" s="25" t="s">
        <v>301</v>
      </c>
      <c r="H14" s="25" t="s">
        <v>7</v>
      </c>
      <c r="I14" s="28" t="s">
        <v>5442</v>
      </c>
      <c r="J14" s="28" t="s">
        <v>5439</v>
      </c>
      <c r="K14" s="28">
        <v>98</v>
      </c>
      <c r="L14" s="28">
        <v>2020</v>
      </c>
      <c r="M14" s="26" t="s">
        <v>5440</v>
      </c>
      <c r="N14" s="26" t="s">
        <v>5441</v>
      </c>
      <c r="O14" s="26" t="s">
        <v>5426</v>
      </c>
      <c r="P14" s="28" t="s">
        <v>84</v>
      </c>
      <c r="Q14" s="26" t="s">
        <v>84</v>
      </c>
      <c r="R14" s="26" t="s">
        <v>5427</v>
      </c>
      <c r="S14" s="28" t="s">
        <v>84</v>
      </c>
      <c r="T14" s="28" t="s">
        <v>84</v>
      </c>
      <c r="U14" s="37">
        <v>44027</v>
      </c>
      <c r="V14" s="37">
        <v>44195</v>
      </c>
      <c r="W14" s="37" t="s">
        <v>64</v>
      </c>
      <c r="X14" s="37" t="s">
        <v>64</v>
      </c>
      <c r="Y14" s="37"/>
      <c r="Z14" s="37"/>
      <c r="AA14" s="37"/>
      <c r="AB14" s="37"/>
      <c r="AC14" s="37"/>
      <c r="AD14" s="37"/>
      <c r="AE14" s="25" t="s">
        <v>5387</v>
      </c>
      <c r="AF14" s="37">
        <v>44196</v>
      </c>
      <c r="AG14" s="30" t="s">
        <v>64</v>
      </c>
      <c r="AH14" s="26" t="s">
        <v>5388</v>
      </c>
      <c r="AI14" s="41">
        <v>0</v>
      </c>
      <c r="AJ14" s="24" t="s">
        <v>197</v>
      </c>
      <c r="AK14" s="34">
        <v>-256</v>
      </c>
      <c r="AL14" s="4" t="s">
        <v>198</v>
      </c>
      <c r="AM14" s="24" t="s">
        <v>48</v>
      </c>
      <c r="AN14" s="128" t="s">
        <v>512</v>
      </c>
      <c r="AO14" s="124">
        <v>44356</v>
      </c>
      <c r="AP14" s="112" t="s">
        <v>62</v>
      </c>
      <c r="AQ14" s="112" t="s">
        <v>84</v>
      </c>
      <c r="AR14" s="125">
        <v>1</v>
      </c>
      <c r="AS14" s="4" t="s">
        <v>155</v>
      </c>
      <c r="AT14" s="107">
        <v>-142</v>
      </c>
      <c r="AU14" s="118" t="s">
        <v>198</v>
      </c>
      <c r="AV14" s="124">
        <v>44515</v>
      </c>
      <c r="AW14" s="116" t="s">
        <v>5391</v>
      </c>
      <c r="AX14" s="109" t="s">
        <v>481</v>
      </c>
      <c r="AY14" s="125">
        <v>1</v>
      </c>
      <c r="AZ14" s="125">
        <v>0.7</v>
      </c>
      <c r="BA14" s="118" t="s">
        <v>201</v>
      </c>
    </row>
    <row r="15" spans="1:53" ht="118.5" customHeight="1" x14ac:dyDescent="0.25">
      <c r="A15" s="35">
        <v>465</v>
      </c>
      <c r="B15" s="43" t="s">
        <v>5443</v>
      </c>
      <c r="C15" s="44" t="s">
        <v>34</v>
      </c>
      <c r="D15" s="28" t="s">
        <v>99</v>
      </c>
      <c r="E15" s="44" t="s">
        <v>1953</v>
      </c>
      <c r="F15" s="44" t="s">
        <v>1954</v>
      </c>
      <c r="G15" s="25" t="s">
        <v>631</v>
      </c>
      <c r="H15" s="25" t="s">
        <v>7</v>
      </c>
      <c r="I15" s="28" t="s">
        <v>5444</v>
      </c>
      <c r="J15" s="31" t="s">
        <v>1956</v>
      </c>
      <c r="K15" s="28">
        <v>102</v>
      </c>
      <c r="L15" s="25">
        <v>2020</v>
      </c>
      <c r="M15" s="26" t="s">
        <v>1957</v>
      </c>
      <c r="N15" s="25" t="s">
        <v>5445</v>
      </c>
      <c r="O15" s="43" t="s">
        <v>5446</v>
      </c>
      <c r="P15" s="28" t="s">
        <v>84</v>
      </c>
      <c r="Q15" s="26" t="s">
        <v>84</v>
      </c>
      <c r="R15" s="26" t="s">
        <v>5447</v>
      </c>
      <c r="S15" s="28" t="s">
        <v>84</v>
      </c>
      <c r="T15" s="28" t="s">
        <v>84</v>
      </c>
      <c r="U15" s="37">
        <v>44150</v>
      </c>
      <c r="V15" s="37">
        <v>44225</v>
      </c>
      <c r="W15" s="37" t="s">
        <v>64</v>
      </c>
      <c r="X15" s="37" t="s">
        <v>64</v>
      </c>
      <c r="Y15" s="37"/>
      <c r="Z15" s="37"/>
      <c r="AA15" s="37"/>
      <c r="AB15" s="37"/>
      <c r="AC15" s="37"/>
      <c r="AD15" s="37"/>
      <c r="AE15" s="25" t="s">
        <v>5414</v>
      </c>
      <c r="AF15" s="37">
        <v>44196</v>
      </c>
      <c r="AG15" s="30" t="s">
        <v>62</v>
      </c>
      <c r="AH15" s="26"/>
      <c r="AI15" s="36">
        <v>0</v>
      </c>
      <c r="AJ15" s="24" t="s">
        <v>197</v>
      </c>
      <c r="AK15" s="34">
        <v>-226</v>
      </c>
      <c r="AL15" s="4" t="s">
        <v>198</v>
      </c>
      <c r="AM15" s="24" t="s">
        <v>48</v>
      </c>
      <c r="AN15" s="106" t="s">
        <v>5448</v>
      </c>
      <c r="AO15" s="124">
        <v>44383</v>
      </c>
      <c r="AP15" s="112" t="s">
        <v>62</v>
      </c>
      <c r="AQ15" s="112" t="s">
        <v>84</v>
      </c>
      <c r="AR15" s="125">
        <v>1</v>
      </c>
      <c r="AS15" s="4" t="s">
        <v>155</v>
      </c>
      <c r="AT15" s="107">
        <v>-112</v>
      </c>
      <c r="AU15" s="118" t="s">
        <v>198</v>
      </c>
      <c r="AV15" s="124">
        <v>44515</v>
      </c>
      <c r="AW15" s="116" t="s">
        <v>5391</v>
      </c>
      <c r="AX15" s="109" t="s">
        <v>481</v>
      </c>
      <c r="AY15" s="125">
        <v>1</v>
      </c>
      <c r="AZ15" s="125">
        <v>0.7</v>
      </c>
      <c r="BA15" s="118" t="s">
        <v>201</v>
      </c>
    </row>
    <row r="16" spans="1:53" ht="118.5" customHeight="1" x14ac:dyDescent="0.25">
      <c r="A16" s="35">
        <v>478</v>
      </c>
      <c r="B16" s="43" t="s">
        <v>313</v>
      </c>
      <c r="C16" s="44" t="s">
        <v>15</v>
      </c>
      <c r="D16" s="25" t="s">
        <v>95</v>
      </c>
      <c r="E16" s="25" t="s">
        <v>170</v>
      </c>
      <c r="F16" s="44" t="s">
        <v>171</v>
      </c>
      <c r="G16" s="25" t="s">
        <v>148</v>
      </c>
      <c r="H16" s="25" t="s">
        <v>7</v>
      </c>
      <c r="I16" s="28" t="s">
        <v>5449</v>
      </c>
      <c r="J16" s="31" t="s">
        <v>3082</v>
      </c>
      <c r="K16" s="28">
        <v>105</v>
      </c>
      <c r="L16" s="25">
        <v>2020</v>
      </c>
      <c r="M16" s="26" t="s">
        <v>5450</v>
      </c>
      <c r="N16" s="25" t="s">
        <v>5451</v>
      </c>
      <c r="O16" s="43" t="s">
        <v>5452</v>
      </c>
      <c r="P16" s="28" t="s">
        <v>84</v>
      </c>
      <c r="Q16" s="26" t="s">
        <v>84</v>
      </c>
      <c r="R16" s="26" t="s">
        <v>5453</v>
      </c>
      <c r="S16" s="28" t="s">
        <v>84</v>
      </c>
      <c r="T16" s="28" t="s">
        <v>84</v>
      </c>
      <c r="U16" s="37">
        <v>44211</v>
      </c>
      <c r="V16" s="37">
        <v>44377</v>
      </c>
      <c r="W16" s="37" t="s">
        <v>64</v>
      </c>
      <c r="X16" s="37" t="s">
        <v>64</v>
      </c>
      <c r="Y16" s="37"/>
      <c r="Z16" s="37"/>
      <c r="AA16" s="37"/>
      <c r="AB16" s="37"/>
      <c r="AC16" s="37"/>
      <c r="AD16" s="37"/>
      <c r="AE16" s="25" t="s">
        <v>5414</v>
      </c>
      <c r="AF16" s="37">
        <v>44196</v>
      </c>
      <c r="AG16" s="30" t="s">
        <v>62</v>
      </c>
      <c r="AH16" s="26"/>
      <c r="AI16" s="36">
        <v>0</v>
      </c>
      <c r="AJ16" s="24" t="s">
        <v>197</v>
      </c>
      <c r="AK16" s="34">
        <v>-74</v>
      </c>
      <c r="AL16" s="4" t="s">
        <v>198</v>
      </c>
      <c r="AM16" s="24" t="s">
        <v>48</v>
      </c>
      <c r="AN16" s="116" t="s">
        <v>5454</v>
      </c>
      <c r="AO16" s="124">
        <v>44439</v>
      </c>
      <c r="AP16" s="112" t="s">
        <v>64</v>
      </c>
      <c r="AQ16" s="115" t="s">
        <v>3076</v>
      </c>
      <c r="AR16" s="125">
        <v>0.5</v>
      </c>
      <c r="AS16" s="4" t="s">
        <v>590</v>
      </c>
      <c r="AT16" s="107">
        <v>40</v>
      </c>
      <c r="AU16" s="118" t="s">
        <v>198</v>
      </c>
      <c r="AV16" s="124">
        <v>44515</v>
      </c>
      <c r="AW16" s="116" t="s">
        <v>5391</v>
      </c>
      <c r="AX16" s="109" t="s">
        <v>481</v>
      </c>
      <c r="AY16" s="125">
        <v>1</v>
      </c>
      <c r="AZ16" s="125">
        <v>0.7</v>
      </c>
      <c r="BA16" s="118" t="s">
        <v>201</v>
      </c>
    </row>
  </sheetData>
  <autoFilter ref="A2:BA2" xr:uid="{00000000-0009-0000-0000-00000B000000}"/>
  <conditionalFormatting sqref="AJ2:AJ16">
    <cfRule type="containsText" dxfId="38" priority="46" operator="containsText" text="SIN AVANCE">
      <formula>NOT(ISERROR(SEARCH("SIN AVANCE",AJ2)))</formula>
    </cfRule>
  </conditionalFormatting>
  <conditionalFormatting sqref="AJ3:AJ16 AS3:AS16">
    <cfRule type="containsText" dxfId="37" priority="33" operator="containsText" text="AVANCE PARCIAL">
      <formula>NOT(ISERROR(SEARCH("AVANCE PARCIAL",AJ3)))</formula>
    </cfRule>
    <cfRule type="containsText" dxfId="36" priority="32" operator="containsText" text="AVANCE SIGNIFICATIVO">
      <formula>NOT(ISERROR(SEARCH("AVANCE SIGNIFICATIVO",AJ3)))</formula>
    </cfRule>
    <cfRule type="containsText" dxfId="35" priority="31" operator="containsText" text="CUMPLIMIENTO TOTAL">
      <formula>NOT(ISERROR(SEARCH("CUMPLIMIENTO TOTAL",AJ3)))</formula>
    </cfRule>
    <cfRule type="containsText" dxfId="34" priority="34" operator="containsText" text="AVANCE MINIMO">
      <formula>NOT(ISERROR(SEARCH("AVANCE MINIMO",AJ3)))</formula>
    </cfRule>
  </conditionalFormatting>
  <conditionalFormatting sqref="AK3:AL16">
    <cfRule type="cellIs" dxfId="33" priority="27" operator="equal">
      <formula>$Q$5</formula>
    </cfRule>
  </conditionalFormatting>
  <conditionalFormatting sqref="AL2:AL16">
    <cfRule type="containsText" dxfId="32" priority="48" operator="containsText" text="POR VENCER">
      <formula>NOT(ISERROR(SEARCH("POR VENCER",AL2)))</formula>
    </cfRule>
    <cfRule type="containsText" dxfId="31" priority="49" operator="containsText" text="VENCIDO">
      <formula>NOT(ISERROR(SEARCH("VENCIDO",AL2)))</formula>
    </cfRule>
    <cfRule type="containsText" dxfId="30" priority="47" operator="containsText" text="CON TIEMPO">
      <formula>NOT(ISERROR(SEARCH("CON TIEMPO",AL2)))</formula>
    </cfRule>
  </conditionalFormatting>
  <conditionalFormatting sqref="AM3:AM16">
    <cfRule type="containsText" dxfId="29" priority="30" operator="containsText" text="INEFECTIVA">
      <formula>NOT(ISERROR(SEARCH("INEFECTIVA",AM3)))</formula>
    </cfRule>
    <cfRule type="containsText" dxfId="28" priority="28" operator="containsText" text="CERRADO">
      <formula>NOT(ISERROR(SEARCH("CERRADO",AM3)))</formula>
    </cfRule>
    <cfRule type="containsText" dxfId="27" priority="29" operator="containsText" text="ABIERTO">
      <formula>NOT(ISERROR(SEARCH("ABIERTO",AM3)))</formula>
    </cfRule>
  </conditionalFormatting>
  <conditionalFormatting sqref="AR3:AR16">
    <cfRule type="cellIs" dxfId="26" priority="2" operator="between">
      <formula>0.4</formula>
      <formula>0.59</formula>
    </cfRule>
    <cfRule type="cellIs" dxfId="25" priority="3" operator="between">
      <formula>0.95</formula>
      <formula>1</formula>
    </cfRule>
    <cfRule type="cellIs" dxfId="24" priority="4" operator="between">
      <formula>0.6</formula>
      <formula>0.94</formula>
    </cfRule>
    <cfRule type="cellIs" dxfId="23" priority="1" operator="between">
      <formula>0</formula>
      <formula>0.39</formula>
    </cfRule>
  </conditionalFormatting>
  <conditionalFormatting sqref="AS2:AS16">
    <cfRule type="containsText" dxfId="22" priority="42" operator="containsText" text="SIN AVANCE">
      <formula>NOT(ISERROR(SEARCH("SIN AVANCE",AS2)))</formula>
    </cfRule>
  </conditionalFormatting>
  <conditionalFormatting sqref="AT3:AT16">
    <cfRule type="cellIs" dxfId="21" priority="17" operator="lessThan">
      <formula>0</formula>
    </cfRule>
  </conditionalFormatting>
  <conditionalFormatting sqref="AT3:AU16">
    <cfRule type="cellIs" dxfId="20" priority="22" operator="equal">
      <formula>"NO APLICA ACCION CERRADA"</formula>
    </cfRule>
  </conditionalFormatting>
  <conditionalFormatting sqref="AU2">
    <cfRule type="containsText" dxfId="19" priority="43" operator="containsText" text="CON TIEMPO">
      <formula>NOT(ISERROR(SEARCH("CON TIEMPO",AU2)))</formula>
    </cfRule>
    <cfRule type="containsText" dxfId="18" priority="44" operator="containsText" text="POR VENCER">
      <formula>NOT(ISERROR(SEARCH("POR VENCER",AU2)))</formula>
    </cfRule>
    <cfRule type="containsText" dxfId="17" priority="45" operator="containsText" text="VENCIDO">
      <formula>NOT(ISERROR(SEARCH("VENCIDO",AU2)))</formula>
    </cfRule>
  </conditionalFormatting>
  <conditionalFormatting sqref="AU3:AU16">
    <cfRule type="cellIs" dxfId="16" priority="14" operator="equal">
      <formula>"CON TIEMPO"</formula>
    </cfRule>
    <cfRule type="cellIs" dxfId="15" priority="15" operator="equal">
      <formula>"POR VENCER"</formula>
    </cfRule>
    <cfRule type="cellIs" dxfId="14" priority="16" operator="equal">
      <formula>"VENCIDO"</formula>
    </cfRule>
  </conditionalFormatting>
  <conditionalFormatting sqref="AV2:AW2">
    <cfRule type="containsText" dxfId="13" priority="38" operator="containsText" text="SIN AVANCE">
      <formula>NOT(ISERROR(SEARCH("SIN AVANCE",AV2)))</formula>
    </cfRule>
  </conditionalFormatting>
  <conditionalFormatting sqref="AY3:AY16">
    <cfRule type="cellIs" dxfId="12" priority="12" operator="between">
      <formula>0.6</formula>
      <formula>0.94</formula>
    </cfRule>
    <cfRule type="cellIs" dxfId="11" priority="13" operator="between">
      <formula>0.95</formula>
      <formula>1</formula>
    </cfRule>
  </conditionalFormatting>
  <conditionalFormatting sqref="AY3:AZ16">
    <cfRule type="cellIs" dxfId="10" priority="6" operator="between">
      <formula>0</formula>
      <formula>0.39</formula>
    </cfRule>
    <cfRule type="cellIs" dxfId="9" priority="7" operator="between">
      <formula>0.4</formula>
      <formula>0.59</formula>
    </cfRule>
  </conditionalFormatting>
  <conditionalFormatting sqref="AZ3:AZ16">
    <cfRule type="cellIs" dxfId="8" priority="8" operator="between">
      <formula>0.6</formula>
      <formula>0.75</formula>
    </cfRule>
    <cfRule type="cellIs" dxfId="7" priority="9" operator="between">
      <formula>0.75</formula>
      <formula>1</formula>
    </cfRule>
  </conditionalFormatting>
  <conditionalFormatting sqref="AZ2:BA2">
    <cfRule type="containsText" dxfId="6" priority="35" operator="containsText" text="CON TIEMPO">
      <formula>NOT(ISERROR(SEARCH("CON TIEMPO",AZ2)))</formula>
    </cfRule>
    <cfRule type="containsText" dxfId="5" priority="36" operator="containsText" text="POR VENCER">
      <formula>NOT(ISERROR(SEARCH("POR VENCER",AZ2)))</formula>
    </cfRule>
    <cfRule type="containsText" dxfId="4" priority="37" operator="containsText" text="VENCIDO">
      <formula>NOT(ISERROR(SEARCH("VENCIDO",AZ2)))</formula>
    </cfRule>
  </conditionalFormatting>
  <conditionalFormatting sqref="BA3:BA16">
    <cfRule type="containsText" dxfId="3" priority="5" operator="containsText" text="EN EJECUCION">
      <formula>NOT(ISERROR(SEARCH("EN EJECUCION",BA3)))</formula>
    </cfRule>
    <cfRule type="cellIs" dxfId="2" priority="26" operator="equal">
      <formula>"INCUMPLIDA"</formula>
    </cfRule>
    <cfRule type="cellIs" dxfId="1" priority="25" operator="equal">
      <formula>"CUMPLIDA INEFECTIVA"</formula>
    </cfRule>
    <cfRule type="cellIs" dxfId="0" priority="24" operator="equal">
      <formula>"CUMPLIDA EFECTIVA"</formula>
    </cfRule>
  </conditionalFormatting>
  <dataValidations count="7">
    <dataValidation type="decimal" allowBlank="1" showInputMessage="1" showErrorMessage="1" sqref="AY2:AZ16 AR2:AR16" xr:uid="{00000000-0002-0000-0B00-000000000000}">
      <formula1>0</formula1>
      <formula2>1</formula2>
    </dataValidation>
    <dataValidation type="list" allowBlank="1" showInputMessage="1" showErrorMessage="1" sqref="AM3:AM16" xr:uid="{00000000-0002-0000-0B00-000001000000}">
      <formula1>$N$8:$P$8</formula1>
    </dataValidation>
    <dataValidation type="textLength" allowBlank="1" showInputMessage="1" showErrorMessage="1" errorTitle="Entrada no válida" error="Escriba un texto  Maximo 500 Caracteres" promptTitle="Cualquier contenido Maximo 500 Caracteres" sqref="N3 N16" xr:uid="{00000000-0002-0000-0B00-000002000000}">
      <formula1>0</formula1>
      <formula2>500</formula2>
    </dataValidation>
    <dataValidation type="textLength" allowBlank="1" showInputMessage="1" showErrorMessage="1" errorTitle="Entrada no válida" error="Escriba un texto  Maximo 20 Caracteres" promptTitle="Cualquier contenido Maximo 20 Caracteres" sqref="J4:J14" xr:uid="{00000000-0002-0000-0B00-000003000000}">
      <formula1>0</formula1>
      <formula2>20</formula2>
    </dataValidation>
    <dataValidation type="date" allowBlank="1" showInputMessage="1" errorTitle="Entrada no válida" error="Por favor escriba una fecha válida (AAAA/MM/DD)" promptTitle="Ingrese una fecha (AAAA/MM/DD)" sqref="U4:V14" xr:uid="{00000000-0002-0000-0B00-000004000000}">
      <formula1>1900/1/1</formula1>
      <formula2>3000/1/1</formula2>
    </dataValidation>
    <dataValidation type="textLength" allowBlank="1" showInputMessage="1" error="Escriba un texto  Maximo 500 Caracteres" promptTitle="Cualquier contenido Maximo 500 Caracteres" sqref="Q4:Q16" xr:uid="{00000000-0002-0000-0B00-000005000000}">
      <formula1>0</formula1>
      <formula2>500</formula2>
    </dataValidation>
    <dataValidation type="textLength" allowBlank="1" showInputMessage="1" showErrorMessage="1" errorTitle="Entrada no válida" error="Escriba un texto  Maximo 100 Caracteres" promptTitle="Cualquier contenido Maximo 100 Caracteres" sqref="B6:C6" xr:uid="{00000000-0002-0000-0B00-000006000000}">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7000000}">
          <x14:formula1>
            <xm:f>Hoja1!$C$3:$C$4</xm:f>
          </x14:formula1>
          <xm:sqref>AG3:AG16 AC3:AD16 W3:Y16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09"/>
  <sheetViews>
    <sheetView topLeftCell="C125" workbookViewId="0">
      <selection activeCell="D125" sqref="D125"/>
    </sheetView>
  </sheetViews>
  <sheetFormatPr baseColWidth="10" defaultColWidth="11.42578125" defaultRowHeight="15" x14ac:dyDescent="0.25"/>
  <cols>
    <col min="1" max="1" width="70.7109375" customWidth="1"/>
    <col min="2" max="3" width="22.42578125" customWidth="1"/>
    <col min="4" max="4" width="24.85546875" customWidth="1"/>
  </cols>
  <sheetData>
    <row r="1" spans="1:4" ht="15.75" thickBot="1" x14ac:dyDescent="0.3">
      <c r="A1" s="15" t="s">
        <v>91</v>
      </c>
      <c r="B1" s="15" t="s">
        <v>48</v>
      </c>
      <c r="C1" s="15" t="s">
        <v>49</v>
      </c>
      <c r="D1" s="16" t="s">
        <v>92</v>
      </c>
    </row>
    <row r="2" spans="1:4" x14ac:dyDescent="0.25">
      <c r="A2" s="6" t="s">
        <v>11</v>
      </c>
      <c r="B2">
        <v>11</v>
      </c>
      <c r="C2">
        <v>4</v>
      </c>
      <c r="D2">
        <v>15</v>
      </c>
    </row>
    <row r="3" spans="1:4" x14ac:dyDescent="0.25">
      <c r="A3" s="17" t="s">
        <v>12</v>
      </c>
      <c r="B3">
        <v>8</v>
      </c>
      <c r="C3">
        <v>2</v>
      </c>
      <c r="D3">
        <v>10</v>
      </c>
    </row>
    <row r="4" spans="1:4" x14ac:dyDescent="0.25">
      <c r="A4" s="17" t="s">
        <v>13</v>
      </c>
      <c r="B4">
        <v>30</v>
      </c>
      <c r="C4">
        <v>0</v>
      </c>
      <c r="D4">
        <v>30</v>
      </c>
    </row>
    <row r="5" spans="1:4" x14ac:dyDescent="0.25">
      <c r="A5" s="17" t="s">
        <v>14</v>
      </c>
      <c r="B5">
        <v>1</v>
      </c>
      <c r="C5">
        <v>0</v>
      </c>
      <c r="D5">
        <v>1</v>
      </c>
    </row>
    <row r="6" spans="1:4" x14ac:dyDescent="0.25">
      <c r="A6" s="6" t="s">
        <v>15</v>
      </c>
      <c r="B6">
        <v>3</v>
      </c>
      <c r="C6">
        <v>5</v>
      </c>
      <c r="D6">
        <v>8</v>
      </c>
    </row>
    <row r="7" spans="1:4" x14ac:dyDescent="0.25">
      <c r="A7" s="6" t="s">
        <v>16</v>
      </c>
      <c r="B7">
        <v>3</v>
      </c>
      <c r="C7">
        <v>3</v>
      </c>
      <c r="D7">
        <v>6</v>
      </c>
    </row>
    <row r="8" spans="1:4" x14ac:dyDescent="0.25">
      <c r="A8" s="6" t="s">
        <v>17</v>
      </c>
      <c r="B8">
        <v>11</v>
      </c>
      <c r="C8">
        <v>25</v>
      </c>
      <c r="D8">
        <v>36</v>
      </c>
    </row>
    <row r="9" spans="1:4" x14ac:dyDescent="0.25">
      <c r="A9" s="6" t="s">
        <v>18</v>
      </c>
      <c r="B9">
        <v>3</v>
      </c>
      <c r="C9">
        <v>29</v>
      </c>
      <c r="D9">
        <v>32</v>
      </c>
    </row>
    <row r="10" spans="1:4" x14ac:dyDescent="0.25">
      <c r="A10" s="6" t="s">
        <v>19</v>
      </c>
      <c r="B10">
        <v>2</v>
      </c>
      <c r="C10">
        <v>2</v>
      </c>
      <c r="D10">
        <v>4</v>
      </c>
    </row>
    <row r="11" spans="1:4" x14ac:dyDescent="0.25">
      <c r="A11" s="6" t="s">
        <v>20</v>
      </c>
      <c r="B11">
        <v>3</v>
      </c>
      <c r="C11">
        <v>0</v>
      </c>
      <c r="D11">
        <v>3</v>
      </c>
    </row>
    <row r="12" spans="1:4" x14ac:dyDescent="0.25">
      <c r="A12" s="6" t="s">
        <v>21</v>
      </c>
      <c r="B12">
        <v>43</v>
      </c>
      <c r="C12">
        <v>9</v>
      </c>
      <c r="D12">
        <v>52</v>
      </c>
    </row>
    <row r="13" spans="1:4" x14ac:dyDescent="0.25">
      <c r="A13" s="6" t="s">
        <v>22</v>
      </c>
      <c r="B13">
        <v>3</v>
      </c>
      <c r="C13">
        <v>5</v>
      </c>
      <c r="D13">
        <v>8</v>
      </c>
    </row>
    <row r="14" spans="1:4" x14ac:dyDescent="0.25">
      <c r="A14" s="6" t="s">
        <v>23</v>
      </c>
      <c r="B14">
        <v>3</v>
      </c>
      <c r="C14">
        <v>0</v>
      </c>
      <c r="D14">
        <v>3</v>
      </c>
    </row>
    <row r="15" spans="1:4" x14ac:dyDescent="0.25">
      <c r="A15" s="6" t="s">
        <v>24</v>
      </c>
      <c r="B15">
        <v>11</v>
      </c>
      <c r="C15">
        <v>2</v>
      </c>
      <c r="D15">
        <v>13</v>
      </c>
    </row>
    <row r="16" spans="1:4" x14ac:dyDescent="0.25">
      <c r="A16" s="6" t="s">
        <v>25</v>
      </c>
      <c r="B16">
        <v>31</v>
      </c>
      <c r="C16">
        <v>0</v>
      </c>
      <c r="D16">
        <v>31</v>
      </c>
    </row>
    <row r="17" spans="1:4" x14ac:dyDescent="0.25">
      <c r="A17" s="6" t="s">
        <v>26</v>
      </c>
      <c r="B17">
        <v>22</v>
      </c>
      <c r="C17">
        <v>31</v>
      </c>
      <c r="D17">
        <v>53</v>
      </c>
    </row>
    <row r="18" spans="1:4" x14ac:dyDescent="0.25">
      <c r="A18" s="6" t="s">
        <v>27</v>
      </c>
      <c r="B18">
        <v>11</v>
      </c>
      <c r="C18">
        <v>2</v>
      </c>
      <c r="D18">
        <v>13</v>
      </c>
    </row>
    <row r="19" spans="1:4" x14ac:dyDescent="0.25">
      <c r="A19" s="6" t="s">
        <v>28</v>
      </c>
      <c r="B19">
        <v>2</v>
      </c>
      <c r="C19">
        <v>0</v>
      </c>
      <c r="D19">
        <v>2</v>
      </c>
    </row>
    <row r="20" spans="1:4" x14ac:dyDescent="0.25">
      <c r="A20" s="6" t="s">
        <v>29</v>
      </c>
      <c r="B20">
        <v>12</v>
      </c>
      <c r="C20">
        <v>3</v>
      </c>
      <c r="D20">
        <v>15</v>
      </c>
    </row>
    <row r="21" spans="1:4" x14ac:dyDescent="0.25">
      <c r="A21" s="6" t="s">
        <v>30</v>
      </c>
      <c r="B21">
        <v>10</v>
      </c>
      <c r="C21">
        <v>0</v>
      </c>
      <c r="D21">
        <v>10</v>
      </c>
    </row>
    <row r="22" spans="1:4" x14ac:dyDescent="0.25">
      <c r="A22" s="6" t="s">
        <v>31</v>
      </c>
      <c r="B22">
        <v>16</v>
      </c>
      <c r="C22">
        <v>19</v>
      </c>
      <c r="D22">
        <v>35</v>
      </c>
    </row>
    <row r="23" spans="1:4" x14ac:dyDescent="0.25">
      <c r="A23" s="6" t="s">
        <v>32</v>
      </c>
      <c r="B23">
        <v>19</v>
      </c>
      <c r="C23">
        <v>3</v>
      </c>
      <c r="D23">
        <v>22</v>
      </c>
    </row>
    <row r="24" spans="1:4" x14ac:dyDescent="0.25">
      <c r="A24" s="6" t="s">
        <v>33</v>
      </c>
      <c r="B24">
        <v>2</v>
      </c>
      <c r="C24">
        <v>0</v>
      </c>
      <c r="D24">
        <v>2</v>
      </c>
    </row>
    <row r="25" spans="1:4" x14ac:dyDescent="0.25">
      <c r="A25" s="6" t="s">
        <v>34</v>
      </c>
      <c r="B25">
        <v>23</v>
      </c>
      <c r="C25">
        <v>11</v>
      </c>
      <c r="D25">
        <v>34</v>
      </c>
    </row>
    <row r="26" spans="1:4" x14ac:dyDescent="0.25">
      <c r="A26" s="6" t="s">
        <v>35</v>
      </c>
      <c r="B26">
        <v>4</v>
      </c>
      <c r="C26">
        <v>2</v>
      </c>
      <c r="D26">
        <v>6</v>
      </c>
    </row>
    <row r="27" spans="1:4" x14ac:dyDescent="0.25">
      <c r="A27" s="6" t="s">
        <v>36</v>
      </c>
      <c r="B27">
        <v>25</v>
      </c>
      <c r="C27">
        <v>4</v>
      </c>
      <c r="D27">
        <v>29</v>
      </c>
    </row>
    <row r="28" spans="1:4" x14ac:dyDescent="0.25">
      <c r="A28" s="6" t="s">
        <v>37</v>
      </c>
      <c r="B28">
        <v>4</v>
      </c>
      <c r="C28">
        <v>25</v>
      </c>
      <c r="D28">
        <v>29</v>
      </c>
    </row>
    <row r="29" spans="1:4" x14ac:dyDescent="0.25">
      <c r="A29" s="6" t="s">
        <v>38</v>
      </c>
      <c r="B29">
        <v>2</v>
      </c>
      <c r="C29">
        <v>2</v>
      </c>
      <c r="D29">
        <v>4</v>
      </c>
    </row>
    <row r="30" spans="1:4" x14ac:dyDescent="0.25">
      <c r="A30" s="6" t="s">
        <v>39</v>
      </c>
      <c r="B30">
        <v>2</v>
      </c>
      <c r="C30">
        <v>0</v>
      </c>
      <c r="D30">
        <v>2</v>
      </c>
    </row>
    <row r="31" spans="1:4" x14ac:dyDescent="0.25">
      <c r="A31" s="6" t="s">
        <v>40</v>
      </c>
      <c r="B31">
        <v>133</v>
      </c>
      <c r="C31">
        <v>17</v>
      </c>
      <c r="D31">
        <v>150</v>
      </c>
    </row>
    <row r="32" spans="1:4" x14ac:dyDescent="0.25">
      <c r="A32" s="6" t="s">
        <v>41</v>
      </c>
      <c r="B32">
        <v>2</v>
      </c>
      <c r="C32">
        <v>0</v>
      </c>
      <c r="D32">
        <v>2</v>
      </c>
    </row>
    <row r="33" spans="1:4" x14ac:dyDescent="0.25">
      <c r="A33" s="6" t="s">
        <v>42</v>
      </c>
      <c r="B33">
        <v>6</v>
      </c>
      <c r="C33">
        <v>0</v>
      </c>
      <c r="D33">
        <v>6</v>
      </c>
    </row>
    <row r="34" spans="1:4" x14ac:dyDescent="0.25">
      <c r="A34" s="6" t="s">
        <v>43</v>
      </c>
      <c r="B34">
        <v>4</v>
      </c>
      <c r="C34">
        <v>1</v>
      </c>
      <c r="D34">
        <v>5</v>
      </c>
    </row>
    <row r="35" spans="1:4" x14ac:dyDescent="0.25">
      <c r="A35" s="6" t="s">
        <v>44</v>
      </c>
      <c r="B35">
        <v>2</v>
      </c>
      <c r="C35">
        <v>0</v>
      </c>
      <c r="D35">
        <v>2</v>
      </c>
    </row>
    <row r="36" spans="1:4" x14ac:dyDescent="0.25">
      <c r="A36" s="6" t="s">
        <v>45</v>
      </c>
      <c r="B36">
        <v>1</v>
      </c>
      <c r="C36">
        <v>0</v>
      </c>
      <c r="D36">
        <v>1</v>
      </c>
    </row>
    <row r="37" spans="1:4" x14ac:dyDescent="0.25">
      <c r="A37" s="6" t="s">
        <v>46</v>
      </c>
      <c r="B37">
        <v>3</v>
      </c>
      <c r="C37">
        <v>0</v>
      </c>
      <c r="D37">
        <v>3</v>
      </c>
    </row>
    <row r="38" spans="1:4" x14ac:dyDescent="0.25">
      <c r="A38" s="13" t="s">
        <v>93</v>
      </c>
      <c r="B38" s="14">
        <v>471</v>
      </c>
      <c r="C38" s="14">
        <v>206</v>
      </c>
      <c r="D38" s="14">
        <v>677</v>
      </c>
    </row>
    <row r="41" spans="1:4" ht="15.75" thickBot="1" x14ac:dyDescent="0.3">
      <c r="A41" s="16" t="s">
        <v>91</v>
      </c>
      <c r="B41" s="16" t="s">
        <v>48</v>
      </c>
      <c r="C41" s="16" t="s">
        <v>49</v>
      </c>
      <c r="D41" s="16" t="s">
        <v>92</v>
      </c>
    </row>
    <row r="42" spans="1:4" x14ac:dyDescent="0.25">
      <c r="A42" t="s">
        <v>94</v>
      </c>
      <c r="B42">
        <f>B2</f>
        <v>11</v>
      </c>
      <c r="C42">
        <f>C2</f>
        <v>4</v>
      </c>
      <c r="D42">
        <f>D2</f>
        <v>15</v>
      </c>
    </row>
    <row r="43" spans="1:4" x14ac:dyDescent="0.25">
      <c r="A43" t="s">
        <v>95</v>
      </c>
      <c r="B43">
        <f>B6+B7+B8+B9+B10+B11</f>
        <v>25</v>
      </c>
      <c r="C43">
        <f>C6+C7+C8+C9+C10+C11</f>
        <v>64</v>
      </c>
      <c r="D43">
        <f>D6+D7+D8+D9+D10+D11</f>
        <v>89</v>
      </c>
    </row>
    <row r="44" spans="1:4" x14ac:dyDescent="0.25">
      <c r="A44" t="s">
        <v>96</v>
      </c>
      <c r="B44">
        <f t="shared" ref="B44:D45" si="0">B12</f>
        <v>43</v>
      </c>
      <c r="C44">
        <f t="shared" si="0"/>
        <v>9</v>
      </c>
      <c r="D44">
        <f t="shared" si="0"/>
        <v>52</v>
      </c>
    </row>
    <row r="45" spans="1:4" x14ac:dyDescent="0.25">
      <c r="A45" t="s">
        <v>97</v>
      </c>
      <c r="B45">
        <f t="shared" si="0"/>
        <v>3</v>
      </c>
      <c r="C45">
        <f t="shared" si="0"/>
        <v>5</v>
      </c>
      <c r="D45">
        <f t="shared" si="0"/>
        <v>8</v>
      </c>
    </row>
    <row r="46" spans="1:4" x14ac:dyDescent="0.25">
      <c r="A46" t="s">
        <v>98</v>
      </c>
      <c r="B46">
        <f>B14+B31+B32+B33+B34</f>
        <v>148</v>
      </c>
      <c r="C46">
        <f>C14+C31+C32+C33+C34</f>
        <v>18</v>
      </c>
      <c r="D46">
        <f>D14+D31+D32+D33+D34</f>
        <v>166</v>
      </c>
    </row>
    <row r="47" spans="1:4" x14ac:dyDescent="0.25">
      <c r="A47" t="s">
        <v>99</v>
      </c>
      <c r="B47">
        <f>B15+B16+B17+B18+B19+B20+B21+B22+B23+B24+B25+B26+B27</f>
        <v>188</v>
      </c>
      <c r="C47">
        <f>C15+C16+C17+C18+C19+C20+C21+C22+C23+C24+C25+C26+C27</f>
        <v>77</v>
      </c>
      <c r="D47">
        <f>D15+D16+D17+D18+D19+D20+D21+D22+D23+D24+D25+D26+D27</f>
        <v>265</v>
      </c>
    </row>
    <row r="48" spans="1:4" x14ac:dyDescent="0.25">
      <c r="A48" t="s">
        <v>100</v>
      </c>
      <c r="B48">
        <f>B28+B29+B30</f>
        <v>8</v>
      </c>
      <c r="C48">
        <f>C28+C29+C30</f>
        <v>27</v>
      </c>
      <c r="D48">
        <f>D28+D29+D30</f>
        <v>35</v>
      </c>
    </row>
    <row r="49" spans="1:4" x14ac:dyDescent="0.25">
      <c r="A49" t="s">
        <v>12</v>
      </c>
      <c r="B49">
        <f t="shared" ref="B49:D50" si="1">B3</f>
        <v>8</v>
      </c>
      <c r="C49">
        <f t="shared" si="1"/>
        <v>2</v>
      </c>
      <c r="D49">
        <f t="shared" si="1"/>
        <v>10</v>
      </c>
    </row>
    <row r="50" spans="1:4" x14ac:dyDescent="0.25">
      <c r="A50" t="s">
        <v>13</v>
      </c>
      <c r="B50">
        <f t="shared" si="1"/>
        <v>30</v>
      </c>
      <c r="C50">
        <f t="shared" si="1"/>
        <v>0</v>
      </c>
      <c r="D50">
        <f t="shared" si="1"/>
        <v>30</v>
      </c>
    </row>
    <row r="51" spans="1:4" x14ac:dyDescent="0.25">
      <c r="A51" t="s">
        <v>46</v>
      </c>
      <c r="B51">
        <f>B37</f>
        <v>3</v>
      </c>
      <c r="C51">
        <f>C37</f>
        <v>0</v>
      </c>
      <c r="D51">
        <f>D37</f>
        <v>3</v>
      </c>
    </row>
    <row r="52" spans="1:4" x14ac:dyDescent="0.25">
      <c r="A52" t="s">
        <v>14</v>
      </c>
      <c r="B52">
        <f>B5</f>
        <v>1</v>
      </c>
      <c r="C52">
        <f>C5</f>
        <v>0</v>
      </c>
      <c r="D52">
        <f>D5</f>
        <v>1</v>
      </c>
    </row>
    <row r="53" spans="1:4" x14ac:dyDescent="0.25">
      <c r="A53" t="s">
        <v>44</v>
      </c>
      <c r="B53">
        <f t="shared" ref="B53:D54" si="2">B35</f>
        <v>2</v>
      </c>
      <c r="C53">
        <f t="shared" si="2"/>
        <v>0</v>
      </c>
      <c r="D53">
        <f t="shared" si="2"/>
        <v>2</v>
      </c>
    </row>
    <row r="54" spans="1:4" x14ac:dyDescent="0.25">
      <c r="A54" s="6" t="s">
        <v>101</v>
      </c>
      <c r="B54">
        <f t="shared" si="2"/>
        <v>1</v>
      </c>
      <c r="C54">
        <f t="shared" si="2"/>
        <v>0</v>
      </c>
      <c r="D54">
        <f t="shared" si="2"/>
        <v>1</v>
      </c>
    </row>
    <row r="96" spans="1:4" ht="15.75" thickBot="1" x14ac:dyDescent="0.3">
      <c r="A96" s="16" t="s">
        <v>91</v>
      </c>
      <c r="B96" s="16" t="s">
        <v>48</v>
      </c>
      <c r="C96" s="16" t="s">
        <v>49</v>
      </c>
      <c r="D96" s="16" t="s">
        <v>92</v>
      </c>
    </row>
    <row r="97" spans="1:4" x14ac:dyDescent="0.25">
      <c r="A97" t="s">
        <v>99</v>
      </c>
      <c r="B97">
        <v>188</v>
      </c>
      <c r="C97">
        <v>77</v>
      </c>
      <c r="D97">
        <v>265</v>
      </c>
    </row>
    <row r="98" spans="1:4" x14ac:dyDescent="0.25">
      <c r="A98" t="s">
        <v>102</v>
      </c>
      <c r="B98">
        <v>148</v>
      </c>
      <c r="C98">
        <v>18</v>
      </c>
      <c r="D98">
        <v>166</v>
      </c>
    </row>
    <row r="99" spans="1:4" x14ac:dyDescent="0.25">
      <c r="A99" t="s">
        <v>95</v>
      </c>
      <c r="B99">
        <v>25</v>
      </c>
      <c r="C99">
        <v>64</v>
      </c>
      <c r="D99">
        <v>89</v>
      </c>
    </row>
    <row r="100" spans="1:4" x14ac:dyDescent="0.25">
      <c r="A100" t="s">
        <v>96</v>
      </c>
      <c r="B100">
        <v>43</v>
      </c>
      <c r="C100">
        <v>9</v>
      </c>
      <c r="D100">
        <v>52</v>
      </c>
    </row>
    <row r="101" spans="1:4" x14ac:dyDescent="0.25">
      <c r="A101" t="s">
        <v>100</v>
      </c>
      <c r="B101">
        <v>8</v>
      </c>
      <c r="C101">
        <v>27</v>
      </c>
      <c r="D101">
        <v>35</v>
      </c>
    </row>
    <row r="102" spans="1:4" x14ac:dyDescent="0.25">
      <c r="A102" t="s">
        <v>13</v>
      </c>
      <c r="B102">
        <v>30</v>
      </c>
      <c r="C102">
        <v>0</v>
      </c>
      <c r="D102">
        <v>30</v>
      </c>
    </row>
    <row r="103" spans="1:4" x14ac:dyDescent="0.25">
      <c r="A103" t="s">
        <v>94</v>
      </c>
      <c r="B103">
        <v>11</v>
      </c>
      <c r="C103">
        <v>4</v>
      </c>
      <c r="D103">
        <v>15</v>
      </c>
    </row>
    <row r="104" spans="1:4" x14ac:dyDescent="0.25">
      <c r="A104" t="s">
        <v>12</v>
      </c>
      <c r="B104">
        <v>8</v>
      </c>
      <c r="C104">
        <v>2</v>
      </c>
      <c r="D104">
        <v>10</v>
      </c>
    </row>
    <row r="105" spans="1:4" x14ac:dyDescent="0.25">
      <c r="A105" t="s">
        <v>97</v>
      </c>
      <c r="B105">
        <v>3</v>
      </c>
      <c r="C105">
        <v>5</v>
      </c>
      <c r="D105">
        <v>8</v>
      </c>
    </row>
    <row r="106" spans="1:4" x14ac:dyDescent="0.25">
      <c r="A106" t="s">
        <v>46</v>
      </c>
      <c r="B106">
        <v>3</v>
      </c>
      <c r="C106">
        <v>0</v>
      </c>
      <c r="D106">
        <v>3</v>
      </c>
    </row>
    <row r="107" spans="1:4" x14ac:dyDescent="0.25">
      <c r="A107" t="s">
        <v>44</v>
      </c>
      <c r="B107">
        <v>2</v>
      </c>
      <c r="C107">
        <v>0</v>
      </c>
      <c r="D107">
        <v>2</v>
      </c>
    </row>
    <row r="108" spans="1:4" x14ac:dyDescent="0.25">
      <c r="A108" t="s">
        <v>14</v>
      </c>
      <c r="B108">
        <v>1</v>
      </c>
      <c r="C108">
        <v>0</v>
      </c>
      <c r="D108">
        <v>1</v>
      </c>
    </row>
    <row r="109" spans="1:4" x14ac:dyDescent="0.25">
      <c r="A109" t="s">
        <v>101</v>
      </c>
      <c r="B109">
        <v>1</v>
      </c>
      <c r="C109">
        <v>0</v>
      </c>
      <c r="D109">
        <v>1</v>
      </c>
    </row>
  </sheetData>
  <sortState xmlns:xlrd2="http://schemas.microsoft.com/office/spreadsheetml/2017/richdata2" ref="A97:D109">
    <sortCondition descending="1" ref="D97:D109"/>
  </sortState>
  <phoneticPr fontId="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PV399"/>
  <sheetViews>
    <sheetView topLeftCell="H339" zoomScale="70" zoomScaleNormal="70" workbookViewId="0">
      <selection activeCell="K399" sqref="K399"/>
    </sheetView>
  </sheetViews>
  <sheetFormatPr baseColWidth="10" defaultColWidth="10.7109375" defaultRowHeight="15" x14ac:dyDescent="0.25"/>
  <cols>
    <col min="1" max="2" width="10.7109375" customWidth="1"/>
    <col min="3" max="3" width="21.85546875" customWidth="1"/>
    <col min="4" max="4" width="10.7109375" customWidth="1"/>
    <col min="5" max="6" width="26.42578125" customWidth="1"/>
    <col min="7" max="7" width="10.7109375" customWidth="1"/>
    <col min="8" max="8" width="20.28515625" customWidth="1"/>
    <col min="9" max="9" width="22.85546875" customWidth="1"/>
    <col min="10" max="15" width="35" customWidth="1"/>
    <col min="16" max="57" width="10.7109375" customWidth="1"/>
  </cols>
  <sheetData>
    <row r="1" spans="1:438" ht="80.25" customHeight="1" thickBot="1" x14ac:dyDescent="0.3">
      <c r="A1" s="713" t="s">
        <v>103</v>
      </c>
      <c r="B1" s="714"/>
      <c r="C1" s="715"/>
      <c r="D1" s="714"/>
      <c r="E1" s="714"/>
      <c r="F1" s="714"/>
      <c r="G1" s="714"/>
      <c r="H1" s="715"/>
      <c r="I1" s="715"/>
      <c r="J1" s="715"/>
      <c r="K1" s="715"/>
      <c r="L1" s="715"/>
      <c r="M1" s="715"/>
      <c r="N1" s="715"/>
      <c r="O1" s="715"/>
      <c r="P1" s="714"/>
      <c r="Q1" s="714"/>
      <c r="R1" s="714"/>
      <c r="S1" s="714"/>
      <c r="T1" s="714"/>
      <c r="U1" s="715"/>
      <c r="V1" s="715"/>
      <c r="W1" s="715"/>
      <c r="X1" s="715"/>
      <c r="Y1" s="716"/>
      <c r="Z1" s="212"/>
      <c r="AA1" s="717" t="s">
        <v>104</v>
      </c>
      <c r="AB1" s="718"/>
      <c r="AC1" s="718"/>
      <c r="AD1" s="718"/>
      <c r="AE1" s="718"/>
      <c r="AF1" s="718"/>
      <c r="AG1" s="718"/>
      <c r="AH1" s="718"/>
      <c r="AI1" s="718"/>
      <c r="AJ1" s="718"/>
      <c r="AK1" s="718"/>
      <c r="AL1" s="718"/>
      <c r="AM1" s="718"/>
      <c r="AN1" s="718"/>
      <c r="AO1" s="719"/>
      <c r="AP1" s="208"/>
      <c r="AQ1" s="720" t="s">
        <v>105</v>
      </c>
      <c r="AR1" s="721"/>
      <c r="AS1" s="721"/>
      <c r="AT1" s="721"/>
      <c r="AU1" s="721"/>
      <c r="AV1" s="721"/>
      <c r="AW1" s="721"/>
      <c r="AX1" s="721"/>
      <c r="AY1" s="721"/>
      <c r="AZ1" s="721"/>
      <c r="BA1" s="721"/>
      <c r="BB1" s="721"/>
      <c r="BC1" s="721"/>
      <c r="BD1" s="722"/>
      <c r="BE1" s="215"/>
    </row>
    <row r="2" spans="1:438" ht="21" thickBot="1" x14ac:dyDescent="0.3">
      <c r="A2" s="354"/>
      <c r="B2" s="355"/>
      <c r="C2" s="355"/>
      <c r="D2" s="355"/>
      <c r="E2" s="355"/>
      <c r="F2" s="355"/>
      <c r="G2" s="355"/>
      <c r="H2" s="355"/>
      <c r="I2" s="355"/>
      <c r="J2" s="355"/>
      <c r="K2" s="355"/>
      <c r="L2" s="355"/>
      <c r="M2" s="355"/>
      <c r="N2" s="355"/>
      <c r="O2" s="355"/>
      <c r="P2" s="355"/>
      <c r="Q2" s="355"/>
      <c r="R2" s="355"/>
      <c r="S2" s="355"/>
      <c r="T2" s="355"/>
      <c r="U2" s="355"/>
      <c r="V2" s="355"/>
      <c r="W2" s="355"/>
      <c r="X2" s="355"/>
      <c r="Y2" s="356"/>
      <c r="Z2" s="213" t="s">
        <v>106</v>
      </c>
      <c r="AA2" s="717" t="s">
        <v>107</v>
      </c>
      <c r="AB2" s="723"/>
      <c r="AC2" s="723"/>
      <c r="AD2" s="723"/>
      <c r="AE2" s="723"/>
      <c r="AF2" s="723"/>
      <c r="AG2" s="723"/>
      <c r="AH2" s="724"/>
      <c r="AI2" s="717" t="s">
        <v>108</v>
      </c>
      <c r="AJ2" s="718"/>
      <c r="AK2" s="718"/>
      <c r="AL2" s="718"/>
      <c r="AM2" s="723"/>
      <c r="AN2" s="723"/>
      <c r="AO2" s="221"/>
      <c r="AP2" s="209"/>
      <c r="AQ2" s="720" t="s">
        <v>107</v>
      </c>
      <c r="AR2" s="721"/>
      <c r="AS2" s="721"/>
      <c r="AT2" s="721"/>
      <c r="AU2" s="721"/>
      <c r="AV2" s="725"/>
      <c r="AW2" s="725"/>
      <c r="AX2" s="726"/>
      <c r="AY2" s="727" t="s">
        <v>108</v>
      </c>
      <c r="AZ2" s="725"/>
      <c r="BA2" s="725"/>
      <c r="BB2" s="725"/>
      <c r="BC2" s="726"/>
      <c r="BD2" s="728" t="s">
        <v>109</v>
      </c>
      <c r="BE2" s="215"/>
    </row>
    <row r="3" spans="1:438" ht="166.5" thickBot="1" x14ac:dyDescent="0.3">
      <c r="A3" s="59" t="s">
        <v>110</v>
      </c>
      <c r="B3" s="60" t="s">
        <v>111</v>
      </c>
      <c r="C3" s="60" t="s">
        <v>112</v>
      </c>
      <c r="D3" s="60" t="s">
        <v>113</v>
      </c>
      <c r="E3" s="60" t="s">
        <v>114</v>
      </c>
      <c r="F3" s="60" t="s">
        <v>115</v>
      </c>
      <c r="G3" s="60" t="s">
        <v>116</v>
      </c>
      <c r="H3" s="60" t="s">
        <v>117</v>
      </c>
      <c r="I3" s="60" t="s">
        <v>118</v>
      </c>
      <c r="J3" s="60" t="s">
        <v>119</v>
      </c>
      <c r="K3" s="60" t="s">
        <v>120</v>
      </c>
      <c r="L3" s="60" t="s">
        <v>121</v>
      </c>
      <c r="M3" s="60" t="s">
        <v>122</v>
      </c>
      <c r="N3" s="60" t="s">
        <v>123</v>
      </c>
      <c r="O3" s="60" t="s">
        <v>124</v>
      </c>
      <c r="P3" s="60" t="s">
        <v>125</v>
      </c>
      <c r="Q3" s="60" t="s">
        <v>126</v>
      </c>
      <c r="R3" s="60" t="s">
        <v>127</v>
      </c>
      <c r="S3" s="60" t="s">
        <v>128</v>
      </c>
      <c r="T3" s="60" t="s">
        <v>129</v>
      </c>
      <c r="U3" s="60" t="s">
        <v>130</v>
      </c>
      <c r="V3" s="60" t="s">
        <v>53</v>
      </c>
      <c r="W3" s="60" t="s">
        <v>131</v>
      </c>
      <c r="X3" s="60" t="s">
        <v>61</v>
      </c>
      <c r="Y3" s="58" t="s">
        <v>65</v>
      </c>
      <c r="Z3" s="57" t="s">
        <v>132</v>
      </c>
      <c r="AA3" s="216" t="s">
        <v>58</v>
      </c>
      <c r="AB3" s="217" t="s">
        <v>133</v>
      </c>
      <c r="AC3" s="217" t="s">
        <v>134</v>
      </c>
      <c r="AD3" s="217" t="s">
        <v>135</v>
      </c>
      <c r="AE3" s="217" t="s">
        <v>136</v>
      </c>
      <c r="AF3" s="217" t="s">
        <v>137</v>
      </c>
      <c r="AG3" s="217" t="s">
        <v>138</v>
      </c>
      <c r="AH3" s="218" t="s">
        <v>139</v>
      </c>
      <c r="AI3" s="216" t="s">
        <v>140</v>
      </c>
      <c r="AJ3" s="217" t="s">
        <v>141</v>
      </c>
      <c r="AK3" s="217" t="s">
        <v>142</v>
      </c>
      <c r="AL3" s="217" t="s">
        <v>143</v>
      </c>
      <c r="AM3" s="217" t="s">
        <v>144</v>
      </c>
      <c r="AN3" s="219" t="s">
        <v>137</v>
      </c>
      <c r="AO3" s="220" t="s">
        <v>109</v>
      </c>
      <c r="AP3" s="210" t="s">
        <v>145</v>
      </c>
      <c r="AQ3" s="222" t="s">
        <v>58</v>
      </c>
      <c r="AR3" s="223" t="s">
        <v>133</v>
      </c>
      <c r="AS3" s="223" t="s">
        <v>134</v>
      </c>
      <c r="AT3" s="223" t="s">
        <v>135</v>
      </c>
      <c r="AU3" s="224" t="s">
        <v>136</v>
      </c>
      <c r="AV3" s="224" t="s">
        <v>137</v>
      </c>
      <c r="AW3" s="224" t="s">
        <v>138</v>
      </c>
      <c r="AX3" s="225" t="s">
        <v>139</v>
      </c>
      <c r="AY3" s="226" t="s">
        <v>140</v>
      </c>
      <c r="AZ3" s="226" t="s">
        <v>141</v>
      </c>
      <c r="BA3" s="226" t="s">
        <v>142</v>
      </c>
      <c r="BB3" s="224" t="s">
        <v>143</v>
      </c>
      <c r="BC3" s="225" t="s">
        <v>137</v>
      </c>
      <c r="BD3" s="729"/>
      <c r="BE3" s="214" t="s">
        <v>145</v>
      </c>
    </row>
    <row r="4" spans="1:438" ht="50.25" hidden="1" customHeight="1" x14ac:dyDescent="0.25">
      <c r="A4" s="35">
        <v>1</v>
      </c>
      <c r="B4" s="35" t="s">
        <v>15</v>
      </c>
      <c r="C4" s="25" t="s">
        <v>18</v>
      </c>
      <c r="D4" s="25" t="s">
        <v>95</v>
      </c>
      <c r="E4" s="25" t="s">
        <v>146</v>
      </c>
      <c r="F4" s="25" t="s">
        <v>147</v>
      </c>
      <c r="G4" s="25" t="s">
        <v>148</v>
      </c>
      <c r="H4" s="25" t="s">
        <v>6</v>
      </c>
      <c r="I4" s="28" t="s">
        <v>149</v>
      </c>
      <c r="J4" s="28" t="s">
        <v>84</v>
      </c>
      <c r="K4" s="25" t="s">
        <v>150</v>
      </c>
      <c r="L4" s="28">
        <v>2017</v>
      </c>
      <c r="M4" s="35" t="s">
        <v>151</v>
      </c>
      <c r="N4" s="35" t="s">
        <v>152</v>
      </c>
      <c r="O4" s="35" t="s">
        <v>153</v>
      </c>
      <c r="P4" s="28" t="s">
        <v>84</v>
      </c>
      <c r="Q4" s="28" t="s">
        <v>84</v>
      </c>
      <c r="R4" s="28" t="s">
        <v>84</v>
      </c>
      <c r="S4" s="28" t="s">
        <v>84</v>
      </c>
      <c r="T4" s="28" t="s">
        <v>84</v>
      </c>
      <c r="U4" s="37">
        <v>43313</v>
      </c>
      <c r="V4" s="37">
        <v>43708</v>
      </c>
      <c r="W4" s="228">
        <v>2020</v>
      </c>
      <c r="X4" s="37" t="s">
        <v>64</v>
      </c>
      <c r="Y4" s="37" t="s">
        <v>64</v>
      </c>
      <c r="Z4" s="34" t="e">
        <f>(IF(AP4=#REF!,#REF!,V4-#REF!))</f>
        <v>#REF!</v>
      </c>
      <c r="AA4" s="118" t="s">
        <v>154</v>
      </c>
      <c r="AB4" s="124">
        <v>44337</v>
      </c>
      <c r="AC4" s="112" t="s">
        <v>62</v>
      </c>
      <c r="AD4" s="112" t="s">
        <v>84</v>
      </c>
      <c r="AE4" s="125">
        <v>1</v>
      </c>
      <c r="AF4" s="4" t="s">
        <v>155</v>
      </c>
      <c r="AG4" s="107" t="s">
        <v>156</v>
      </c>
      <c r="AH4" s="118" t="s">
        <v>156</v>
      </c>
      <c r="AI4" s="126">
        <v>44337</v>
      </c>
      <c r="AJ4" s="118" t="s">
        <v>154</v>
      </c>
      <c r="AK4" s="118" t="s">
        <v>84</v>
      </c>
      <c r="AL4" s="125">
        <v>1</v>
      </c>
      <c r="AM4" s="125">
        <v>1</v>
      </c>
      <c r="AN4" s="118" t="s">
        <v>157</v>
      </c>
      <c r="AO4" s="193" t="s">
        <v>158</v>
      </c>
      <c r="AP4" s="191" t="s">
        <v>49</v>
      </c>
      <c r="AQ4" s="85" t="s">
        <v>154</v>
      </c>
      <c r="AR4" s="48">
        <v>44228</v>
      </c>
      <c r="AS4" s="46" t="s">
        <v>62</v>
      </c>
      <c r="AT4" s="46" t="s">
        <v>84</v>
      </c>
      <c r="AU4" s="47">
        <v>1</v>
      </c>
      <c r="AV4" s="4" t="str">
        <f t="shared" ref="AV4:AV67" si="0">IF(AU4&lt;=0%,"SIN AVANCE",IF(AU4&lt;33%,"AVANCE MINIMO",IF(AU4&lt;66%,"AVANCE PARCIAL",IF(AU4&lt;=99.9%,"AVANCE SIGNIFICATIVO",IF(AU4=100%,"CUMPLIMIENTO TOTAL","ERROR")))))</f>
        <v>CUMPLIMIENTO TOTAL</v>
      </c>
      <c r="AW4" s="107" t="str">
        <f>(IF(AP4="CERRADO","NO APLICA ACCION CERRADA",AE4-#REF!))</f>
        <v>NO APLICA ACCION CERRADA</v>
      </c>
      <c r="AX4" s="118" t="str">
        <f>(IF(AP4="CERRADO","NO APLICA ACCION CERRADA",IF(Z4&lt;=0,"VENCIDO",IF(Z4&lt;=#REF!,"POR VENCER","CON TIEMPO"))))</f>
        <v>NO APLICA ACCION CERRADA</v>
      </c>
      <c r="AY4" s="48">
        <v>44228</v>
      </c>
      <c r="AZ4" s="85" t="s">
        <v>154</v>
      </c>
      <c r="BA4" s="46" t="s">
        <v>84</v>
      </c>
      <c r="BB4" s="47">
        <v>1</v>
      </c>
      <c r="BC4" s="118" t="s">
        <v>49</v>
      </c>
      <c r="BD4" s="85" t="str">
        <f>AO4</f>
        <v>NO APLICA</v>
      </c>
      <c r="BE4" s="45"/>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row>
    <row r="5" spans="1:438" ht="50.25" hidden="1" customHeight="1" x14ac:dyDescent="0.25">
      <c r="A5" s="35">
        <v>2</v>
      </c>
      <c r="B5" s="35" t="s">
        <v>15</v>
      </c>
      <c r="C5" s="25" t="s">
        <v>18</v>
      </c>
      <c r="D5" s="25" t="s">
        <v>95</v>
      </c>
      <c r="E5" s="25" t="s">
        <v>159</v>
      </c>
      <c r="F5" s="25" t="s">
        <v>160</v>
      </c>
      <c r="G5" s="25" t="s">
        <v>148</v>
      </c>
      <c r="H5" s="25" t="s">
        <v>6</v>
      </c>
      <c r="I5" s="28" t="s">
        <v>161</v>
      </c>
      <c r="J5" s="28" t="s">
        <v>84</v>
      </c>
      <c r="K5" s="25" t="s">
        <v>150</v>
      </c>
      <c r="L5" s="28">
        <v>2017</v>
      </c>
      <c r="M5" s="35" t="s">
        <v>162</v>
      </c>
      <c r="N5" s="35" t="s">
        <v>163</v>
      </c>
      <c r="O5" s="35" t="s">
        <v>164</v>
      </c>
      <c r="P5" s="28" t="s">
        <v>84</v>
      </c>
      <c r="Q5" s="28" t="s">
        <v>84</v>
      </c>
      <c r="R5" s="28" t="s">
        <v>84</v>
      </c>
      <c r="S5" s="28" t="s">
        <v>84</v>
      </c>
      <c r="T5" s="28" t="s">
        <v>84</v>
      </c>
      <c r="U5" s="37">
        <v>43314</v>
      </c>
      <c r="V5" s="37">
        <v>43708</v>
      </c>
      <c r="W5" s="228">
        <v>2020</v>
      </c>
      <c r="X5" s="37" t="s">
        <v>64</v>
      </c>
      <c r="Y5" s="37" t="s">
        <v>64</v>
      </c>
      <c r="Z5" s="34" t="e">
        <f>(IF(AP5=#REF!,#REF!,V5-#REF!))</f>
        <v>#REF!</v>
      </c>
      <c r="AA5" s="118" t="s">
        <v>154</v>
      </c>
      <c r="AB5" s="124">
        <v>44337</v>
      </c>
      <c r="AC5" s="112" t="s">
        <v>62</v>
      </c>
      <c r="AD5" s="112" t="s">
        <v>84</v>
      </c>
      <c r="AE5" s="125">
        <v>1</v>
      </c>
      <c r="AF5" s="4" t="s">
        <v>155</v>
      </c>
      <c r="AG5" s="107" t="s">
        <v>156</v>
      </c>
      <c r="AH5" s="118" t="s">
        <v>156</v>
      </c>
      <c r="AI5" s="126">
        <v>44337</v>
      </c>
      <c r="AJ5" s="118" t="s">
        <v>154</v>
      </c>
      <c r="AK5" s="118" t="s">
        <v>84</v>
      </c>
      <c r="AL5" s="125">
        <v>1</v>
      </c>
      <c r="AM5" s="125">
        <v>1</v>
      </c>
      <c r="AN5" s="118" t="s">
        <v>157</v>
      </c>
      <c r="AO5" s="193" t="s">
        <v>158</v>
      </c>
      <c r="AP5" s="191" t="s">
        <v>49</v>
      </c>
      <c r="AQ5" s="85" t="s">
        <v>154</v>
      </c>
      <c r="AR5" s="48">
        <v>44228</v>
      </c>
      <c r="AS5" s="46" t="s">
        <v>62</v>
      </c>
      <c r="AT5" s="46" t="s">
        <v>84</v>
      </c>
      <c r="AU5" s="47">
        <v>1</v>
      </c>
      <c r="AV5" s="4" t="str">
        <f t="shared" si="0"/>
        <v>CUMPLIMIENTO TOTAL</v>
      </c>
      <c r="AW5" s="107" t="str">
        <f>(IF(AP5="CERRADO","NO APLICA ACCION CERRADA",AE5-#REF!))</f>
        <v>NO APLICA ACCION CERRADA</v>
      </c>
      <c r="AX5" s="118" t="str">
        <f>(IF(AP5="CERRADO","NO APLICA ACCION CERRADA",IF(Z5&lt;=0,"VENCIDO",IF(Z5&lt;=#REF!,"POR VENCER","CON TIEMPO"))))</f>
        <v>NO APLICA ACCION CERRADA</v>
      </c>
      <c r="AY5" s="48">
        <v>44228</v>
      </c>
      <c r="AZ5" s="85" t="s">
        <v>154</v>
      </c>
      <c r="BA5" s="46" t="s">
        <v>84</v>
      </c>
      <c r="BB5" s="47">
        <v>1</v>
      </c>
      <c r="BC5" s="118" t="s">
        <v>49</v>
      </c>
      <c r="BD5" s="118" t="s">
        <v>158</v>
      </c>
      <c r="BE5" s="45"/>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row>
    <row r="6" spans="1:438" ht="50.25" hidden="1" customHeight="1" x14ac:dyDescent="0.25">
      <c r="A6" s="35">
        <v>3</v>
      </c>
      <c r="B6" s="35" t="s">
        <v>15</v>
      </c>
      <c r="C6" s="25" t="s">
        <v>18</v>
      </c>
      <c r="D6" s="25" t="s">
        <v>95</v>
      </c>
      <c r="E6" s="25" t="s">
        <v>146</v>
      </c>
      <c r="F6" s="25" t="s">
        <v>165</v>
      </c>
      <c r="G6" s="25" t="s">
        <v>148</v>
      </c>
      <c r="H6" s="25" t="s">
        <v>6</v>
      </c>
      <c r="I6" s="28" t="s">
        <v>166</v>
      </c>
      <c r="J6" s="28" t="s">
        <v>84</v>
      </c>
      <c r="K6" s="25" t="s">
        <v>150</v>
      </c>
      <c r="L6" s="28">
        <v>2017</v>
      </c>
      <c r="M6" s="35" t="s">
        <v>167</v>
      </c>
      <c r="N6" s="35" t="s">
        <v>168</v>
      </c>
      <c r="O6" s="35" t="s">
        <v>169</v>
      </c>
      <c r="P6" s="28" t="s">
        <v>84</v>
      </c>
      <c r="Q6" s="28" t="s">
        <v>84</v>
      </c>
      <c r="R6" s="28" t="s">
        <v>84</v>
      </c>
      <c r="S6" s="28" t="s">
        <v>84</v>
      </c>
      <c r="T6" s="28" t="s">
        <v>84</v>
      </c>
      <c r="U6" s="37">
        <v>43315</v>
      </c>
      <c r="V6" s="37">
        <v>43708</v>
      </c>
      <c r="W6" s="228">
        <v>2020</v>
      </c>
      <c r="X6" s="37" t="s">
        <v>64</v>
      </c>
      <c r="Y6" s="37" t="s">
        <v>64</v>
      </c>
      <c r="Z6" s="34" t="e">
        <f>(IF(AP6=#REF!,#REF!,V6-#REF!))</f>
        <v>#REF!</v>
      </c>
      <c r="AA6" s="118" t="s">
        <v>154</v>
      </c>
      <c r="AB6" s="124">
        <v>44337</v>
      </c>
      <c r="AC6" s="112" t="s">
        <v>62</v>
      </c>
      <c r="AD6" s="112" t="s">
        <v>84</v>
      </c>
      <c r="AE6" s="125">
        <v>1</v>
      </c>
      <c r="AF6" s="4" t="s">
        <v>155</v>
      </c>
      <c r="AG6" s="107" t="s">
        <v>156</v>
      </c>
      <c r="AH6" s="118" t="s">
        <v>156</v>
      </c>
      <c r="AI6" s="126">
        <v>44337</v>
      </c>
      <c r="AJ6" s="118" t="s">
        <v>154</v>
      </c>
      <c r="AK6" s="118" t="s">
        <v>84</v>
      </c>
      <c r="AL6" s="125">
        <v>1</v>
      </c>
      <c r="AM6" s="125">
        <v>1</v>
      </c>
      <c r="AN6" s="118" t="s">
        <v>157</v>
      </c>
      <c r="AO6" s="193" t="s">
        <v>158</v>
      </c>
      <c r="AP6" s="191" t="s">
        <v>49</v>
      </c>
      <c r="AQ6" s="85" t="s">
        <v>154</v>
      </c>
      <c r="AR6" s="48">
        <v>44228</v>
      </c>
      <c r="AS6" s="46" t="s">
        <v>62</v>
      </c>
      <c r="AT6" s="46" t="s">
        <v>84</v>
      </c>
      <c r="AU6" s="47">
        <v>1</v>
      </c>
      <c r="AV6" s="4" t="str">
        <f t="shared" si="0"/>
        <v>CUMPLIMIENTO TOTAL</v>
      </c>
      <c r="AW6" s="107" t="str">
        <f>(IF(AP6="CERRADO","NO APLICA ACCION CERRADA",AE6-#REF!))</f>
        <v>NO APLICA ACCION CERRADA</v>
      </c>
      <c r="AX6" s="118" t="str">
        <f>(IF(AP6="CERRADO","NO APLICA ACCION CERRADA",IF(Z6&lt;=0,"VENCIDO",IF(Z6&lt;=#REF!,"POR VENCER","CON TIEMPO"))))</f>
        <v>NO APLICA ACCION CERRADA</v>
      </c>
      <c r="AY6" s="48">
        <v>44228</v>
      </c>
      <c r="AZ6" s="85" t="s">
        <v>154</v>
      </c>
      <c r="BA6" s="46" t="s">
        <v>84</v>
      </c>
      <c r="BB6" s="47">
        <v>1</v>
      </c>
      <c r="BC6" s="118" t="s">
        <v>49</v>
      </c>
      <c r="BD6" s="118" t="s">
        <v>158</v>
      </c>
      <c r="BE6" s="45"/>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row>
    <row r="7" spans="1:438" ht="50.25" hidden="1" customHeight="1" x14ac:dyDescent="0.25">
      <c r="A7" s="35">
        <v>4</v>
      </c>
      <c r="B7" s="35" t="s">
        <v>15</v>
      </c>
      <c r="C7" s="25" t="s">
        <v>18</v>
      </c>
      <c r="D7" s="25" t="s">
        <v>95</v>
      </c>
      <c r="E7" s="25" t="s">
        <v>170</v>
      </c>
      <c r="F7" s="25" t="s">
        <v>171</v>
      </c>
      <c r="G7" s="25" t="s">
        <v>148</v>
      </c>
      <c r="H7" s="25" t="s">
        <v>6</v>
      </c>
      <c r="I7" s="28" t="s">
        <v>172</v>
      </c>
      <c r="J7" s="28" t="s">
        <v>84</v>
      </c>
      <c r="K7" s="25" t="s">
        <v>150</v>
      </c>
      <c r="L7" s="28">
        <v>2017</v>
      </c>
      <c r="M7" s="35" t="s">
        <v>173</v>
      </c>
      <c r="N7" s="35" t="s">
        <v>174</v>
      </c>
      <c r="O7" s="35" t="s">
        <v>175</v>
      </c>
      <c r="P7" s="28" t="s">
        <v>84</v>
      </c>
      <c r="Q7" s="28" t="s">
        <v>84</v>
      </c>
      <c r="R7" s="28" t="s">
        <v>84</v>
      </c>
      <c r="S7" s="28" t="s">
        <v>84</v>
      </c>
      <c r="T7" s="28" t="s">
        <v>84</v>
      </c>
      <c r="U7" s="37">
        <v>43316</v>
      </c>
      <c r="V7" s="37">
        <v>43708</v>
      </c>
      <c r="W7" s="228">
        <v>2020</v>
      </c>
      <c r="X7" s="37" t="s">
        <v>64</v>
      </c>
      <c r="Y7" s="37" t="s">
        <v>64</v>
      </c>
      <c r="Z7" s="34" t="e">
        <f>(IF(AP7=#REF!,#REF!,V7-#REF!))</f>
        <v>#REF!</v>
      </c>
      <c r="AA7" s="118" t="s">
        <v>154</v>
      </c>
      <c r="AB7" s="124">
        <v>44337</v>
      </c>
      <c r="AC7" s="112" t="s">
        <v>62</v>
      </c>
      <c r="AD7" s="112" t="s">
        <v>84</v>
      </c>
      <c r="AE7" s="125">
        <v>1</v>
      </c>
      <c r="AF7" s="4" t="s">
        <v>155</v>
      </c>
      <c r="AG7" s="107" t="s">
        <v>156</v>
      </c>
      <c r="AH7" s="118" t="s">
        <v>156</v>
      </c>
      <c r="AI7" s="126">
        <v>44337</v>
      </c>
      <c r="AJ7" s="118" t="s">
        <v>154</v>
      </c>
      <c r="AK7" s="118" t="s">
        <v>84</v>
      </c>
      <c r="AL7" s="125">
        <v>1</v>
      </c>
      <c r="AM7" s="125">
        <v>1</v>
      </c>
      <c r="AN7" s="118" t="s">
        <v>157</v>
      </c>
      <c r="AO7" s="193" t="s">
        <v>158</v>
      </c>
      <c r="AP7" s="191" t="s">
        <v>49</v>
      </c>
      <c r="AQ7" s="85" t="s">
        <v>154</v>
      </c>
      <c r="AR7" s="48">
        <v>44228</v>
      </c>
      <c r="AS7" s="46" t="s">
        <v>62</v>
      </c>
      <c r="AT7" s="46" t="s">
        <v>84</v>
      </c>
      <c r="AU7" s="47">
        <v>1</v>
      </c>
      <c r="AV7" s="4" t="str">
        <f t="shared" si="0"/>
        <v>CUMPLIMIENTO TOTAL</v>
      </c>
      <c r="AW7" s="107" t="str">
        <f>(IF(AP7="CERRADO","NO APLICA ACCION CERRADA",AE7-#REF!))</f>
        <v>NO APLICA ACCION CERRADA</v>
      </c>
      <c r="AX7" s="118" t="str">
        <f>(IF(AP7="CERRADO","NO APLICA ACCION CERRADA",IF(Z7&lt;=0,"VENCIDO",IF(Z7&lt;=#REF!,"POR VENCER","CON TIEMPO"))))</f>
        <v>NO APLICA ACCION CERRADA</v>
      </c>
      <c r="AY7" s="48">
        <v>44228</v>
      </c>
      <c r="AZ7" s="85" t="s">
        <v>154</v>
      </c>
      <c r="BA7" s="46" t="s">
        <v>84</v>
      </c>
      <c r="BB7" s="47">
        <v>1</v>
      </c>
      <c r="BC7" s="118" t="s">
        <v>49</v>
      </c>
      <c r="BD7" s="118" t="s">
        <v>158</v>
      </c>
      <c r="BE7" s="45"/>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row>
    <row r="8" spans="1:438" ht="50.25" hidden="1" customHeight="1" x14ac:dyDescent="0.25">
      <c r="A8" s="35">
        <v>5</v>
      </c>
      <c r="B8" s="35" t="s">
        <v>15</v>
      </c>
      <c r="C8" s="25" t="s">
        <v>18</v>
      </c>
      <c r="D8" s="25" t="s">
        <v>95</v>
      </c>
      <c r="E8" s="25" t="s">
        <v>159</v>
      </c>
      <c r="F8" s="25" t="s">
        <v>176</v>
      </c>
      <c r="G8" s="25" t="s">
        <v>148</v>
      </c>
      <c r="H8" s="25" t="s">
        <v>6</v>
      </c>
      <c r="I8" s="28" t="s">
        <v>177</v>
      </c>
      <c r="J8" s="28" t="s">
        <v>84</v>
      </c>
      <c r="K8" s="25" t="s">
        <v>150</v>
      </c>
      <c r="L8" s="28">
        <v>2017</v>
      </c>
      <c r="M8" s="35" t="s">
        <v>178</v>
      </c>
      <c r="N8" s="35" t="s">
        <v>179</v>
      </c>
      <c r="O8" s="35" t="s">
        <v>180</v>
      </c>
      <c r="P8" s="28" t="s">
        <v>84</v>
      </c>
      <c r="Q8" s="28" t="s">
        <v>84</v>
      </c>
      <c r="R8" s="28" t="s">
        <v>84</v>
      </c>
      <c r="S8" s="28" t="s">
        <v>84</v>
      </c>
      <c r="T8" s="28" t="s">
        <v>84</v>
      </c>
      <c r="U8" s="37">
        <v>43317</v>
      </c>
      <c r="V8" s="37">
        <v>43708</v>
      </c>
      <c r="W8" s="228">
        <v>2020</v>
      </c>
      <c r="X8" s="37" t="s">
        <v>64</v>
      </c>
      <c r="Y8" s="37" t="s">
        <v>64</v>
      </c>
      <c r="Z8" s="34" t="e">
        <f>(IF(AP8=#REF!,#REF!,V8-#REF!))</f>
        <v>#REF!</v>
      </c>
      <c r="AA8" s="118" t="s">
        <v>154</v>
      </c>
      <c r="AB8" s="124">
        <v>44337</v>
      </c>
      <c r="AC8" s="112" t="s">
        <v>62</v>
      </c>
      <c r="AD8" s="112" t="s">
        <v>84</v>
      </c>
      <c r="AE8" s="125">
        <v>1</v>
      </c>
      <c r="AF8" s="4" t="s">
        <v>155</v>
      </c>
      <c r="AG8" s="107" t="s">
        <v>156</v>
      </c>
      <c r="AH8" s="118" t="s">
        <v>156</v>
      </c>
      <c r="AI8" s="126">
        <v>44337</v>
      </c>
      <c r="AJ8" s="118" t="s">
        <v>154</v>
      </c>
      <c r="AK8" s="118" t="s">
        <v>84</v>
      </c>
      <c r="AL8" s="125">
        <v>1</v>
      </c>
      <c r="AM8" s="125">
        <v>1</v>
      </c>
      <c r="AN8" s="118" t="s">
        <v>157</v>
      </c>
      <c r="AO8" s="193" t="s">
        <v>158</v>
      </c>
      <c r="AP8" s="191" t="s">
        <v>49</v>
      </c>
      <c r="AQ8" s="85" t="s">
        <v>154</v>
      </c>
      <c r="AR8" s="48">
        <v>44228</v>
      </c>
      <c r="AS8" s="46" t="s">
        <v>62</v>
      </c>
      <c r="AT8" s="46" t="s">
        <v>84</v>
      </c>
      <c r="AU8" s="47">
        <v>1</v>
      </c>
      <c r="AV8" s="4" t="str">
        <f t="shared" si="0"/>
        <v>CUMPLIMIENTO TOTAL</v>
      </c>
      <c r="AW8" s="107" t="str">
        <f>(IF(AP8="CERRADO","NO APLICA ACCION CERRADA",AE8-#REF!))</f>
        <v>NO APLICA ACCION CERRADA</v>
      </c>
      <c r="AX8" s="118" t="str">
        <f>(IF(AP8="CERRADO","NO APLICA ACCION CERRADA",IF(Z8&lt;=0,"VENCIDO",IF(Z8&lt;=#REF!,"POR VENCER","CON TIEMPO"))))</f>
        <v>NO APLICA ACCION CERRADA</v>
      </c>
      <c r="AY8" s="48">
        <v>44228</v>
      </c>
      <c r="AZ8" s="85" t="s">
        <v>154</v>
      </c>
      <c r="BA8" s="46" t="s">
        <v>84</v>
      </c>
      <c r="BB8" s="47">
        <v>1</v>
      </c>
      <c r="BC8" s="118" t="s">
        <v>49</v>
      </c>
      <c r="BD8" s="118" t="s">
        <v>158</v>
      </c>
      <c r="BE8" s="45"/>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row>
    <row r="9" spans="1:438" ht="50.25" hidden="1" customHeight="1" x14ac:dyDescent="0.25">
      <c r="A9" s="35">
        <v>6</v>
      </c>
      <c r="B9" s="35" t="s">
        <v>69</v>
      </c>
      <c r="C9" s="25" t="s">
        <v>18</v>
      </c>
      <c r="D9" s="25" t="s">
        <v>95</v>
      </c>
      <c r="E9" s="25" t="s">
        <v>146</v>
      </c>
      <c r="F9" s="25" t="s">
        <v>181</v>
      </c>
      <c r="G9" s="25" t="s">
        <v>148</v>
      </c>
      <c r="H9" s="25" t="s">
        <v>6</v>
      </c>
      <c r="I9" s="28" t="s">
        <v>182</v>
      </c>
      <c r="J9" s="28" t="s">
        <v>84</v>
      </c>
      <c r="K9" s="25" t="s">
        <v>150</v>
      </c>
      <c r="L9" s="28">
        <v>2017</v>
      </c>
      <c r="M9" s="35" t="s">
        <v>183</v>
      </c>
      <c r="N9" s="35" t="s">
        <v>163</v>
      </c>
      <c r="O9" s="35" t="s">
        <v>164</v>
      </c>
      <c r="P9" s="28" t="s">
        <v>84</v>
      </c>
      <c r="Q9" s="28" t="s">
        <v>84</v>
      </c>
      <c r="R9" s="28" t="s">
        <v>84</v>
      </c>
      <c r="S9" s="28" t="s">
        <v>84</v>
      </c>
      <c r="T9" s="28" t="s">
        <v>84</v>
      </c>
      <c r="U9" s="37">
        <v>43318</v>
      </c>
      <c r="V9" s="37">
        <v>43708</v>
      </c>
      <c r="W9" s="228">
        <v>2020</v>
      </c>
      <c r="X9" s="37" t="s">
        <v>64</v>
      </c>
      <c r="Y9" s="37" t="s">
        <v>64</v>
      </c>
      <c r="Z9" s="34" t="e">
        <f>(IF(AP9=#REF!,#REF!,V9-#REF!))</f>
        <v>#REF!</v>
      </c>
      <c r="AA9" s="118" t="s">
        <v>154</v>
      </c>
      <c r="AB9" s="124">
        <v>44337</v>
      </c>
      <c r="AC9" s="112" t="s">
        <v>62</v>
      </c>
      <c r="AD9" s="112" t="s">
        <v>84</v>
      </c>
      <c r="AE9" s="125">
        <v>1</v>
      </c>
      <c r="AF9" s="4" t="s">
        <v>155</v>
      </c>
      <c r="AG9" s="107" t="s">
        <v>156</v>
      </c>
      <c r="AH9" s="118" t="s">
        <v>156</v>
      </c>
      <c r="AI9" s="126">
        <v>44337</v>
      </c>
      <c r="AJ9" s="118" t="s">
        <v>154</v>
      </c>
      <c r="AK9" s="118" t="s">
        <v>84</v>
      </c>
      <c r="AL9" s="125">
        <v>1</v>
      </c>
      <c r="AM9" s="125">
        <v>1</v>
      </c>
      <c r="AN9" s="118" t="s">
        <v>157</v>
      </c>
      <c r="AO9" s="193" t="s">
        <v>158</v>
      </c>
      <c r="AP9" s="191" t="s">
        <v>49</v>
      </c>
      <c r="AQ9" s="85" t="s">
        <v>154</v>
      </c>
      <c r="AR9" s="48">
        <v>44228</v>
      </c>
      <c r="AS9" s="46" t="s">
        <v>62</v>
      </c>
      <c r="AT9" s="46" t="s">
        <v>84</v>
      </c>
      <c r="AU9" s="47">
        <v>1</v>
      </c>
      <c r="AV9" s="4" t="str">
        <f t="shared" si="0"/>
        <v>CUMPLIMIENTO TOTAL</v>
      </c>
      <c r="AW9" s="107" t="str">
        <f>(IF(AP9="CERRADO","NO APLICA ACCION CERRADA",AE9-#REF!))</f>
        <v>NO APLICA ACCION CERRADA</v>
      </c>
      <c r="AX9" s="118" t="str">
        <f>(IF(AP9="CERRADO","NO APLICA ACCION CERRADA",IF(Z9&lt;=0,"VENCIDO",IF(Z9&lt;=#REF!,"POR VENCER","CON TIEMPO"))))</f>
        <v>NO APLICA ACCION CERRADA</v>
      </c>
      <c r="AY9" s="48">
        <v>44228</v>
      </c>
      <c r="AZ9" s="85" t="s">
        <v>154</v>
      </c>
      <c r="BA9" s="46" t="s">
        <v>84</v>
      </c>
      <c r="BB9" s="47">
        <v>1</v>
      </c>
      <c r="BC9" s="118" t="s">
        <v>49</v>
      </c>
      <c r="BD9" s="118" t="s">
        <v>158</v>
      </c>
      <c r="BE9" s="45"/>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row>
    <row r="10" spans="1:438" ht="50.25" hidden="1" customHeight="1" x14ac:dyDescent="0.25">
      <c r="A10" s="35">
        <v>7</v>
      </c>
      <c r="B10" s="35" t="s">
        <v>69</v>
      </c>
      <c r="C10" s="25" t="s">
        <v>18</v>
      </c>
      <c r="D10" s="25" t="s">
        <v>95</v>
      </c>
      <c r="E10" s="25" t="s">
        <v>159</v>
      </c>
      <c r="F10" s="25" t="s">
        <v>184</v>
      </c>
      <c r="G10" s="25" t="s">
        <v>148</v>
      </c>
      <c r="H10" s="25" t="s">
        <v>6</v>
      </c>
      <c r="I10" s="28" t="s">
        <v>185</v>
      </c>
      <c r="J10" s="28" t="s">
        <v>84</v>
      </c>
      <c r="K10" s="25" t="s">
        <v>150</v>
      </c>
      <c r="L10" s="28">
        <v>2017</v>
      </c>
      <c r="M10" s="35" t="s">
        <v>186</v>
      </c>
      <c r="N10" s="35" t="s">
        <v>187</v>
      </c>
      <c r="O10" s="35" t="s">
        <v>188</v>
      </c>
      <c r="P10" s="28" t="s">
        <v>84</v>
      </c>
      <c r="Q10" s="28" t="s">
        <v>84</v>
      </c>
      <c r="R10" s="28" t="s">
        <v>84</v>
      </c>
      <c r="S10" s="28" t="s">
        <v>84</v>
      </c>
      <c r="T10" s="28" t="s">
        <v>84</v>
      </c>
      <c r="U10" s="37">
        <v>43319</v>
      </c>
      <c r="V10" s="37">
        <v>43708</v>
      </c>
      <c r="W10" s="228">
        <v>2020</v>
      </c>
      <c r="X10" s="37" t="s">
        <v>64</v>
      </c>
      <c r="Y10" s="37" t="s">
        <v>64</v>
      </c>
      <c r="Z10" s="34" t="e">
        <f>(IF(AP10=#REF!,#REF!,V10-#REF!))</f>
        <v>#REF!</v>
      </c>
      <c r="AA10" s="118" t="s">
        <v>154</v>
      </c>
      <c r="AB10" s="124">
        <v>44337</v>
      </c>
      <c r="AC10" s="112" t="s">
        <v>62</v>
      </c>
      <c r="AD10" s="112" t="s">
        <v>84</v>
      </c>
      <c r="AE10" s="125">
        <v>1</v>
      </c>
      <c r="AF10" s="4" t="s">
        <v>155</v>
      </c>
      <c r="AG10" s="107" t="s">
        <v>156</v>
      </c>
      <c r="AH10" s="118" t="s">
        <v>156</v>
      </c>
      <c r="AI10" s="126">
        <v>44337</v>
      </c>
      <c r="AJ10" s="118" t="s">
        <v>154</v>
      </c>
      <c r="AK10" s="118" t="s">
        <v>84</v>
      </c>
      <c r="AL10" s="125">
        <v>1</v>
      </c>
      <c r="AM10" s="125">
        <v>1</v>
      </c>
      <c r="AN10" s="118" t="s">
        <v>157</v>
      </c>
      <c r="AO10" s="193" t="s">
        <v>158</v>
      </c>
      <c r="AP10" s="191" t="s">
        <v>49</v>
      </c>
      <c r="AQ10" s="85" t="s">
        <v>154</v>
      </c>
      <c r="AR10" s="48">
        <v>44228</v>
      </c>
      <c r="AS10" s="46" t="s">
        <v>62</v>
      </c>
      <c r="AT10" s="46" t="s">
        <v>84</v>
      </c>
      <c r="AU10" s="47">
        <v>1</v>
      </c>
      <c r="AV10" s="4" t="str">
        <f t="shared" si="0"/>
        <v>CUMPLIMIENTO TOTAL</v>
      </c>
      <c r="AW10" s="107" t="str">
        <f>(IF(AP10="CERRADO","NO APLICA ACCION CERRADA",AE10-#REF!))</f>
        <v>NO APLICA ACCION CERRADA</v>
      </c>
      <c r="AX10" s="118" t="str">
        <f>(IF(AP10="CERRADO","NO APLICA ACCION CERRADA",IF(Z10&lt;=0,"VENCIDO",IF(Z10&lt;=#REF!,"POR VENCER","CON TIEMPO"))))</f>
        <v>NO APLICA ACCION CERRADA</v>
      </c>
      <c r="AY10" s="48">
        <v>44228</v>
      </c>
      <c r="AZ10" s="85" t="s">
        <v>154</v>
      </c>
      <c r="BA10" s="46" t="s">
        <v>84</v>
      </c>
      <c r="BB10" s="47">
        <v>1</v>
      </c>
      <c r="BC10" s="118" t="s">
        <v>49</v>
      </c>
      <c r="BD10" s="118" t="s">
        <v>158</v>
      </c>
      <c r="BE10" s="45"/>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row>
    <row r="11" spans="1:438" ht="50.25" hidden="1" customHeight="1" x14ac:dyDescent="0.25">
      <c r="A11" s="35">
        <v>8</v>
      </c>
      <c r="B11" s="35" t="s">
        <v>67</v>
      </c>
      <c r="C11" s="25" t="s">
        <v>17</v>
      </c>
      <c r="D11" s="25" t="s">
        <v>95</v>
      </c>
      <c r="E11" s="25" t="s">
        <v>189</v>
      </c>
      <c r="F11" s="25" t="s">
        <v>190</v>
      </c>
      <c r="G11" s="25" t="s">
        <v>148</v>
      </c>
      <c r="H11" s="25" t="s">
        <v>6</v>
      </c>
      <c r="I11" s="28" t="s">
        <v>191</v>
      </c>
      <c r="J11" s="28" t="s">
        <v>84</v>
      </c>
      <c r="K11" s="25" t="s">
        <v>150</v>
      </c>
      <c r="L11" s="28">
        <v>2017</v>
      </c>
      <c r="M11" s="35" t="s">
        <v>192</v>
      </c>
      <c r="N11" s="35" t="s">
        <v>193</v>
      </c>
      <c r="O11" s="35" t="s">
        <v>194</v>
      </c>
      <c r="P11" s="28" t="s">
        <v>84</v>
      </c>
      <c r="Q11" s="28" t="s">
        <v>84</v>
      </c>
      <c r="R11" s="28" t="s">
        <v>84</v>
      </c>
      <c r="S11" s="28" t="s">
        <v>84</v>
      </c>
      <c r="T11" s="28" t="s">
        <v>84</v>
      </c>
      <c r="U11" s="37">
        <v>43320</v>
      </c>
      <c r="V11" s="72">
        <v>43708</v>
      </c>
      <c r="W11" s="72"/>
      <c r="X11" s="37" t="s">
        <v>64</v>
      </c>
      <c r="Y11" s="37" t="s">
        <v>64</v>
      </c>
      <c r="Z11" s="34" t="e">
        <f>(IF(AP11=#REF!,#REF!,V11-#REF!))</f>
        <v>#REF!</v>
      </c>
      <c r="AA11" s="118" t="s">
        <v>195</v>
      </c>
      <c r="AB11" s="124">
        <v>44439</v>
      </c>
      <c r="AC11" s="112" t="s">
        <v>64</v>
      </c>
      <c r="AD11" s="118" t="s">
        <v>196</v>
      </c>
      <c r="AE11" s="125">
        <v>0</v>
      </c>
      <c r="AF11" s="4" t="s">
        <v>197</v>
      </c>
      <c r="AG11" s="107">
        <v>-743</v>
      </c>
      <c r="AH11" s="118" t="s">
        <v>198</v>
      </c>
      <c r="AI11" s="126">
        <v>44520</v>
      </c>
      <c r="AJ11" s="118" t="s">
        <v>199</v>
      </c>
      <c r="AK11" s="118" t="s">
        <v>200</v>
      </c>
      <c r="AL11" s="125">
        <v>1</v>
      </c>
      <c r="AM11" s="125">
        <v>0.74</v>
      </c>
      <c r="AN11" s="118" t="s">
        <v>201</v>
      </c>
      <c r="AO11" s="193" t="s">
        <v>158</v>
      </c>
      <c r="AP11" s="192" t="s">
        <v>202</v>
      </c>
      <c r="AQ11" s="256" t="s">
        <v>203</v>
      </c>
      <c r="AR11" s="257">
        <v>44620</v>
      </c>
      <c r="AS11" s="45" t="s">
        <v>204</v>
      </c>
      <c r="AT11" s="45" t="s">
        <v>84</v>
      </c>
      <c r="AU11" s="234">
        <v>1</v>
      </c>
      <c r="AV11" s="4" t="str">
        <f t="shared" si="0"/>
        <v>CUMPLIMIENTO TOTAL</v>
      </c>
      <c r="AW11" s="107" t="e">
        <f>(IF(AP11="CERRADO","NO APLICA ACCION CERRADA",AE11-#REF!))</f>
        <v>#REF!</v>
      </c>
      <c r="AX11" s="118" t="e">
        <f>(IF(AP11="CERRADO","NO APLICA ACCION CERRADA",IF(Z11&lt;=0,"VENCIDO",IF(Z11&lt;=#REF!,"POR VENCER","CON TIEMPO"))))</f>
        <v>#REF!</v>
      </c>
      <c r="AY11" s="233">
        <v>44637</v>
      </c>
      <c r="AZ11" s="2" t="s">
        <v>205</v>
      </c>
      <c r="BA11" s="255" t="s">
        <v>206</v>
      </c>
      <c r="BB11" s="234">
        <v>1</v>
      </c>
      <c r="BC11" s="118" t="s">
        <v>49</v>
      </c>
      <c r="BD11" s="118" t="s">
        <v>158</v>
      </c>
      <c r="BE11" s="45"/>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row>
    <row r="12" spans="1:438" ht="50.25" hidden="1" customHeight="1" x14ac:dyDescent="0.25">
      <c r="A12" s="35">
        <v>9</v>
      </c>
      <c r="B12" s="35" t="s">
        <v>68</v>
      </c>
      <c r="C12" s="25" t="s">
        <v>17</v>
      </c>
      <c r="D12" s="25" t="s">
        <v>95</v>
      </c>
      <c r="E12" s="25" t="s">
        <v>207</v>
      </c>
      <c r="F12" s="25" t="s">
        <v>208</v>
      </c>
      <c r="G12" s="25" t="s">
        <v>148</v>
      </c>
      <c r="H12" s="25" t="s">
        <v>6</v>
      </c>
      <c r="I12" s="28" t="s">
        <v>209</v>
      </c>
      <c r="J12" s="28" t="s">
        <v>84</v>
      </c>
      <c r="K12" s="25" t="s">
        <v>150</v>
      </c>
      <c r="L12" s="28">
        <v>2017</v>
      </c>
      <c r="M12" s="35" t="s">
        <v>210</v>
      </c>
      <c r="N12" s="35" t="s">
        <v>211</v>
      </c>
      <c r="O12" s="35" t="s">
        <v>212</v>
      </c>
      <c r="P12" s="28" t="s">
        <v>84</v>
      </c>
      <c r="Q12" s="28" t="s">
        <v>84</v>
      </c>
      <c r="R12" s="28" t="s">
        <v>84</v>
      </c>
      <c r="S12" s="28" t="s">
        <v>84</v>
      </c>
      <c r="T12" s="28" t="s">
        <v>84</v>
      </c>
      <c r="U12" s="37">
        <v>43321</v>
      </c>
      <c r="V12" s="37">
        <v>43708</v>
      </c>
      <c r="W12" s="37"/>
      <c r="X12" s="37" t="s">
        <v>64</v>
      </c>
      <c r="Y12" s="37" t="s">
        <v>64</v>
      </c>
      <c r="Z12" s="34" t="e">
        <f>(IF(AP12=#REF!,#REF!,V12-#REF!))</f>
        <v>#REF!</v>
      </c>
      <c r="AA12" s="118" t="s">
        <v>195</v>
      </c>
      <c r="AB12" s="124">
        <v>44439</v>
      </c>
      <c r="AC12" s="112" t="s">
        <v>64</v>
      </c>
      <c r="AD12" s="118" t="s">
        <v>196</v>
      </c>
      <c r="AE12" s="125">
        <v>0</v>
      </c>
      <c r="AF12" s="4" t="s">
        <v>197</v>
      </c>
      <c r="AG12" s="107">
        <v>-743</v>
      </c>
      <c r="AH12" s="118" t="s">
        <v>198</v>
      </c>
      <c r="AI12" s="124">
        <v>44520</v>
      </c>
      <c r="AJ12" s="118" t="s">
        <v>199</v>
      </c>
      <c r="AK12" s="118" t="s">
        <v>200</v>
      </c>
      <c r="AL12" s="125">
        <v>0</v>
      </c>
      <c r="AM12" s="125">
        <v>0</v>
      </c>
      <c r="AN12" s="118" t="s">
        <v>213</v>
      </c>
      <c r="AO12" s="193" t="s">
        <v>158</v>
      </c>
      <c r="AP12" s="192" t="s">
        <v>202</v>
      </c>
      <c r="AQ12" s="256" t="s">
        <v>214</v>
      </c>
      <c r="AR12" s="257">
        <v>44620</v>
      </c>
      <c r="AS12" s="45" t="s">
        <v>204</v>
      </c>
      <c r="AT12" s="45" t="s">
        <v>84</v>
      </c>
      <c r="AU12" s="234">
        <v>1</v>
      </c>
      <c r="AV12" s="4" t="str">
        <f t="shared" si="0"/>
        <v>CUMPLIMIENTO TOTAL</v>
      </c>
      <c r="AW12" s="107" t="e">
        <f>(IF(AP12="CERRADO","NO APLICA ACCION CERRADA",AE12-#REF!))</f>
        <v>#REF!</v>
      </c>
      <c r="AX12" s="118" t="e">
        <f>(IF(AP12="CERRADO","NO APLICA ACCION CERRADA",IF(Z12&lt;=0,"VENCIDO",IF(Z12&lt;=#REF!,"POR VENCER","CON TIEMPO"))))</f>
        <v>#REF!</v>
      </c>
      <c r="AY12" s="233">
        <v>44637</v>
      </c>
      <c r="AZ12" s="2" t="s">
        <v>215</v>
      </c>
      <c r="BA12" s="255" t="s">
        <v>206</v>
      </c>
      <c r="BB12" s="234">
        <v>1</v>
      </c>
      <c r="BC12" s="118" t="s">
        <v>49</v>
      </c>
      <c r="BD12" s="118" t="s">
        <v>158</v>
      </c>
      <c r="BE12" s="45"/>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row>
    <row r="13" spans="1:438" ht="50.25" hidden="1" customHeight="1" x14ac:dyDescent="0.25">
      <c r="A13" s="35">
        <v>10</v>
      </c>
      <c r="B13" s="35" t="s">
        <v>69</v>
      </c>
      <c r="C13" s="25" t="s">
        <v>18</v>
      </c>
      <c r="D13" s="25" t="s">
        <v>95</v>
      </c>
      <c r="E13" s="25" t="s">
        <v>170</v>
      </c>
      <c r="F13" s="25" t="s">
        <v>171</v>
      </c>
      <c r="G13" s="25" t="s">
        <v>148</v>
      </c>
      <c r="H13" s="25" t="s">
        <v>6</v>
      </c>
      <c r="I13" s="28" t="s">
        <v>216</v>
      </c>
      <c r="J13" s="28" t="s">
        <v>84</v>
      </c>
      <c r="K13" s="25" t="s">
        <v>150</v>
      </c>
      <c r="L13" s="28">
        <v>2017</v>
      </c>
      <c r="M13" s="35" t="s">
        <v>217</v>
      </c>
      <c r="N13" s="35" t="s">
        <v>218</v>
      </c>
      <c r="O13" s="35" t="s">
        <v>219</v>
      </c>
      <c r="P13" s="28" t="s">
        <v>84</v>
      </c>
      <c r="Q13" s="28" t="s">
        <v>84</v>
      </c>
      <c r="R13" s="28" t="s">
        <v>84</v>
      </c>
      <c r="S13" s="28" t="s">
        <v>84</v>
      </c>
      <c r="T13" s="28" t="s">
        <v>84</v>
      </c>
      <c r="U13" s="37">
        <v>43322</v>
      </c>
      <c r="V13" s="37">
        <v>43708</v>
      </c>
      <c r="W13" s="37"/>
      <c r="X13" s="37" t="s">
        <v>64</v>
      </c>
      <c r="Y13" s="37" t="s">
        <v>64</v>
      </c>
      <c r="Z13" s="34" t="e">
        <f>(IF(AP13=#REF!,#REF!,V13-#REF!))</f>
        <v>#REF!</v>
      </c>
      <c r="AA13" s="118" t="s">
        <v>195</v>
      </c>
      <c r="AB13" s="124">
        <v>44439</v>
      </c>
      <c r="AC13" s="112" t="s">
        <v>64</v>
      </c>
      <c r="AD13" s="118" t="s">
        <v>196</v>
      </c>
      <c r="AE13" s="125">
        <v>0</v>
      </c>
      <c r="AF13" s="4" t="s">
        <v>197</v>
      </c>
      <c r="AG13" s="107">
        <v>-743</v>
      </c>
      <c r="AH13" s="118" t="s">
        <v>198</v>
      </c>
      <c r="AI13" s="124">
        <v>44520</v>
      </c>
      <c r="AJ13" s="118" t="s">
        <v>199</v>
      </c>
      <c r="AK13" s="118" t="s">
        <v>200</v>
      </c>
      <c r="AL13" s="125">
        <v>0</v>
      </c>
      <c r="AM13" s="125">
        <v>0</v>
      </c>
      <c r="AN13" s="118" t="s">
        <v>213</v>
      </c>
      <c r="AO13" s="193" t="s">
        <v>158</v>
      </c>
      <c r="AP13" s="192" t="s">
        <v>202</v>
      </c>
      <c r="AQ13" s="256" t="s">
        <v>220</v>
      </c>
      <c r="AR13" s="257">
        <v>44620</v>
      </c>
      <c r="AS13" s="45" t="s">
        <v>221</v>
      </c>
      <c r="AT13" s="45" t="s">
        <v>84</v>
      </c>
      <c r="AU13" s="234">
        <v>1</v>
      </c>
      <c r="AV13" s="4" t="str">
        <f t="shared" si="0"/>
        <v>CUMPLIMIENTO TOTAL</v>
      </c>
      <c r="AW13" s="107" t="e">
        <f>(IF(AP13="CERRADO","NO APLICA ACCION CERRADA",AE13-#REF!))</f>
        <v>#REF!</v>
      </c>
      <c r="AX13" s="118" t="e">
        <f>(IF(AP13="CERRADO","NO APLICA ACCION CERRADA",IF(Z13&lt;=0,"VENCIDO",IF(Z13&lt;=#REF!,"POR VENCER","CON TIEMPO"))))</f>
        <v>#REF!</v>
      </c>
      <c r="AY13" s="233">
        <v>44637</v>
      </c>
      <c r="AZ13" s="2" t="s">
        <v>222</v>
      </c>
      <c r="BA13" s="255" t="s">
        <v>206</v>
      </c>
      <c r="BB13" s="234">
        <v>1</v>
      </c>
      <c r="BC13" s="118" t="s">
        <v>49</v>
      </c>
      <c r="BD13" s="118" t="s">
        <v>158</v>
      </c>
      <c r="BE13" s="45"/>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row>
    <row r="14" spans="1:438" ht="50.25" hidden="1" customHeight="1" x14ac:dyDescent="0.25">
      <c r="A14" s="35">
        <v>11</v>
      </c>
      <c r="B14" s="35" t="s">
        <v>69</v>
      </c>
      <c r="C14" s="25" t="s">
        <v>18</v>
      </c>
      <c r="D14" s="25" t="s">
        <v>95</v>
      </c>
      <c r="E14" s="25" t="s">
        <v>223</v>
      </c>
      <c r="F14" s="25" t="s">
        <v>224</v>
      </c>
      <c r="G14" s="25" t="s">
        <v>148</v>
      </c>
      <c r="H14" s="25" t="s">
        <v>6</v>
      </c>
      <c r="I14" s="28" t="s">
        <v>225</v>
      </c>
      <c r="J14" s="28" t="s">
        <v>84</v>
      </c>
      <c r="K14" s="25" t="s">
        <v>150</v>
      </c>
      <c r="L14" s="28">
        <v>2017</v>
      </c>
      <c r="M14" s="35" t="s">
        <v>226</v>
      </c>
      <c r="N14" s="35" t="s">
        <v>227</v>
      </c>
      <c r="O14" s="35" t="s">
        <v>228</v>
      </c>
      <c r="P14" s="28" t="s">
        <v>84</v>
      </c>
      <c r="Q14" s="28" t="s">
        <v>84</v>
      </c>
      <c r="R14" s="28" t="s">
        <v>84</v>
      </c>
      <c r="S14" s="28" t="s">
        <v>84</v>
      </c>
      <c r="T14" s="28" t="s">
        <v>84</v>
      </c>
      <c r="U14" s="37">
        <v>43323</v>
      </c>
      <c r="V14" s="37">
        <v>43708</v>
      </c>
      <c r="W14" s="228">
        <v>2020</v>
      </c>
      <c r="X14" s="37" t="s">
        <v>64</v>
      </c>
      <c r="Y14" s="37" t="s">
        <v>64</v>
      </c>
      <c r="Z14" s="34" t="e">
        <f>(IF(AP14=#REF!,#REF!,V14-#REF!))</f>
        <v>#REF!</v>
      </c>
      <c r="AA14" s="118" t="s">
        <v>154</v>
      </c>
      <c r="AB14" s="124">
        <v>44337</v>
      </c>
      <c r="AC14" s="112" t="s">
        <v>62</v>
      </c>
      <c r="AD14" s="112" t="s">
        <v>84</v>
      </c>
      <c r="AE14" s="125">
        <v>1</v>
      </c>
      <c r="AF14" s="4" t="s">
        <v>155</v>
      </c>
      <c r="AG14" s="107" t="s">
        <v>156</v>
      </c>
      <c r="AH14" s="118" t="s">
        <v>156</v>
      </c>
      <c r="AI14" s="126">
        <v>44337</v>
      </c>
      <c r="AJ14" s="118" t="s">
        <v>154</v>
      </c>
      <c r="AK14" s="118" t="s">
        <v>84</v>
      </c>
      <c r="AL14" s="125">
        <v>1</v>
      </c>
      <c r="AM14" s="125">
        <v>1</v>
      </c>
      <c r="AN14" s="118" t="s">
        <v>157</v>
      </c>
      <c r="AO14" s="193" t="s">
        <v>158</v>
      </c>
      <c r="AP14" s="191" t="s">
        <v>49</v>
      </c>
      <c r="AQ14" s="85" t="s">
        <v>154</v>
      </c>
      <c r="AR14" s="48">
        <v>44228</v>
      </c>
      <c r="AS14" s="46" t="s">
        <v>62</v>
      </c>
      <c r="AT14" s="46" t="s">
        <v>84</v>
      </c>
      <c r="AU14" s="47">
        <v>1</v>
      </c>
      <c r="AV14" s="4" t="str">
        <f t="shared" si="0"/>
        <v>CUMPLIMIENTO TOTAL</v>
      </c>
      <c r="AW14" s="107" t="str">
        <f>(IF(AP14="CERRADO","NO APLICA ACCION CERRADA",AE14-#REF!))</f>
        <v>NO APLICA ACCION CERRADA</v>
      </c>
      <c r="AX14" s="118" t="str">
        <f>(IF(AP14="CERRADO","NO APLICA ACCION CERRADA",IF(Z14&lt;=0,"VENCIDO",IF(Z14&lt;=#REF!,"POR VENCER","CON TIEMPO"))))</f>
        <v>NO APLICA ACCION CERRADA</v>
      </c>
      <c r="AY14" s="48">
        <v>44228</v>
      </c>
      <c r="AZ14" s="85" t="s">
        <v>154</v>
      </c>
      <c r="BA14" s="46" t="s">
        <v>84</v>
      </c>
      <c r="BB14" s="47">
        <v>1</v>
      </c>
      <c r="BC14" s="118" t="s">
        <v>49</v>
      </c>
      <c r="BD14" s="118" t="s">
        <v>158</v>
      </c>
      <c r="BE14" s="45"/>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row>
    <row r="15" spans="1:438" ht="50.25" hidden="1" customHeight="1" x14ac:dyDescent="0.25">
      <c r="A15" s="35">
        <v>12</v>
      </c>
      <c r="B15" s="35" t="s">
        <v>40</v>
      </c>
      <c r="C15" s="35" t="s">
        <v>40</v>
      </c>
      <c r="D15" s="28" t="s">
        <v>102</v>
      </c>
      <c r="E15" s="28" t="s">
        <v>229</v>
      </c>
      <c r="F15" s="25" t="s">
        <v>230</v>
      </c>
      <c r="G15" s="25" t="s">
        <v>231</v>
      </c>
      <c r="H15" s="25" t="s">
        <v>6</v>
      </c>
      <c r="I15" s="28" t="s">
        <v>232</v>
      </c>
      <c r="J15" s="28" t="s">
        <v>84</v>
      </c>
      <c r="K15" s="25" t="s">
        <v>233</v>
      </c>
      <c r="L15" s="28">
        <v>2017</v>
      </c>
      <c r="M15" s="35" t="s">
        <v>234</v>
      </c>
      <c r="N15" s="28" t="s">
        <v>54</v>
      </c>
      <c r="O15" s="99" t="s">
        <v>235</v>
      </c>
      <c r="P15" s="28" t="s">
        <v>84</v>
      </c>
      <c r="Q15" s="28" t="s">
        <v>84</v>
      </c>
      <c r="R15" s="28" t="s">
        <v>84</v>
      </c>
      <c r="S15" s="28" t="s">
        <v>84</v>
      </c>
      <c r="T15" s="28" t="s">
        <v>84</v>
      </c>
      <c r="U15" s="37" t="s">
        <v>54</v>
      </c>
      <c r="V15" s="37" t="s">
        <v>54</v>
      </c>
      <c r="W15" s="228">
        <v>2020</v>
      </c>
      <c r="X15" s="37" t="s">
        <v>64</v>
      </c>
      <c r="Y15" s="37" t="s">
        <v>62</v>
      </c>
      <c r="Z15" s="34" t="e">
        <f>(IF(AP15=#REF!,#REF!,V15-#REF!))</f>
        <v>#REF!</v>
      </c>
      <c r="AA15" s="118" t="s">
        <v>154</v>
      </c>
      <c r="AB15" s="124">
        <v>44337</v>
      </c>
      <c r="AC15" s="112" t="s">
        <v>62</v>
      </c>
      <c r="AD15" s="112" t="s">
        <v>84</v>
      </c>
      <c r="AE15" s="125">
        <v>1</v>
      </c>
      <c r="AF15" s="4" t="s">
        <v>155</v>
      </c>
      <c r="AG15" s="107" t="s">
        <v>156</v>
      </c>
      <c r="AH15" s="118" t="s">
        <v>156</v>
      </c>
      <c r="AI15" s="126">
        <v>44337</v>
      </c>
      <c r="AJ15" s="118" t="s">
        <v>154</v>
      </c>
      <c r="AK15" s="118" t="s">
        <v>84</v>
      </c>
      <c r="AL15" s="127">
        <v>1</v>
      </c>
      <c r="AM15" s="125">
        <v>1</v>
      </c>
      <c r="AN15" s="118" t="s">
        <v>157</v>
      </c>
      <c r="AO15" s="193" t="s">
        <v>158</v>
      </c>
      <c r="AP15" s="191" t="s">
        <v>49</v>
      </c>
      <c r="AQ15" s="85" t="s">
        <v>154</v>
      </c>
      <c r="AR15" s="48">
        <v>44228</v>
      </c>
      <c r="AS15" s="46" t="s">
        <v>62</v>
      </c>
      <c r="AT15" s="46" t="s">
        <v>84</v>
      </c>
      <c r="AU15" s="47">
        <v>1</v>
      </c>
      <c r="AV15" s="4" t="str">
        <f t="shared" si="0"/>
        <v>CUMPLIMIENTO TOTAL</v>
      </c>
      <c r="AW15" s="107" t="str">
        <f>(IF(AP15="CERRADO","NO APLICA ACCION CERRADA",AE15-#REF!))</f>
        <v>NO APLICA ACCION CERRADA</v>
      </c>
      <c r="AX15" s="118" t="str">
        <f>(IF(AP15="CERRADO","NO APLICA ACCION CERRADA",IF(Z15&lt;=0,"VENCIDO",IF(Z15&lt;=#REF!,"POR VENCER","CON TIEMPO"))))</f>
        <v>NO APLICA ACCION CERRADA</v>
      </c>
      <c r="AY15" s="48">
        <v>44228</v>
      </c>
      <c r="AZ15" s="85" t="s">
        <v>154</v>
      </c>
      <c r="BA15" s="46" t="s">
        <v>84</v>
      </c>
      <c r="BB15" s="47">
        <v>1</v>
      </c>
      <c r="BC15" s="118" t="s">
        <v>49</v>
      </c>
      <c r="BD15" s="118" t="s">
        <v>158</v>
      </c>
      <c r="BE15" s="45"/>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row>
    <row r="16" spans="1:438" ht="50.25" hidden="1" customHeight="1" x14ac:dyDescent="0.25">
      <c r="A16" s="35">
        <v>13</v>
      </c>
      <c r="B16" s="35" t="s">
        <v>40</v>
      </c>
      <c r="C16" s="35" t="s">
        <v>40</v>
      </c>
      <c r="D16" s="28" t="s">
        <v>102</v>
      </c>
      <c r="E16" s="28" t="s">
        <v>229</v>
      </c>
      <c r="F16" s="38" t="s">
        <v>230</v>
      </c>
      <c r="G16" s="25" t="s">
        <v>231</v>
      </c>
      <c r="H16" s="25" t="s">
        <v>6</v>
      </c>
      <c r="I16" s="28" t="s">
        <v>236</v>
      </c>
      <c r="J16" s="28" t="s">
        <v>84</v>
      </c>
      <c r="K16" s="25" t="s">
        <v>233</v>
      </c>
      <c r="L16" s="28">
        <v>2017</v>
      </c>
      <c r="M16" s="35" t="s">
        <v>234</v>
      </c>
      <c r="N16" s="28" t="s">
        <v>54</v>
      </c>
      <c r="O16" s="26" t="s">
        <v>237</v>
      </c>
      <c r="P16" s="28" t="s">
        <v>84</v>
      </c>
      <c r="Q16" s="28" t="s">
        <v>84</v>
      </c>
      <c r="R16" s="28" t="s">
        <v>84</v>
      </c>
      <c r="S16" s="28" t="s">
        <v>84</v>
      </c>
      <c r="T16" s="28" t="s">
        <v>84</v>
      </c>
      <c r="U16" s="37" t="s">
        <v>54</v>
      </c>
      <c r="V16" s="37" t="s">
        <v>54</v>
      </c>
      <c r="W16" s="228">
        <v>2020</v>
      </c>
      <c r="X16" s="37" t="s">
        <v>64</v>
      </c>
      <c r="Y16" s="37" t="s">
        <v>62</v>
      </c>
      <c r="Z16" s="34" t="e">
        <f>(IF(AP16=#REF!,#REF!,V16-#REF!))</f>
        <v>#REF!</v>
      </c>
      <c r="AA16" s="118" t="s">
        <v>154</v>
      </c>
      <c r="AB16" s="124">
        <v>44337</v>
      </c>
      <c r="AC16" s="112" t="s">
        <v>62</v>
      </c>
      <c r="AD16" s="112" t="s">
        <v>84</v>
      </c>
      <c r="AE16" s="125">
        <v>1</v>
      </c>
      <c r="AF16" s="4" t="s">
        <v>155</v>
      </c>
      <c r="AG16" s="107" t="s">
        <v>156</v>
      </c>
      <c r="AH16" s="118" t="s">
        <v>156</v>
      </c>
      <c r="AI16" s="126">
        <v>44337</v>
      </c>
      <c r="AJ16" s="118" t="s">
        <v>154</v>
      </c>
      <c r="AK16" s="118" t="s">
        <v>84</v>
      </c>
      <c r="AL16" s="127">
        <v>1</v>
      </c>
      <c r="AM16" s="125">
        <v>1</v>
      </c>
      <c r="AN16" s="118" t="s">
        <v>157</v>
      </c>
      <c r="AO16" s="193" t="s">
        <v>158</v>
      </c>
      <c r="AP16" s="191" t="s">
        <v>49</v>
      </c>
      <c r="AQ16" s="85" t="s">
        <v>154</v>
      </c>
      <c r="AR16" s="48">
        <v>44228</v>
      </c>
      <c r="AS16" s="46" t="s">
        <v>62</v>
      </c>
      <c r="AT16" s="46" t="s">
        <v>84</v>
      </c>
      <c r="AU16" s="47">
        <v>1</v>
      </c>
      <c r="AV16" s="4" t="str">
        <f t="shared" si="0"/>
        <v>CUMPLIMIENTO TOTAL</v>
      </c>
      <c r="AW16" s="107" t="str">
        <f>(IF(AP16="CERRADO","NO APLICA ACCION CERRADA",AE16-#REF!))</f>
        <v>NO APLICA ACCION CERRADA</v>
      </c>
      <c r="AX16" s="118" t="str">
        <f>(IF(AP16="CERRADO","NO APLICA ACCION CERRADA",IF(Z16&lt;=0,"VENCIDO",IF(Z16&lt;=#REF!,"POR VENCER","CON TIEMPO"))))</f>
        <v>NO APLICA ACCION CERRADA</v>
      </c>
      <c r="AY16" s="48">
        <v>44228</v>
      </c>
      <c r="AZ16" s="85" t="s">
        <v>154</v>
      </c>
      <c r="BA16" s="46" t="s">
        <v>84</v>
      </c>
      <c r="BB16" s="47">
        <v>1</v>
      </c>
      <c r="BC16" s="118" t="s">
        <v>49</v>
      </c>
      <c r="BD16" s="118" t="s">
        <v>158</v>
      </c>
      <c r="BE16" s="45"/>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row>
    <row r="17" spans="1:438" ht="50.25" hidden="1" customHeight="1" x14ac:dyDescent="0.25">
      <c r="A17" s="35">
        <v>14</v>
      </c>
      <c r="B17" s="35" t="s">
        <v>40</v>
      </c>
      <c r="C17" s="35" t="s">
        <v>40</v>
      </c>
      <c r="D17" s="28" t="s">
        <v>102</v>
      </c>
      <c r="E17" s="28" t="s">
        <v>229</v>
      </c>
      <c r="F17" s="35" t="s">
        <v>230</v>
      </c>
      <c r="G17" s="25" t="s">
        <v>231</v>
      </c>
      <c r="H17" s="25" t="s">
        <v>6</v>
      </c>
      <c r="I17" s="28" t="s">
        <v>238</v>
      </c>
      <c r="J17" s="28" t="s">
        <v>84</v>
      </c>
      <c r="K17" s="25" t="s">
        <v>233</v>
      </c>
      <c r="L17" s="28">
        <v>2017</v>
      </c>
      <c r="M17" s="35" t="s">
        <v>234</v>
      </c>
      <c r="N17" s="28" t="s">
        <v>54</v>
      </c>
      <c r="O17" s="26" t="s">
        <v>239</v>
      </c>
      <c r="P17" s="28" t="s">
        <v>84</v>
      </c>
      <c r="Q17" s="28" t="s">
        <v>84</v>
      </c>
      <c r="R17" s="28" t="s">
        <v>84</v>
      </c>
      <c r="S17" s="28" t="s">
        <v>84</v>
      </c>
      <c r="T17" s="28" t="s">
        <v>84</v>
      </c>
      <c r="U17" s="37" t="s">
        <v>54</v>
      </c>
      <c r="V17" s="37" t="s">
        <v>54</v>
      </c>
      <c r="W17" s="228">
        <v>2020</v>
      </c>
      <c r="X17" s="37" t="s">
        <v>64</v>
      </c>
      <c r="Y17" s="37" t="s">
        <v>62</v>
      </c>
      <c r="Z17" s="34" t="e">
        <f>(IF(AP17=#REF!,#REF!,V17-#REF!))</f>
        <v>#REF!</v>
      </c>
      <c r="AA17" s="118" t="s">
        <v>154</v>
      </c>
      <c r="AB17" s="124">
        <v>44337</v>
      </c>
      <c r="AC17" s="112" t="s">
        <v>62</v>
      </c>
      <c r="AD17" s="112" t="s">
        <v>84</v>
      </c>
      <c r="AE17" s="125">
        <v>1</v>
      </c>
      <c r="AF17" s="4" t="s">
        <v>155</v>
      </c>
      <c r="AG17" s="107" t="s">
        <v>156</v>
      </c>
      <c r="AH17" s="118" t="s">
        <v>156</v>
      </c>
      <c r="AI17" s="126">
        <v>44337</v>
      </c>
      <c r="AJ17" s="118" t="s">
        <v>154</v>
      </c>
      <c r="AK17" s="118" t="s">
        <v>84</v>
      </c>
      <c r="AL17" s="127">
        <v>1</v>
      </c>
      <c r="AM17" s="125">
        <v>1</v>
      </c>
      <c r="AN17" s="118" t="s">
        <v>157</v>
      </c>
      <c r="AO17" s="193" t="s">
        <v>158</v>
      </c>
      <c r="AP17" s="191" t="s">
        <v>49</v>
      </c>
      <c r="AQ17" s="85" t="s">
        <v>154</v>
      </c>
      <c r="AR17" s="48">
        <v>44228</v>
      </c>
      <c r="AS17" s="46" t="s">
        <v>62</v>
      </c>
      <c r="AT17" s="46" t="s">
        <v>84</v>
      </c>
      <c r="AU17" s="47">
        <v>1</v>
      </c>
      <c r="AV17" s="4" t="str">
        <f t="shared" si="0"/>
        <v>CUMPLIMIENTO TOTAL</v>
      </c>
      <c r="AW17" s="107" t="str">
        <f>(IF(AP17="CERRADO","NO APLICA ACCION CERRADA",AE17-#REF!))</f>
        <v>NO APLICA ACCION CERRADA</v>
      </c>
      <c r="AX17" s="118" t="str">
        <f>(IF(AP17="CERRADO","NO APLICA ACCION CERRADA",IF(Z17&lt;=0,"VENCIDO",IF(Z17&lt;=#REF!,"POR VENCER","CON TIEMPO"))))</f>
        <v>NO APLICA ACCION CERRADA</v>
      </c>
      <c r="AY17" s="48">
        <v>44228</v>
      </c>
      <c r="AZ17" s="85" t="s">
        <v>154</v>
      </c>
      <c r="BA17" s="46" t="s">
        <v>84</v>
      </c>
      <c r="BB17" s="47">
        <v>1</v>
      </c>
      <c r="BC17" s="118" t="s">
        <v>49</v>
      </c>
      <c r="BD17" s="118" t="s">
        <v>158</v>
      </c>
      <c r="BE17" s="45"/>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row>
    <row r="18" spans="1:438" ht="50.25" hidden="1" customHeight="1" x14ac:dyDescent="0.25">
      <c r="A18" s="35">
        <v>15</v>
      </c>
      <c r="B18" s="35" t="s">
        <v>40</v>
      </c>
      <c r="C18" s="35" t="s">
        <v>40</v>
      </c>
      <c r="D18" s="28" t="s">
        <v>102</v>
      </c>
      <c r="E18" s="28" t="s">
        <v>240</v>
      </c>
      <c r="F18" s="35" t="s">
        <v>241</v>
      </c>
      <c r="G18" s="25" t="s">
        <v>231</v>
      </c>
      <c r="H18" s="25" t="s">
        <v>6</v>
      </c>
      <c r="I18" s="28" t="s">
        <v>242</v>
      </c>
      <c r="J18" s="28" t="s">
        <v>84</v>
      </c>
      <c r="K18" s="25" t="s">
        <v>233</v>
      </c>
      <c r="L18" s="28">
        <v>2017</v>
      </c>
      <c r="M18" s="35" t="s">
        <v>243</v>
      </c>
      <c r="N18" s="28" t="s">
        <v>54</v>
      </c>
      <c r="O18" s="26" t="s">
        <v>244</v>
      </c>
      <c r="P18" s="28" t="s">
        <v>84</v>
      </c>
      <c r="Q18" s="28" t="s">
        <v>84</v>
      </c>
      <c r="R18" s="28" t="s">
        <v>84</v>
      </c>
      <c r="S18" s="28" t="s">
        <v>84</v>
      </c>
      <c r="T18" s="28" t="s">
        <v>84</v>
      </c>
      <c r="U18" s="37" t="s">
        <v>54</v>
      </c>
      <c r="V18" s="37" t="s">
        <v>54</v>
      </c>
      <c r="W18" s="228">
        <v>2020</v>
      </c>
      <c r="X18" s="37" t="s">
        <v>64</v>
      </c>
      <c r="Y18" s="37" t="s">
        <v>64</v>
      </c>
      <c r="Z18" s="34" t="e">
        <f>(IF(AP18=#REF!,#REF!,V18-#REF!))</f>
        <v>#REF!</v>
      </c>
      <c r="AA18" s="118" t="s">
        <v>154</v>
      </c>
      <c r="AB18" s="124">
        <v>44337</v>
      </c>
      <c r="AC18" s="112" t="s">
        <v>62</v>
      </c>
      <c r="AD18" s="112" t="s">
        <v>84</v>
      </c>
      <c r="AE18" s="125">
        <v>1</v>
      </c>
      <c r="AF18" s="4" t="s">
        <v>155</v>
      </c>
      <c r="AG18" s="107" t="s">
        <v>156</v>
      </c>
      <c r="AH18" s="118" t="s">
        <v>156</v>
      </c>
      <c r="AI18" s="126">
        <v>44337</v>
      </c>
      <c r="AJ18" s="118" t="s">
        <v>154</v>
      </c>
      <c r="AK18" s="118" t="s">
        <v>84</v>
      </c>
      <c r="AL18" s="127">
        <v>1</v>
      </c>
      <c r="AM18" s="125">
        <v>1</v>
      </c>
      <c r="AN18" s="118" t="s">
        <v>157</v>
      </c>
      <c r="AO18" s="193" t="s">
        <v>158</v>
      </c>
      <c r="AP18" s="191" t="s">
        <v>49</v>
      </c>
      <c r="AQ18" s="85" t="s">
        <v>154</v>
      </c>
      <c r="AR18" s="48">
        <v>44228</v>
      </c>
      <c r="AS18" s="46" t="s">
        <v>62</v>
      </c>
      <c r="AT18" s="46" t="s">
        <v>84</v>
      </c>
      <c r="AU18" s="47">
        <v>1</v>
      </c>
      <c r="AV18" s="4" t="str">
        <f t="shared" si="0"/>
        <v>CUMPLIMIENTO TOTAL</v>
      </c>
      <c r="AW18" s="107" t="str">
        <f>(IF(AP18="CERRADO","NO APLICA ACCION CERRADA",AE18-#REF!))</f>
        <v>NO APLICA ACCION CERRADA</v>
      </c>
      <c r="AX18" s="118" t="str">
        <f>(IF(AP18="CERRADO","NO APLICA ACCION CERRADA",IF(Z18&lt;=0,"VENCIDO",IF(Z18&lt;=#REF!,"POR VENCER","CON TIEMPO"))))</f>
        <v>NO APLICA ACCION CERRADA</v>
      </c>
      <c r="AY18" s="48">
        <v>44228</v>
      </c>
      <c r="AZ18" s="85" t="s">
        <v>154</v>
      </c>
      <c r="BA18" s="46" t="s">
        <v>84</v>
      </c>
      <c r="BB18" s="47">
        <v>1</v>
      </c>
      <c r="BC18" s="118" t="s">
        <v>49</v>
      </c>
      <c r="BD18" s="118" t="s">
        <v>158</v>
      </c>
      <c r="BE18" s="45"/>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row>
    <row r="19" spans="1:438" ht="50.25" hidden="1" customHeight="1" x14ac:dyDescent="0.25">
      <c r="A19" s="35">
        <v>16</v>
      </c>
      <c r="B19" s="35" t="s">
        <v>40</v>
      </c>
      <c r="C19" s="35" t="s">
        <v>40</v>
      </c>
      <c r="D19" s="28" t="s">
        <v>102</v>
      </c>
      <c r="E19" s="28" t="s">
        <v>229</v>
      </c>
      <c r="F19" s="35" t="s">
        <v>230</v>
      </c>
      <c r="G19" s="25" t="s">
        <v>231</v>
      </c>
      <c r="H19" s="25" t="s">
        <v>6</v>
      </c>
      <c r="I19" s="28" t="s">
        <v>245</v>
      </c>
      <c r="J19" s="28" t="s">
        <v>84</v>
      </c>
      <c r="K19" s="25" t="s">
        <v>233</v>
      </c>
      <c r="L19" s="28">
        <v>2017</v>
      </c>
      <c r="M19" s="26" t="s">
        <v>234</v>
      </c>
      <c r="N19" s="28" t="s">
        <v>54</v>
      </c>
      <c r="O19" s="26" t="s">
        <v>246</v>
      </c>
      <c r="P19" s="28" t="s">
        <v>84</v>
      </c>
      <c r="Q19" s="28" t="s">
        <v>84</v>
      </c>
      <c r="R19" s="28" t="s">
        <v>84</v>
      </c>
      <c r="S19" s="28" t="s">
        <v>84</v>
      </c>
      <c r="T19" s="28" t="s">
        <v>84</v>
      </c>
      <c r="U19" s="37" t="s">
        <v>54</v>
      </c>
      <c r="V19" s="37" t="s">
        <v>54</v>
      </c>
      <c r="W19" s="228">
        <v>2020</v>
      </c>
      <c r="X19" s="37" t="s">
        <v>64</v>
      </c>
      <c r="Y19" s="37" t="s">
        <v>64</v>
      </c>
      <c r="Z19" s="34" t="e">
        <f>(IF(AP19=#REF!,#REF!,V19-#REF!))</f>
        <v>#REF!</v>
      </c>
      <c r="AA19" s="118" t="s">
        <v>154</v>
      </c>
      <c r="AB19" s="124">
        <v>44337</v>
      </c>
      <c r="AC19" s="112" t="s">
        <v>62</v>
      </c>
      <c r="AD19" s="112" t="s">
        <v>84</v>
      </c>
      <c r="AE19" s="125">
        <v>1</v>
      </c>
      <c r="AF19" s="4" t="s">
        <v>155</v>
      </c>
      <c r="AG19" s="107" t="s">
        <v>156</v>
      </c>
      <c r="AH19" s="118" t="s">
        <v>156</v>
      </c>
      <c r="AI19" s="126">
        <v>44337</v>
      </c>
      <c r="AJ19" s="118" t="s">
        <v>154</v>
      </c>
      <c r="AK19" s="118" t="s">
        <v>84</v>
      </c>
      <c r="AL19" s="127">
        <v>1</v>
      </c>
      <c r="AM19" s="125">
        <v>1</v>
      </c>
      <c r="AN19" s="118" t="s">
        <v>157</v>
      </c>
      <c r="AO19" s="193" t="s">
        <v>158</v>
      </c>
      <c r="AP19" s="191" t="s">
        <v>49</v>
      </c>
      <c r="AQ19" s="85" t="s">
        <v>154</v>
      </c>
      <c r="AR19" s="48">
        <v>44228</v>
      </c>
      <c r="AS19" s="46" t="s">
        <v>62</v>
      </c>
      <c r="AT19" s="46" t="s">
        <v>84</v>
      </c>
      <c r="AU19" s="47">
        <v>1</v>
      </c>
      <c r="AV19" s="4" t="str">
        <f t="shared" si="0"/>
        <v>CUMPLIMIENTO TOTAL</v>
      </c>
      <c r="AW19" s="107" t="str">
        <f>(IF(AP19="CERRADO","NO APLICA ACCION CERRADA",AE19-#REF!))</f>
        <v>NO APLICA ACCION CERRADA</v>
      </c>
      <c r="AX19" s="118" t="str">
        <f>(IF(AP19="CERRADO","NO APLICA ACCION CERRADA",IF(Z19&lt;=0,"VENCIDO",IF(Z19&lt;=#REF!,"POR VENCER","CON TIEMPO"))))</f>
        <v>NO APLICA ACCION CERRADA</v>
      </c>
      <c r="AY19" s="48">
        <v>44228</v>
      </c>
      <c r="AZ19" s="85" t="s">
        <v>154</v>
      </c>
      <c r="BA19" s="46" t="s">
        <v>84</v>
      </c>
      <c r="BB19" s="47">
        <v>1</v>
      </c>
      <c r="BC19" s="118" t="s">
        <v>49</v>
      </c>
      <c r="BD19" s="118" t="s">
        <v>158</v>
      </c>
      <c r="BE19" s="45"/>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row>
    <row r="20" spans="1:438" ht="50.25" hidden="1" customHeight="1" x14ac:dyDescent="0.25">
      <c r="A20" s="35">
        <v>17</v>
      </c>
      <c r="B20" s="35" t="s">
        <v>40</v>
      </c>
      <c r="C20" s="35" t="s">
        <v>40</v>
      </c>
      <c r="D20" s="28" t="s">
        <v>102</v>
      </c>
      <c r="E20" s="25" t="s">
        <v>247</v>
      </c>
      <c r="F20" s="35" t="s">
        <v>248</v>
      </c>
      <c r="G20" s="25" t="s">
        <v>231</v>
      </c>
      <c r="H20" s="25" t="s">
        <v>6</v>
      </c>
      <c r="I20" s="28" t="s">
        <v>249</v>
      </c>
      <c r="J20" s="28" t="s">
        <v>84</v>
      </c>
      <c r="K20" s="25" t="s">
        <v>233</v>
      </c>
      <c r="L20" s="28">
        <v>2017</v>
      </c>
      <c r="M20" s="35" t="s">
        <v>250</v>
      </c>
      <c r="N20" s="28" t="s">
        <v>54</v>
      </c>
      <c r="O20" s="26" t="s">
        <v>251</v>
      </c>
      <c r="P20" s="28" t="s">
        <v>84</v>
      </c>
      <c r="Q20" s="28" t="s">
        <v>84</v>
      </c>
      <c r="R20" s="28" t="s">
        <v>84</v>
      </c>
      <c r="S20" s="28" t="s">
        <v>84</v>
      </c>
      <c r="T20" s="28" t="s">
        <v>84</v>
      </c>
      <c r="U20" s="37" t="s">
        <v>54</v>
      </c>
      <c r="V20" s="37" t="s">
        <v>54</v>
      </c>
      <c r="W20" s="228">
        <v>2020</v>
      </c>
      <c r="X20" s="37" t="s">
        <v>64</v>
      </c>
      <c r="Y20" s="37" t="s">
        <v>64</v>
      </c>
      <c r="Z20" s="34" t="e">
        <f>(IF(AP20=#REF!,#REF!,V20-#REF!))</f>
        <v>#REF!</v>
      </c>
      <c r="AA20" s="118" t="s">
        <v>154</v>
      </c>
      <c r="AB20" s="124">
        <v>44337</v>
      </c>
      <c r="AC20" s="112" t="s">
        <v>62</v>
      </c>
      <c r="AD20" s="112" t="s">
        <v>84</v>
      </c>
      <c r="AE20" s="125">
        <v>1</v>
      </c>
      <c r="AF20" s="4" t="s">
        <v>155</v>
      </c>
      <c r="AG20" s="107" t="s">
        <v>156</v>
      </c>
      <c r="AH20" s="118" t="s">
        <v>156</v>
      </c>
      <c r="AI20" s="126">
        <v>44337</v>
      </c>
      <c r="AJ20" s="118" t="s">
        <v>154</v>
      </c>
      <c r="AK20" s="118" t="s">
        <v>84</v>
      </c>
      <c r="AL20" s="127">
        <v>1</v>
      </c>
      <c r="AM20" s="125">
        <v>1</v>
      </c>
      <c r="AN20" s="118" t="s">
        <v>157</v>
      </c>
      <c r="AO20" s="193" t="s">
        <v>158</v>
      </c>
      <c r="AP20" s="191" t="s">
        <v>49</v>
      </c>
      <c r="AQ20" s="85" t="s">
        <v>154</v>
      </c>
      <c r="AR20" s="48">
        <v>44228</v>
      </c>
      <c r="AS20" s="46" t="s">
        <v>62</v>
      </c>
      <c r="AT20" s="46" t="s">
        <v>84</v>
      </c>
      <c r="AU20" s="47">
        <v>1</v>
      </c>
      <c r="AV20" s="4" t="str">
        <f t="shared" si="0"/>
        <v>CUMPLIMIENTO TOTAL</v>
      </c>
      <c r="AW20" s="107" t="str">
        <f>(IF(AP20="CERRADO","NO APLICA ACCION CERRADA",AE20-#REF!))</f>
        <v>NO APLICA ACCION CERRADA</v>
      </c>
      <c r="AX20" s="118" t="str">
        <f>(IF(AP20="CERRADO","NO APLICA ACCION CERRADA",IF(Z20&lt;=0,"VENCIDO",IF(Z20&lt;=#REF!,"POR VENCER","CON TIEMPO"))))</f>
        <v>NO APLICA ACCION CERRADA</v>
      </c>
      <c r="AY20" s="48">
        <v>44228</v>
      </c>
      <c r="AZ20" s="85" t="s">
        <v>154</v>
      </c>
      <c r="BA20" s="46" t="s">
        <v>84</v>
      </c>
      <c r="BB20" s="47">
        <v>1</v>
      </c>
      <c r="BC20" s="118" t="s">
        <v>49</v>
      </c>
      <c r="BD20" s="118" t="s">
        <v>158</v>
      </c>
      <c r="BE20" s="45"/>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row>
    <row r="21" spans="1:438" ht="50.25" hidden="1" customHeight="1" x14ac:dyDescent="0.25">
      <c r="A21" s="35">
        <v>18</v>
      </c>
      <c r="B21" s="35" t="s">
        <v>40</v>
      </c>
      <c r="C21" s="35" t="s">
        <v>40</v>
      </c>
      <c r="D21" s="28" t="s">
        <v>102</v>
      </c>
      <c r="E21" s="28" t="s">
        <v>252</v>
      </c>
      <c r="F21" s="35" t="s">
        <v>253</v>
      </c>
      <c r="G21" s="25" t="s">
        <v>231</v>
      </c>
      <c r="H21" s="25" t="s">
        <v>6</v>
      </c>
      <c r="I21" s="28" t="s">
        <v>254</v>
      </c>
      <c r="J21" s="28" t="s">
        <v>84</v>
      </c>
      <c r="K21" s="25" t="s">
        <v>233</v>
      </c>
      <c r="L21" s="28">
        <v>2017</v>
      </c>
      <c r="M21" s="26" t="s">
        <v>255</v>
      </c>
      <c r="N21" s="28" t="s">
        <v>54</v>
      </c>
      <c r="O21" s="26" t="s">
        <v>256</v>
      </c>
      <c r="P21" s="28" t="s">
        <v>84</v>
      </c>
      <c r="Q21" s="28" t="s">
        <v>84</v>
      </c>
      <c r="R21" s="28" t="s">
        <v>84</v>
      </c>
      <c r="S21" s="28" t="s">
        <v>84</v>
      </c>
      <c r="T21" s="28" t="s">
        <v>84</v>
      </c>
      <c r="U21" s="37" t="s">
        <v>54</v>
      </c>
      <c r="V21" s="37" t="s">
        <v>54</v>
      </c>
      <c r="W21" s="228">
        <v>2020</v>
      </c>
      <c r="X21" s="37" t="s">
        <v>64</v>
      </c>
      <c r="Y21" s="37" t="s">
        <v>64</v>
      </c>
      <c r="Z21" s="34" t="e">
        <f>(IF(AP21=#REF!,#REF!,V21-#REF!))</f>
        <v>#REF!</v>
      </c>
      <c r="AA21" s="118" t="s">
        <v>154</v>
      </c>
      <c r="AB21" s="124">
        <v>44337</v>
      </c>
      <c r="AC21" s="112" t="s">
        <v>62</v>
      </c>
      <c r="AD21" s="112" t="s">
        <v>84</v>
      </c>
      <c r="AE21" s="125">
        <v>1</v>
      </c>
      <c r="AF21" s="4" t="s">
        <v>155</v>
      </c>
      <c r="AG21" s="107" t="s">
        <v>156</v>
      </c>
      <c r="AH21" s="118" t="s">
        <v>156</v>
      </c>
      <c r="AI21" s="126">
        <v>44337</v>
      </c>
      <c r="AJ21" s="118" t="s">
        <v>154</v>
      </c>
      <c r="AK21" s="118" t="s">
        <v>84</v>
      </c>
      <c r="AL21" s="127">
        <v>1</v>
      </c>
      <c r="AM21" s="125">
        <v>1</v>
      </c>
      <c r="AN21" s="118" t="s">
        <v>157</v>
      </c>
      <c r="AO21" s="193" t="s">
        <v>158</v>
      </c>
      <c r="AP21" s="191" t="s">
        <v>49</v>
      </c>
      <c r="AQ21" s="85" t="s">
        <v>154</v>
      </c>
      <c r="AR21" s="48">
        <v>44228</v>
      </c>
      <c r="AS21" s="46" t="s">
        <v>62</v>
      </c>
      <c r="AT21" s="46" t="s">
        <v>84</v>
      </c>
      <c r="AU21" s="47">
        <v>1</v>
      </c>
      <c r="AV21" s="4" t="str">
        <f t="shared" si="0"/>
        <v>CUMPLIMIENTO TOTAL</v>
      </c>
      <c r="AW21" s="107" t="str">
        <f>(IF(AP21="CERRADO","NO APLICA ACCION CERRADA",AE21-#REF!))</f>
        <v>NO APLICA ACCION CERRADA</v>
      </c>
      <c r="AX21" s="118" t="str">
        <f>(IF(AP21="CERRADO","NO APLICA ACCION CERRADA",IF(Z21&lt;=0,"VENCIDO",IF(Z21&lt;=#REF!,"POR VENCER","CON TIEMPO"))))</f>
        <v>NO APLICA ACCION CERRADA</v>
      </c>
      <c r="AY21" s="48">
        <v>44228</v>
      </c>
      <c r="AZ21" s="85" t="s">
        <v>154</v>
      </c>
      <c r="BA21" s="46" t="s">
        <v>84</v>
      </c>
      <c r="BB21" s="47">
        <v>1</v>
      </c>
      <c r="BC21" s="118" t="s">
        <v>49</v>
      </c>
      <c r="BD21" s="118" t="s">
        <v>158</v>
      </c>
      <c r="BE21" s="45"/>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row>
    <row r="22" spans="1:438" ht="50.25" hidden="1" customHeight="1" x14ac:dyDescent="0.25">
      <c r="A22" s="35">
        <v>22</v>
      </c>
      <c r="B22" s="35" t="s">
        <v>257</v>
      </c>
      <c r="C22" s="35" t="s">
        <v>40</v>
      </c>
      <c r="D22" s="28" t="s">
        <v>102</v>
      </c>
      <c r="E22" s="28" t="s">
        <v>258</v>
      </c>
      <c r="F22" s="28" t="s">
        <v>259</v>
      </c>
      <c r="G22" s="25" t="s">
        <v>231</v>
      </c>
      <c r="H22" s="25" t="s">
        <v>6</v>
      </c>
      <c r="I22" s="28" t="s">
        <v>260</v>
      </c>
      <c r="J22" s="28" t="s">
        <v>84</v>
      </c>
      <c r="K22" s="25" t="s">
        <v>261</v>
      </c>
      <c r="L22" s="28">
        <v>2017</v>
      </c>
      <c r="M22" s="26" t="s">
        <v>262</v>
      </c>
      <c r="N22" s="40" t="s">
        <v>263</v>
      </c>
      <c r="O22" s="286" t="s">
        <v>264</v>
      </c>
      <c r="P22" s="28" t="s">
        <v>84</v>
      </c>
      <c r="Q22" s="28" t="s">
        <v>84</v>
      </c>
      <c r="R22" s="28" t="s">
        <v>84</v>
      </c>
      <c r="S22" s="28" t="s">
        <v>84</v>
      </c>
      <c r="T22" s="28" t="s">
        <v>84</v>
      </c>
      <c r="U22" s="37">
        <v>44287</v>
      </c>
      <c r="V22" s="37">
        <v>44652</v>
      </c>
      <c r="W22" s="37"/>
      <c r="X22" s="37" t="s">
        <v>64</v>
      </c>
      <c r="Y22" s="37" t="s">
        <v>64</v>
      </c>
      <c r="Z22" s="34" t="e">
        <f>(IF(AP22=#REF!,#REF!,V22-#REF!))</f>
        <v>#REF!</v>
      </c>
      <c r="AA22" s="106" t="s">
        <v>265</v>
      </c>
      <c r="AB22" s="124">
        <v>44384</v>
      </c>
      <c r="AC22" s="112" t="s">
        <v>64</v>
      </c>
      <c r="AD22" s="106" t="s">
        <v>266</v>
      </c>
      <c r="AE22" s="125">
        <v>0</v>
      </c>
      <c r="AF22" s="4" t="s">
        <v>197</v>
      </c>
      <c r="AG22" s="107">
        <v>201</v>
      </c>
      <c r="AH22" s="118" t="s">
        <v>267</v>
      </c>
      <c r="AI22" s="126">
        <v>44519</v>
      </c>
      <c r="AJ22" s="118" t="s">
        <v>268</v>
      </c>
      <c r="AK22" s="118" t="s">
        <v>269</v>
      </c>
      <c r="AL22" s="127">
        <v>0</v>
      </c>
      <c r="AM22" s="127">
        <v>0</v>
      </c>
      <c r="AN22" s="118" t="s">
        <v>270</v>
      </c>
      <c r="AO22" s="193" t="s">
        <v>158</v>
      </c>
      <c r="AP22" s="192" t="s">
        <v>202</v>
      </c>
      <c r="AQ22" s="2" t="s">
        <v>271</v>
      </c>
      <c r="AR22" s="238">
        <v>44620</v>
      </c>
      <c r="AS22" s="287" t="s">
        <v>204</v>
      </c>
      <c r="AT22" s="46" t="s">
        <v>84</v>
      </c>
      <c r="AU22" s="47">
        <v>1</v>
      </c>
      <c r="AV22" s="4" t="str">
        <f t="shared" si="0"/>
        <v>CUMPLIMIENTO TOTAL</v>
      </c>
      <c r="AW22" s="107" t="e">
        <f>(IF(AP22="CERRADO","NO APLICA ACCION CERRADA",AE22-#REF!))</f>
        <v>#REF!</v>
      </c>
      <c r="AX22" s="118" t="e">
        <f>(IF(AP22="CERRADO","NO APLICA ACCION CERRADA",IF(Z22&lt;=0,"VENCIDO",IF(Z22&lt;=#REF!,"POR VENCER","CON TIEMPO"))))</f>
        <v>#REF!</v>
      </c>
      <c r="AY22" s="126">
        <v>44631</v>
      </c>
      <c r="AZ22" s="126" t="s">
        <v>272</v>
      </c>
      <c r="BA22" s="118" t="s">
        <v>273</v>
      </c>
      <c r="BB22" s="127">
        <v>1</v>
      </c>
      <c r="BC22" s="118" t="s">
        <v>49</v>
      </c>
      <c r="BD22" s="118" t="s">
        <v>158</v>
      </c>
      <c r="BE22" s="45"/>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row>
    <row r="23" spans="1:438" ht="50.25" hidden="1" customHeight="1" x14ac:dyDescent="0.25">
      <c r="A23" s="35">
        <v>28</v>
      </c>
      <c r="B23" s="35" t="s">
        <v>40</v>
      </c>
      <c r="C23" s="35" t="s">
        <v>40</v>
      </c>
      <c r="D23" s="28" t="s">
        <v>102</v>
      </c>
      <c r="E23" s="28" t="s">
        <v>258</v>
      </c>
      <c r="F23" s="28" t="s">
        <v>274</v>
      </c>
      <c r="G23" s="25" t="s">
        <v>231</v>
      </c>
      <c r="H23" s="25" t="s">
        <v>6</v>
      </c>
      <c r="I23" s="28" t="s">
        <v>275</v>
      </c>
      <c r="J23" s="28" t="s">
        <v>84</v>
      </c>
      <c r="K23" s="25" t="s">
        <v>261</v>
      </c>
      <c r="L23" s="28">
        <v>2017</v>
      </c>
      <c r="M23" s="26" t="s">
        <v>276</v>
      </c>
      <c r="N23" s="28" t="s">
        <v>54</v>
      </c>
      <c r="O23" s="25" t="s">
        <v>277</v>
      </c>
      <c r="P23" s="28" t="s">
        <v>84</v>
      </c>
      <c r="Q23" s="28" t="s">
        <v>84</v>
      </c>
      <c r="R23" s="28" t="s">
        <v>84</v>
      </c>
      <c r="S23" s="28" t="s">
        <v>84</v>
      </c>
      <c r="T23" s="28" t="s">
        <v>84</v>
      </c>
      <c r="U23" s="37" t="s">
        <v>54</v>
      </c>
      <c r="V23" s="37" t="s">
        <v>54</v>
      </c>
      <c r="W23" s="228">
        <v>2020</v>
      </c>
      <c r="X23" s="37" t="s">
        <v>64</v>
      </c>
      <c r="Y23" s="37" t="s">
        <v>62</v>
      </c>
      <c r="Z23" s="34" t="e">
        <f>(IF(AP23=#REF!,#REF!,V23-#REF!))</f>
        <v>#REF!</v>
      </c>
      <c r="AA23" s="118" t="s">
        <v>154</v>
      </c>
      <c r="AB23" s="124">
        <v>44337</v>
      </c>
      <c r="AC23" s="112" t="s">
        <v>62</v>
      </c>
      <c r="AD23" s="112" t="s">
        <v>84</v>
      </c>
      <c r="AE23" s="125">
        <v>1</v>
      </c>
      <c r="AF23" s="4" t="s">
        <v>155</v>
      </c>
      <c r="AG23" s="107" t="s">
        <v>156</v>
      </c>
      <c r="AH23" s="118" t="s">
        <v>156</v>
      </c>
      <c r="AI23" s="126">
        <v>44337</v>
      </c>
      <c r="AJ23" s="118" t="s">
        <v>154</v>
      </c>
      <c r="AK23" s="118" t="s">
        <v>84</v>
      </c>
      <c r="AL23" s="127">
        <v>1</v>
      </c>
      <c r="AM23" s="125">
        <v>1</v>
      </c>
      <c r="AN23" s="118" t="s">
        <v>157</v>
      </c>
      <c r="AO23" s="193" t="s">
        <v>158</v>
      </c>
      <c r="AP23" s="191" t="s">
        <v>49</v>
      </c>
      <c r="AQ23" s="85" t="s">
        <v>154</v>
      </c>
      <c r="AR23" s="48">
        <v>44228</v>
      </c>
      <c r="AS23" s="46" t="s">
        <v>62</v>
      </c>
      <c r="AT23" s="46" t="s">
        <v>84</v>
      </c>
      <c r="AU23" s="47">
        <v>1</v>
      </c>
      <c r="AV23" s="4" t="str">
        <f t="shared" si="0"/>
        <v>CUMPLIMIENTO TOTAL</v>
      </c>
      <c r="AW23" s="107" t="str">
        <f>(IF(AP23="CERRADO","NO APLICA ACCION CERRADA",AE23-#REF!))</f>
        <v>NO APLICA ACCION CERRADA</v>
      </c>
      <c r="AX23" s="118" t="str">
        <f>(IF(AP23="CERRADO","NO APLICA ACCION CERRADA",IF(Z23&lt;=0,"VENCIDO",IF(Z23&lt;=#REF!,"POR VENCER","CON TIEMPO"))))</f>
        <v>NO APLICA ACCION CERRADA</v>
      </c>
      <c r="AY23" s="48">
        <v>44228</v>
      </c>
      <c r="AZ23" s="85" t="s">
        <v>154</v>
      </c>
      <c r="BA23" s="46" t="s">
        <v>84</v>
      </c>
      <c r="BB23" s="47">
        <v>1</v>
      </c>
      <c r="BC23" s="118" t="s">
        <v>49</v>
      </c>
      <c r="BD23" s="118" t="s">
        <v>158</v>
      </c>
      <c r="BE23" s="45"/>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row>
    <row r="24" spans="1:438" ht="50.25" hidden="1" customHeight="1" x14ac:dyDescent="0.25">
      <c r="A24" s="35">
        <v>31</v>
      </c>
      <c r="B24" s="35" t="s">
        <v>40</v>
      </c>
      <c r="C24" s="35" t="s">
        <v>40</v>
      </c>
      <c r="D24" s="28" t="s">
        <v>102</v>
      </c>
      <c r="E24" s="28" t="s">
        <v>170</v>
      </c>
      <c r="F24" s="28" t="s">
        <v>278</v>
      </c>
      <c r="G24" s="25" t="s">
        <v>231</v>
      </c>
      <c r="H24" s="25" t="s">
        <v>6</v>
      </c>
      <c r="I24" s="28" t="s">
        <v>279</v>
      </c>
      <c r="J24" s="28" t="s">
        <v>84</v>
      </c>
      <c r="K24" s="25" t="s">
        <v>261</v>
      </c>
      <c r="L24" s="28">
        <v>2017</v>
      </c>
      <c r="M24" s="26" t="s">
        <v>280</v>
      </c>
      <c r="N24" s="28" t="s">
        <v>54</v>
      </c>
      <c r="O24" s="25" t="s">
        <v>281</v>
      </c>
      <c r="P24" s="28" t="s">
        <v>84</v>
      </c>
      <c r="Q24" s="28" t="s">
        <v>84</v>
      </c>
      <c r="R24" s="28" t="s">
        <v>84</v>
      </c>
      <c r="S24" s="28" t="s">
        <v>84</v>
      </c>
      <c r="T24" s="28" t="s">
        <v>84</v>
      </c>
      <c r="U24" s="37" t="s">
        <v>54</v>
      </c>
      <c r="V24" s="37" t="s">
        <v>54</v>
      </c>
      <c r="W24" s="228">
        <v>2020</v>
      </c>
      <c r="X24" s="37" t="s">
        <v>64</v>
      </c>
      <c r="Y24" s="37" t="s">
        <v>62</v>
      </c>
      <c r="Z24" s="34" t="e">
        <f>(IF(AP24=#REF!,#REF!,V24-#REF!))</f>
        <v>#REF!</v>
      </c>
      <c r="AA24" s="118" t="s">
        <v>154</v>
      </c>
      <c r="AB24" s="124">
        <v>44337</v>
      </c>
      <c r="AC24" s="112" t="s">
        <v>62</v>
      </c>
      <c r="AD24" s="112" t="s">
        <v>84</v>
      </c>
      <c r="AE24" s="125">
        <v>1</v>
      </c>
      <c r="AF24" s="4" t="s">
        <v>155</v>
      </c>
      <c r="AG24" s="107" t="s">
        <v>156</v>
      </c>
      <c r="AH24" s="118" t="s">
        <v>156</v>
      </c>
      <c r="AI24" s="126">
        <v>44337</v>
      </c>
      <c r="AJ24" s="118" t="s">
        <v>154</v>
      </c>
      <c r="AK24" s="118" t="s">
        <v>84</v>
      </c>
      <c r="AL24" s="127">
        <v>1</v>
      </c>
      <c r="AM24" s="125">
        <v>1</v>
      </c>
      <c r="AN24" s="118" t="s">
        <v>157</v>
      </c>
      <c r="AO24" s="193" t="s">
        <v>158</v>
      </c>
      <c r="AP24" s="191" t="s">
        <v>49</v>
      </c>
      <c r="AQ24" s="85" t="s">
        <v>154</v>
      </c>
      <c r="AR24" s="48">
        <v>44228</v>
      </c>
      <c r="AS24" s="46" t="s">
        <v>62</v>
      </c>
      <c r="AT24" s="46" t="s">
        <v>84</v>
      </c>
      <c r="AU24" s="47">
        <v>1</v>
      </c>
      <c r="AV24" s="4" t="str">
        <f t="shared" si="0"/>
        <v>CUMPLIMIENTO TOTAL</v>
      </c>
      <c r="AW24" s="107" t="str">
        <f>(IF(AP24="CERRADO","NO APLICA ACCION CERRADA",AE24-#REF!))</f>
        <v>NO APLICA ACCION CERRADA</v>
      </c>
      <c r="AX24" s="118" t="str">
        <f>(IF(AP24="CERRADO","NO APLICA ACCION CERRADA",IF(Z24&lt;=0,"VENCIDO",IF(Z24&lt;=#REF!,"POR VENCER","CON TIEMPO"))))</f>
        <v>NO APLICA ACCION CERRADA</v>
      </c>
      <c r="AY24" s="48">
        <v>44228</v>
      </c>
      <c r="AZ24" s="85" t="s">
        <v>154</v>
      </c>
      <c r="BA24" s="46" t="s">
        <v>84</v>
      </c>
      <c r="BB24" s="47">
        <v>1</v>
      </c>
      <c r="BC24" s="118" t="s">
        <v>49</v>
      </c>
      <c r="BD24" s="118" t="s">
        <v>158</v>
      </c>
      <c r="BE24" s="45"/>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row>
    <row r="25" spans="1:438" ht="50.25" hidden="1" customHeight="1" x14ac:dyDescent="0.25">
      <c r="A25" s="35">
        <v>32</v>
      </c>
      <c r="B25" s="35" t="s">
        <v>40</v>
      </c>
      <c r="C25" s="35" t="s">
        <v>40</v>
      </c>
      <c r="D25" s="28" t="s">
        <v>102</v>
      </c>
      <c r="E25" s="35" t="s">
        <v>258</v>
      </c>
      <c r="F25" s="35" t="s">
        <v>282</v>
      </c>
      <c r="G25" s="25" t="s">
        <v>231</v>
      </c>
      <c r="H25" s="25" t="s">
        <v>6</v>
      </c>
      <c r="I25" s="28" t="s">
        <v>283</v>
      </c>
      <c r="J25" s="28" t="s">
        <v>84</v>
      </c>
      <c r="K25" s="4" t="s">
        <v>261</v>
      </c>
      <c r="L25" s="28">
        <v>2017</v>
      </c>
      <c r="M25" s="26" t="s">
        <v>284</v>
      </c>
      <c r="N25" s="28" t="s">
        <v>54</v>
      </c>
      <c r="O25" s="25" t="s">
        <v>285</v>
      </c>
      <c r="P25" s="28" t="s">
        <v>84</v>
      </c>
      <c r="Q25" s="28" t="s">
        <v>84</v>
      </c>
      <c r="R25" s="28" t="s">
        <v>84</v>
      </c>
      <c r="S25" s="28" t="s">
        <v>84</v>
      </c>
      <c r="T25" s="28" t="s">
        <v>84</v>
      </c>
      <c r="U25" s="37" t="s">
        <v>54</v>
      </c>
      <c r="V25" s="37" t="s">
        <v>54</v>
      </c>
      <c r="W25" s="228">
        <v>2020</v>
      </c>
      <c r="X25" s="37" t="s">
        <v>64</v>
      </c>
      <c r="Y25" s="37" t="s">
        <v>62</v>
      </c>
      <c r="Z25" s="34" t="e">
        <f>(IF(AP25=#REF!,#REF!,V25-#REF!))</f>
        <v>#REF!</v>
      </c>
      <c r="AA25" s="118" t="s">
        <v>154</v>
      </c>
      <c r="AB25" s="124">
        <v>44337</v>
      </c>
      <c r="AC25" s="112" t="s">
        <v>62</v>
      </c>
      <c r="AD25" s="112" t="s">
        <v>84</v>
      </c>
      <c r="AE25" s="125">
        <v>1</v>
      </c>
      <c r="AF25" s="4" t="s">
        <v>155</v>
      </c>
      <c r="AG25" s="107" t="s">
        <v>156</v>
      </c>
      <c r="AH25" s="118" t="s">
        <v>156</v>
      </c>
      <c r="AI25" s="126">
        <v>44337</v>
      </c>
      <c r="AJ25" s="118" t="s">
        <v>154</v>
      </c>
      <c r="AK25" s="118" t="s">
        <v>84</v>
      </c>
      <c r="AL25" s="127">
        <v>1</v>
      </c>
      <c r="AM25" s="125">
        <v>1</v>
      </c>
      <c r="AN25" s="118" t="s">
        <v>157</v>
      </c>
      <c r="AO25" s="193" t="s">
        <v>158</v>
      </c>
      <c r="AP25" s="191" t="s">
        <v>49</v>
      </c>
      <c r="AQ25" s="85" t="s">
        <v>154</v>
      </c>
      <c r="AR25" s="48">
        <v>44228</v>
      </c>
      <c r="AS25" s="46" t="s">
        <v>62</v>
      </c>
      <c r="AT25" s="46" t="s">
        <v>84</v>
      </c>
      <c r="AU25" s="47">
        <v>1</v>
      </c>
      <c r="AV25" s="4" t="str">
        <f t="shared" si="0"/>
        <v>CUMPLIMIENTO TOTAL</v>
      </c>
      <c r="AW25" s="107" t="str">
        <f>(IF(AP25="CERRADO","NO APLICA ACCION CERRADA",AE25-#REF!))</f>
        <v>NO APLICA ACCION CERRADA</v>
      </c>
      <c r="AX25" s="118" t="str">
        <f>(IF(AP25="CERRADO","NO APLICA ACCION CERRADA",IF(Z25&lt;=0,"VENCIDO",IF(Z25&lt;=#REF!,"POR VENCER","CON TIEMPO"))))</f>
        <v>NO APLICA ACCION CERRADA</v>
      </c>
      <c r="AY25" s="48">
        <v>44228</v>
      </c>
      <c r="AZ25" s="85" t="s">
        <v>154</v>
      </c>
      <c r="BA25" s="46" t="s">
        <v>84</v>
      </c>
      <c r="BB25" s="47">
        <v>1</v>
      </c>
      <c r="BC25" s="118" t="s">
        <v>49</v>
      </c>
      <c r="BD25" s="118" t="s">
        <v>158</v>
      </c>
      <c r="BE25" s="45"/>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row>
    <row r="26" spans="1:438" ht="50.25" hidden="1" customHeight="1" x14ac:dyDescent="0.25">
      <c r="A26" s="35">
        <v>33</v>
      </c>
      <c r="B26" s="29" t="s">
        <v>24</v>
      </c>
      <c r="C26" s="35" t="s">
        <v>28</v>
      </c>
      <c r="D26" s="28" t="s">
        <v>99</v>
      </c>
      <c r="E26" s="35" t="s">
        <v>286</v>
      </c>
      <c r="F26" s="35" t="s">
        <v>287</v>
      </c>
      <c r="G26" s="25" t="s">
        <v>288</v>
      </c>
      <c r="H26" s="25" t="s">
        <v>6</v>
      </c>
      <c r="I26" s="28" t="s">
        <v>289</v>
      </c>
      <c r="J26" s="28" t="s">
        <v>84</v>
      </c>
      <c r="K26" s="25" t="s">
        <v>290</v>
      </c>
      <c r="L26" s="28">
        <v>2017</v>
      </c>
      <c r="M26" s="26" t="s">
        <v>291</v>
      </c>
      <c r="N26" s="40" t="s">
        <v>292</v>
      </c>
      <c r="O26" s="26" t="s">
        <v>293</v>
      </c>
      <c r="P26" s="28" t="s">
        <v>84</v>
      </c>
      <c r="Q26" s="28" t="s">
        <v>84</v>
      </c>
      <c r="R26" s="28" t="s">
        <v>84</v>
      </c>
      <c r="S26" s="28" t="s">
        <v>84</v>
      </c>
      <c r="T26" s="28" t="s">
        <v>84</v>
      </c>
      <c r="U26" s="37">
        <v>43891</v>
      </c>
      <c r="V26" s="37">
        <v>44196</v>
      </c>
      <c r="W26" s="37">
        <v>44452</v>
      </c>
      <c r="X26" s="37" t="s">
        <v>64</v>
      </c>
      <c r="Y26" s="37" t="s">
        <v>64</v>
      </c>
      <c r="Z26" s="34" t="e">
        <f>(IF(AP26=#REF!,#REF!,V26-#REF!))</f>
        <v>#REF!</v>
      </c>
      <c r="AA26" s="128" t="s">
        <v>294</v>
      </c>
      <c r="AB26" s="124">
        <v>44368</v>
      </c>
      <c r="AC26" s="112" t="s">
        <v>62</v>
      </c>
      <c r="AD26" s="112" t="s">
        <v>84</v>
      </c>
      <c r="AE26" s="125">
        <v>1</v>
      </c>
      <c r="AF26" s="4" t="s">
        <v>155</v>
      </c>
      <c r="AG26" s="107">
        <v>-255</v>
      </c>
      <c r="AH26" s="118" t="s">
        <v>198</v>
      </c>
      <c r="AI26" s="126">
        <v>44520</v>
      </c>
      <c r="AJ26" s="118" t="s">
        <v>154</v>
      </c>
      <c r="AK26" s="108" t="s">
        <v>295</v>
      </c>
      <c r="AL26" s="125">
        <v>1</v>
      </c>
      <c r="AM26" s="125">
        <v>1</v>
      </c>
      <c r="AN26" s="118" t="s">
        <v>157</v>
      </c>
      <c r="AO26" s="193" t="s">
        <v>158</v>
      </c>
      <c r="AP26" s="191" t="s">
        <v>49</v>
      </c>
      <c r="AQ26" s="85" t="s">
        <v>154</v>
      </c>
      <c r="AR26" s="48">
        <v>44228</v>
      </c>
      <c r="AS26" s="46" t="s">
        <v>62</v>
      </c>
      <c r="AT26" s="46" t="s">
        <v>84</v>
      </c>
      <c r="AU26" s="47">
        <v>1</v>
      </c>
      <c r="AV26" s="4" t="str">
        <f t="shared" si="0"/>
        <v>CUMPLIMIENTO TOTAL</v>
      </c>
      <c r="AW26" s="107" t="str">
        <f>(IF(AP26="CERRADO","NO APLICA ACCION CERRADA",AE26-#REF!))</f>
        <v>NO APLICA ACCION CERRADA</v>
      </c>
      <c r="AX26" s="118" t="str">
        <f>(IF(AP26="CERRADO","NO APLICA ACCION CERRADA",IF(Z26&lt;=0,"VENCIDO",IF(Z26&lt;=#REF!,"POR VENCER","CON TIEMPO"))))</f>
        <v>NO APLICA ACCION CERRADA</v>
      </c>
      <c r="AY26" s="48">
        <v>44228</v>
      </c>
      <c r="AZ26" s="85" t="s">
        <v>154</v>
      </c>
      <c r="BA26" s="46" t="s">
        <v>84</v>
      </c>
      <c r="BB26" s="47">
        <v>1</v>
      </c>
      <c r="BC26" s="118" t="s">
        <v>49</v>
      </c>
      <c r="BD26" s="118" t="s">
        <v>158</v>
      </c>
      <c r="BE26" s="45"/>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row>
    <row r="27" spans="1:438" ht="50.25" hidden="1" customHeight="1" x14ac:dyDescent="0.25">
      <c r="A27" s="35">
        <v>34</v>
      </c>
      <c r="B27" s="29" t="s">
        <v>24</v>
      </c>
      <c r="C27" s="35" t="s">
        <v>28</v>
      </c>
      <c r="D27" s="28" t="s">
        <v>99</v>
      </c>
      <c r="E27" s="35" t="s">
        <v>286</v>
      </c>
      <c r="F27" s="35" t="s">
        <v>287</v>
      </c>
      <c r="G27" s="25" t="s">
        <v>288</v>
      </c>
      <c r="H27" s="25" t="s">
        <v>6</v>
      </c>
      <c r="I27" s="28" t="s">
        <v>296</v>
      </c>
      <c r="J27" s="28" t="s">
        <v>84</v>
      </c>
      <c r="K27" s="25" t="s">
        <v>290</v>
      </c>
      <c r="L27" s="28">
        <v>2017</v>
      </c>
      <c r="M27" s="26" t="s">
        <v>297</v>
      </c>
      <c r="N27" s="40" t="s">
        <v>298</v>
      </c>
      <c r="O27" s="26" t="s">
        <v>299</v>
      </c>
      <c r="P27" s="28" t="s">
        <v>84</v>
      </c>
      <c r="Q27" s="28" t="s">
        <v>84</v>
      </c>
      <c r="R27" s="28" t="s">
        <v>84</v>
      </c>
      <c r="S27" s="28" t="s">
        <v>84</v>
      </c>
      <c r="T27" s="28" t="s">
        <v>84</v>
      </c>
      <c r="U27" s="37">
        <v>43891</v>
      </c>
      <c r="V27" s="37">
        <v>44196</v>
      </c>
      <c r="W27" s="37">
        <v>44452</v>
      </c>
      <c r="X27" s="37" t="s">
        <v>64</v>
      </c>
      <c r="Y27" s="37" t="s">
        <v>64</v>
      </c>
      <c r="Z27" s="34" t="e">
        <f>(IF(AP27=#REF!,#REF!,V27-#REF!))</f>
        <v>#REF!</v>
      </c>
      <c r="AA27" s="128" t="s">
        <v>294</v>
      </c>
      <c r="AB27" s="124">
        <v>44368</v>
      </c>
      <c r="AC27" s="112" t="s">
        <v>62</v>
      </c>
      <c r="AD27" s="112" t="s">
        <v>84</v>
      </c>
      <c r="AE27" s="125">
        <v>1</v>
      </c>
      <c r="AF27" s="4" t="s">
        <v>155</v>
      </c>
      <c r="AG27" s="107">
        <v>-255</v>
      </c>
      <c r="AH27" s="118" t="s">
        <v>198</v>
      </c>
      <c r="AI27" s="126">
        <v>44520</v>
      </c>
      <c r="AJ27" s="118" t="s">
        <v>154</v>
      </c>
      <c r="AK27" s="108" t="s">
        <v>295</v>
      </c>
      <c r="AL27" s="125">
        <v>1</v>
      </c>
      <c r="AM27" s="125">
        <v>1</v>
      </c>
      <c r="AN27" s="118" t="s">
        <v>157</v>
      </c>
      <c r="AO27" s="193" t="s">
        <v>158</v>
      </c>
      <c r="AP27" s="191" t="s">
        <v>49</v>
      </c>
      <c r="AQ27" s="85" t="s">
        <v>154</v>
      </c>
      <c r="AR27" s="48">
        <v>44228</v>
      </c>
      <c r="AS27" s="46" t="s">
        <v>62</v>
      </c>
      <c r="AT27" s="46" t="s">
        <v>84</v>
      </c>
      <c r="AU27" s="47">
        <v>1</v>
      </c>
      <c r="AV27" s="4" t="str">
        <f t="shared" si="0"/>
        <v>CUMPLIMIENTO TOTAL</v>
      </c>
      <c r="AW27" s="107" t="str">
        <f>(IF(AP27="CERRADO","NO APLICA ACCION CERRADA",AE27-#REF!))</f>
        <v>NO APLICA ACCION CERRADA</v>
      </c>
      <c r="AX27" s="118" t="str">
        <f>(IF(AP27="CERRADO","NO APLICA ACCION CERRADA",IF(Z27&lt;=0,"VENCIDO",IF(Z27&lt;=#REF!,"POR VENCER","CON TIEMPO"))))</f>
        <v>NO APLICA ACCION CERRADA</v>
      </c>
      <c r="AY27" s="48">
        <v>44228</v>
      </c>
      <c r="AZ27" s="85" t="s">
        <v>154</v>
      </c>
      <c r="BA27" s="46" t="s">
        <v>84</v>
      </c>
      <c r="BB27" s="47">
        <v>1</v>
      </c>
      <c r="BC27" s="118" t="s">
        <v>49</v>
      </c>
      <c r="BD27" s="118" t="s">
        <v>158</v>
      </c>
      <c r="BE27" s="45"/>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row>
    <row r="28" spans="1:438" ht="50.25" hidden="1" customHeight="1" x14ac:dyDescent="0.25">
      <c r="A28" s="35">
        <v>35</v>
      </c>
      <c r="B28" s="26" t="s">
        <v>300</v>
      </c>
      <c r="C28" s="25" t="s">
        <v>21</v>
      </c>
      <c r="D28" s="28" t="s">
        <v>96</v>
      </c>
      <c r="E28" s="25" t="s">
        <v>170</v>
      </c>
      <c r="F28" s="25" t="s">
        <v>171</v>
      </c>
      <c r="G28" s="25" t="s">
        <v>301</v>
      </c>
      <c r="H28" s="25" t="s">
        <v>7</v>
      </c>
      <c r="I28" s="28" t="s">
        <v>302</v>
      </c>
      <c r="J28" s="28" t="s">
        <v>303</v>
      </c>
      <c r="K28" s="28">
        <v>76</v>
      </c>
      <c r="L28" s="28">
        <v>2018</v>
      </c>
      <c r="M28" s="26" t="s">
        <v>304</v>
      </c>
      <c r="N28" s="26" t="s">
        <v>305</v>
      </c>
      <c r="O28" s="26" t="s">
        <v>306</v>
      </c>
      <c r="P28" s="28" t="s">
        <v>84</v>
      </c>
      <c r="Q28" s="26" t="s">
        <v>84</v>
      </c>
      <c r="R28" s="26" t="s">
        <v>307</v>
      </c>
      <c r="S28" s="28" t="s">
        <v>84</v>
      </c>
      <c r="T28" s="28" t="s">
        <v>84</v>
      </c>
      <c r="U28" s="37">
        <v>43253</v>
      </c>
      <c r="V28" s="37">
        <v>43606</v>
      </c>
      <c r="W28" s="228">
        <v>2020</v>
      </c>
      <c r="X28" s="37" t="s">
        <v>64</v>
      </c>
      <c r="Y28" s="37" t="s">
        <v>64</v>
      </c>
      <c r="Z28" s="34" t="e">
        <f>(IF(AP28=#REF!,#REF!,V28-#REF!))</f>
        <v>#REF!</v>
      </c>
      <c r="AA28" s="118" t="s">
        <v>154</v>
      </c>
      <c r="AB28" s="124">
        <v>44337</v>
      </c>
      <c r="AC28" s="112" t="s">
        <v>62</v>
      </c>
      <c r="AD28" s="112" t="s">
        <v>84</v>
      </c>
      <c r="AE28" s="125">
        <v>1</v>
      </c>
      <c r="AF28" s="4" t="s">
        <v>155</v>
      </c>
      <c r="AG28" s="107" t="s">
        <v>156</v>
      </c>
      <c r="AH28" s="118" t="s">
        <v>156</v>
      </c>
      <c r="AI28" s="126">
        <v>44337</v>
      </c>
      <c r="AJ28" s="118" t="s">
        <v>154</v>
      </c>
      <c r="AK28" s="118" t="s">
        <v>84</v>
      </c>
      <c r="AL28" s="125">
        <v>1</v>
      </c>
      <c r="AM28" s="125">
        <v>1</v>
      </c>
      <c r="AN28" s="118" t="s">
        <v>157</v>
      </c>
      <c r="AO28" s="193" t="s">
        <v>158</v>
      </c>
      <c r="AP28" s="191" t="s">
        <v>49</v>
      </c>
      <c r="AQ28" s="85" t="s">
        <v>154</v>
      </c>
      <c r="AR28" s="48">
        <v>44228</v>
      </c>
      <c r="AS28" s="46" t="s">
        <v>62</v>
      </c>
      <c r="AT28" s="46" t="s">
        <v>84</v>
      </c>
      <c r="AU28" s="47">
        <v>1</v>
      </c>
      <c r="AV28" s="4" t="str">
        <f t="shared" si="0"/>
        <v>CUMPLIMIENTO TOTAL</v>
      </c>
      <c r="AW28" s="107" t="str">
        <f>(IF(AP28="CERRADO","NO APLICA ACCION CERRADA",AE28-#REF!))</f>
        <v>NO APLICA ACCION CERRADA</v>
      </c>
      <c r="AX28" s="118" t="str">
        <f>(IF(AP28="CERRADO","NO APLICA ACCION CERRADA",IF(Z28&lt;=0,"VENCIDO",IF(Z28&lt;=#REF!,"POR VENCER","CON TIEMPO"))))</f>
        <v>NO APLICA ACCION CERRADA</v>
      </c>
      <c r="AY28" s="48">
        <v>44228</v>
      </c>
      <c r="AZ28" s="85" t="s">
        <v>154</v>
      </c>
      <c r="BA28" s="46" t="s">
        <v>84</v>
      </c>
      <c r="BB28" s="47">
        <v>1</v>
      </c>
      <c r="BC28" s="118" t="s">
        <v>49</v>
      </c>
      <c r="BD28" s="118" t="s">
        <v>158</v>
      </c>
      <c r="BE28" s="45"/>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row>
    <row r="29" spans="1:438" ht="50.25" hidden="1" customHeight="1" x14ac:dyDescent="0.25">
      <c r="A29" s="35">
        <v>36</v>
      </c>
      <c r="B29" s="26" t="s">
        <v>308</v>
      </c>
      <c r="C29" s="25" t="s">
        <v>35</v>
      </c>
      <c r="D29" s="28" t="s">
        <v>99</v>
      </c>
      <c r="E29" s="25" t="s">
        <v>170</v>
      </c>
      <c r="F29" s="25" t="s">
        <v>171</v>
      </c>
      <c r="G29" s="25" t="s">
        <v>309</v>
      </c>
      <c r="H29" s="25" t="s">
        <v>7</v>
      </c>
      <c r="I29" s="28" t="s">
        <v>310</v>
      </c>
      <c r="J29" s="28" t="s">
        <v>303</v>
      </c>
      <c r="K29" s="28">
        <v>76</v>
      </c>
      <c r="L29" s="28">
        <v>2018</v>
      </c>
      <c r="M29" s="26" t="s">
        <v>304</v>
      </c>
      <c r="N29" s="26" t="s">
        <v>305</v>
      </c>
      <c r="O29" s="26" t="s">
        <v>311</v>
      </c>
      <c r="P29" s="28" t="s">
        <v>84</v>
      </c>
      <c r="Q29" s="26" t="s">
        <v>84</v>
      </c>
      <c r="R29" s="26" t="s">
        <v>312</v>
      </c>
      <c r="S29" s="28" t="s">
        <v>84</v>
      </c>
      <c r="T29" s="28" t="s">
        <v>84</v>
      </c>
      <c r="U29" s="37">
        <v>43253</v>
      </c>
      <c r="V29" s="37">
        <v>43606</v>
      </c>
      <c r="W29" s="228">
        <v>2020</v>
      </c>
      <c r="X29" s="37" t="s">
        <v>64</v>
      </c>
      <c r="Y29" s="37" t="s">
        <v>64</v>
      </c>
      <c r="Z29" s="34" t="e">
        <f>(IF(AP29=#REF!,#REF!,V29-#REF!))</f>
        <v>#REF!</v>
      </c>
      <c r="AA29" s="118" t="s">
        <v>154</v>
      </c>
      <c r="AB29" s="124">
        <v>44337</v>
      </c>
      <c r="AC29" s="112" t="s">
        <v>62</v>
      </c>
      <c r="AD29" s="112" t="s">
        <v>84</v>
      </c>
      <c r="AE29" s="125">
        <v>1</v>
      </c>
      <c r="AF29" s="4" t="s">
        <v>155</v>
      </c>
      <c r="AG29" s="107" t="s">
        <v>156</v>
      </c>
      <c r="AH29" s="118" t="s">
        <v>156</v>
      </c>
      <c r="AI29" s="126">
        <v>44337</v>
      </c>
      <c r="AJ29" s="118" t="s">
        <v>154</v>
      </c>
      <c r="AK29" s="118" t="s">
        <v>84</v>
      </c>
      <c r="AL29" s="125">
        <v>1</v>
      </c>
      <c r="AM29" s="125">
        <v>1</v>
      </c>
      <c r="AN29" s="118" t="s">
        <v>157</v>
      </c>
      <c r="AO29" s="193" t="s">
        <v>158</v>
      </c>
      <c r="AP29" s="191" t="s">
        <v>49</v>
      </c>
      <c r="AQ29" s="85" t="s">
        <v>154</v>
      </c>
      <c r="AR29" s="48">
        <v>44228</v>
      </c>
      <c r="AS29" s="46" t="s">
        <v>62</v>
      </c>
      <c r="AT29" s="46" t="s">
        <v>84</v>
      </c>
      <c r="AU29" s="47">
        <v>1</v>
      </c>
      <c r="AV29" s="4" t="str">
        <f t="shared" si="0"/>
        <v>CUMPLIMIENTO TOTAL</v>
      </c>
      <c r="AW29" s="107" t="str">
        <f>(IF(AP29="CERRADO","NO APLICA ACCION CERRADA",AE29-#REF!))</f>
        <v>NO APLICA ACCION CERRADA</v>
      </c>
      <c r="AX29" s="118" t="str">
        <f>(IF(AP29="CERRADO","NO APLICA ACCION CERRADA",IF(Z29&lt;=0,"VENCIDO",IF(Z29&lt;=#REF!,"POR VENCER","CON TIEMPO"))))</f>
        <v>NO APLICA ACCION CERRADA</v>
      </c>
      <c r="AY29" s="48">
        <v>44228</v>
      </c>
      <c r="AZ29" s="85" t="s">
        <v>154</v>
      </c>
      <c r="BA29" s="46" t="s">
        <v>84</v>
      </c>
      <c r="BB29" s="47">
        <v>1</v>
      </c>
      <c r="BC29" s="118" t="s">
        <v>49</v>
      </c>
      <c r="BD29" s="118" t="s">
        <v>158</v>
      </c>
      <c r="BE29" s="45"/>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row>
    <row r="30" spans="1:438" ht="50.25" hidden="1" customHeight="1" x14ac:dyDescent="0.25">
      <c r="A30" s="35">
        <v>37</v>
      </c>
      <c r="B30" s="26" t="s">
        <v>313</v>
      </c>
      <c r="C30" s="25" t="s">
        <v>20</v>
      </c>
      <c r="D30" s="25" t="s">
        <v>95</v>
      </c>
      <c r="E30" s="25" t="s">
        <v>170</v>
      </c>
      <c r="F30" s="25" t="s">
        <v>171</v>
      </c>
      <c r="G30" s="25" t="s">
        <v>148</v>
      </c>
      <c r="H30" s="25" t="s">
        <v>7</v>
      </c>
      <c r="I30" s="28" t="s">
        <v>314</v>
      </c>
      <c r="J30" s="28" t="s">
        <v>303</v>
      </c>
      <c r="K30" s="28">
        <v>76</v>
      </c>
      <c r="L30" s="28">
        <v>2018</v>
      </c>
      <c r="M30" s="26" t="s">
        <v>304</v>
      </c>
      <c r="N30" s="26" t="s">
        <v>315</v>
      </c>
      <c r="O30" s="26" t="s">
        <v>316</v>
      </c>
      <c r="P30" s="28" t="s">
        <v>84</v>
      </c>
      <c r="Q30" s="26" t="s">
        <v>84</v>
      </c>
      <c r="R30" s="26" t="s">
        <v>317</v>
      </c>
      <c r="S30" s="28" t="s">
        <v>84</v>
      </c>
      <c r="T30" s="28" t="s">
        <v>84</v>
      </c>
      <c r="U30" s="37">
        <v>43253</v>
      </c>
      <c r="V30" s="37">
        <v>43606</v>
      </c>
      <c r="W30" s="228">
        <v>2020</v>
      </c>
      <c r="X30" s="37" t="s">
        <v>64</v>
      </c>
      <c r="Y30" s="37" t="s">
        <v>64</v>
      </c>
      <c r="Z30" s="34" t="e">
        <f>(IF(AP30=#REF!,#REF!,V30-#REF!))</f>
        <v>#REF!</v>
      </c>
      <c r="AA30" s="118" t="s">
        <v>154</v>
      </c>
      <c r="AB30" s="124">
        <v>44337</v>
      </c>
      <c r="AC30" s="112" t="s">
        <v>62</v>
      </c>
      <c r="AD30" s="112" t="s">
        <v>84</v>
      </c>
      <c r="AE30" s="125">
        <v>1</v>
      </c>
      <c r="AF30" s="4" t="s">
        <v>155</v>
      </c>
      <c r="AG30" s="107" t="s">
        <v>156</v>
      </c>
      <c r="AH30" s="118" t="s">
        <v>156</v>
      </c>
      <c r="AI30" s="126">
        <v>44337</v>
      </c>
      <c r="AJ30" s="118" t="s">
        <v>154</v>
      </c>
      <c r="AK30" s="118" t="s">
        <v>84</v>
      </c>
      <c r="AL30" s="125">
        <v>1</v>
      </c>
      <c r="AM30" s="125">
        <v>1</v>
      </c>
      <c r="AN30" s="118" t="s">
        <v>157</v>
      </c>
      <c r="AO30" s="193" t="s">
        <v>158</v>
      </c>
      <c r="AP30" s="191" t="s">
        <v>49</v>
      </c>
      <c r="AQ30" s="85" t="s">
        <v>154</v>
      </c>
      <c r="AR30" s="48">
        <v>44228</v>
      </c>
      <c r="AS30" s="46" t="s">
        <v>62</v>
      </c>
      <c r="AT30" s="46" t="s">
        <v>84</v>
      </c>
      <c r="AU30" s="47">
        <v>1</v>
      </c>
      <c r="AV30" s="4" t="str">
        <f t="shared" si="0"/>
        <v>CUMPLIMIENTO TOTAL</v>
      </c>
      <c r="AW30" s="107" t="str">
        <f>(IF(AP30="CERRADO","NO APLICA ACCION CERRADA",AE30-#REF!))</f>
        <v>NO APLICA ACCION CERRADA</v>
      </c>
      <c r="AX30" s="118" t="str">
        <f>(IF(AP30="CERRADO","NO APLICA ACCION CERRADA",IF(Z30&lt;=0,"VENCIDO",IF(Z30&lt;=#REF!,"POR VENCER","CON TIEMPO"))))</f>
        <v>NO APLICA ACCION CERRADA</v>
      </c>
      <c r="AY30" s="48">
        <v>44228</v>
      </c>
      <c r="AZ30" s="85" t="s">
        <v>154</v>
      </c>
      <c r="BA30" s="46" t="s">
        <v>84</v>
      </c>
      <c r="BB30" s="47">
        <v>1</v>
      </c>
      <c r="BC30" s="118" t="s">
        <v>49</v>
      </c>
      <c r="BD30" s="118" t="s">
        <v>158</v>
      </c>
      <c r="BE30" s="45"/>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row>
    <row r="31" spans="1:438" ht="50.25" hidden="1" customHeight="1" x14ac:dyDescent="0.25">
      <c r="A31" s="35">
        <v>38</v>
      </c>
      <c r="B31" s="26" t="s">
        <v>300</v>
      </c>
      <c r="C31" s="25" t="s">
        <v>21</v>
      </c>
      <c r="D31" s="28" t="s">
        <v>96</v>
      </c>
      <c r="E31" s="25" t="s">
        <v>318</v>
      </c>
      <c r="F31" s="25" t="s">
        <v>319</v>
      </c>
      <c r="G31" s="25" t="s">
        <v>301</v>
      </c>
      <c r="H31" s="25" t="s">
        <v>7</v>
      </c>
      <c r="I31" s="28" t="s">
        <v>320</v>
      </c>
      <c r="J31" s="28" t="s">
        <v>321</v>
      </c>
      <c r="K31" s="28">
        <v>76</v>
      </c>
      <c r="L31" s="28">
        <v>2018</v>
      </c>
      <c r="M31" s="26" t="s">
        <v>322</v>
      </c>
      <c r="N31" s="26" t="s">
        <v>323</v>
      </c>
      <c r="O31" s="26" t="s">
        <v>306</v>
      </c>
      <c r="P31" s="28" t="s">
        <v>84</v>
      </c>
      <c r="Q31" s="26" t="s">
        <v>84</v>
      </c>
      <c r="R31" s="26" t="s">
        <v>307</v>
      </c>
      <c r="S31" s="28" t="s">
        <v>84</v>
      </c>
      <c r="T31" s="28" t="s">
        <v>84</v>
      </c>
      <c r="U31" s="37">
        <v>43253</v>
      </c>
      <c r="V31" s="37">
        <v>43606</v>
      </c>
      <c r="W31" s="228">
        <v>2020</v>
      </c>
      <c r="X31" s="37" t="s">
        <v>64</v>
      </c>
      <c r="Y31" s="37" t="s">
        <v>64</v>
      </c>
      <c r="Z31" s="34" t="e">
        <f>(IF(AP31=#REF!,#REF!,V31-#REF!))</f>
        <v>#REF!</v>
      </c>
      <c r="AA31" s="118" t="s">
        <v>154</v>
      </c>
      <c r="AB31" s="124">
        <v>44337</v>
      </c>
      <c r="AC31" s="112" t="s">
        <v>62</v>
      </c>
      <c r="AD31" s="112" t="s">
        <v>84</v>
      </c>
      <c r="AE31" s="125">
        <v>1</v>
      </c>
      <c r="AF31" s="4" t="s">
        <v>155</v>
      </c>
      <c r="AG31" s="107" t="s">
        <v>156</v>
      </c>
      <c r="AH31" s="118" t="s">
        <v>156</v>
      </c>
      <c r="AI31" s="126">
        <v>44337</v>
      </c>
      <c r="AJ31" s="118" t="s">
        <v>154</v>
      </c>
      <c r="AK31" s="118" t="s">
        <v>84</v>
      </c>
      <c r="AL31" s="125">
        <v>1</v>
      </c>
      <c r="AM31" s="125">
        <v>1</v>
      </c>
      <c r="AN31" s="118" t="s">
        <v>157</v>
      </c>
      <c r="AO31" s="193" t="s">
        <v>158</v>
      </c>
      <c r="AP31" s="191" t="s">
        <v>49</v>
      </c>
      <c r="AQ31" s="85" t="s">
        <v>154</v>
      </c>
      <c r="AR31" s="48">
        <v>44228</v>
      </c>
      <c r="AS31" s="46" t="s">
        <v>62</v>
      </c>
      <c r="AT31" s="46" t="s">
        <v>84</v>
      </c>
      <c r="AU31" s="47">
        <v>1</v>
      </c>
      <c r="AV31" s="4" t="str">
        <f t="shared" si="0"/>
        <v>CUMPLIMIENTO TOTAL</v>
      </c>
      <c r="AW31" s="107" t="str">
        <f>(IF(AP31="CERRADO","NO APLICA ACCION CERRADA",AE31-#REF!))</f>
        <v>NO APLICA ACCION CERRADA</v>
      </c>
      <c r="AX31" s="118" t="str">
        <f>(IF(AP31="CERRADO","NO APLICA ACCION CERRADA",IF(Z31&lt;=0,"VENCIDO",IF(Z31&lt;=#REF!,"POR VENCER","CON TIEMPO"))))</f>
        <v>NO APLICA ACCION CERRADA</v>
      </c>
      <c r="AY31" s="48">
        <v>44228</v>
      </c>
      <c r="AZ31" s="85" t="s">
        <v>154</v>
      </c>
      <c r="BA31" s="46" t="s">
        <v>84</v>
      </c>
      <c r="BB31" s="47">
        <v>1</v>
      </c>
      <c r="BC31" s="118" t="s">
        <v>49</v>
      </c>
      <c r="BD31" s="118" t="s">
        <v>158</v>
      </c>
      <c r="BE31" s="45"/>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row>
    <row r="32" spans="1:438" ht="50.25" hidden="1" customHeight="1" x14ac:dyDescent="0.25">
      <c r="A32" s="35">
        <v>40</v>
      </c>
      <c r="B32" s="26" t="s">
        <v>324</v>
      </c>
      <c r="C32" s="25" t="s">
        <v>12</v>
      </c>
      <c r="D32" s="25" t="s">
        <v>325</v>
      </c>
      <c r="E32" s="84" t="s">
        <v>326</v>
      </c>
      <c r="F32" s="84" t="s">
        <v>327</v>
      </c>
      <c r="G32" s="25"/>
      <c r="H32" s="25" t="s">
        <v>7</v>
      </c>
      <c r="I32" s="28" t="s">
        <v>328</v>
      </c>
      <c r="J32" s="28" t="s">
        <v>329</v>
      </c>
      <c r="K32" s="28">
        <v>524</v>
      </c>
      <c r="L32" s="28">
        <v>2018</v>
      </c>
      <c r="M32" s="26" t="s">
        <v>330</v>
      </c>
      <c r="N32" s="26" t="s">
        <v>331</v>
      </c>
      <c r="O32" s="26" t="s">
        <v>332</v>
      </c>
      <c r="P32" s="28" t="s">
        <v>84</v>
      </c>
      <c r="Q32" s="26" t="s">
        <v>84</v>
      </c>
      <c r="R32" s="26" t="s">
        <v>333</v>
      </c>
      <c r="S32" s="28" t="s">
        <v>84</v>
      </c>
      <c r="T32" s="28" t="s">
        <v>84</v>
      </c>
      <c r="U32" s="37">
        <v>43462</v>
      </c>
      <c r="V32" s="37">
        <v>43821</v>
      </c>
      <c r="W32" s="228">
        <v>2020</v>
      </c>
      <c r="X32" s="37" t="s">
        <v>64</v>
      </c>
      <c r="Y32" s="37" t="s">
        <v>64</v>
      </c>
      <c r="Z32" s="34" t="e">
        <f>(IF(AP32=#REF!,#REF!,V32-#REF!))</f>
        <v>#REF!</v>
      </c>
      <c r="AA32" s="118" t="s">
        <v>154</v>
      </c>
      <c r="AB32" s="124">
        <v>44337</v>
      </c>
      <c r="AC32" s="112" t="s">
        <v>62</v>
      </c>
      <c r="AD32" s="112" t="s">
        <v>84</v>
      </c>
      <c r="AE32" s="125">
        <v>1</v>
      </c>
      <c r="AF32" s="4" t="s">
        <v>155</v>
      </c>
      <c r="AG32" s="107" t="s">
        <v>156</v>
      </c>
      <c r="AH32" s="118" t="s">
        <v>156</v>
      </c>
      <c r="AI32" s="126">
        <v>44337</v>
      </c>
      <c r="AJ32" s="118" t="s">
        <v>154</v>
      </c>
      <c r="AK32" s="118" t="s">
        <v>84</v>
      </c>
      <c r="AL32" s="125">
        <v>1</v>
      </c>
      <c r="AM32" s="125">
        <v>1</v>
      </c>
      <c r="AN32" s="118" t="s">
        <v>157</v>
      </c>
      <c r="AO32" s="193" t="s">
        <v>158</v>
      </c>
      <c r="AP32" s="191" t="s">
        <v>49</v>
      </c>
      <c r="AQ32" s="85" t="s">
        <v>154</v>
      </c>
      <c r="AR32" s="48">
        <v>44228</v>
      </c>
      <c r="AS32" s="46" t="s">
        <v>62</v>
      </c>
      <c r="AT32" s="46" t="s">
        <v>84</v>
      </c>
      <c r="AU32" s="47">
        <v>1</v>
      </c>
      <c r="AV32" s="4" t="str">
        <f t="shared" si="0"/>
        <v>CUMPLIMIENTO TOTAL</v>
      </c>
      <c r="AW32" s="107" t="str">
        <f>(IF(AP32="CERRADO","NO APLICA ACCION CERRADA",AE32-#REF!))</f>
        <v>NO APLICA ACCION CERRADA</v>
      </c>
      <c r="AX32" s="118" t="str">
        <f>(IF(AP32="CERRADO","NO APLICA ACCION CERRADA",IF(Z32&lt;=0,"VENCIDO",IF(Z32&lt;=#REF!,"POR VENCER","CON TIEMPO"))))</f>
        <v>NO APLICA ACCION CERRADA</v>
      </c>
      <c r="AY32" s="48">
        <v>44228</v>
      </c>
      <c r="AZ32" s="85" t="s">
        <v>154</v>
      </c>
      <c r="BA32" s="46" t="s">
        <v>84</v>
      </c>
      <c r="BB32" s="47">
        <v>1</v>
      </c>
      <c r="BC32" s="118" t="s">
        <v>49</v>
      </c>
      <c r="BD32" s="118" t="s">
        <v>158</v>
      </c>
      <c r="BE32" s="45"/>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row>
    <row r="33" spans="1:438" ht="50.25" hidden="1" customHeight="1" x14ac:dyDescent="0.25">
      <c r="A33" s="35">
        <v>49</v>
      </c>
      <c r="B33" s="26" t="s">
        <v>37</v>
      </c>
      <c r="C33" s="25" t="s">
        <v>37</v>
      </c>
      <c r="D33" s="25" t="s">
        <v>100</v>
      </c>
      <c r="E33" s="25" t="s">
        <v>334</v>
      </c>
      <c r="F33" s="25" t="s">
        <v>335</v>
      </c>
      <c r="G33" s="25" t="s">
        <v>288</v>
      </c>
      <c r="H33" s="25" t="s">
        <v>6</v>
      </c>
      <c r="I33" s="28" t="s">
        <v>336</v>
      </c>
      <c r="J33" s="28" t="s">
        <v>84</v>
      </c>
      <c r="K33" s="25" t="s">
        <v>337</v>
      </c>
      <c r="L33" s="28">
        <v>2018</v>
      </c>
      <c r="M33" s="26" t="s">
        <v>338</v>
      </c>
      <c r="N33" s="26" t="s">
        <v>339</v>
      </c>
      <c r="O33" s="26" t="s">
        <v>340</v>
      </c>
      <c r="P33" s="28" t="s">
        <v>84</v>
      </c>
      <c r="Q33" s="25" t="s">
        <v>84</v>
      </c>
      <c r="R33" s="25" t="s">
        <v>84</v>
      </c>
      <c r="S33" s="28" t="s">
        <v>84</v>
      </c>
      <c r="T33" s="28" t="s">
        <v>84</v>
      </c>
      <c r="U33" s="37">
        <v>43556</v>
      </c>
      <c r="V33" s="37">
        <v>43891</v>
      </c>
      <c r="W33" s="228">
        <v>2020</v>
      </c>
      <c r="X33" s="37" t="s">
        <v>64</v>
      </c>
      <c r="Y33" s="37" t="s">
        <v>64</v>
      </c>
      <c r="Z33" s="34" t="e">
        <f>(IF(AP33=#REF!,#REF!,V33-#REF!))</f>
        <v>#REF!</v>
      </c>
      <c r="AA33" s="118" t="s">
        <v>154</v>
      </c>
      <c r="AB33" s="124">
        <v>44337</v>
      </c>
      <c r="AC33" s="112" t="s">
        <v>62</v>
      </c>
      <c r="AD33" s="112" t="s">
        <v>84</v>
      </c>
      <c r="AE33" s="125">
        <v>1</v>
      </c>
      <c r="AF33" s="4" t="s">
        <v>155</v>
      </c>
      <c r="AG33" s="107" t="s">
        <v>156</v>
      </c>
      <c r="AH33" s="118" t="s">
        <v>156</v>
      </c>
      <c r="AI33" s="126">
        <v>44337</v>
      </c>
      <c r="AJ33" s="118" t="s">
        <v>154</v>
      </c>
      <c r="AK33" s="118" t="s">
        <v>84</v>
      </c>
      <c r="AL33" s="125">
        <v>1</v>
      </c>
      <c r="AM33" s="125">
        <v>1</v>
      </c>
      <c r="AN33" s="118" t="s">
        <v>157</v>
      </c>
      <c r="AO33" s="193" t="s">
        <v>158</v>
      </c>
      <c r="AP33" s="191" t="s">
        <v>49</v>
      </c>
      <c r="AQ33" s="85" t="s">
        <v>154</v>
      </c>
      <c r="AR33" s="48">
        <v>44228</v>
      </c>
      <c r="AS33" s="46" t="s">
        <v>62</v>
      </c>
      <c r="AT33" s="46" t="s">
        <v>84</v>
      </c>
      <c r="AU33" s="47">
        <v>1</v>
      </c>
      <c r="AV33" s="4" t="str">
        <f t="shared" si="0"/>
        <v>CUMPLIMIENTO TOTAL</v>
      </c>
      <c r="AW33" s="107" t="str">
        <f>(IF(AP33="CERRADO","NO APLICA ACCION CERRADA",AE33-#REF!))</f>
        <v>NO APLICA ACCION CERRADA</v>
      </c>
      <c r="AX33" s="118" t="str">
        <f>(IF(AP33="CERRADO","NO APLICA ACCION CERRADA",IF(Z33&lt;=0,"VENCIDO",IF(Z33&lt;=#REF!,"POR VENCER","CON TIEMPO"))))</f>
        <v>NO APLICA ACCION CERRADA</v>
      </c>
      <c r="AY33" s="48">
        <v>44228</v>
      </c>
      <c r="AZ33" s="85" t="s">
        <v>154</v>
      </c>
      <c r="BA33" s="46" t="s">
        <v>84</v>
      </c>
      <c r="BB33" s="47">
        <v>1</v>
      </c>
      <c r="BC33" s="118" t="s">
        <v>49</v>
      </c>
      <c r="BD33" s="118" t="s">
        <v>158</v>
      </c>
      <c r="BE33" s="45"/>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row>
    <row r="34" spans="1:438" ht="50.25" hidden="1" customHeight="1" x14ac:dyDescent="0.25">
      <c r="A34" s="35">
        <v>50</v>
      </c>
      <c r="B34" s="26" t="s">
        <v>37</v>
      </c>
      <c r="C34" s="25" t="s">
        <v>37</v>
      </c>
      <c r="D34" s="25" t="s">
        <v>100</v>
      </c>
      <c r="E34" s="25" t="s">
        <v>341</v>
      </c>
      <c r="F34" s="25" t="s">
        <v>342</v>
      </c>
      <c r="G34" s="25" t="s">
        <v>288</v>
      </c>
      <c r="H34" s="25" t="s">
        <v>6</v>
      </c>
      <c r="I34" s="28" t="s">
        <v>343</v>
      </c>
      <c r="J34" s="28" t="s">
        <v>84</v>
      </c>
      <c r="K34" s="25" t="s">
        <v>344</v>
      </c>
      <c r="L34" s="28">
        <v>2018</v>
      </c>
      <c r="M34" s="26" t="s">
        <v>345</v>
      </c>
      <c r="N34" s="26" t="s">
        <v>346</v>
      </c>
      <c r="O34" s="26" t="s">
        <v>347</v>
      </c>
      <c r="P34" s="28" t="s">
        <v>84</v>
      </c>
      <c r="Q34" s="25" t="s">
        <v>84</v>
      </c>
      <c r="R34" s="25" t="s">
        <v>84</v>
      </c>
      <c r="S34" s="28" t="s">
        <v>84</v>
      </c>
      <c r="T34" s="28" t="s">
        <v>84</v>
      </c>
      <c r="U34" s="37">
        <v>43556</v>
      </c>
      <c r="V34" s="37">
        <v>43891</v>
      </c>
      <c r="W34" s="228">
        <v>2020</v>
      </c>
      <c r="X34" s="37" t="s">
        <v>64</v>
      </c>
      <c r="Y34" s="37" t="s">
        <v>64</v>
      </c>
      <c r="Z34" s="34" t="e">
        <f>(IF(AP34=#REF!,#REF!,V34-#REF!))</f>
        <v>#REF!</v>
      </c>
      <c r="AA34" s="118" t="s">
        <v>154</v>
      </c>
      <c r="AB34" s="124">
        <v>44337</v>
      </c>
      <c r="AC34" s="112" t="s">
        <v>62</v>
      </c>
      <c r="AD34" s="112" t="s">
        <v>84</v>
      </c>
      <c r="AE34" s="125">
        <v>1</v>
      </c>
      <c r="AF34" s="4" t="s">
        <v>155</v>
      </c>
      <c r="AG34" s="107" t="s">
        <v>156</v>
      </c>
      <c r="AH34" s="118" t="s">
        <v>156</v>
      </c>
      <c r="AI34" s="126">
        <v>44337</v>
      </c>
      <c r="AJ34" s="118" t="s">
        <v>154</v>
      </c>
      <c r="AK34" s="118" t="s">
        <v>84</v>
      </c>
      <c r="AL34" s="125">
        <v>1</v>
      </c>
      <c r="AM34" s="125">
        <v>1</v>
      </c>
      <c r="AN34" s="118" t="s">
        <v>157</v>
      </c>
      <c r="AO34" s="193" t="s">
        <v>158</v>
      </c>
      <c r="AP34" s="191" t="s">
        <v>49</v>
      </c>
      <c r="AQ34" s="85" t="s">
        <v>154</v>
      </c>
      <c r="AR34" s="48">
        <v>44228</v>
      </c>
      <c r="AS34" s="46" t="s">
        <v>62</v>
      </c>
      <c r="AT34" s="46" t="s">
        <v>84</v>
      </c>
      <c r="AU34" s="47">
        <v>1</v>
      </c>
      <c r="AV34" s="4" t="str">
        <f t="shared" si="0"/>
        <v>CUMPLIMIENTO TOTAL</v>
      </c>
      <c r="AW34" s="107" t="str">
        <f>(IF(AP34="CERRADO","NO APLICA ACCION CERRADA",AE34-#REF!))</f>
        <v>NO APLICA ACCION CERRADA</v>
      </c>
      <c r="AX34" s="118" t="str">
        <f>(IF(AP34="CERRADO","NO APLICA ACCION CERRADA",IF(Z34&lt;=0,"VENCIDO",IF(Z34&lt;=#REF!,"POR VENCER","CON TIEMPO"))))</f>
        <v>NO APLICA ACCION CERRADA</v>
      </c>
      <c r="AY34" s="48">
        <v>44228</v>
      </c>
      <c r="AZ34" s="85" t="s">
        <v>154</v>
      </c>
      <c r="BA34" s="46" t="s">
        <v>84</v>
      </c>
      <c r="BB34" s="47">
        <v>1</v>
      </c>
      <c r="BC34" s="118" t="s">
        <v>49</v>
      </c>
      <c r="BD34" s="118" t="s">
        <v>158</v>
      </c>
      <c r="BE34" s="45"/>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row>
    <row r="35" spans="1:438" ht="50.25" hidden="1" customHeight="1" x14ac:dyDescent="0.25">
      <c r="A35" s="35">
        <v>51</v>
      </c>
      <c r="B35" s="26" t="s">
        <v>37</v>
      </c>
      <c r="C35" s="25" t="s">
        <v>37</v>
      </c>
      <c r="D35" s="25" t="s">
        <v>100</v>
      </c>
      <c r="E35" s="25" t="s">
        <v>341</v>
      </c>
      <c r="F35" s="25" t="s">
        <v>342</v>
      </c>
      <c r="G35" s="25" t="s">
        <v>288</v>
      </c>
      <c r="H35" s="25" t="s">
        <v>6</v>
      </c>
      <c r="I35" s="28" t="s">
        <v>348</v>
      </c>
      <c r="J35" s="28" t="s">
        <v>84</v>
      </c>
      <c r="K35" s="25" t="s">
        <v>349</v>
      </c>
      <c r="L35" s="28">
        <v>2018</v>
      </c>
      <c r="M35" s="26" t="s">
        <v>345</v>
      </c>
      <c r="N35" s="26" t="s">
        <v>346</v>
      </c>
      <c r="O35" s="26" t="s">
        <v>350</v>
      </c>
      <c r="P35" s="28" t="s">
        <v>84</v>
      </c>
      <c r="Q35" s="25" t="s">
        <v>84</v>
      </c>
      <c r="R35" s="25" t="s">
        <v>84</v>
      </c>
      <c r="S35" s="28" t="s">
        <v>84</v>
      </c>
      <c r="T35" s="28" t="s">
        <v>84</v>
      </c>
      <c r="U35" s="37">
        <v>43556</v>
      </c>
      <c r="V35" s="37">
        <v>43891</v>
      </c>
      <c r="W35" s="228">
        <v>2020</v>
      </c>
      <c r="X35" s="37" t="s">
        <v>64</v>
      </c>
      <c r="Y35" s="37" t="s">
        <v>64</v>
      </c>
      <c r="Z35" s="34" t="e">
        <f>(IF(AP35=#REF!,#REF!,V35-#REF!))</f>
        <v>#REF!</v>
      </c>
      <c r="AA35" s="118" t="s">
        <v>154</v>
      </c>
      <c r="AB35" s="124">
        <v>44337</v>
      </c>
      <c r="AC35" s="112" t="s">
        <v>62</v>
      </c>
      <c r="AD35" s="112" t="s">
        <v>84</v>
      </c>
      <c r="AE35" s="125">
        <v>1</v>
      </c>
      <c r="AF35" s="4" t="s">
        <v>155</v>
      </c>
      <c r="AG35" s="107" t="s">
        <v>156</v>
      </c>
      <c r="AH35" s="118" t="s">
        <v>156</v>
      </c>
      <c r="AI35" s="126">
        <v>44337</v>
      </c>
      <c r="AJ35" s="118" t="s">
        <v>154</v>
      </c>
      <c r="AK35" s="118" t="s">
        <v>84</v>
      </c>
      <c r="AL35" s="125">
        <v>1</v>
      </c>
      <c r="AM35" s="125">
        <v>1</v>
      </c>
      <c r="AN35" s="118" t="s">
        <v>157</v>
      </c>
      <c r="AO35" s="193" t="s">
        <v>158</v>
      </c>
      <c r="AP35" s="191" t="s">
        <v>49</v>
      </c>
      <c r="AQ35" s="85" t="s">
        <v>154</v>
      </c>
      <c r="AR35" s="48">
        <v>44228</v>
      </c>
      <c r="AS35" s="46" t="s">
        <v>62</v>
      </c>
      <c r="AT35" s="46" t="s">
        <v>84</v>
      </c>
      <c r="AU35" s="47">
        <v>1</v>
      </c>
      <c r="AV35" s="4" t="str">
        <f t="shared" si="0"/>
        <v>CUMPLIMIENTO TOTAL</v>
      </c>
      <c r="AW35" s="107" t="str">
        <f>(IF(AP35="CERRADO","NO APLICA ACCION CERRADA",AE35-#REF!))</f>
        <v>NO APLICA ACCION CERRADA</v>
      </c>
      <c r="AX35" s="118" t="str">
        <f>(IF(AP35="CERRADO","NO APLICA ACCION CERRADA",IF(Z35&lt;=0,"VENCIDO",IF(Z35&lt;=#REF!,"POR VENCER","CON TIEMPO"))))</f>
        <v>NO APLICA ACCION CERRADA</v>
      </c>
      <c r="AY35" s="48">
        <v>44228</v>
      </c>
      <c r="AZ35" s="85" t="s">
        <v>154</v>
      </c>
      <c r="BA35" s="46" t="s">
        <v>84</v>
      </c>
      <c r="BB35" s="47">
        <v>1</v>
      </c>
      <c r="BC35" s="118" t="s">
        <v>49</v>
      </c>
      <c r="BD35" s="118" t="s">
        <v>158</v>
      </c>
      <c r="BE35" s="45"/>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row>
    <row r="36" spans="1:438" ht="50.25" hidden="1" customHeight="1" x14ac:dyDescent="0.25">
      <c r="A36" s="35">
        <v>52</v>
      </c>
      <c r="B36" s="26" t="s">
        <v>37</v>
      </c>
      <c r="C36" s="25" t="s">
        <v>37</v>
      </c>
      <c r="D36" s="25" t="s">
        <v>100</v>
      </c>
      <c r="E36" s="25" t="s">
        <v>334</v>
      </c>
      <c r="F36" s="25" t="s">
        <v>351</v>
      </c>
      <c r="G36" s="25" t="s">
        <v>288</v>
      </c>
      <c r="H36" s="25" t="s">
        <v>6</v>
      </c>
      <c r="I36" s="28" t="s">
        <v>352</v>
      </c>
      <c r="J36" s="28" t="s">
        <v>84</v>
      </c>
      <c r="K36" s="25" t="s">
        <v>353</v>
      </c>
      <c r="L36" s="28">
        <v>2018</v>
      </c>
      <c r="M36" s="26" t="s">
        <v>354</v>
      </c>
      <c r="N36" s="26" t="s">
        <v>355</v>
      </c>
      <c r="O36" s="26" t="s">
        <v>356</v>
      </c>
      <c r="P36" s="28" t="s">
        <v>84</v>
      </c>
      <c r="Q36" s="25" t="s">
        <v>84</v>
      </c>
      <c r="R36" s="25" t="s">
        <v>84</v>
      </c>
      <c r="S36" s="28" t="s">
        <v>84</v>
      </c>
      <c r="T36" s="28" t="s">
        <v>84</v>
      </c>
      <c r="U36" s="37">
        <v>43556</v>
      </c>
      <c r="V36" s="37">
        <v>43891</v>
      </c>
      <c r="W36" s="228">
        <v>2020</v>
      </c>
      <c r="X36" s="37" t="s">
        <v>64</v>
      </c>
      <c r="Y36" s="37" t="s">
        <v>64</v>
      </c>
      <c r="Z36" s="34" t="e">
        <f>(IF(AP36=#REF!,#REF!,V36-#REF!))</f>
        <v>#REF!</v>
      </c>
      <c r="AA36" s="118" t="s">
        <v>154</v>
      </c>
      <c r="AB36" s="124">
        <v>44337</v>
      </c>
      <c r="AC36" s="112" t="s">
        <v>62</v>
      </c>
      <c r="AD36" s="112" t="s">
        <v>84</v>
      </c>
      <c r="AE36" s="125">
        <v>1</v>
      </c>
      <c r="AF36" s="4" t="s">
        <v>155</v>
      </c>
      <c r="AG36" s="107" t="s">
        <v>156</v>
      </c>
      <c r="AH36" s="118" t="s">
        <v>156</v>
      </c>
      <c r="AI36" s="126">
        <v>44337</v>
      </c>
      <c r="AJ36" s="118" t="s">
        <v>154</v>
      </c>
      <c r="AK36" s="118" t="s">
        <v>84</v>
      </c>
      <c r="AL36" s="125">
        <v>1</v>
      </c>
      <c r="AM36" s="125">
        <v>1</v>
      </c>
      <c r="AN36" s="118" t="s">
        <v>157</v>
      </c>
      <c r="AO36" s="193" t="s">
        <v>158</v>
      </c>
      <c r="AP36" s="191" t="s">
        <v>49</v>
      </c>
      <c r="AQ36" s="85" t="s">
        <v>154</v>
      </c>
      <c r="AR36" s="48">
        <v>44228</v>
      </c>
      <c r="AS36" s="46" t="s">
        <v>62</v>
      </c>
      <c r="AT36" s="46" t="s">
        <v>84</v>
      </c>
      <c r="AU36" s="47">
        <v>1</v>
      </c>
      <c r="AV36" s="4" t="str">
        <f t="shared" si="0"/>
        <v>CUMPLIMIENTO TOTAL</v>
      </c>
      <c r="AW36" s="107" t="str">
        <f>(IF(AP36="CERRADO","NO APLICA ACCION CERRADA",AE36-#REF!))</f>
        <v>NO APLICA ACCION CERRADA</v>
      </c>
      <c r="AX36" s="118" t="str">
        <f>(IF(AP36="CERRADO","NO APLICA ACCION CERRADA",IF(Z36&lt;=0,"VENCIDO",IF(Z36&lt;=#REF!,"POR VENCER","CON TIEMPO"))))</f>
        <v>NO APLICA ACCION CERRADA</v>
      </c>
      <c r="AY36" s="48">
        <v>44228</v>
      </c>
      <c r="AZ36" s="85" t="s">
        <v>154</v>
      </c>
      <c r="BA36" s="46" t="s">
        <v>84</v>
      </c>
      <c r="BB36" s="47">
        <v>1</v>
      </c>
      <c r="BC36" s="118" t="s">
        <v>49</v>
      </c>
      <c r="BD36" s="118" t="s">
        <v>158</v>
      </c>
      <c r="BE36" s="45"/>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row>
    <row r="37" spans="1:438" ht="50.25" hidden="1" customHeight="1" x14ac:dyDescent="0.25">
      <c r="A37" s="35">
        <v>53</v>
      </c>
      <c r="B37" s="26" t="s">
        <v>37</v>
      </c>
      <c r="C37" s="25" t="s">
        <v>37</v>
      </c>
      <c r="D37" s="25" t="s">
        <v>100</v>
      </c>
      <c r="E37" s="25" t="s">
        <v>334</v>
      </c>
      <c r="F37" s="25" t="s">
        <v>351</v>
      </c>
      <c r="G37" s="25" t="s">
        <v>288</v>
      </c>
      <c r="H37" s="25" t="s">
        <v>6</v>
      </c>
      <c r="I37" s="28" t="s">
        <v>357</v>
      </c>
      <c r="J37" s="28" t="s">
        <v>84</v>
      </c>
      <c r="K37" s="25" t="s">
        <v>358</v>
      </c>
      <c r="L37" s="28">
        <v>2018</v>
      </c>
      <c r="M37" s="26" t="s">
        <v>354</v>
      </c>
      <c r="N37" s="26" t="s">
        <v>355</v>
      </c>
      <c r="O37" s="26" t="s">
        <v>359</v>
      </c>
      <c r="P37" s="28" t="s">
        <v>84</v>
      </c>
      <c r="Q37" s="25" t="s">
        <v>84</v>
      </c>
      <c r="R37" s="25" t="s">
        <v>84</v>
      </c>
      <c r="S37" s="28" t="s">
        <v>84</v>
      </c>
      <c r="T37" s="28" t="s">
        <v>84</v>
      </c>
      <c r="U37" s="37">
        <v>43556</v>
      </c>
      <c r="V37" s="37">
        <v>43891</v>
      </c>
      <c r="W37" s="228">
        <v>2020</v>
      </c>
      <c r="X37" s="37" t="s">
        <v>64</v>
      </c>
      <c r="Y37" s="37" t="s">
        <v>64</v>
      </c>
      <c r="Z37" s="34" t="e">
        <f>(IF(AP37=#REF!,#REF!,V37-#REF!))</f>
        <v>#REF!</v>
      </c>
      <c r="AA37" s="118" t="s">
        <v>154</v>
      </c>
      <c r="AB37" s="124">
        <v>44337</v>
      </c>
      <c r="AC37" s="112" t="s">
        <v>62</v>
      </c>
      <c r="AD37" s="112" t="s">
        <v>84</v>
      </c>
      <c r="AE37" s="125">
        <v>1</v>
      </c>
      <c r="AF37" s="4" t="s">
        <v>155</v>
      </c>
      <c r="AG37" s="107" t="s">
        <v>156</v>
      </c>
      <c r="AH37" s="118" t="s">
        <v>156</v>
      </c>
      <c r="AI37" s="126">
        <v>44337</v>
      </c>
      <c r="AJ37" s="118" t="s">
        <v>154</v>
      </c>
      <c r="AK37" s="118" t="s">
        <v>84</v>
      </c>
      <c r="AL37" s="125">
        <v>1</v>
      </c>
      <c r="AM37" s="125">
        <v>1</v>
      </c>
      <c r="AN37" s="118" t="s">
        <v>157</v>
      </c>
      <c r="AO37" s="193" t="s">
        <v>158</v>
      </c>
      <c r="AP37" s="191" t="s">
        <v>49</v>
      </c>
      <c r="AQ37" s="85" t="s">
        <v>154</v>
      </c>
      <c r="AR37" s="48">
        <v>44228</v>
      </c>
      <c r="AS37" s="46" t="s">
        <v>62</v>
      </c>
      <c r="AT37" s="46" t="s">
        <v>84</v>
      </c>
      <c r="AU37" s="47">
        <v>1</v>
      </c>
      <c r="AV37" s="4" t="str">
        <f t="shared" si="0"/>
        <v>CUMPLIMIENTO TOTAL</v>
      </c>
      <c r="AW37" s="107" t="str">
        <f>(IF(AP37="CERRADO","NO APLICA ACCION CERRADA",AE37-#REF!))</f>
        <v>NO APLICA ACCION CERRADA</v>
      </c>
      <c r="AX37" s="118" t="str">
        <f>(IF(AP37="CERRADO","NO APLICA ACCION CERRADA",IF(Z37&lt;=0,"VENCIDO",IF(Z37&lt;=#REF!,"POR VENCER","CON TIEMPO"))))</f>
        <v>NO APLICA ACCION CERRADA</v>
      </c>
      <c r="AY37" s="48">
        <v>44228</v>
      </c>
      <c r="AZ37" s="85" t="s">
        <v>154</v>
      </c>
      <c r="BA37" s="46" t="s">
        <v>84</v>
      </c>
      <c r="BB37" s="47">
        <v>1</v>
      </c>
      <c r="BC37" s="118" t="s">
        <v>49</v>
      </c>
      <c r="BD37" s="118" t="s">
        <v>158</v>
      </c>
      <c r="BE37" s="45"/>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row>
    <row r="38" spans="1:438" ht="50.25" hidden="1" customHeight="1" x14ac:dyDescent="0.25">
      <c r="A38" s="35">
        <v>54</v>
      </c>
      <c r="B38" s="26" t="s">
        <v>37</v>
      </c>
      <c r="C38" s="25" t="s">
        <v>37</v>
      </c>
      <c r="D38" s="25" t="s">
        <v>100</v>
      </c>
      <c r="E38" s="25" t="s">
        <v>247</v>
      </c>
      <c r="F38" s="25" t="s">
        <v>360</v>
      </c>
      <c r="G38" s="25" t="s">
        <v>288</v>
      </c>
      <c r="H38" s="25" t="s">
        <v>6</v>
      </c>
      <c r="I38" s="28" t="s">
        <v>361</v>
      </c>
      <c r="J38" s="28" t="s">
        <v>84</v>
      </c>
      <c r="K38" s="25" t="s">
        <v>362</v>
      </c>
      <c r="L38" s="28">
        <v>2018</v>
      </c>
      <c r="M38" s="26" t="s">
        <v>363</v>
      </c>
      <c r="N38" s="26" t="s">
        <v>364</v>
      </c>
      <c r="O38" s="26" t="s">
        <v>365</v>
      </c>
      <c r="P38" s="28" t="s">
        <v>84</v>
      </c>
      <c r="Q38" s="25" t="s">
        <v>84</v>
      </c>
      <c r="R38" s="25" t="s">
        <v>84</v>
      </c>
      <c r="S38" s="28" t="s">
        <v>84</v>
      </c>
      <c r="T38" s="28" t="s">
        <v>84</v>
      </c>
      <c r="U38" s="37">
        <v>43556</v>
      </c>
      <c r="V38" s="37">
        <v>43891</v>
      </c>
      <c r="W38" s="228">
        <v>2020</v>
      </c>
      <c r="X38" s="37" t="s">
        <v>64</v>
      </c>
      <c r="Y38" s="37" t="s">
        <v>64</v>
      </c>
      <c r="Z38" s="34" t="e">
        <f>(IF(AP38=#REF!,#REF!,V38-#REF!))</f>
        <v>#REF!</v>
      </c>
      <c r="AA38" s="118" t="s">
        <v>154</v>
      </c>
      <c r="AB38" s="124">
        <v>44337</v>
      </c>
      <c r="AC38" s="112" t="s">
        <v>62</v>
      </c>
      <c r="AD38" s="112" t="s">
        <v>84</v>
      </c>
      <c r="AE38" s="125">
        <v>1</v>
      </c>
      <c r="AF38" s="4" t="s">
        <v>155</v>
      </c>
      <c r="AG38" s="107" t="s">
        <v>156</v>
      </c>
      <c r="AH38" s="118" t="s">
        <v>156</v>
      </c>
      <c r="AI38" s="126">
        <v>44337</v>
      </c>
      <c r="AJ38" s="118" t="s">
        <v>154</v>
      </c>
      <c r="AK38" s="118" t="s">
        <v>84</v>
      </c>
      <c r="AL38" s="125">
        <v>1</v>
      </c>
      <c r="AM38" s="125">
        <v>1</v>
      </c>
      <c r="AN38" s="118" t="s">
        <v>157</v>
      </c>
      <c r="AO38" s="193" t="s">
        <v>158</v>
      </c>
      <c r="AP38" s="191" t="s">
        <v>49</v>
      </c>
      <c r="AQ38" s="85" t="s">
        <v>154</v>
      </c>
      <c r="AR38" s="48">
        <v>44228</v>
      </c>
      <c r="AS38" s="46" t="s">
        <v>62</v>
      </c>
      <c r="AT38" s="46" t="s">
        <v>84</v>
      </c>
      <c r="AU38" s="47">
        <v>1</v>
      </c>
      <c r="AV38" s="4" t="str">
        <f t="shared" si="0"/>
        <v>CUMPLIMIENTO TOTAL</v>
      </c>
      <c r="AW38" s="107" t="str">
        <f>(IF(AP38="CERRADO","NO APLICA ACCION CERRADA",AE38-#REF!))</f>
        <v>NO APLICA ACCION CERRADA</v>
      </c>
      <c r="AX38" s="118" t="str">
        <f>(IF(AP38="CERRADO","NO APLICA ACCION CERRADA",IF(Z38&lt;=0,"VENCIDO",IF(Z38&lt;=#REF!,"POR VENCER","CON TIEMPO"))))</f>
        <v>NO APLICA ACCION CERRADA</v>
      </c>
      <c r="AY38" s="48">
        <v>44228</v>
      </c>
      <c r="AZ38" s="85" t="s">
        <v>154</v>
      </c>
      <c r="BA38" s="46" t="s">
        <v>84</v>
      </c>
      <c r="BB38" s="47">
        <v>1</v>
      </c>
      <c r="BC38" s="118" t="s">
        <v>49</v>
      </c>
      <c r="BD38" s="118" t="s">
        <v>158</v>
      </c>
      <c r="BE38" s="45"/>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row>
    <row r="39" spans="1:438" ht="50.25" hidden="1" customHeight="1" x14ac:dyDescent="0.25">
      <c r="A39" s="35">
        <v>55</v>
      </c>
      <c r="B39" s="26" t="s">
        <v>37</v>
      </c>
      <c r="C39" s="25" t="s">
        <v>37</v>
      </c>
      <c r="D39" s="25" t="s">
        <v>100</v>
      </c>
      <c r="E39" s="25" t="s">
        <v>247</v>
      </c>
      <c r="F39" s="25" t="s">
        <v>360</v>
      </c>
      <c r="G39" s="25" t="s">
        <v>288</v>
      </c>
      <c r="H39" s="25" t="s">
        <v>6</v>
      </c>
      <c r="I39" s="28" t="s">
        <v>366</v>
      </c>
      <c r="J39" s="28" t="s">
        <v>84</v>
      </c>
      <c r="K39" s="25" t="s">
        <v>367</v>
      </c>
      <c r="L39" s="28">
        <v>2018</v>
      </c>
      <c r="M39" s="26" t="s">
        <v>363</v>
      </c>
      <c r="N39" s="26" t="s">
        <v>364</v>
      </c>
      <c r="O39" s="26" t="s">
        <v>368</v>
      </c>
      <c r="P39" s="28" t="s">
        <v>84</v>
      </c>
      <c r="Q39" s="25" t="s">
        <v>84</v>
      </c>
      <c r="R39" s="25" t="s">
        <v>84</v>
      </c>
      <c r="S39" s="28" t="s">
        <v>84</v>
      </c>
      <c r="T39" s="28" t="s">
        <v>84</v>
      </c>
      <c r="U39" s="37">
        <v>43556</v>
      </c>
      <c r="V39" s="37">
        <v>43891</v>
      </c>
      <c r="W39" s="228">
        <v>2020</v>
      </c>
      <c r="X39" s="37" t="s">
        <v>64</v>
      </c>
      <c r="Y39" s="37" t="s">
        <v>64</v>
      </c>
      <c r="Z39" s="34" t="e">
        <f>(IF(AP39=#REF!,#REF!,V39-#REF!))</f>
        <v>#REF!</v>
      </c>
      <c r="AA39" s="118" t="s">
        <v>154</v>
      </c>
      <c r="AB39" s="124">
        <v>44337</v>
      </c>
      <c r="AC39" s="112" t="s">
        <v>62</v>
      </c>
      <c r="AD39" s="112" t="s">
        <v>84</v>
      </c>
      <c r="AE39" s="125">
        <v>1</v>
      </c>
      <c r="AF39" s="4" t="s">
        <v>155</v>
      </c>
      <c r="AG39" s="107" t="s">
        <v>156</v>
      </c>
      <c r="AH39" s="118" t="s">
        <v>156</v>
      </c>
      <c r="AI39" s="126">
        <v>44337</v>
      </c>
      <c r="AJ39" s="118" t="s">
        <v>154</v>
      </c>
      <c r="AK39" s="118" t="s">
        <v>84</v>
      </c>
      <c r="AL39" s="125">
        <v>1</v>
      </c>
      <c r="AM39" s="125">
        <v>1</v>
      </c>
      <c r="AN39" s="118" t="s">
        <v>157</v>
      </c>
      <c r="AO39" s="193" t="s">
        <v>158</v>
      </c>
      <c r="AP39" s="191" t="s">
        <v>49</v>
      </c>
      <c r="AQ39" s="85" t="s">
        <v>154</v>
      </c>
      <c r="AR39" s="48">
        <v>44228</v>
      </c>
      <c r="AS39" s="46" t="s">
        <v>62</v>
      </c>
      <c r="AT39" s="46" t="s">
        <v>84</v>
      </c>
      <c r="AU39" s="47">
        <v>1</v>
      </c>
      <c r="AV39" s="4" t="str">
        <f t="shared" si="0"/>
        <v>CUMPLIMIENTO TOTAL</v>
      </c>
      <c r="AW39" s="107" t="str">
        <f>(IF(AP39="CERRADO","NO APLICA ACCION CERRADA",AE39-#REF!))</f>
        <v>NO APLICA ACCION CERRADA</v>
      </c>
      <c r="AX39" s="118" t="str">
        <f>(IF(AP39="CERRADO","NO APLICA ACCION CERRADA",IF(Z39&lt;=0,"VENCIDO",IF(Z39&lt;=#REF!,"POR VENCER","CON TIEMPO"))))</f>
        <v>NO APLICA ACCION CERRADA</v>
      </c>
      <c r="AY39" s="48">
        <v>44228</v>
      </c>
      <c r="AZ39" s="85" t="s">
        <v>154</v>
      </c>
      <c r="BA39" s="46" t="s">
        <v>84</v>
      </c>
      <c r="BB39" s="47">
        <v>1</v>
      </c>
      <c r="BC39" s="118" t="s">
        <v>49</v>
      </c>
      <c r="BD39" s="118" t="s">
        <v>158</v>
      </c>
      <c r="BE39" s="45"/>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row>
    <row r="40" spans="1:438" ht="50.25" hidden="1" customHeight="1" x14ac:dyDescent="0.25">
      <c r="A40" s="35">
        <v>56</v>
      </c>
      <c r="B40" s="26" t="s">
        <v>37</v>
      </c>
      <c r="C40" s="25" t="s">
        <v>37</v>
      </c>
      <c r="D40" s="25" t="s">
        <v>100</v>
      </c>
      <c r="E40" s="25" t="s">
        <v>334</v>
      </c>
      <c r="F40" s="25" t="s">
        <v>369</v>
      </c>
      <c r="G40" s="25" t="s">
        <v>288</v>
      </c>
      <c r="H40" s="25" t="s">
        <v>6</v>
      </c>
      <c r="I40" s="28" t="s">
        <v>370</v>
      </c>
      <c r="J40" s="28" t="s">
        <v>84</v>
      </c>
      <c r="K40" s="25" t="s">
        <v>371</v>
      </c>
      <c r="L40" s="28">
        <v>2018</v>
      </c>
      <c r="M40" s="26" t="s">
        <v>372</v>
      </c>
      <c r="N40" s="26" t="s">
        <v>373</v>
      </c>
      <c r="O40" s="26" t="s">
        <v>374</v>
      </c>
      <c r="P40" s="28" t="s">
        <v>84</v>
      </c>
      <c r="Q40" s="25" t="s">
        <v>84</v>
      </c>
      <c r="R40" s="25" t="s">
        <v>84</v>
      </c>
      <c r="S40" s="28" t="s">
        <v>84</v>
      </c>
      <c r="T40" s="28" t="s">
        <v>84</v>
      </c>
      <c r="U40" s="37">
        <v>43556</v>
      </c>
      <c r="V40" s="37">
        <v>43800</v>
      </c>
      <c r="W40" s="228">
        <v>2020</v>
      </c>
      <c r="X40" s="37" t="s">
        <v>64</v>
      </c>
      <c r="Y40" s="37" t="s">
        <v>64</v>
      </c>
      <c r="Z40" s="34" t="e">
        <f>(IF(AP40=#REF!,#REF!,V40-#REF!))</f>
        <v>#REF!</v>
      </c>
      <c r="AA40" s="118" t="s">
        <v>154</v>
      </c>
      <c r="AB40" s="124">
        <v>44337</v>
      </c>
      <c r="AC40" s="112" t="s">
        <v>62</v>
      </c>
      <c r="AD40" s="112" t="s">
        <v>84</v>
      </c>
      <c r="AE40" s="125">
        <v>1</v>
      </c>
      <c r="AF40" s="4" t="s">
        <v>155</v>
      </c>
      <c r="AG40" s="107" t="s">
        <v>156</v>
      </c>
      <c r="AH40" s="118" t="s">
        <v>156</v>
      </c>
      <c r="AI40" s="126">
        <v>44337</v>
      </c>
      <c r="AJ40" s="118" t="s">
        <v>154</v>
      </c>
      <c r="AK40" s="118" t="s">
        <v>84</v>
      </c>
      <c r="AL40" s="125">
        <v>1</v>
      </c>
      <c r="AM40" s="125">
        <v>1</v>
      </c>
      <c r="AN40" s="118" t="s">
        <v>157</v>
      </c>
      <c r="AO40" s="193" t="s">
        <v>158</v>
      </c>
      <c r="AP40" s="191" t="s">
        <v>49</v>
      </c>
      <c r="AQ40" s="85" t="s">
        <v>154</v>
      </c>
      <c r="AR40" s="48">
        <v>44228</v>
      </c>
      <c r="AS40" s="46" t="s">
        <v>62</v>
      </c>
      <c r="AT40" s="46" t="s">
        <v>84</v>
      </c>
      <c r="AU40" s="47">
        <v>1</v>
      </c>
      <c r="AV40" s="4" t="str">
        <f t="shared" si="0"/>
        <v>CUMPLIMIENTO TOTAL</v>
      </c>
      <c r="AW40" s="107" t="str">
        <f>(IF(AP40="CERRADO","NO APLICA ACCION CERRADA",AE40-#REF!))</f>
        <v>NO APLICA ACCION CERRADA</v>
      </c>
      <c r="AX40" s="118" t="str">
        <f>(IF(AP40="CERRADO","NO APLICA ACCION CERRADA",IF(Z40&lt;=0,"VENCIDO",IF(Z40&lt;=#REF!,"POR VENCER","CON TIEMPO"))))</f>
        <v>NO APLICA ACCION CERRADA</v>
      </c>
      <c r="AY40" s="48">
        <v>44228</v>
      </c>
      <c r="AZ40" s="85" t="s">
        <v>154</v>
      </c>
      <c r="BA40" s="46" t="s">
        <v>84</v>
      </c>
      <c r="BB40" s="47">
        <v>1</v>
      </c>
      <c r="BC40" s="118" t="s">
        <v>49</v>
      </c>
      <c r="BD40" s="118" t="s">
        <v>158</v>
      </c>
      <c r="BE40" s="45"/>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row>
    <row r="41" spans="1:438" ht="50.25" hidden="1" customHeight="1" x14ac:dyDescent="0.25">
      <c r="A41" s="35">
        <v>57</v>
      </c>
      <c r="B41" s="26" t="s">
        <v>37</v>
      </c>
      <c r="C41" s="25" t="s">
        <v>37</v>
      </c>
      <c r="D41" s="25" t="s">
        <v>100</v>
      </c>
      <c r="E41" s="25" t="s">
        <v>334</v>
      </c>
      <c r="F41" s="25" t="s">
        <v>369</v>
      </c>
      <c r="G41" s="25" t="s">
        <v>288</v>
      </c>
      <c r="H41" s="25" t="s">
        <v>6</v>
      </c>
      <c r="I41" s="28" t="s">
        <v>375</v>
      </c>
      <c r="J41" s="28" t="s">
        <v>84</v>
      </c>
      <c r="K41" s="25" t="s">
        <v>376</v>
      </c>
      <c r="L41" s="28">
        <v>2018</v>
      </c>
      <c r="M41" s="26" t="s">
        <v>372</v>
      </c>
      <c r="N41" s="26" t="s">
        <v>373</v>
      </c>
      <c r="O41" s="26" t="s">
        <v>377</v>
      </c>
      <c r="P41" s="28" t="s">
        <v>84</v>
      </c>
      <c r="Q41" s="25" t="s">
        <v>84</v>
      </c>
      <c r="R41" s="25" t="s">
        <v>84</v>
      </c>
      <c r="S41" s="28" t="s">
        <v>84</v>
      </c>
      <c r="T41" s="28" t="s">
        <v>84</v>
      </c>
      <c r="U41" s="37">
        <v>43556</v>
      </c>
      <c r="V41" s="37">
        <v>43800</v>
      </c>
      <c r="W41" s="228">
        <v>2020</v>
      </c>
      <c r="X41" s="37" t="s">
        <v>64</v>
      </c>
      <c r="Y41" s="37" t="s">
        <v>64</v>
      </c>
      <c r="Z41" s="34" t="e">
        <f>(IF(AP41=#REF!,#REF!,V41-#REF!))</f>
        <v>#REF!</v>
      </c>
      <c r="AA41" s="118" t="s">
        <v>154</v>
      </c>
      <c r="AB41" s="124">
        <v>44337</v>
      </c>
      <c r="AC41" s="112" t="s">
        <v>62</v>
      </c>
      <c r="AD41" s="112" t="s">
        <v>84</v>
      </c>
      <c r="AE41" s="125">
        <v>1</v>
      </c>
      <c r="AF41" s="4" t="s">
        <v>155</v>
      </c>
      <c r="AG41" s="107" t="s">
        <v>156</v>
      </c>
      <c r="AH41" s="118" t="s">
        <v>156</v>
      </c>
      <c r="AI41" s="126">
        <v>44337</v>
      </c>
      <c r="AJ41" s="118" t="s">
        <v>154</v>
      </c>
      <c r="AK41" s="118" t="s">
        <v>84</v>
      </c>
      <c r="AL41" s="125">
        <v>1</v>
      </c>
      <c r="AM41" s="125">
        <v>1</v>
      </c>
      <c r="AN41" s="118" t="s">
        <v>157</v>
      </c>
      <c r="AO41" s="193" t="s">
        <v>158</v>
      </c>
      <c r="AP41" s="191" t="s">
        <v>49</v>
      </c>
      <c r="AQ41" s="85" t="s">
        <v>154</v>
      </c>
      <c r="AR41" s="48">
        <v>44228</v>
      </c>
      <c r="AS41" s="46" t="s">
        <v>62</v>
      </c>
      <c r="AT41" s="46" t="s">
        <v>84</v>
      </c>
      <c r="AU41" s="47">
        <v>1</v>
      </c>
      <c r="AV41" s="4" t="str">
        <f t="shared" si="0"/>
        <v>CUMPLIMIENTO TOTAL</v>
      </c>
      <c r="AW41" s="107" t="str">
        <f>(IF(AP41="CERRADO","NO APLICA ACCION CERRADA",AE41-#REF!))</f>
        <v>NO APLICA ACCION CERRADA</v>
      </c>
      <c r="AX41" s="118" t="str">
        <f>(IF(AP41="CERRADO","NO APLICA ACCION CERRADA",IF(Z41&lt;=0,"VENCIDO",IF(Z41&lt;=#REF!,"POR VENCER","CON TIEMPO"))))</f>
        <v>NO APLICA ACCION CERRADA</v>
      </c>
      <c r="AY41" s="48">
        <v>44228</v>
      </c>
      <c r="AZ41" s="85" t="s">
        <v>154</v>
      </c>
      <c r="BA41" s="46" t="s">
        <v>84</v>
      </c>
      <c r="BB41" s="47">
        <v>1</v>
      </c>
      <c r="BC41" s="118" t="s">
        <v>49</v>
      </c>
      <c r="BD41" s="118" t="s">
        <v>158</v>
      </c>
      <c r="BE41" s="45"/>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row>
    <row r="42" spans="1:438" ht="50.25" hidden="1" customHeight="1" x14ac:dyDescent="0.25">
      <c r="A42" s="35">
        <v>58</v>
      </c>
      <c r="B42" s="26" t="s">
        <v>37</v>
      </c>
      <c r="C42" s="25" t="s">
        <v>37</v>
      </c>
      <c r="D42" s="25" t="s">
        <v>100</v>
      </c>
      <c r="E42" s="25" t="s">
        <v>159</v>
      </c>
      <c r="F42" s="25" t="s">
        <v>378</v>
      </c>
      <c r="G42" s="25" t="s">
        <v>288</v>
      </c>
      <c r="H42" s="25" t="s">
        <v>6</v>
      </c>
      <c r="I42" s="28" t="s">
        <v>379</v>
      </c>
      <c r="J42" s="28" t="s">
        <v>84</v>
      </c>
      <c r="K42" s="25" t="s">
        <v>380</v>
      </c>
      <c r="L42" s="28">
        <v>2018</v>
      </c>
      <c r="M42" s="26" t="s">
        <v>381</v>
      </c>
      <c r="N42" s="26" t="s">
        <v>382</v>
      </c>
      <c r="O42" s="26" t="s">
        <v>383</v>
      </c>
      <c r="P42" s="28" t="s">
        <v>84</v>
      </c>
      <c r="Q42" s="25" t="s">
        <v>84</v>
      </c>
      <c r="R42" s="25" t="s">
        <v>84</v>
      </c>
      <c r="S42" s="28" t="s">
        <v>84</v>
      </c>
      <c r="T42" s="28" t="s">
        <v>84</v>
      </c>
      <c r="U42" s="37">
        <v>43556</v>
      </c>
      <c r="V42" s="37">
        <v>43830</v>
      </c>
      <c r="W42" s="228">
        <v>2020</v>
      </c>
      <c r="X42" s="37" t="s">
        <v>64</v>
      </c>
      <c r="Y42" s="37" t="s">
        <v>64</v>
      </c>
      <c r="Z42" s="34" t="e">
        <f>(IF(AP42=#REF!,#REF!,V42-#REF!))</f>
        <v>#REF!</v>
      </c>
      <c r="AA42" s="118" t="s">
        <v>154</v>
      </c>
      <c r="AB42" s="124">
        <v>44337</v>
      </c>
      <c r="AC42" s="112" t="s">
        <v>62</v>
      </c>
      <c r="AD42" s="112" t="s">
        <v>84</v>
      </c>
      <c r="AE42" s="125">
        <v>1</v>
      </c>
      <c r="AF42" s="4" t="s">
        <v>155</v>
      </c>
      <c r="AG42" s="107" t="s">
        <v>156</v>
      </c>
      <c r="AH42" s="118" t="s">
        <v>156</v>
      </c>
      <c r="AI42" s="126">
        <v>44337</v>
      </c>
      <c r="AJ42" s="118" t="s">
        <v>154</v>
      </c>
      <c r="AK42" s="118" t="s">
        <v>84</v>
      </c>
      <c r="AL42" s="125">
        <v>1</v>
      </c>
      <c r="AM42" s="125">
        <v>1</v>
      </c>
      <c r="AN42" s="118" t="s">
        <v>157</v>
      </c>
      <c r="AO42" s="193" t="s">
        <v>158</v>
      </c>
      <c r="AP42" s="191" t="s">
        <v>49</v>
      </c>
      <c r="AQ42" s="85" t="s">
        <v>154</v>
      </c>
      <c r="AR42" s="48">
        <v>44228</v>
      </c>
      <c r="AS42" s="46" t="s">
        <v>62</v>
      </c>
      <c r="AT42" s="46" t="s">
        <v>84</v>
      </c>
      <c r="AU42" s="47">
        <v>1</v>
      </c>
      <c r="AV42" s="4" t="str">
        <f t="shared" si="0"/>
        <v>CUMPLIMIENTO TOTAL</v>
      </c>
      <c r="AW42" s="107" t="str">
        <f>(IF(AP42="CERRADO","NO APLICA ACCION CERRADA",AE42-#REF!))</f>
        <v>NO APLICA ACCION CERRADA</v>
      </c>
      <c r="AX42" s="118" t="str">
        <f>(IF(AP42="CERRADO","NO APLICA ACCION CERRADA",IF(Z42&lt;=0,"VENCIDO",IF(Z42&lt;=#REF!,"POR VENCER","CON TIEMPO"))))</f>
        <v>NO APLICA ACCION CERRADA</v>
      </c>
      <c r="AY42" s="48">
        <v>44228</v>
      </c>
      <c r="AZ42" s="85" t="s">
        <v>154</v>
      </c>
      <c r="BA42" s="46" t="s">
        <v>84</v>
      </c>
      <c r="BB42" s="47">
        <v>1</v>
      </c>
      <c r="BC42" s="118" t="s">
        <v>49</v>
      </c>
      <c r="BD42" s="118" t="s">
        <v>158</v>
      </c>
      <c r="BE42" s="45"/>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row>
    <row r="43" spans="1:438" ht="50.25" hidden="1" customHeight="1" x14ac:dyDescent="0.25">
      <c r="A43" s="35">
        <v>59</v>
      </c>
      <c r="B43" s="26" t="s">
        <v>37</v>
      </c>
      <c r="C43" s="25" t="s">
        <v>37</v>
      </c>
      <c r="D43" s="25" t="s">
        <v>100</v>
      </c>
      <c r="E43" s="25" t="s">
        <v>384</v>
      </c>
      <c r="F43" s="25" t="s">
        <v>385</v>
      </c>
      <c r="G43" s="25" t="s">
        <v>288</v>
      </c>
      <c r="H43" s="25" t="s">
        <v>6</v>
      </c>
      <c r="I43" s="28" t="s">
        <v>386</v>
      </c>
      <c r="J43" s="28" t="s">
        <v>84</v>
      </c>
      <c r="K43" s="25" t="s">
        <v>387</v>
      </c>
      <c r="L43" s="28">
        <v>2018</v>
      </c>
      <c r="M43" s="26" t="s">
        <v>388</v>
      </c>
      <c r="N43" s="26" t="s">
        <v>389</v>
      </c>
      <c r="O43" s="26" t="s">
        <v>390</v>
      </c>
      <c r="P43" s="28" t="s">
        <v>84</v>
      </c>
      <c r="Q43" s="25" t="s">
        <v>84</v>
      </c>
      <c r="R43" s="25" t="s">
        <v>84</v>
      </c>
      <c r="S43" s="28" t="s">
        <v>84</v>
      </c>
      <c r="T43" s="28" t="s">
        <v>84</v>
      </c>
      <c r="U43" s="37">
        <v>43556</v>
      </c>
      <c r="V43" s="37">
        <v>43891</v>
      </c>
      <c r="W43" s="228">
        <v>2020</v>
      </c>
      <c r="X43" s="37" t="s">
        <v>64</v>
      </c>
      <c r="Y43" s="37" t="s">
        <v>64</v>
      </c>
      <c r="Z43" s="34" t="e">
        <f>(IF(AP43=#REF!,#REF!,V43-#REF!))</f>
        <v>#REF!</v>
      </c>
      <c r="AA43" s="118" t="s">
        <v>154</v>
      </c>
      <c r="AB43" s="124">
        <v>44337</v>
      </c>
      <c r="AC43" s="112" t="s">
        <v>62</v>
      </c>
      <c r="AD43" s="112" t="s">
        <v>84</v>
      </c>
      <c r="AE43" s="125">
        <v>1</v>
      </c>
      <c r="AF43" s="4" t="s">
        <v>155</v>
      </c>
      <c r="AG43" s="107" t="s">
        <v>156</v>
      </c>
      <c r="AH43" s="118" t="s">
        <v>156</v>
      </c>
      <c r="AI43" s="126">
        <v>44337</v>
      </c>
      <c r="AJ43" s="118" t="s">
        <v>154</v>
      </c>
      <c r="AK43" s="118" t="s">
        <v>84</v>
      </c>
      <c r="AL43" s="125">
        <v>1</v>
      </c>
      <c r="AM43" s="125">
        <v>1</v>
      </c>
      <c r="AN43" s="118" t="s">
        <v>157</v>
      </c>
      <c r="AO43" s="193" t="s">
        <v>158</v>
      </c>
      <c r="AP43" s="191" t="s">
        <v>49</v>
      </c>
      <c r="AQ43" s="85" t="s">
        <v>154</v>
      </c>
      <c r="AR43" s="48">
        <v>44228</v>
      </c>
      <c r="AS43" s="46" t="s">
        <v>62</v>
      </c>
      <c r="AT43" s="46" t="s">
        <v>84</v>
      </c>
      <c r="AU43" s="47">
        <v>1</v>
      </c>
      <c r="AV43" s="4" t="str">
        <f t="shared" si="0"/>
        <v>CUMPLIMIENTO TOTAL</v>
      </c>
      <c r="AW43" s="107" t="str">
        <f>(IF(AP43="CERRADO","NO APLICA ACCION CERRADA",AE43-#REF!))</f>
        <v>NO APLICA ACCION CERRADA</v>
      </c>
      <c r="AX43" s="118" t="str">
        <f>(IF(AP43="CERRADO","NO APLICA ACCION CERRADA",IF(Z43&lt;=0,"VENCIDO",IF(Z43&lt;=#REF!,"POR VENCER","CON TIEMPO"))))</f>
        <v>NO APLICA ACCION CERRADA</v>
      </c>
      <c r="AY43" s="48">
        <v>44228</v>
      </c>
      <c r="AZ43" s="85" t="s">
        <v>154</v>
      </c>
      <c r="BA43" s="46" t="s">
        <v>84</v>
      </c>
      <c r="BB43" s="47">
        <v>1</v>
      </c>
      <c r="BC43" s="118" t="s">
        <v>49</v>
      </c>
      <c r="BD43" s="118" t="s">
        <v>158</v>
      </c>
      <c r="BE43" s="45"/>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row>
    <row r="44" spans="1:438" ht="50.25" hidden="1" customHeight="1" x14ac:dyDescent="0.25">
      <c r="A44" s="35">
        <v>60</v>
      </c>
      <c r="B44" s="26" t="s">
        <v>37</v>
      </c>
      <c r="C44" s="25" t="s">
        <v>37</v>
      </c>
      <c r="D44" s="25" t="s">
        <v>100</v>
      </c>
      <c r="E44" s="25" t="s">
        <v>384</v>
      </c>
      <c r="F44" s="25" t="s">
        <v>385</v>
      </c>
      <c r="G44" s="25" t="s">
        <v>288</v>
      </c>
      <c r="H44" s="25" t="s">
        <v>6</v>
      </c>
      <c r="I44" s="28" t="s">
        <v>391</v>
      </c>
      <c r="J44" s="28" t="s">
        <v>84</v>
      </c>
      <c r="K44" s="25" t="s">
        <v>392</v>
      </c>
      <c r="L44" s="28">
        <v>2018</v>
      </c>
      <c r="M44" s="26" t="s">
        <v>388</v>
      </c>
      <c r="N44" s="26" t="s">
        <v>389</v>
      </c>
      <c r="O44" s="26" t="s">
        <v>393</v>
      </c>
      <c r="P44" s="28" t="s">
        <v>84</v>
      </c>
      <c r="Q44" s="25" t="s">
        <v>84</v>
      </c>
      <c r="R44" s="25" t="s">
        <v>84</v>
      </c>
      <c r="S44" s="28" t="s">
        <v>84</v>
      </c>
      <c r="T44" s="28" t="s">
        <v>84</v>
      </c>
      <c r="U44" s="37">
        <v>43556</v>
      </c>
      <c r="V44" s="37">
        <v>43891</v>
      </c>
      <c r="W44" s="228">
        <v>2020</v>
      </c>
      <c r="X44" s="37" t="s">
        <v>64</v>
      </c>
      <c r="Y44" s="37" t="s">
        <v>64</v>
      </c>
      <c r="Z44" s="34" t="e">
        <f>(IF(AP44=#REF!,#REF!,V44-#REF!))</f>
        <v>#REF!</v>
      </c>
      <c r="AA44" s="118" t="s">
        <v>154</v>
      </c>
      <c r="AB44" s="124">
        <v>44337</v>
      </c>
      <c r="AC44" s="112" t="s">
        <v>62</v>
      </c>
      <c r="AD44" s="112" t="s">
        <v>84</v>
      </c>
      <c r="AE44" s="125">
        <v>1</v>
      </c>
      <c r="AF44" s="4" t="s">
        <v>155</v>
      </c>
      <c r="AG44" s="107" t="s">
        <v>156</v>
      </c>
      <c r="AH44" s="118" t="s">
        <v>156</v>
      </c>
      <c r="AI44" s="126">
        <v>44337</v>
      </c>
      <c r="AJ44" s="118" t="s">
        <v>154</v>
      </c>
      <c r="AK44" s="118" t="s">
        <v>84</v>
      </c>
      <c r="AL44" s="125">
        <v>1</v>
      </c>
      <c r="AM44" s="125">
        <v>1</v>
      </c>
      <c r="AN44" s="118" t="s">
        <v>157</v>
      </c>
      <c r="AO44" s="193" t="s">
        <v>158</v>
      </c>
      <c r="AP44" s="191" t="s">
        <v>49</v>
      </c>
      <c r="AQ44" s="85" t="s">
        <v>154</v>
      </c>
      <c r="AR44" s="48">
        <v>44228</v>
      </c>
      <c r="AS44" s="46" t="s">
        <v>62</v>
      </c>
      <c r="AT44" s="46" t="s">
        <v>84</v>
      </c>
      <c r="AU44" s="47">
        <v>1</v>
      </c>
      <c r="AV44" s="4" t="str">
        <f t="shared" si="0"/>
        <v>CUMPLIMIENTO TOTAL</v>
      </c>
      <c r="AW44" s="107" t="str">
        <f>(IF(AP44="CERRADO","NO APLICA ACCION CERRADA",AE44-#REF!))</f>
        <v>NO APLICA ACCION CERRADA</v>
      </c>
      <c r="AX44" s="118" t="str">
        <f>(IF(AP44="CERRADO","NO APLICA ACCION CERRADA",IF(Z44&lt;=0,"VENCIDO",IF(Z44&lt;=#REF!,"POR VENCER","CON TIEMPO"))))</f>
        <v>NO APLICA ACCION CERRADA</v>
      </c>
      <c r="AY44" s="48">
        <v>44228</v>
      </c>
      <c r="AZ44" s="85" t="s">
        <v>154</v>
      </c>
      <c r="BA44" s="46" t="s">
        <v>84</v>
      </c>
      <c r="BB44" s="47">
        <v>1</v>
      </c>
      <c r="BC44" s="118" t="s">
        <v>49</v>
      </c>
      <c r="BD44" s="118" t="s">
        <v>158</v>
      </c>
      <c r="BE44" s="45"/>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row>
    <row r="45" spans="1:438" ht="50.25" hidden="1" customHeight="1" x14ac:dyDescent="0.25">
      <c r="A45" s="35">
        <v>61</v>
      </c>
      <c r="B45" s="29" t="s">
        <v>40</v>
      </c>
      <c r="C45" s="25" t="s">
        <v>40</v>
      </c>
      <c r="D45" s="28" t="s">
        <v>102</v>
      </c>
      <c r="E45" s="25" t="s">
        <v>258</v>
      </c>
      <c r="F45" s="25" t="s">
        <v>394</v>
      </c>
      <c r="G45" s="25" t="s">
        <v>231</v>
      </c>
      <c r="H45" s="25" t="s">
        <v>6</v>
      </c>
      <c r="I45" s="28" t="s">
        <v>395</v>
      </c>
      <c r="J45" s="28" t="s">
        <v>84</v>
      </c>
      <c r="K45" s="4" t="s">
        <v>396</v>
      </c>
      <c r="L45" s="28">
        <v>2018</v>
      </c>
      <c r="M45" s="26" t="s">
        <v>397</v>
      </c>
      <c r="N45" s="25" t="s">
        <v>54</v>
      </c>
      <c r="O45" s="26" t="s">
        <v>398</v>
      </c>
      <c r="P45" s="28" t="s">
        <v>84</v>
      </c>
      <c r="Q45" s="25" t="s">
        <v>84</v>
      </c>
      <c r="R45" s="25" t="s">
        <v>84</v>
      </c>
      <c r="S45" s="28" t="s">
        <v>84</v>
      </c>
      <c r="T45" s="28" t="s">
        <v>84</v>
      </c>
      <c r="U45" s="37">
        <v>43452</v>
      </c>
      <c r="V45" s="37">
        <v>43799</v>
      </c>
      <c r="W45" s="228">
        <v>2020</v>
      </c>
      <c r="X45" s="37" t="s">
        <v>64</v>
      </c>
      <c r="Y45" s="37" t="s">
        <v>62</v>
      </c>
      <c r="Z45" s="34" t="e">
        <f>(IF(AP45=#REF!,#REF!,V45-#REF!))</f>
        <v>#REF!</v>
      </c>
      <c r="AA45" s="118" t="s">
        <v>154</v>
      </c>
      <c r="AB45" s="124">
        <v>44337</v>
      </c>
      <c r="AC45" s="112" t="s">
        <v>62</v>
      </c>
      <c r="AD45" s="112" t="s">
        <v>84</v>
      </c>
      <c r="AE45" s="125">
        <v>1</v>
      </c>
      <c r="AF45" s="4" t="s">
        <v>155</v>
      </c>
      <c r="AG45" s="107" t="s">
        <v>156</v>
      </c>
      <c r="AH45" s="118" t="s">
        <v>156</v>
      </c>
      <c r="AI45" s="126">
        <v>44337</v>
      </c>
      <c r="AJ45" s="118" t="s">
        <v>154</v>
      </c>
      <c r="AK45" s="118" t="s">
        <v>84</v>
      </c>
      <c r="AL45" s="127">
        <v>1</v>
      </c>
      <c r="AM45" s="125">
        <v>1</v>
      </c>
      <c r="AN45" s="118" t="s">
        <v>157</v>
      </c>
      <c r="AO45" s="193" t="s">
        <v>158</v>
      </c>
      <c r="AP45" s="191" t="s">
        <v>49</v>
      </c>
      <c r="AQ45" s="85" t="s">
        <v>154</v>
      </c>
      <c r="AR45" s="48">
        <v>44228</v>
      </c>
      <c r="AS45" s="46" t="s">
        <v>62</v>
      </c>
      <c r="AT45" s="46" t="s">
        <v>84</v>
      </c>
      <c r="AU45" s="47">
        <v>1</v>
      </c>
      <c r="AV45" s="4" t="str">
        <f t="shared" si="0"/>
        <v>CUMPLIMIENTO TOTAL</v>
      </c>
      <c r="AW45" s="107" t="str">
        <f>(IF(AP45="CERRADO","NO APLICA ACCION CERRADA",AE45-#REF!))</f>
        <v>NO APLICA ACCION CERRADA</v>
      </c>
      <c r="AX45" s="118" t="str">
        <f>(IF(AP45="CERRADO","NO APLICA ACCION CERRADA",IF(Z45&lt;=0,"VENCIDO",IF(Z45&lt;=#REF!,"POR VENCER","CON TIEMPO"))))</f>
        <v>NO APLICA ACCION CERRADA</v>
      </c>
      <c r="AY45" s="48">
        <v>44228</v>
      </c>
      <c r="AZ45" s="85" t="s">
        <v>154</v>
      </c>
      <c r="BA45" s="46" t="s">
        <v>84</v>
      </c>
      <c r="BB45" s="47">
        <v>1</v>
      </c>
      <c r="BC45" s="118" t="s">
        <v>49</v>
      </c>
      <c r="BD45" s="118" t="s">
        <v>158</v>
      </c>
      <c r="BE45" s="45"/>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row>
    <row r="46" spans="1:438" ht="50.25" hidden="1" customHeight="1" x14ac:dyDescent="0.25">
      <c r="A46" s="35">
        <v>62</v>
      </c>
      <c r="B46" s="29" t="s">
        <v>40</v>
      </c>
      <c r="C46" s="25" t="s">
        <v>40</v>
      </c>
      <c r="D46" s="28" t="s">
        <v>102</v>
      </c>
      <c r="E46" s="25" t="s">
        <v>258</v>
      </c>
      <c r="F46" s="25" t="s">
        <v>399</v>
      </c>
      <c r="G46" s="25" t="s">
        <v>231</v>
      </c>
      <c r="H46" s="25" t="s">
        <v>6</v>
      </c>
      <c r="I46" s="28" t="s">
        <v>400</v>
      </c>
      <c r="J46" s="28" t="s">
        <v>84</v>
      </c>
      <c r="K46" s="25" t="s">
        <v>396</v>
      </c>
      <c r="L46" s="28">
        <v>2018</v>
      </c>
      <c r="M46" s="26" t="s">
        <v>401</v>
      </c>
      <c r="N46" s="25" t="s">
        <v>54</v>
      </c>
      <c r="O46" s="26" t="s">
        <v>402</v>
      </c>
      <c r="P46" s="28" t="s">
        <v>84</v>
      </c>
      <c r="Q46" s="25" t="s">
        <v>84</v>
      </c>
      <c r="R46" s="25" t="s">
        <v>84</v>
      </c>
      <c r="S46" s="28" t="s">
        <v>84</v>
      </c>
      <c r="T46" s="28" t="s">
        <v>84</v>
      </c>
      <c r="U46" s="37">
        <v>43452</v>
      </c>
      <c r="V46" s="37">
        <v>43799</v>
      </c>
      <c r="W46" s="228">
        <v>2020</v>
      </c>
      <c r="X46" s="37" t="s">
        <v>64</v>
      </c>
      <c r="Y46" s="37" t="s">
        <v>62</v>
      </c>
      <c r="Z46" s="34" t="e">
        <f>(IF(AP46=#REF!,#REF!,V46-#REF!))</f>
        <v>#REF!</v>
      </c>
      <c r="AA46" s="118" t="s">
        <v>154</v>
      </c>
      <c r="AB46" s="124">
        <v>44337</v>
      </c>
      <c r="AC46" s="112" t="s">
        <v>62</v>
      </c>
      <c r="AD46" s="112" t="s">
        <v>84</v>
      </c>
      <c r="AE46" s="125">
        <v>1</v>
      </c>
      <c r="AF46" s="4" t="s">
        <v>155</v>
      </c>
      <c r="AG46" s="107" t="s">
        <v>156</v>
      </c>
      <c r="AH46" s="118" t="s">
        <v>156</v>
      </c>
      <c r="AI46" s="126">
        <v>44337</v>
      </c>
      <c r="AJ46" s="118" t="s">
        <v>154</v>
      </c>
      <c r="AK46" s="118" t="s">
        <v>84</v>
      </c>
      <c r="AL46" s="127">
        <v>1</v>
      </c>
      <c r="AM46" s="125">
        <v>1</v>
      </c>
      <c r="AN46" s="118" t="s">
        <v>157</v>
      </c>
      <c r="AO46" s="193" t="s">
        <v>158</v>
      </c>
      <c r="AP46" s="191" t="s">
        <v>49</v>
      </c>
      <c r="AQ46" s="85" t="s">
        <v>154</v>
      </c>
      <c r="AR46" s="48">
        <v>44228</v>
      </c>
      <c r="AS46" s="46" t="s">
        <v>62</v>
      </c>
      <c r="AT46" s="46" t="s">
        <v>84</v>
      </c>
      <c r="AU46" s="47">
        <v>1</v>
      </c>
      <c r="AV46" s="4" t="str">
        <f t="shared" si="0"/>
        <v>CUMPLIMIENTO TOTAL</v>
      </c>
      <c r="AW46" s="107" t="str">
        <f>(IF(AP46="CERRADO","NO APLICA ACCION CERRADA",AE46-#REF!))</f>
        <v>NO APLICA ACCION CERRADA</v>
      </c>
      <c r="AX46" s="118" t="str">
        <f>(IF(AP46="CERRADO","NO APLICA ACCION CERRADA",IF(Z46&lt;=0,"VENCIDO",IF(Z46&lt;=#REF!,"POR VENCER","CON TIEMPO"))))</f>
        <v>NO APLICA ACCION CERRADA</v>
      </c>
      <c r="AY46" s="48">
        <v>44228</v>
      </c>
      <c r="AZ46" s="85" t="s">
        <v>154</v>
      </c>
      <c r="BA46" s="46" t="s">
        <v>84</v>
      </c>
      <c r="BB46" s="47">
        <v>1</v>
      </c>
      <c r="BC46" s="118" t="s">
        <v>49</v>
      </c>
      <c r="BD46" s="118" t="s">
        <v>158</v>
      </c>
      <c r="BE46" s="45"/>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row>
    <row r="47" spans="1:438" ht="50.25" hidden="1" customHeight="1" x14ac:dyDescent="0.25">
      <c r="A47" s="35">
        <v>65</v>
      </c>
      <c r="B47" s="29" t="s">
        <v>40</v>
      </c>
      <c r="C47" s="25" t="s">
        <v>40</v>
      </c>
      <c r="D47" s="28" t="s">
        <v>102</v>
      </c>
      <c r="E47" s="25" t="s">
        <v>258</v>
      </c>
      <c r="F47" s="25" t="s">
        <v>403</v>
      </c>
      <c r="G47" s="25" t="s">
        <v>231</v>
      </c>
      <c r="H47" s="25" t="s">
        <v>6</v>
      </c>
      <c r="I47" s="28" t="s">
        <v>404</v>
      </c>
      <c r="J47" s="28" t="s">
        <v>84</v>
      </c>
      <c r="K47" s="25" t="s">
        <v>396</v>
      </c>
      <c r="L47" s="28">
        <v>2018</v>
      </c>
      <c r="M47" s="26" t="s">
        <v>405</v>
      </c>
      <c r="N47" s="25" t="s">
        <v>54</v>
      </c>
      <c r="O47" s="26" t="s">
        <v>406</v>
      </c>
      <c r="P47" s="28" t="s">
        <v>84</v>
      </c>
      <c r="Q47" s="25" t="s">
        <v>84</v>
      </c>
      <c r="R47" s="25" t="s">
        <v>84</v>
      </c>
      <c r="S47" s="28" t="s">
        <v>84</v>
      </c>
      <c r="T47" s="28" t="s">
        <v>84</v>
      </c>
      <c r="U47" s="37">
        <v>43452</v>
      </c>
      <c r="V47" s="37">
        <v>43799</v>
      </c>
      <c r="W47" s="228">
        <v>2020</v>
      </c>
      <c r="X47" s="37" t="s">
        <v>64</v>
      </c>
      <c r="Y47" s="37" t="s">
        <v>64</v>
      </c>
      <c r="Z47" s="34" t="e">
        <f>(IF(AP47=#REF!,#REF!,V47-#REF!))</f>
        <v>#REF!</v>
      </c>
      <c r="AA47" s="118" t="s">
        <v>154</v>
      </c>
      <c r="AB47" s="124">
        <v>44337</v>
      </c>
      <c r="AC47" s="112" t="s">
        <v>62</v>
      </c>
      <c r="AD47" s="112" t="s">
        <v>84</v>
      </c>
      <c r="AE47" s="125">
        <v>1</v>
      </c>
      <c r="AF47" s="4" t="s">
        <v>155</v>
      </c>
      <c r="AG47" s="107" t="s">
        <v>156</v>
      </c>
      <c r="AH47" s="118" t="s">
        <v>156</v>
      </c>
      <c r="AI47" s="126">
        <v>44337</v>
      </c>
      <c r="AJ47" s="118" t="s">
        <v>154</v>
      </c>
      <c r="AK47" s="118" t="s">
        <v>84</v>
      </c>
      <c r="AL47" s="127">
        <v>1</v>
      </c>
      <c r="AM47" s="125">
        <v>1</v>
      </c>
      <c r="AN47" s="118" t="s">
        <v>157</v>
      </c>
      <c r="AO47" s="193" t="s">
        <v>158</v>
      </c>
      <c r="AP47" s="191" t="s">
        <v>49</v>
      </c>
      <c r="AQ47" s="85" t="s">
        <v>154</v>
      </c>
      <c r="AR47" s="48">
        <v>44228</v>
      </c>
      <c r="AS47" s="46" t="s">
        <v>62</v>
      </c>
      <c r="AT47" s="46" t="s">
        <v>84</v>
      </c>
      <c r="AU47" s="47">
        <v>1</v>
      </c>
      <c r="AV47" s="4" t="str">
        <f t="shared" si="0"/>
        <v>CUMPLIMIENTO TOTAL</v>
      </c>
      <c r="AW47" s="107" t="str">
        <f>(IF(AP47="CERRADO","NO APLICA ACCION CERRADA",AE47-#REF!))</f>
        <v>NO APLICA ACCION CERRADA</v>
      </c>
      <c r="AX47" s="118" t="str">
        <f>(IF(AP47="CERRADO","NO APLICA ACCION CERRADA",IF(Z47&lt;=0,"VENCIDO",IF(Z47&lt;=#REF!,"POR VENCER","CON TIEMPO"))))</f>
        <v>NO APLICA ACCION CERRADA</v>
      </c>
      <c r="AY47" s="48">
        <v>44228</v>
      </c>
      <c r="AZ47" s="85" t="s">
        <v>154</v>
      </c>
      <c r="BA47" s="46" t="s">
        <v>84</v>
      </c>
      <c r="BB47" s="47">
        <v>1</v>
      </c>
      <c r="BC47" s="118" t="s">
        <v>49</v>
      </c>
      <c r="BD47" s="118" t="s">
        <v>158</v>
      </c>
      <c r="BE47" s="45"/>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row>
    <row r="48" spans="1:438" ht="50.25" hidden="1" customHeight="1" x14ac:dyDescent="0.25">
      <c r="A48" s="35">
        <v>66</v>
      </c>
      <c r="B48" s="29" t="s">
        <v>40</v>
      </c>
      <c r="C48" s="25" t="s">
        <v>40</v>
      </c>
      <c r="D48" s="28" t="s">
        <v>102</v>
      </c>
      <c r="E48" s="25" t="s">
        <v>258</v>
      </c>
      <c r="F48" s="25" t="s">
        <v>407</v>
      </c>
      <c r="G48" s="25" t="s">
        <v>231</v>
      </c>
      <c r="H48" s="25" t="s">
        <v>6</v>
      </c>
      <c r="I48" s="28" t="s">
        <v>408</v>
      </c>
      <c r="J48" s="28" t="s">
        <v>84</v>
      </c>
      <c r="K48" s="25" t="s">
        <v>396</v>
      </c>
      <c r="L48" s="28">
        <v>2018</v>
      </c>
      <c r="M48" s="26" t="s">
        <v>409</v>
      </c>
      <c r="N48" s="25" t="s">
        <v>54</v>
      </c>
      <c r="O48" s="26" t="s">
        <v>410</v>
      </c>
      <c r="P48" s="28" t="s">
        <v>84</v>
      </c>
      <c r="Q48" s="25" t="s">
        <v>84</v>
      </c>
      <c r="R48" s="25" t="s">
        <v>84</v>
      </c>
      <c r="S48" s="28" t="s">
        <v>84</v>
      </c>
      <c r="T48" s="28" t="s">
        <v>84</v>
      </c>
      <c r="U48" s="37">
        <v>43452</v>
      </c>
      <c r="V48" s="37">
        <v>43799</v>
      </c>
      <c r="W48" s="228">
        <v>2020</v>
      </c>
      <c r="X48" s="37" t="s">
        <v>64</v>
      </c>
      <c r="Y48" s="37" t="s">
        <v>62</v>
      </c>
      <c r="Z48" s="34" t="e">
        <f>(IF(AP48=#REF!,#REF!,V48-#REF!))</f>
        <v>#REF!</v>
      </c>
      <c r="AA48" s="118" t="s">
        <v>154</v>
      </c>
      <c r="AB48" s="124">
        <v>44337</v>
      </c>
      <c r="AC48" s="112" t="s">
        <v>62</v>
      </c>
      <c r="AD48" s="112" t="s">
        <v>84</v>
      </c>
      <c r="AE48" s="125">
        <v>1</v>
      </c>
      <c r="AF48" s="4" t="s">
        <v>155</v>
      </c>
      <c r="AG48" s="107" t="s">
        <v>156</v>
      </c>
      <c r="AH48" s="118" t="s">
        <v>156</v>
      </c>
      <c r="AI48" s="126">
        <v>44337</v>
      </c>
      <c r="AJ48" s="118" t="s">
        <v>154</v>
      </c>
      <c r="AK48" s="118" t="s">
        <v>84</v>
      </c>
      <c r="AL48" s="127">
        <v>1</v>
      </c>
      <c r="AM48" s="125">
        <v>1</v>
      </c>
      <c r="AN48" s="118" t="s">
        <v>157</v>
      </c>
      <c r="AO48" s="193" t="s">
        <v>158</v>
      </c>
      <c r="AP48" s="191" t="s">
        <v>49</v>
      </c>
      <c r="AQ48" s="85" t="s">
        <v>154</v>
      </c>
      <c r="AR48" s="48">
        <v>44228</v>
      </c>
      <c r="AS48" s="46" t="s">
        <v>62</v>
      </c>
      <c r="AT48" s="46" t="s">
        <v>84</v>
      </c>
      <c r="AU48" s="47">
        <v>1</v>
      </c>
      <c r="AV48" s="4" t="str">
        <f t="shared" si="0"/>
        <v>CUMPLIMIENTO TOTAL</v>
      </c>
      <c r="AW48" s="107" t="str">
        <f>(IF(AP48="CERRADO","NO APLICA ACCION CERRADA",AE48-#REF!))</f>
        <v>NO APLICA ACCION CERRADA</v>
      </c>
      <c r="AX48" s="118" t="str">
        <f>(IF(AP48="CERRADO","NO APLICA ACCION CERRADA",IF(Z48&lt;=0,"VENCIDO",IF(Z48&lt;=#REF!,"POR VENCER","CON TIEMPO"))))</f>
        <v>NO APLICA ACCION CERRADA</v>
      </c>
      <c r="AY48" s="48">
        <v>44228</v>
      </c>
      <c r="AZ48" s="85" t="s">
        <v>154</v>
      </c>
      <c r="BA48" s="46" t="s">
        <v>84</v>
      </c>
      <c r="BB48" s="47">
        <v>1</v>
      </c>
      <c r="BC48" s="118" t="s">
        <v>49</v>
      </c>
      <c r="BD48" s="118" t="s">
        <v>158</v>
      </c>
      <c r="BE48" s="45"/>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row>
    <row r="49" spans="1:438" ht="50.25" hidden="1" customHeight="1" x14ac:dyDescent="0.25">
      <c r="A49" s="35">
        <v>67</v>
      </c>
      <c r="B49" s="29" t="s">
        <v>40</v>
      </c>
      <c r="C49" s="25" t="s">
        <v>40</v>
      </c>
      <c r="D49" s="28" t="s">
        <v>102</v>
      </c>
      <c r="E49" s="25" t="s">
        <v>247</v>
      </c>
      <c r="F49" s="25" t="s">
        <v>411</v>
      </c>
      <c r="G49" s="25" t="s">
        <v>231</v>
      </c>
      <c r="H49" s="25" t="s">
        <v>6</v>
      </c>
      <c r="I49" s="28" t="s">
        <v>412</v>
      </c>
      <c r="J49" s="28" t="s">
        <v>84</v>
      </c>
      <c r="K49" s="25" t="s">
        <v>396</v>
      </c>
      <c r="L49" s="28">
        <v>2018</v>
      </c>
      <c r="M49" s="26" t="s">
        <v>413</v>
      </c>
      <c r="N49" s="25" t="s">
        <v>54</v>
      </c>
      <c r="O49" s="26" t="s">
        <v>414</v>
      </c>
      <c r="P49" s="28" t="s">
        <v>84</v>
      </c>
      <c r="Q49" s="25" t="s">
        <v>84</v>
      </c>
      <c r="R49" s="25" t="s">
        <v>84</v>
      </c>
      <c r="S49" s="28" t="s">
        <v>84</v>
      </c>
      <c r="T49" s="28" t="s">
        <v>84</v>
      </c>
      <c r="U49" s="37">
        <v>43452</v>
      </c>
      <c r="V49" s="37">
        <v>43799</v>
      </c>
      <c r="W49" s="228">
        <v>2020</v>
      </c>
      <c r="X49" s="37" t="s">
        <v>64</v>
      </c>
      <c r="Y49" s="37" t="s">
        <v>64</v>
      </c>
      <c r="Z49" s="34" t="e">
        <f>(IF(AP49=#REF!,#REF!,V49-#REF!))</f>
        <v>#REF!</v>
      </c>
      <c r="AA49" s="118" t="s">
        <v>154</v>
      </c>
      <c r="AB49" s="124">
        <v>44337</v>
      </c>
      <c r="AC49" s="112" t="s">
        <v>62</v>
      </c>
      <c r="AD49" s="112" t="s">
        <v>84</v>
      </c>
      <c r="AE49" s="125">
        <v>1</v>
      </c>
      <c r="AF49" s="4" t="s">
        <v>155</v>
      </c>
      <c r="AG49" s="107" t="s">
        <v>156</v>
      </c>
      <c r="AH49" s="118" t="s">
        <v>156</v>
      </c>
      <c r="AI49" s="126">
        <v>44337</v>
      </c>
      <c r="AJ49" s="118" t="s">
        <v>154</v>
      </c>
      <c r="AK49" s="118" t="s">
        <v>84</v>
      </c>
      <c r="AL49" s="127">
        <v>1</v>
      </c>
      <c r="AM49" s="125">
        <v>1</v>
      </c>
      <c r="AN49" s="118" t="s">
        <v>157</v>
      </c>
      <c r="AO49" s="193" t="s">
        <v>158</v>
      </c>
      <c r="AP49" s="191" t="s">
        <v>49</v>
      </c>
      <c r="AQ49" s="85" t="s">
        <v>154</v>
      </c>
      <c r="AR49" s="48">
        <v>44228</v>
      </c>
      <c r="AS49" s="46" t="s">
        <v>62</v>
      </c>
      <c r="AT49" s="46" t="s">
        <v>84</v>
      </c>
      <c r="AU49" s="47">
        <v>1</v>
      </c>
      <c r="AV49" s="4" t="str">
        <f t="shared" si="0"/>
        <v>CUMPLIMIENTO TOTAL</v>
      </c>
      <c r="AW49" s="107" t="str">
        <f>(IF(AP49="CERRADO","NO APLICA ACCION CERRADA",AE49-#REF!))</f>
        <v>NO APLICA ACCION CERRADA</v>
      </c>
      <c r="AX49" s="118" t="str">
        <f>(IF(AP49="CERRADO","NO APLICA ACCION CERRADA",IF(Z49&lt;=0,"VENCIDO",IF(Z49&lt;=#REF!,"POR VENCER","CON TIEMPO"))))</f>
        <v>NO APLICA ACCION CERRADA</v>
      </c>
      <c r="AY49" s="48">
        <v>44228</v>
      </c>
      <c r="AZ49" s="85" t="s">
        <v>154</v>
      </c>
      <c r="BA49" s="46" t="s">
        <v>84</v>
      </c>
      <c r="BB49" s="47">
        <v>1</v>
      </c>
      <c r="BC49" s="118" t="s">
        <v>49</v>
      </c>
      <c r="BD49" s="118" t="s">
        <v>158</v>
      </c>
      <c r="BE49" s="45"/>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row>
    <row r="50" spans="1:438" ht="50.25" hidden="1" customHeight="1" x14ac:dyDescent="0.25">
      <c r="A50" s="35">
        <v>68</v>
      </c>
      <c r="B50" s="29" t="s">
        <v>40</v>
      </c>
      <c r="C50" s="25" t="s">
        <v>40</v>
      </c>
      <c r="D50" s="28" t="s">
        <v>102</v>
      </c>
      <c r="E50" s="25" t="s">
        <v>252</v>
      </c>
      <c r="F50" s="25" t="s">
        <v>415</v>
      </c>
      <c r="G50" s="25" t="s">
        <v>231</v>
      </c>
      <c r="H50" s="25" t="s">
        <v>6</v>
      </c>
      <c r="I50" s="28" t="s">
        <v>416</v>
      </c>
      <c r="J50" s="28" t="s">
        <v>84</v>
      </c>
      <c r="K50" s="25" t="s">
        <v>396</v>
      </c>
      <c r="L50" s="28">
        <v>2018</v>
      </c>
      <c r="M50" s="26" t="s">
        <v>417</v>
      </c>
      <c r="N50" s="25" t="s">
        <v>54</v>
      </c>
      <c r="O50" s="26" t="s">
        <v>418</v>
      </c>
      <c r="P50" s="28" t="s">
        <v>84</v>
      </c>
      <c r="Q50" s="25" t="s">
        <v>84</v>
      </c>
      <c r="R50" s="25" t="s">
        <v>84</v>
      </c>
      <c r="S50" s="28" t="s">
        <v>84</v>
      </c>
      <c r="T50" s="28" t="s">
        <v>84</v>
      </c>
      <c r="U50" s="37">
        <v>43452</v>
      </c>
      <c r="V50" s="37">
        <v>43799</v>
      </c>
      <c r="W50" s="228">
        <v>2020</v>
      </c>
      <c r="X50" s="37" t="s">
        <v>64</v>
      </c>
      <c r="Y50" s="37" t="s">
        <v>64</v>
      </c>
      <c r="Z50" s="34" t="e">
        <f>(IF(AP50=#REF!,#REF!,V50-#REF!))</f>
        <v>#REF!</v>
      </c>
      <c r="AA50" s="118" t="s">
        <v>154</v>
      </c>
      <c r="AB50" s="124">
        <v>44337</v>
      </c>
      <c r="AC50" s="112" t="s">
        <v>62</v>
      </c>
      <c r="AD50" s="112" t="s">
        <v>84</v>
      </c>
      <c r="AE50" s="125">
        <v>1</v>
      </c>
      <c r="AF50" s="4" t="s">
        <v>155</v>
      </c>
      <c r="AG50" s="107" t="s">
        <v>156</v>
      </c>
      <c r="AH50" s="118" t="s">
        <v>156</v>
      </c>
      <c r="AI50" s="126">
        <v>44337</v>
      </c>
      <c r="AJ50" s="118" t="s">
        <v>154</v>
      </c>
      <c r="AK50" s="118" t="s">
        <v>84</v>
      </c>
      <c r="AL50" s="127">
        <v>1</v>
      </c>
      <c r="AM50" s="125">
        <v>1</v>
      </c>
      <c r="AN50" s="118" t="s">
        <v>157</v>
      </c>
      <c r="AO50" s="193" t="s">
        <v>158</v>
      </c>
      <c r="AP50" s="191" t="s">
        <v>49</v>
      </c>
      <c r="AQ50" s="85" t="s">
        <v>154</v>
      </c>
      <c r="AR50" s="48">
        <v>44228</v>
      </c>
      <c r="AS50" s="46" t="s">
        <v>62</v>
      </c>
      <c r="AT50" s="46" t="s">
        <v>84</v>
      </c>
      <c r="AU50" s="47">
        <v>1</v>
      </c>
      <c r="AV50" s="4" t="str">
        <f t="shared" si="0"/>
        <v>CUMPLIMIENTO TOTAL</v>
      </c>
      <c r="AW50" s="107" t="str">
        <f>(IF(AP50="CERRADO","NO APLICA ACCION CERRADA",AE50-#REF!))</f>
        <v>NO APLICA ACCION CERRADA</v>
      </c>
      <c r="AX50" s="118" t="str">
        <f>(IF(AP50="CERRADO","NO APLICA ACCION CERRADA",IF(Z50&lt;=0,"VENCIDO",IF(Z50&lt;=#REF!,"POR VENCER","CON TIEMPO"))))</f>
        <v>NO APLICA ACCION CERRADA</v>
      </c>
      <c r="AY50" s="48">
        <v>44228</v>
      </c>
      <c r="AZ50" s="85" t="s">
        <v>154</v>
      </c>
      <c r="BA50" s="46" t="s">
        <v>84</v>
      </c>
      <c r="BB50" s="47">
        <v>1</v>
      </c>
      <c r="BC50" s="118" t="s">
        <v>49</v>
      </c>
      <c r="BD50" s="118" t="s">
        <v>158</v>
      </c>
      <c r="BE50" s="45"/>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row>
    <row r="51" spans="1:438" ht="50.25" hidden="1" customHeight="1" x14ac:dyDescent="0.25">
      <c r="A51" s="35">
        <v>69</v>
      </c>
      <c r="B51" s="29" t="s">
        <v>40</v>
      </c>
      <c r="C51" s="25" t="s">
        <v>40</v>
      </c>
      <c r="D51" s="28" t="s">
        <v>102</v>
      </c>
      <c r="E51" s="25" t="s">
        <v>252</v>
      </c>
      <c r="F51" s="25" t="s">
        <v>419</v>
      </c>
      <c r="G51" s="25" t="s">
        <v>231</v>
      </c>
      <c r="H51" s="25" t="s">
        <v>6</v>
      </c>
      <c r="I51" s="28" t="s">
        <v>420</v>
      </c>
      <c r="J51" s="28" t="s">
        <v>84</v>
      </c>
      <c r="K51" s="25" t="s">
        <v>396</v>
      </c>
      <c r="L51" s="28">
        <v>2018</v>
      </c>
      <c r="M51" s="26" t="s">
        <v>421</v>
      </c>
      <c r="N51" s="25" t="s">
        <v>54</v>
      </c>
      <c r="O51" s="26" t="s">
        <v>422</v>
      </c>
      <c r="P51" s="28" t="s">
        <v>84</v>
      </c>
      <c r="Q51" s="25" t="s">
        <v>84</v>
      </c>
      <c r="R51" s="25" t="s">
        <v>84</v>
      </c>
      <c r="S51" s="28" t="s">
        <v>84</v>
      </c>
      <c r="T51" s="28" t="s">
        <v>84</v>
      </c>
      <c r="U51" s="37">
        <v>43452</v>
      </c>
      <c r="V51" s="37">
        <v>43799</v>
      </c>
      <c r="W51" s="228">
        <v>2020</v>
      </c>
      <c r="X51" s="37" t="s">
        <v>64</v>
      </c>
      <c r="Y51" s="37" t="s">
        <v>64</v>
      </c>
      <c r="Z51" s="34" t="e">
        <f>(IF(AP51=#REF!,#REF!,V51-#REF!))</f>
        <v>#REF!</v>
      </c>
      <c r="AA51" s="118" t="s">
        <v>154</v>
      </c>
      <c r="AB51" s="124">
        <v>44337</v>
      </c>
      <c r="AC51" s="112" t="s">
        <v>62</v>
      </c>
      <c r="AD51" s="112" t="s">
        <v>84</v>
      </c>
      <c r="AE51" s="125">
        <v>1</v>
      </c>
      <c r="AF51" s="4" t="s">
        <v>155</v>
      </c>
      <c r="AG51" s="107" t="s">
        <v>156</v>
      </c>
      <c r="AH51" s="118" t="s">
        <v>156</v>
      </c>
      <c r="AI51" s="126">
        <v>44337</v>
      </c>
      <c r="AJ51" s="118" t="s">
        <v>154</v>
      </c>
      <c r="AK51" s="118" t="s">
        <v>84</v>
      </c>
      <c r="AL51" s="127">
        <v>1</v>
      </c>
      <c r="AM51" s="125">
        <v>1</v>
      </c>
      <c r="AN51" s="118" t="s">
        <v>157</v>
      </c>
      <c r="AO51" s="193" t="s">
        <v>158</v>
      </c>
      <c r="AP51" s="191" t="s">
        <v>49</v>
      </c>
      <c r="AQ51" s="85" t="s">
        <v>154</v>
      </c>
      <c r="AR51" s="48">
        <v>44228</v>
      </c>
      <c r="AS51" s="46" t="s">
        <v>62</v>
      </c>
      <c r="AT51" s="46" t="s">
        <v>84</v>
      </c>
      <c r="AU51" s="47">
        <v>1</v>
      </c>
      <c r="AV51" s="4" t="str">
        <f t="shared" si="0"/>
        <v>CUMPLIMIENTO TOTAL</v>
      </c>
      <c r="AW51" s="107" t="str">
        <f>(IF(AP51="CERRADO","NO APLICA ACCION CERRADA",AE51-#REF!))</f>
        <v>NO APLICA ACCION CERRADA</v>
      </c>
      <c r="AX51" s="118" t="str">
        <f>(IF(AP51="CERRADO","NO APLICA ACCION CERRADA",IF(Z51&lt;=0,"VENCIDO",IF(Z51&lt;=#REF!,"POR VENCER","CON TIEMPO"))))</f>
        <v>NO APLICA ACCION CERRADA</v>
      </c>
      <c r="AY51" s="48">
        <v>44228</v>
      </c>
      <c r="AZ51" s="85" t="s">
        <v>154</v>
      </c>
      <c r="BA51" s="46" t="s">
        <v>84</v>
      </c>
      <c r="BB51" s="47">
        <v>1</v>
      </c>
      <c r="BC51" s="118" t="s">
        <v>49</v>
      </c>
      <c r="BD51" s="118" t="s">
        <v>158</v>
      </c>
      <c r="BE51" s="45"/>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row>
    <row r="52" spans="1:438" ht="50.25" hidden="1" customHeight="1" x14ac:dyDescent="0.25">
      <c r="A52" s="35">
        <v>70</v>
      </c>
      <c r="B52" s="29" t="s">
        <v>40</v>
      </c>
      <c r="C52" s="25" t="s">
        <v>40</v>
      </c>
      <c r="D52" s="28" t="s">
        <v>102</v>
      </c>
      <c r="E52" s="25" t="s">
        <v>247</v>
      </c>
      <c r="F52" s="25" t="s">
        <v>360</v>
      </c>
      <c r="G52" s="25" t="s">
        <v>231</v>
      </c>
      <c r="H52" s="25" t="s">
        <v>6</v>
      </c>
      <c r="I52" s="28" t="s">
        <v>423</v>
      </c>
      <c r="J52" s="28" t="s">
        <v>84</v>
      </c>
      <c r="K52" s="25" t="s">
        <v>396</v>
      </c>
      <c r="L52" s="28">
        <v>2018</v>
      </c>
      <c r="M52" s="26" t="s">
        <v>424</v>
      </c>
      <c r="N52" s="25" t="s">
        <v>54</v>
      </c>
      <c r="O52" s="26" t="s">
        <v>425</v>
      </c>
      <c r="P52" s="28" t="s">
        <v>84</v>
      </c>
      <c r="Q52" s="25" t="s">
        <v>84</v>
      </c>
      <c r="R52" s="25" t="s">
        <v>84</v>
      </c>
      <c r="S52" s="28" t="s">
        <v>84</v>
      </c>
      <c r="T52" s="28" t="s">
        <v>84</v>
      </c>
      <c r="U52" s="37">
        <v>43452</v>
      </c>
      <c r="V52" s="37">
        <v>43799</v>
      </c>
      <c r="W52" s="228">
        <v>2020</v>
      </c>
      <c r="X52" s="37" t="s">
        <v>64</v>
      </c>
      <c r="Y52" s="37" t="s">
        <v>64</v>
      </c>
      <c r="Z52" s="34" t="e">
        <f>(IF(AP52=#REF!,#REF!,V52-#REF!))</f>
        <v>#REF!</v>
      </c>
      <c r="AA52" s="118" t="s">
        <v>154</v>
      </c>
      <c r="AB52" s="124">
        <v>44337</v>
      </c>
      <c r="AC52" s="112" t="s">
        <v>62</v>
      </c>
      <c r="AD52" s="112" t="s">
        <v>84</v>
      </c>
      <c r="AE52" s="125">
        <v>1</v>
      </c>
      <c r="AF52" s="4" t="s">
        <v>155</v>
      </c>
      <c r="AG52" s="107" t="s">
        <v>156</v>
      </c>
      <c r="AH52" s="118" t="s">
        <v>156</v>
      </c>
      <c r="AI52" s="126">
        <v>44337</v>
      </c>
      <c r="AJ52" s="118" t="s">
        <v>154</v>
      </c>
      <c r="AK52" s="118" t="s">
        <v>84</v>
      </c>
      <c r="AL52" s="127">
        <v>1</v>
      </c>
      <c r="AM52" s="125">
        <v>1</v>
      </c>
      <c r="AN52" s="118" t="s">
        <v>157</v>
      </c>
      <c r="AO52" s="193" t="s">
        <v>158</v>
      </c>
      <c r="AP52" s="191" t="s">
        <v>49</v>
      </c>
      <c r="AQ52" s="85" t="s">
        <v>154</v>
      </c>
      <c r="AR52" s="48">
        <v>44228</v>
      </c>
      <c r="AS52" s="46" t="s">
        <v>62</v>
      </c>
      <c r="AT52" s="46" t="s">
        <v>84</v>
      </c>
      <c r="AU52" s="47">
        <v>1</v>
      </c>
      <c r="AV52" s="4" t="str">
        <f t="shared" si="0"/>
        <v>CUMPLIMIENTO TOTAL</v>
      </c>
      <c r="AW52" s="107" t="str">
        <f>(IF(AP52="CERRADO","NO APLICA ACCION CERRADA",AE52-#REF!))</f>
        <v>NO APLICA ACCION CERRADA</v>
      </c>
      <c r="AX52" s="118" t="str">
        <f>(IF(AP52="CERRADO","NO APLICA ACCION CERRADA",IF(Z52&lt;=0,"VENCIDO",IF(Z52&lt;=#REF!,"POR VENCER","CON TIEMPO"))))</f>
        <v>NO APLICA ACCION CERRADA</v>
      </c>
      <c r="AY52" s="48">
        <v>44228</v>
      </c>
      <c r="AZ52" s="85" t="s">
        <v>154</v>
      </c>
      <c r="BA52" s="46" t="s">
        <v>84</v>
      </c>
      <c r="BB52" s="47">
        <v>1</v>
      </c>
      <c r="BC52" s="118" t="s">
        <v>49</v>
      </c>
      <c r="BD52" s="118" t="s">
        <v>158</v>
      </c>
      <c r="BE52" s="45"/>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row>
    <row r="53" spans="1:438" ht="50.25" hidden="1" customHeight="1" x14ac:dyDescent="0.25">
      <c r="A53" s="35">
        <v>71</v>
      </c>
      <c r="B53" s="29" t="s">
        <v>40</v>
      </c>
      <c r="C53" s="25" t="s">
        <v>40</v>
      </c>
      <c r="D53" s="28" t="s">
        <v>102</v>
      </c>
      <c r="E53" s="25" t="s">
        <v>334</v>
      </c>
      <c r="F53" s="25" t="s">
        <v>426</v>
      </c>
      <c r="G53" s="25" t="s">
        <v>231</v>
      </c>
      <c r="H53" s="25" t="s">
        <v>6</v>
      </c>
      <c r="I53" s="28" t="s">
        <v>427</v>
      </c>
      <c r="J53" s="28" t="s">
        <v>84</v>
      </c>
      <c r="K53" s="25" t="s">
        <v>396</v>
      </c>
      <c r="L53" s="28">
        <v>2018</v>
      </c>
      <c r="M53" s="26" t="s">
        <v>428</v>
      </c>
      <c r="N53" s="25" t="s">
        <v>54</v>
      </c>
      <c r="O53" s="26" t="s">
        <v>429</v>
      </c>
      <c r="P53" s="28" t="s">
        <v>84</v>
      </c>
      <c r="Q53" s="25" t="s">
        <v>84</v>
      </c>
      <c r="R53" s="25" t="s">
        <v>84</v>
      </c>
      <c r="S53" s="28" t="s">
        <v>84</v>
      </c>
      <c r="T53" s="28" t="s">
        <v>84</v>
      </c>
      <c r="U53" s="37">
        <v>43452</v>
      </c>
      <c r="V53" s="37">
        <v>43799</v>
      </c>
      <c r="W53" s="228">
        <v>2020</v>
      </c>
      <c r="X53" s="37" t="s">
        <v>64</v>
      </c>
      <c r="Y53" s="37" t="s">
        <v>62</v>
      </c>
      <c r="Z53" s="34" t="e">
        <f>(IF(AP53=#REF!,#REF!,V53-#REF!))</f>
        <v>#REF!</v>
      </c>
      <c r="AA53" s="118" t="s">
        <v>154</v>
      </c>
      <c r="AB53" s="124">
        <v>44337</v>
      </c>
      <c r="AC53" s="112" t="s">
        <v>62</v>
      </c>
      <c r="AD53" s="112" t="s">
        <v>84</v>
      </c>
      <c r="AE53" s="125">
        <v>1</v>
      </c>
      <c r="AF53" s="4" t="s">
        <v>155</v>
      </c>
      <c r="AG53" s="107" t="s">
        <v>156</v>
      </c>
      <c r="AH53" s="118" t="s">
        <v>156</v>
      </c>
      <c r="AI53" s="126">
        <v>44337</v>
      </c>
      <c r="AJ53" s="118" t="s">
        <v>154</v>
      </c>
      <c r="AK53" s="118" t="s">
        <v>84</v>
      </c>
      <c r="AL53" s="127">
        <v>1</v>
      </c>
      <c r="AM53" s="125">
        <v>1</v>
      </c>
      <c r="AN53" s="118" t="s">
        <v>157</v>
      </c>
      <c r="AO53" s="193" t="s">
        <v>158</v>
      </c>
      <c r="AP53" s="191" t="s">
        <v>49</v>
      </c>
      <c r="AQ53" s="85" t="s">
        <v>154</v>
      </c>
      <c r="AR53" s="48">
        <v>44228</v>
      </c>
      <c r="AS53" s="46" t="s">
        <v>62</v>
      </c>
      <c r="AT53" s="46" t="s">
        <v>84</v>
      </c>
      <c r="AU53" s="47">
        <v>1</v>
      </c>
      <c r="AV53" s="4" t="str">
        <f t="shared" si="0"/>
        <v>CUMPLIMIENTO TOTAL</v>
      </c>
      <c r="AW53" s="107" t="str">
        <f>(IF(AP53="CERRADO","NO APLICA ACCION CERRADA",AE53-#REF!))</f>
        <v>NO APLICA ACCION CERRADA</v>
      </c>
      <c r="AX53" s="118" t="str">
        <f>(IF(AP53="CERRADO","NO APLICA ACCION CERRADA",IF(Z53&lt;=0,"VENCIDO",IF(Z53&lt;=#REF!,"POR VENCER","CON TIEMPO"))))</f>
        <v>NO APLICA ACCION CERRADA</v>
      </c>
      <c r="AY53" s="48">
        <v>44228</v>
      </c>
      <c r="AZ53" s="85" t="s">
        <v>154</v>
      </c>
      <c r="BA53" s="46" t="s">
        <v>84</v>
      </c>
      <c r="BB53" s="47">
        <v>1</v>
      </c>
      <c r="BC53" s="118" t="s">
        <v>49</v>
      </c>
      <c r="BD53" s="118" t="s">
        <v>158</v>
      </c>
      <c r="BE53" s="45"/>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row>
    <row r="54" spans="1:438" ht="50.25" hidden="1" customHeight="1" x14ac:dyDescent="0.25">
      <c r="A54" s="35">
        <v>72</v>
      </c>
      <c r="B54" s="29" t="s">
        <v>40</v>
      </c>
      <c r="C54" s="25" t="s">
        <v>40</v>
      </c>
      <c r="D54" s="28" t="s">
        <v>102</v>
      </c>
      <c r="E54" s="25" t="s">
        <v>247</v>
      </c>
      <c r="F54" s="25" t="s">
        <v>248</v>
      </c>
      <c r="G54" s="25" t="s">
        <v>231</v>
      </c>
      <c r="H54" s="25" t="s">
        <v>6</v>
      </c>
      <c r="I54" s="28" t="s">
        <v>430</v>
      </c>
      <c r="J54" s="28" t="s">
        <v>84</v>
      </c>
      <c r="K54" s="4" t="s">
        <v>396</v>
      </c>
      <c r="L54" s="28">
        <v>2018</v>
      </c>
      <c r="M54" s="26" t="s">
        <v>431</v>
      </c>
      <c r="N54" s="25" t="s">
        <v>54</v>
      </c>
      <c r="O54" s="26" t="s">
        <v>432</v>
      </c>
      <c r="P54" s="28" t="s">
        <v>84</v>
      </c>
      <c r="Q54" s="25" t="s">
        <v>84</v>
      </c>
      <c r="R54" s="25" t="s">
        <v>84</v>
      </c>
      <c r="S54" s="28" t="s">
        <v>84</v>
      </c>
      <c r="T54" s="28" t="s">
        <v>84</v>
      </c>
      <c r="U54" s="37">
        <v>43452</v>
      </c>
      <c r="V54" s="37">
        <v>43799</v>
      </c>
      <c r="W54" s="228">
        <v>2020</v>
      </c>
      <c r="X54" s="37" t="s">
        <v>64</v>
      </c>
      <c r="Y54" s="37" t="s">
        <v>64</v>
      </c>
      <c r="Z54" s="34" t="e">
        <f>(IF(AP54=#REF!,#REF!,V54-#REF!))</f>
        <v>#REF!</v>
      </c>
      <c r="AA54" s="118" t="s">
        <v>154</v>
      </c>
      <c r="AB54" s="124">
        <v>44337</v>
      </c>
      <c r="AC54" s="112" t="s">
        <v>62</v>
      </c>
      <c r="AD54" s="112" t="s">
        <v>84</v>
      </c>
      <c r="AE54" s="125">
        <v>1</v>
      </c>
      <c r="AF54" s="4" t="s">
        <v>155</v>
      </c>
      <c r="AG54" s="107" t="s">
        <v>156</v>
      </c>
      <c r="AH54" s="118" t="s">
        <v>156</v>
      </c>
      <c r="AI54" s="126">
        <v>44337</v>
      </c>
      <c r="AJ54" s="118" t="s">
        <v>154</v>
      </c>
      <c r="AK54" s="118" t="s">
        <v>84</v>
      </c>
      <c r="AL54" s="127">
        <v>1</v>
      </c>
      <c r="AM54" s="125">
        <v>1</v>
      </c>
      <c r="AN54" s="118" t="s">
        <v>157</v>
      </c>
      <c r="AO54" s="193" t="s">
        <v>158</v>
      </c>
      <c r="AP54" s="191" t="s">
        <v>49</v>
      </c>
      <c r="AQ54" s="85" t="s">
        <v>154</v>
      </c>
      <c r="AR54" s="48">
        <v>44228</v>
      </c>
      <c r="AS54" s="46" t="s">
        <v>62</v>
      </c>
      <c r="AT54" s="46" t="s">
        <v>84</v>
      </c>
      <c r="AU54" s="47">
        <v>1</v>
      </c>
      <c r="AV54" s="4" t="str">
        <f t="shared" si="0"/>
        <v>CUMPLIMIENTO TOTAL</v>
      </c>
      <c r="AW54" s="107" t="str">
        <f>(IF(AP54="CERRADO","NO APLICA ACCION CERRADA",AE54-#REF!))</f>
        <v>NO APLICA ACCION CERRADA</v>
      </c>
      <c r="AX54" s="118" t="str">
        <f>(IF(AP54="CERRADO","NO APLICA ACCION CERRADA",IF(Z54&lt;=0,"VENCIDO",IF(Z54&lt;=#REF!,"POR VENCER","CON TIEMPO"))))</f>
        <v>NO APLICA ACCION CERRADA</v>
      </c>
      <c r="AY54" s="48">
        <v>44228</v>
      </c>
      <c r="AZ54" s="85" t="s">
        <v>154</v>
      </c>
      <c r="BA54" s="46" t="s">
        <v>84</v>
      </c>
      <c r="BB54" s="47">
        <v>1</v>
      </c>
      <c r="BC54" s="118" t="s">
        <v>49</v>
      </c>
      <c r="BD54" s="118" t="s">
        <v>158</v>
      </c>
      <c r="BE54" s="45"/>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row>
    <row r="55" spans="1:438" ht="50.25" hidden="1" customHeight="1" x14ac:dyDescent="0.25">
      <c r="A55" s="35">
        <v>73</v>
      </c>
      <c r="B55" s="29" t="s">
        <v>40</v>
      </c>
      <c r="C55" s="25" t="s">
        <v>40</v>
      </c>
      <c r="D55" s="28" t="s">
        <v>102</v>
      </c>
      <c r="E55" s="25" t="s">
        <v>258</v>
      </c>
      <c r="F55" s="25" t="s">
        <v>433</v>
      </c>
      <c r="G55" s="25" t="s">
        <v>231</v>
      </c>
      <c r="H55" s="25" t="s">
        <v>6</v>
      </c>
      <c r="I55" s="28" t="s">
        <v>434</v>
      </c>
      <c r="J55" s="28" t="s">
        <v>84</v>
      </c>
      <c r="K55" s="4" t="s">
        <v>435</v>
      </c>
      <c r="L55" s="28">
        <v>2018</v>
      </c>
      <c r="M55" s="26" t="s">
        <v>436</v>
      </c>
      <c r="N55" s="25" t="s">
        <v>54</v>
      </c>
      <c r="O55" s="26" t="s">
        <v>437</v>
      </c>
      <c r="P55" s="28" t="s">
        <v>84</v>
      </c>
      <c r="Q55" s="25" t="s">
        <v>84</v>
      </c>
      <c r="R55" s="25" t="s">
        <v>84</v>
      </c>
      <c r="S55" s="28" t="s">
        <v>84</v>
      </c>
      <c r="T55" s="28" t="s">
        <v>84</v>
      </c>
      <c r="U55" s="37" t="s">
        <v>54</v>
      </c>
      <c r="V55" s="37" t="s">
        <v>54</v>
      </c>
      <c r="W55" s="228">
        <v>2020</v>
      </c>
      <c r="X55" s="37" t="s">
        <v>64</v>
      </c>
      <c r="Y55" s="37" t="s">
        <v>64</v>
      </c>
      <c r="Z55" s="34" t="e">
        <f>(IF(AP55=#REF!,#REF!,V55-#REF!))</f>
        <v>#REF!</v>
      </c>
      <c r="AA55" s="118" t="s">
        <v>154</v>
      </c>
      <c r="AB55" s="124">
        <v>44337</v>
      </c>
      <c r="AC55" s="112" t="s">
        <v>62</v>
      </c>
      <c r="AD55" s="112" t="s">
        <v>84</v>
      </c>
      <c r="AE55" s="125">
        <v>1</v>
      </c>
      <c r="AF55" s="4" t="s">
        <v>155</v>
      </c>
      <c r="AG55" s="107" t="s">
        <v>156</v>
      </c>
      <c r="AH55" s="118" t="s">
        <v>156</v>
      </c>
      <c r="AI55" s="126">
        <v>44337</v>
      </c>
      <c r="AJ55" s="118" t="s">
        <v>154</v>
      </c>
      <c r="AK55" s="118" t="s">
        <v>84</v>
      </c>
      <c r="AL55" s="127">
        <v>1</v>
      </c>
      <c r="AM55" s="125">
        <v>1</v>
      </c>
      <c r="AN55" s="118" t="s">
        <v>157</v>
      </c>
      <c r="AO55" s="193" t="s">
        <v>158</v>
      </c>
      <c r="AP55" s="191" t="s">
        <v>49</v>
      </c>
      <c r="AQ55" s="85" t="s">
        <v>154</v>
      </c>
      <c r="AR55" s="48">
        <v>44228</v>
      </c>
      <c r="AS55" s="46" t="s">
        <v>62</v>
      </c>
      <c r="AT55" s="46" t="s">
        <v>84</v>
      </c>
      <c r="AU55" s="47">
        <v>1</v>
      </c>
      <c r="AV55" s="4" t="str">
        <f t="shared" si="0"/>
        <v>CUMPLIMIENTO TOTAL</v>
      </c>
      <c r="AW55" s="107" t="str">
        <f>(IF(AP55="CERRADO","NO APLICA ACCION CERRADA",AE55-#REF!))</f>
        <v>NO APLICA ACCION CERRADA</v>
      </c>
      <c r="AX55" s="118" t="str">
        <f>(IF(AP55="CERRADO","NO APLICA ACCION CERRADA",IF(Z55&lt;=0,"VENCIDO",IF(Z55&lt;=#REF!,"POR VENCER","CON TIEMPO"))))</f>
        <v>NO APLICA ACCION CERRADA</v>
      </c>
      <c r="AY55" s="48">
        <v>44228</v>
      </c>
      <c r="AZ55" s="85" t="s">
        <v>154</v>
      </c>
      <c r="BA55" s="46" t="s">
        <v>84</v>
      </c>
      <c r="BB55" s="47">
        <v>1</v>
      </c>
      <c r="BC55" s="118" t="s">
        <v>49</v>
      </c>
      <c r="BD55" s="118" t="s">
        <v>158</v>
      </c>
      <c r="BE55" s="45"/>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row>
    <row r="56" spans="1:438" ht="50.25" hidden="1" customHeight="1" x14ac:dyDescent="0.25">
      <c r="A56" s="35">
        <v>74</v>
      </c>
      <c r="B56" s="29" t="s">
        <v>40</v>
      </c>
      <c r="C56" s="25" t="s">
        <v>40</v>
      </c>
      <c r="D56" s="28" t="s">
        <v>102</v>
      </c>
      <c r="E56" s="35" t="s">
        <v>258</v>
      </c>
      <c r="F56" s="35" t="s">
        <v>282</v>
      </c>
      <c r="G56" s="25" t="s">
        <v>231</v>
      </c>
      <c r="H56" s="25" t="s">
        <v>6</v>
      </c>
      <c r="I56" s="28" t="s">
        <v>438</v>
      </c>
      <c r="J56" s="28" t="s">
        <v>84</v>
      </c>
      <c r="K56" s="25" t="s">
        <v>439</v>
      </c>
      <c r="L56" s="28">
        <v>2018</v>
      </c>
      <c r="M56" s="26" t="s">
        <v>440</v>
      </c>
      <c r="N56" s="25" t="s">
        <v>54</v>
      </c>
      <c r="O56" s="26" t="s">
        <v>441</v>
      </c>
      <c r="P56" s="28" t="s">
        <v>84</v>
      </c>
      <c r="Q56" s="25" t="s">
        <v>84</v>
      </c>
      <c r="R56" s="25" t="s">
        <v>84</v>
      </c>
      <c r="S56" s="28" t="s">
        <v>84</v>
      </c>
      <c r="T56" s="28" t="s">
        <v>84</v>
      </c>
      <c r="U56" s="37" t="s">
        <v>54</v>
      </c>
      <c r="V56" s="37" t="s">
        <v>54</v>
      </c>
      <c r="W56" s="228">
        <v>2020</v>
      </c>
      <c r="X56" s="37" t="s">
        <v>64</v>
      </c>
      <c r="Y56" s="37" t="s">
        <v>62</v>
      </c>
      <c r="Z56" s="34" t="e">
        <f>(IF(AP56=#REF!,#REF!,V56-#REF!))</f>
        <v>#REF!</v>
      </c>
      <c r="AA56" s="118" t="s">
        <v>154</v>
      </c>
      <c r="AB56" s="124">
        <v>44337</v>
      </c>
      <c r="AC56" s="112" t="s">
        <v>62</v>
      </c>
      <c r="AD56" s="112" t="s">
        <v>84</v>
      </c>
      <c r="AE56" s="125">
        <v>1</v>
      </c>
      <c r="AF56" s="4" t="s">
        <v>155</v>
      </c>
      <c r="AG56" s="107" t="s">
        <v>156</v>
      </c>
      <c r="AH56" s="118" t="s">
        <v>156</v>
      </c>
      <c r="AI56" s="126">
        <v>44337</v>
      </c>
      <c r="AJ56" s="118" t="s">
        <v>154</v>
      </c>
      <c r="AK56" s="118" t="s">
        <v>84</v>
      </c>
      <c r="AL56" s="127">
        <v>1</v>
      </c>
      <c r="AM56" s="125">
        <v>1</v>
      </c>
      <c r="AN56" s="118" t="s">
        <v>157</v>
      </c>
      <c r="AO56" s="193" t="s">
        <v>158</v>
      </c>
      <c r="AP56" s="191" t="s">
        <v>49</v>
      </c>
      <c r="AQ56" s="85" t="s">
        <v>154</v>
      </c>
      <c r="AR56" s="48">
        <v>44228</v>
      </c>
      <c r="AS56" s="46" t="s">
        <v>62</v>
      </c>
      <c r="AT56" s="46" t="s">
        <v>84</v>
      </c>
      <c r="AU56" s="47">
        <v>1</v>
      </c>
      <c r="AV56" s="4" t="str">
        <f t="shared" si="0"/>
        <v>CUMPLIMIENTO TOTAL</v>
      </c>
      <c r="AW56" s="107" t="str">
        <f>(IF(AP56="CERRADO","NO APLICA ACCION CERRADA",AE56-#REF!))</f>
        <v>NO APLICA ACCION CERRADA</v>
      </c>
      <c r="AX56" s="118" t="str">
        <f>(IF(AP56="CERRADO","NO APLICA ACCION CERRADA",IF(Z56&lt;=0,"VENCIDO",IF(Z56&lt;=#REF!,"POR VENCER","CON TIEMPO"))))</f>
        <v>NO APLICA ACCION CERRADA</v>
      </c>
      <c r="AY56" s="48">
        <v>44228</v>
      </c>
      <c r="AZ56" s="85" t="s">
        <v>154</v>
      </c>
      <c r="BA56" s="46" t="s">
        <v>84</v>
      </c>
      <c r="BB56" s="47">
        <v>1</v>
      </c>
      <c r="BC56" s="118" t="s">
        <v>49</v>
      </c>
      <c r="BD56" s="118" t="s">
        <v>158</v>
      </c>
      <c r="BE56" s="45"/>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row>
    <row r="57" spans="1:438" ht="50.25" hidden="1" customHeight="1" x14ac:dyDescent="0.25">
      <c r="A57" s="35">
        <v>75</v>
      </c>
      <c r="B57" s="29" t="s">
        <v>40</v>
      </c>
      <c r="C57" s="25" t="s">
        <v>40</v>
      </c>
      <c r="D57" s="28" t="s">
        <v>102</v>
      </c>
      <c r="E57" s="25" t="s">
        <v>442</v>
      </c>
      <c r="F57" s="25" t="s">
        <v>443</v>
      </c>
      <c r="G57" s="25" t="s">
        <v>231</v>
      </c>
      <c r="H57" s="25" t="s">
        <v>6</v>
      </c>
      <c r="I57" s="28" t="s">
        <v>444</v>
      </c>
      <c r="J57" s="28" t="s">
        <v>84</v>
      </c>
      <c r="K57" s="25" t="s">
        <v>445</v>
      </c>
      <c r="L57" s="28">
        <v>2018</v>
      </c>
      <c r="M57" s="26" t="s">
        <v>446</v>
      </c>
      <c r="N57" s="25" t="s">
        <v>54</v>
      </c>
      <c r="O57" s="26" t="s">
        <v>447</v>
      </c>
      <c r="P57" s="28" t="s">
        <v>84</v>
      </c>
      <c r="Q57" s="25" t="s">
        <v>84</v>
      </c>
      <c r="R57" s="25" t="s">
        <v>84</v>
      </c>
      <c r="S57" s="28" t="s">
        <v>84</v>
      </c>
      <c r="T57" s="28" t="s">
        <v>84</v>
      </c>
      <c r="U57" s="37" t="s">
        <v>54</v>
      </c>
      <c r="V57" s="37" t="s">
        <v>54</v>
      </c>
      <c r="W57" s="228">
        <v>2020</v>
      </c>
      <c r="X57" s="37" t="s">
        <v>64</v>
      </c>
      <c r="Y57" s="37" t="s">
        <v>64</v>
      </c>
      <c r="Z57" s="34" t="e">
        <f>(IF(AP57=#REF!,#REF!,V57-#REF!))</f>
        <v>#REF!</v>
      </c>
      <c r="AA57" s="118" t="s">
        <v>154</v>
      </c>
      <c r="AB57" s="124">
        <v>44337</v>
      </c>
      <c r="AC57" s="112" t="s">
        <v>62</v>
      </c>
      <c r="AD57" s="112" t="s">
        <v>84</v>
      </c>
      <c r="AE57" s="125">
        <v>1</v>
      </c>
      <c r="AF57" s="4" t="s">
        <v>155</v>
      </c>
      <c r="AG57" s="107" t="s">
        <v>156</v>
      </c>
      <c r="AH57" s="118" t="s">
        <v>156</v>
      </c>
      <c r="AI57" s="126">
        <v>44337</v>
      </c>
      <c r="AJ57" s="118" t="s">
        <v>154</v>
      </c>
      <c r="AK57" s="118" t="s">
        <v>84</v>
      </c>
      <c r="AL57" s="127">
        <v>1</v>
      </c>
      <c r="AM57" s="125">
        <v>1</v>
      </c>
      <c r="AN57" s="118" t="s">
        <v>157</v>
      </c>
      <c r="AO57" s="193" t="s">
        <v>158</v>
      </c>
      <c r="AP57" s="191" t="s">
        <v>49</v>
      </c>
      <c r="AQ57" s="85" t="s">
        <v>154</v>
      </c>
      <c r="AR57" s="48">
        <v>44228</v>
      </c>
      <c r="AS57" s="46" t="s">
        <v>62</v>
      </c>
      <c r="AT57" s="46" t="s">
        <v>84</v>
      </c>
      <c r="AU57" s="47">
        <v>1</v>
      </c>
      <c r="AV57" s="4" t="str">
        <f t="shared" si="0"/>
        <v>CUMPLIMIENTO TOTAL</v>
      </c>
      <c r="AW57" s="107" t="str">
        <f>(IF(AP57="CERRADO","NO APLICA ACCION CERRADA",AE57-#REF!))</f>
        <v>NO APLICA ACCION CERRADA</v>
      </c>
      <c r="AX57" s="118" t="str">
        <f>(IF(AP57="CERRADO","NO APLICA ACCION CERRADA",IF(Z57&lt;=0,"VENCIDO",IF(Z57&lt;=#REF!,"POR VENCER","CON TIEMPO"))))</f>
        <v>NO APLICA ACCION CERRADA</v>
      </c>
      <c r="AY57" s="48">
        <v>44228</v>
      </c>
      <c r="AZ57" s="85" t="s">
        <v>154</v>
      </c>
      <c r="BA57" s="46" t="s">
        <v>84</v>
      </c>
      <c r="BB57" s="47">
        <v>1</v>
      </c>
      <c r="BC57" s="118" t="s">
        <v>49</v>
      </c>
      <c r="BD57" s="118" t="s">
        <v>158</v>
      </c>
      <c r="BE57" s="45"/>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row>
    <row r="58" spans="1:438" ht="50.25" hidden="1" customHeight="1" x14ac:dyDescent="0.25">
      <c r="A58" s="35">
        <v>76</v>
      </c>
      <c r="B58" s="29" t="s">
        <v>40</v>
      </c>
      <c r="C58" s="25" t="s">
        <v>40</v>
      </c>
      <c r="D58" s="28" t="s">
        <v>102</v>
      </c>
      <c r="E58" s="25" t="s">
        <v>258</v>
      </c>
      <c r="F58" s="25" t="s">
        <v>433</v>
      </c>
      <c r="G58" s="25" t="s">
        <v>231</v>
      </c>
      <c r="H58" s="25" t="s">
        <v>6</v>
      </c>
      <c r="I58" s="28" t="s">
        <v>448</v>
      </c>
      <c r="J58" s="28" t="s">
        <v>84</v>
      </c>
      <c r="K58" s="25" t="s">
        <v>449</v>
      </c>
      <c r="L58" s="28">
        <v>2018</v>
      </c>
      <c r="M58" s="26" t="s">
        <v>450</v>
      </c>
      <c r="N58" s="25" t="s">
        <v>54</v>
      </c>
      <c r="O58" s="26" t="s">
        <v>451</v>
      </c>
      <c r="P58" s="28" t="s">
        <v>84</v>
      </c>
      <c r="Q58" s="25" t="s">
        <v>84</v>
      </c>
      <c r="R58" s="25" t="s">
        <v>84</v>
      </c>
      <c r="S58" s="28" t="s">
        <v>84</v>
      </c>
      <c r="T58" s="28" t="s">
        <v>84</v>
      </c>
      <c r="U58" s="37" t="s">
        <v>54</v>
      </c>
      <c r="V58" s="37" t="s">
        <v>54</v>
      </c>
      <c r="W58" s="228">
        <v>2020</v>
      </c>
      <c r="X58" s="37" t="s">
        <v>64</v>
      </c>
      <c r="Y58" s="37" t="s">
        <v>64</v>
      </c>
      <c r="Z58" s="34" t="e">
        <f>(IF(AP58=#REF!,#REF!,V58-#REF!))</f>
        <v>#REF!</v>
      </c>
      <c r="AA58" s="118" t="s">
        <v>154</v>
      </c>
      <c r="AB58" s="124">
        <v>44337</v>
      </c>
      <c r="AC58" s="112" t="s">
        <v>62</v>
      </c>
      <c r="AD58" s="112" t="s">
        <v>84</v>
      </c>
      <c r="AE58" s="125">
        <v>1</v>
      </c>
      <c r="AF58" s="4" t="s">
        <v>155</v>
      </c>
      <c r="AG58" s="107" t="s">
        <v>156</v>
      </c>
      <c r="AH58" s="118" t="s">
        <v>156</v>
      </c>
      <c r="AI58" s="126">
        <v>44337</v>
      </c>
      <c r="AJ58" s="118" t="s">
        <v>154</v>
      </c>
      <c r="AK58" s="118" t="s">
        <v>84</v>
      </c>
      <c r="AL58" s="127">
        <v>1</v>
      </c>
      <c r="AM58" s="125">
        <v>1</v>
      </c>
      <c r="AN58" s="118" t="s">
        <v>157</v>
      </c>
      <c r="AO58" s="193" t="s">
        <v>158</v>
      </c>
      <c r="AP58" s="191" t="s">
        <v>49</v>
      </c>
      <c r="AQ58" s="85" t="s">
        <v>154</v>
      </c>
      <c r="AR58" s="48">
        <v>44228</v>
      </c>
      <c r="AS58" s="46" t="s">
        <v>62</v>
      </c>
      <c r="AT58" s="46" t="s">
        <v>84</v>
      </c>
      <c r="AU58" s="47">
        <v>1</v>
      </c>
      <c r="AV58" s="4" t="str">
        <f t="shared" si="0"/>
        <v>CUMPLIMIENTO TOTAL</v>
      </c>
      <c r="AW58" s="107" t="str">
        <f>(IF(AP58="CERRADO","NO APLICA ACCION CERRADA",AE58-#REF!))</f>
        <v>NO APLICA ACCION CERRADA</v>
      </c>
      <c r="AX58" s="118" t="str">
        <f>(IF(AP58="CERRADO","NO APLICA ACCION CERRADA",IF(Z58&lt;=0,"VENCIDO",IF(Z58&lt;=#REF!,"POR VENCER","CON TIEMPO"))))</f>
        <v>NO APLICA ACCION CERRADA</v>
      </c>
      <c r="AY58" s="48">
        <v>44228</v>
      </c>
      <c r="AZ58" s="85" t="s">
        <v>154</v>
      </c>
      <c r="BA58" s="46" t="s">
        <v>84</v>
      </c>
      <c r="BB58" s="47">
        <v>1</v>
      </c>
      <c r="BC58" s="118" t="s">
        <v>49</v>
      </c>
      <c r="BD58" s="118" t="s">
        <v>158</v>
      </c>
      <c r="BE58" s="45"/>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row>
    <row r="59" spans="1:438" ht="50.25" hidden="1" customHeight="1" x14ac:dyDescent="0.25">
      <c r="A59" s="35">
        <v>77</v>
      </c>
      <c r="B59" s="29" t="s">
        <v>40</v>
      </c>
      <c r="C59" s="25" t="s">
        <v>40</v>
      </c>
      <c r="D59" s="28" t="s">
        <v>102</v>
      </c>
      <c r="E59" s="25" t="s">
        <v>170</v>
      </c>
      <c r="F59" s="25" t="s">
        <v>171</v>
      </c>
      <c r="G59" s="25" t="s">
        <v>231</v>
      </c>
      <c r="H59" s="25" t="s">
        <v>6</v>
      </c>
      <c r="I59" s="28" t="s">
        <v>452</v>
      </c>
      <c r="J59" s="28" t="s">
        <v>84</v>
      </c>
      <c r="K59" s="25" t="s">
        <v>453</v>
      </c>
      <c r="L59" s="28">
        <v>2018</v>
      </c>
      <c r="M59" s="26" t="s">
        <v>454</v>
      </c>
      <c r="N59" s="25" t="s">
        <v>54</v>
      </c>
      <c r="O59" s="26" t="s">
        <v>455</v>
      </c>
      <c r="P59" s="28" t="s">
        <v>84</v>
      </c>
      <c r="Q59" s="25" t="s">
        <v>84</v>
      </c>
      <c r="R59" s="25" t="s">
        <v>84</v>
      </c>
      <c r="S59" s="28" t="s">
        <v>84</v>
      </c>
      <c r="T59" s="28" t="s">
        <v>84</v>
      </c>
      <c r="U59" s="37" t="s">
        <v>54</v>
      </c>
      <c r="V59" s="37" t="s">
        <v>54</v>
      </c>
      <c r="W59" s="228">
        <v>2020</v>
      </c>
      <c r="X59" s="37" t="s">
        <v>64</v>
      </c>
      <c r="Y59" s="37" t="s">
        <v>64</v>
      </c>
      <c r="Z59" s="34" t="e">
        <f>(IF(AP59=#REF!,#REF!,V59-#REF!))</f>
        <v>#REF!</v>
      </c>
      <c r="AA59" s="118" t="s">
        <v>154</v>
      </c>
      <c r="AB59" s="124">
        <v>44337</v>
      </c>
      <c r="AC59" s="112" t="s">
        <v>62</v>
      </c>
      <c r="AD59" s="112" t="s">
        <v>84</v>
      </c>
      <c r="AE59" s="125">
        <v>1</v>
      </c>
      <c r="AF59" s="4" t="s">
        <v>155</v>
      </c>
      <c r="AG59" s="107" t="s">
        <v>156</v>
      </c>
      <c r="AH59" s="118" t="s">
        <v>156</v>
      </c>
      <c r="AI59" s="126">
        <v>44337</v>
      </c>
      <c r="AJ59" s="118" t="s">
        <v>154</v>
      </c>
      <c r="AK59" s="118" t="s">
        <v>84</v>
      </c>
      <c r="AL59" s="127">
        <v>1</v>
      </c>
      <c r="AM59" s="125">
        <v>1</v>
      </c>
      <c r="AN59" s="118" t="s">
        <v>157</v>
      </c>
      <c r="AO59" s="193" t="s">
        <v>158</v>
      </c>
      <c r="AP59" s="191" t="s">
        <v>49</v>
      </c>
      <c r="AQ59" s="85" t="s">
        <v>154</v>
      </c>
      <c r="AR59" s="48">
        <v>44228</v>
      </c>
      <c r="AS59" s="46" t="s">
        <v>62</v>
      </c>
      <c r="AT59" s="46" t="s">
        <v>84</v>
      </c>
      <c r="AU59" s="47">
        <v>1</v>
      </c>
      <c r="AV59" s="4" t="str">
        <f t="shared" si="0"/>
        <v>CUMPLIMIENTO TOTAL</v>
      </c>
      <c r="AW59" s="107" t="str">
        <f>(IF(AP59="CERRADO","NO APLICA ACCION CERRADA",AE59-#REF!))</f>
        <v>NO APLICA ACCION CERRADA</v>
      </c>
      <c r="AX59" s="118" t="str">
        <f>(IF(AP59="CERRADO","NO APLICA ACCION CERRADA",IF(Z59&lt;=0,"VENCIDO",IF(Z59&lt;=#REF!,"POR VENCER","CON TIEMPO"))))</f>
        <v>NO APLICA ACCION CERRADA</v>
      </c>
      <c r="AY59" s="48">
        <v>44228</v>
      </c>
      <c r="AZ59" s="85" t="s">
        <v>154</v>
      </c>
      <c r="BA59" s="46" t="s">
        <v>84</v>
      </c>
      <c r="BB59" s="47">
        <v>1</v>
      </c>
      <c r="BC59" s="118" t="s">
        <v>49</v>
      </c>
      <c r="BD59" s="118" t="s">
        <v>158</v>
      </c>
      <c r="BE59" s="45"/>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row>
    <row r="60" spans="1:438" ht="50.25" hidden="1" customHeight="1" x14ac:dyDescent="0.25">
      <c r="A60" s="35">
        <v>78</v>
      </c>
      <c r="B60" s="29" t="s">
        <v>40</v>
      </c>
      <c r="C60" s="25" t="s">
        <v>40</v>
      </c>
      <c r="D60" s="28" t="s">
        <v>102</v>
      </c>
      <c r="E60" s="25" t="s">
        <v>456</v>
      </c>
      <c r="F60" s="25" t="s">
        <v>457</v>
      </c>
      <c r="G60" s="25" t="s">
        <v>231</v>
      </c>
      <c r="H60" s="25" t="s">
        <v>6</v>
      </c>
      <c r="I60" s="28" t="s">
        <v>458</v>
      </c>
      <c r="J60" s="28" t="s">
        <v>84</v>
      </c>
      <c r="K60" s="4" t="s">
        <v>459</v>
      </c>
      <c r="L60" s="28">
        <v>2018</v>
      </c>
      <c r="M60" s="26" t="s">
        <v>460</v>
      </c>
      <c r="N60" s="25" t="s">
        <v>54</v>
      </c>
      <c r="O60" s="26" t="s">
        <v>461</v>
      </c>
      <c r="P60" s="28" t="s">
        <v>84</v>
      </c>
      <c r="Q60" s="25" t="s">
        <v>84</v>
      </c>
      <c r="R60" s="25" t="s">
        <v>84</v>
      </c>
      <c r="S60" s="28" t="s">
        <v>84</v>
      </c>
      <c r="T60" s="28" t="s">
        <v>84</v>
      </c>
      <c r="U60" s="37" t="s">
        <v>54</v>
      </c>
      <c r="V60" s="37" t="s">
        <v>54</v>
      </c>
      <c r="W60" s="228">
        <v>2020</v>
      </c>
      <c r="X60" s="37" t="s">
        <v>64</v>
      </c>
      <c r="Y60" s="37" t="s">
        <v>64</v>
      </c>
      <c r="Z60" s="34" t="e">
        <f>(IF(AP60=#REF!,#REF!,V60-#REF!))</f>
        <v>#REF!</v>
      </c>
      <c r="AA60" s="118" t="s">
        <v>154</v>
      </c>
      <c r="AB60" s="124">
        <v>44337</v>
      </c>
      <c r="AC60" s="112" t="s">
        <v>62</v>
      </c>
      <c r="AD60" s="112" t="s">
        <v>84</v>
      </c>
      <c r="AE60" s="125">
        <v>1</v>
      </c>
      <c r="AF60" s="4" t="s">
        <v>155</v>
      </c>
      <c r="AG60" s="107" t="s">
        <v>156</v>
      </c>
      <c r="AH60" s="118" t="s">
        <v>156</v>
      </c>
      <c r="AI60" s="126">
        <v>44337</v>
      </c>
      <c r="AJ60" s="118" t="s">
        <v>154</v>
      </c>
      <c r="AK60" s="118" t="s">
        <v>84</v>
      </c>
      <c r="AL60" s="127">
        <v>1</v>
      </c>
      <c r="AM60" s="125">
        <v>1</v>
      </c>
      <c r="AN60" s="118" t="s">
        <v>157</v>
      </c>
      <c r="AO60" s="193" t="s">
        <v>158</v>
      </c>
      <c r="AP60" s="191" t="s">
        <v>49</v>
      </c>
      <c r="AQ60" s="85" t="s">
        <v>154</v>
      </c>
      <c r="AR60" s="48">
        <v>44228</v>
      </c>
      <c r="AS60" s="46" t="s">
        <v>62</v>
      </c>
      <c r="AT60" s="46" t="s">
        <v>84</v>
      </c>
      <c r="AU60" s="47">
        <v>1</v>
      </c>
      <c r="AV60" s="4" t="str">
        <f t="shared" si="0"/>
        <v>CUMPLIMIENTO TOTAL</v>
      </c>
      <c r="AW60" s="107" t="str">
        <f>(IF(AP60="CERRADO","NO APLICA ACCION CERRADA",AE60-#REF!))</f>
        <v>NO APLICA ACCION CERRADA</v>
      </c>
      <c r="AX60" s="118" t="str">
        <f>(IF(AP60="CERRADO","NO APLICA ACCION CERRADA",IF(Z60&lt;=0,"VENCIDO",IF(Z60&lt;=#REF!,"POR VENCER","CON TIEMPO"))))</f>
        <v>NO APLICA ACCION CERRADA</v>
      </c>
      <c r="AY60" s="48">
        <v>44228</v>
      </c>
      <c r="AZ60" s="85" t="s">
        <v>154</v>
      </c>
      <c r="BA60" s="46" t="s">
        <v>84</v>
      </c>
      <c r="BB60" s="47">
        <v>1</v>
      </c>
      <c r="BC60" s="118" t="s">
        <v>49</v>
      </c>
      <c r="BD60" s="118" t="s">
        <v>158</v>
      </c>
      <c r="BE60" s="45"/>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row>
    <row r="61" spans="1:438" ht="50.25" hidden="1" customHeight="1" x14ac:dyDescent="0.25">
      <c r="A61" s="35">
        <v>79</v>
      </c>
      <c r="B61" s="29" t="s">
        <v>24</v>
      </c>
      <c r="C61" s="25" t="s">
        <v>29</v>
      </c>
      <c r="D61" s="28" t="s">
        <v>99</v>
      </c>
      <c r="E61" s="25" t="s">
        <v>462</v>
      </c>
      <c r="F61" s="25" t="s">
        <v>463</v>
      </c>
      <c r="G61" s="25" t="s">
        <v>309</v>
      </c>
      <c r="H61" s="25" t="s">
        <v>6</v>
      </c>
      <c r="I61" s="28" t="s">
        <v>464</v>
      </c>
      <c r="J61" s="28" t="s">
        <v>84</v>
      </c>
      <c r="K61" s="25" t="s">
        <v>465</v>
      </c>
      <c r="L61" s="28">
        <v>2018</v>
      </c>
      <c r="M61" s="26" t="s">
        <v>466</v>
      </c>
      <c r="N61" s="25" t="s">
        <v>54</v>
      </c>
      <c r="O61" s="26" t="s">
        <v>467</v>
      </c>
      <c r="P61" s="28" t="s">
        <v>84</v>
      </c>
      <c r="Q61" s="25" t="s">
        <v>84</v>
      </c>
      <c r="R61" s="25" t="s">
        <v>84</v>
      </c>
      <c r="S61" s="28" t="s">
        <v>84</v>
      </c>
      <c r="T61" s="28" t="s">
        <v>84</v>
      </c>
      <c r="U61" s="37" t="s">
        <v>54</v>
      </c>
      <c r="V61" s="37" t="s">
        <v>54</v>
      </c>
      <c r="W61" s="228">
        <v>2020</v>
      </c>
      <c r="X61" s="37" t="s">
        <v>64</v>
      </c>
      <c r="Y61" s="37" t="s">
        <v>64</v>
      </c>
      <c r="Z61" s="34" t="e">
        <f>(IF(AP61=#REF!,#REF!,V61-#REF!))</f>
        <v>#REF!</v>
      </c>
      <c r="AA61" s="118" t="s">
        <v>154</v>
      </c>
      <c r="AB61" s="124">
        <v>44337</v>
      </c>
      <c r="AC61" s="112" t="s">
        <v>62</v>
      </c>
      <c r="AD61" s="112" t="s">
        <v>84</v>
      </c>
      <c r="AE61" s="125">
        <v>1</v>
      </c>
      <c r="AF61" s="4" t="s">
        <v>155</v>
      </c>
      <c r="AG61" s="107" t="s">
        <v>156</v>
      </c>
      <c r="AH61" s="118" t="s">
        <v>156</v>
      </c>
      <c r="AI61" s="126">
        <v>44337</v>
      </c>
      <c r="AJ61" s="118" t="s">
        <v>154</v>
      </c>
      <c r="AK61" s="118" t="s">
        <v>84</v>
      </c>
      <c r="AL61" s="125">
        <v>1</v>
      </c>
      <c r="AM61" s="125">
        <v>1</v>
      </c>
      <c r="AN61" s="118" t="s">
        <v>157</v>
      </c>
      <c r="AO61" s="193" t="s">
        <v>158</v>
      </c>
      <c r="AP61" s="191" t="s">
        <v>49</v>
      </c>
      <c r="AQ61" s="85" t="s">
        <v>154</v>
      </c>
      <c r="AR61" s="48">
        <v>44228</v>
      </c>
      <c r="AS61" s="46" t="s">
        <v>62</v>
      </c>
      <c r="AT61" s="46" t="s">
        <v>84</v>
      </c>
      <c r="AU61" s="47">
        <v>1</v>
      </c>
      <c r="AV61" s="4" t="str">
        <f t="shared" si="0"/>
        <v>CUMPLIMIENTO TOTAL</v>
      </c>
      <c r="AW61" s="107" t="str">
        <f>(IF(AP61="CERRADO","NO APLICA ACCION CERRADA",AE61-#REF!))</f>
        <v>NO APLICA ACCION CERRADA</v>
      </c>
      <c r="AX61" s="118" t="str">
        <f>(IF(AP61="CERRADO","NO APLICA ACCION CERRADA",IF(Z61&lt;=0,"VENCIDO",IF(Z61&lt;=#REF!,"POR VENCER","CON TIEMPO"))))</f>
        <v>NO APLICA ACCION CERRADA</v>
      </c>
      <c r="AY61" s="48">
        <v>44228</v>
      </c>
      <c r="AZ61" s="85" t="s">
        <v>154</v>
      </c>
      <c r="BA61" s="46" t="s">
        <v>84</v>
      </c>
      <c r="BB61" s="47">
        <v>1</v>
      </c>
      <c r="BC61" s="118" t="s">
        <v>49</v>
      </c>
      <c r="BD61" s="118" t="s">
        <v>158</v>
      </c>
      <c r="BE61" s="45"/>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row>
    <row r="62" spans="1:438" ht="50.25" hidden="1" customHeight="1" x14ac:dyDescent="0.25">
      <c r="A62" s="35">
        <v>80</v>
      </c>
      <c r="B62" s="29" t="s">
        <v>24</v>
      </c>
      <c r="C62" s="25" t="s">
        <v>29</v>
      </c>
      <c r="D62" s="28" t="s">
        <v>99</v>
      </c>
      <c r="E62" s="25" t="s">
        <v>462</v>
      </c>
      <c r="F62" s="25" t="s">
        <v>468</v>
      </c>
      <c r="G62" s="25" t="s">
        <v>309</v>
      </c>
      <c r="H62" s="25" t="s">
        <v>6</v>
      </c>
      <c r="I62" s="28" t="s">
        <v>469</v>
      </c>
      <c r="J62" s="28" t="s">
        <v>84</v>
      </c>
      <c r="K62" s="25" t="s">
        <v>465</v>
      </c>
      <c r="L62" s="28">
        <v>2018</v>
      </c>
      <c r="M62" s="26" t="s">
        <v>470</v>
      </c>
      <c r="N62" s="25" t="s">
        <v>54</v>
      </c>
      <c r="O62" s="26" t="s">
        <v>471</v>
      </c>
      <c r="P62" s="28" t="s">
        <v>84</v>
      </c>
      <c r="Q62" s="25" t="s">
        <v>84</v>
      </c>
      <c r="R62" s="25" t="s">
        <v>84</v>
      </c>
      <c r="S62" s="28" t="s">
        <v>84</v>
      </c>
      <c r="T62" s="28" t="s">
        <v>84</v>
      </c>
      <c r="U62" s="37" t="s">
        <v>54</v>
      </c>
      <c r="V62" s="37" t="s">
        <v>54</v>
      </c>
      <c r="W62" s="228">
        <v>2020</v>
      </c>
      <c r="X62" s="37" t="s">
        <v>64</v>
      </c>
      <c r="Y62" s="37" t="s">
        <v>64</v>
      </c>
      <c r="Z62" s="34" t="e">
        <f>(IF(AP62=#REF!,#REF!,V62-#REF!))</f>
        <v>#REF!</v>
      </c>
      <c r="AA62" s="118" t="s">
        <v>154</v>
      </c>
      <c r="AB62" s="124">
        <v>44337</v>
      </c>
      <c r="AC62" s="112" t="s">
        <v>62</v>
      </c>
      <c r="AD62" s="112" t="s">
        <v>84</v>
      </c>
      <c r="AE62" s="125">
        <v>1</v>
      </c>
      <c r="AF62" s="4" t="s">
        <v>155</v>
      </c>
      <c r="AG62" s="107" t="s">
        <v>156</v>
      </c>
      <c r="AH62" s="118" t="s">
        <v>156</v>
      </c>
      <c r="AI62" s="126">
        <v>44337</v>
      </c>
      <c r="AJ62" s="118" t="s">
        <v>154</v>
      </c>
      <c r="AK62" s="118" t="s">
        <v>84</v>
      </c>
      <c r="AL62" s="125">
        <v>1</v>
      </c>
      <c r="AM62" s="125">
        <v>1</v>
      </c>
      <c r="AN62" s="118" t="s">
        <v>157</v>
      </c>
      <c r="AO62" s="193" t="s">
        <v>158</v>
      </c>
      <c r="AP62" s="191" t="s">
        <v>49</v>
      </c>
      <c r="AQ62" s="85" t="s">
        <v>154</v>
      </c>
      <c r="AR62" s="48">
        <v>44228</v>
      </c>
      <c r="AS62" s="46" t="s">
        <v>62</v>
      </c>
      <c r="AT62" s="46" t="s">
        <v>84</v>
      </c>
      <c r="AU62" s="47">
        <v>1</v>
      </c>
      <c r="AV62" s="4" t="str">
        <f t="shared" si="0"/>
        <v>CUMPLIMIENTO TOTAL</v>
      </c>
      <c r="AW62" s="107" t="str">
        <f>(IF(AP62="CERRADO","NO APLICA ACCION CERRADA",AE62-#REF!))</f>
        <v>NO APLICA ACCION CERRADA</v>
      </c>
      <c r="AX62" s="118" t="str">
        <f>(IF(AP62="CERRADO","NO APLICA ACCION CERRADA",IF(Z62&lt;=0,"VENCIDO",IF(Z62&lt;=#REF!,"POR VENCER","CON TIEMPO"))))</f>
        <v>NO APLICA ACCION CERRADA</v>
      </c>
      <c r="AY62" s="48">
        <v>44228</v>
      </c>
      <c r="AZ62" s="85" t="s">
        <v>154</v>
      </c>
      <c r="BA62" s="46" t="s">
        <v>84</v>
      </c>
      <c r="BB62" s="47">
        <v>1</v>
      </c>
      <c r="BC62" s="118" t="s">
        <v>49</v>
      </c>
      <c r="BD62" s="118" t="s">
        <v>158</v>
      </c>
      <c r="BE62" s="45"/>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row>
    <row r="63" spans="1:438" ht="50.25" hidden="1" customHeight="1" x14ac:dyDescent="0.25">
      <c r="A63" s="35">
        <v>81</v>
      </c>
      <c r="B63" s="40" t="s">
        <v>472</v>
      </c>
      <c r="C63" s="25" t="s">
        <v>27</v>
      </c>
      <c r="D63" s="28" t="s">
        <v>99</v>
      </c>
      <c r="E63" s="25" t="s">
        <v>462</v>
      </c>
      <c r="F63" s="25" t="s">
        <v>473</v>
      </c>
      <c r="G63" s="25" t="s">
        <v>309</v>
      </c>
      <c r="H63" s="25" t="s">
        <v>6</v>
      </c>
      <c r="I63" s="28" t="s">
        <v>474</v>
      </c>
      <c r="J63" s="28" t="s">
        <v>84</v>
      </c>
      <c r="K63" s="25" t="s">
        <v>465</v>
      </c>
      <c r="L63" s="28">
        <v>2018</v>
      </c>
      <c r="M63" s="26" t="s">
        <v>475</v>
      </c>
      <c r="N63" s="25" t="s">
        <v>476</v>
      </c>
      <c r="O63" s="25" t="s">
        <v>477</v>
      </c>
      <c r="P63" s="28" t="s">
        <v>84</v>
      </c>
      <c r="Q63" s="25" t="s">
        <v>84</v>
      </c>
      <c r="R63" s="25" t="s">
        <v>84</v>
      </c>
      <c r="S63" s="28" t="s">
        <v>84</v>
      </c>
      <c r="T63" s="28" t="s">
        <v>84</v>
      </c>
      <c r="U63" s="37">
        <v>44440</v>
      </c>
      <c r="V63" s="37">
        <v>44592</v>
      </c>
      <c r="W63" s="37"/>
      <c r="X63" s="37" t="s">
        <v>64</v>
      </c>
      <c r="Y63" s="37" t="s">
        <v>64</v>
      </c>
      <c r="Z63" s="34" t="e">
        <f>(IF(AP63=#REF!,#REF!,V63-#REF!))</f>
        <v>#REF!</v>
      </c>
      <c r="AA63" s="25" t="s">
        <v>478</v>
      </c>
      <c r="AB63" s="124">
        <v>44386</v>
      </c>
      <c r="AC63" s="112" t="s">
        <v>64</v>
      </c>
      <c r="AD63" s="112" t="s">
        <v>479</v>
      </c>
      <c r="AE63" s="125">
        <v>0</v>
      </c>
      <c r="AF63" s="4" t="s">
        <v>197</v>
      </c>
      <c r="AG63" s="107">
        <v>141</v>
      </c>
      <c r="AH63" s="118" t="s">
        <v>267</v>
      </c>
      <c r="AI63" s="124">
        <v>44502</v>
      </c>
      <c r="AJ63" s="118" t="s">
        <v>480</v>
      </c>
      <c r="AK63" s="145" t="s">
        <v>481</v>
      </c>
      <c r="AL63" s="125">
        <v>0</v>
      </c>
      <c r="AM63" s="125">
        <v>0</v>
      </c>
      <c r="AN63" s="118" t="s">
        <v>270</v>
      </c>
      <c r="AO63" s="193" t="s">
        <v>158</v>
      </c>
      <c r="AP63" s="192" t="s">
        <v>202</v>
      </c>
      <c r="AQ63" s="85" t="s">
        <v>482</v>
      </c>
      <c r="AR63" s="252">
        <v>44620</v>
      </c>
      <c r="AS63" s="2" t="s">
        <v>62</v>
      </c>
      <c r="AT63" s="85" t="s">
        <v>84</v>
      </c>
      <c r="AU63" s="270">
        <v>1</v>
      </c>
      <c r="AV63" s="4" t="str">
        <f t="shared" si="0"/>
        <v>CUMPLIMIENTO TOTAL</v>
      </c>
      <c r="AW63" s="107" t="e">
        <f>(IF(AP63="CERRADO","NO APLICA ACCION CERRADA",AE63-#REF!))</f>
        <v>#REF!</v>
      </c>
      <c r="AX63" s="118" t="e">
        <f>(IF(AP63="CERRADO","NO APLICA ACCION CERRADA",IF(Z63&lt;=0,"VENCIDO",IF(Z63&lt;=#REF!,"POR VENCER","CON TIEMPO"))))</f>
        <v>#REF!</v>
      </c>
      <c r="AY63" s="233">
        <v>44638</v>
      </c>
      <c r="AZ63" s="289" t="s">
        <v>483</v>
      </c>
      <c r="BA63" s="2" t="s">
        <v>484</v>
      </c>
      <c r="BB63" s="235">
        <v>1</v>
      </c>
      <c r="BC63" s="118" t="s">
        <v>49</v>
      </c>
      <c r="BD63" s="118" t="s">
        <v>158</v>
      </c>
      <c r="BE63" s="45"/>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row>
    <row r="64" spans="1:438" ht="50.25" hidden="1" customHeight="1" x14ac:dyDescent="0.25">
      <c r="A64" s="35">
        <v>82</v>
      </c>
      <c r="B64" s="29" t="s">
        <v>24</v>
      </c>
      <c r="C64" s="25" t="s">
        <v>29</v>
      </c>
      <c r="D64" s="28" t="s">
        <v>99</v>
      </c>
      <c r="E64" s="25" t="s">
        <v>462</v>
      </c>
      <c r="F64" s="25" t="s">
        <v>485</v>
      </c>
      <c r="G64" s="25" t="s">
        <v>309</v>
      </c>
      <c r="H64" s="25" t="s">
        <v>6</v>
      </c>
      <c r="I64" s="28" t="s">
        <v>486</v>
      </c>
      <c r="J64" s="28" t="s">
        <v>84</v>
      </c>
      <c r="K64" s="25" t="s">
        <v>465</v>
      </c>
      <c r="L64" s="28">
        <v>2018</v>
      </c>
      <c r="M64" s="26" t="s">
        <v>487</v>
      </c>
      <c r="N64" s="25" t="s">
        <v>488</v>
      </c>
      <c r="O64" s="25" t="s">
        <v>489</v>
      </c>
      <c r="P64" s="28" t="s">
        <v>84</v>
      </c>
      <c r="Q64" s="25" t="s">
        <v>84</v>
      </c>
      <c r="R64" s="25" t="s">
        <v>84</v>
      </c>
      <c r="S64" s="28" t="s">
        <v>84</v>
      </c>
      <c r="T64" s="28" t="s">
        <v>84</v>
      </c>
      <c r="U64" s="37">
        <v>44440</v>
      </c>
      <c r="V64" s="37">
        <v>44592</v>
      </c>
      <c r="W64" s="37"/>
      <c r="X64" s="37" t="s">
        <v>64</v>
      </c>
      <c r="Y64" s="37" t="s">
        <v>64</v>
      </c>
      <c r="Z64" s="34" t="e">
        <f>(IF(AP64=#REF!,#REF!,V64-#REF!))</f>
        <v>#REF!</v>
      </c>
      <c r="AA64" s="25" t="s">
        <v>478</v>
      </c>
      <c r="AB64" s="124">
        <v>44386</v>
      </c>
      <c r="AC64" s="112" t="s">
        <v>64</v>
      </c>
      <c r="AD64" s="112" t="s">
        <v>479</v>
      </c>
      <c r="AE64" s="125">
        <v>0</v>
      </c>
      <c r="AF64" s="4" t="s">
        <v>197</v>
      </c>
      <c r="AG64" s="107">
        <v>141</v>
      </c>
      <c r="AH64" s="118" t="s">
        <v>267</v>
      </c>
      <c r="AI64" s="124">
        <v>44502</v>
      </c>
      <c r="AJ64" s="118" t="s">
        <v>490</v>
      </c>
      <c r="AK64" s="145" t="s">
        <v>481</v>
      </c>
      <c r="AL64" s="125">
        <v>0</v>
      </c>
      <c r="AM64" s="125">
        <v>0</v>
      </c>
      <c r="AN64" s="118" t="s">
        <v>270</v>
      </c>
      <c r="AO64" s="193" t="s">
        <v>158</v>
      </c>
      <c r="AP64" s="192" t="s">
        <v>202</v>
      </c>
      <c r="AQ64" s="2" t="s">
        <v>491</v>
      </c>
      <c r="AR64" s="252">
        <v>44620</v>
      </c>
      <c r="AS64" s="2" t="s">
        <v>62</v>
      </c>
      <c r="AT64" s="85" t="s">
        <v>84</v>
      </c>
      <c r="AU64" s="270">
        <v>1</v>
      </c>
      <c r="AV64" s="4" t="str">
        <f t="shared" si="0"/>
        <v>CUMPLIMIENTO TOTAL</v>
      </c>
      <c r="AW64" s="107" t="e">
        <f>(IF(AP64="CERRADO","NO APLICA ACCION CERRADA",AE64-#REF!))</f>
        <v>#REF!</v>
      </c>
      <c r="AX64" s="118" t="e">
        <f>(IF(AP64="CERRADO","NO APLICA ACCION CERRADA",IF(Z64&lt;=0,"VENCIDO",IF(Z64&lt;=#REF!,"POR VENCER","CON TIEMPO"))))</f>
        <v>#REF!</v>
      </c>
      <c r="AY64" s="233">
        <v>44638</v>
      </c>
      <c r="AZ64" s="2" t="s">
        <v>492</v>
      </c>
      <c r="BA64" s="46" t="s">
        <v>484</v>
      </c>
      <c r="BB64" s="235">
        <v>1</v>
      </c>
      <c r="BC64" s="118" t="s">
        <v>49</v>
      </c>
      <c r="BD64" s="118" t="s">
        <v>158</v>
      </c>
      <c r="BE64" s="45"/>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row>
    <row r="65" spans="1:438" ht="50.25" hidden="1" customHeight="1" x14ac:dyDescent="0.25">
      <c r="A65" s="35">
        <v>83</v>
      </c>
      <c r="B65" s="29" t="s">
        <v>24</v>
      </c>
      <c r="C65" s="25" t="s">
        <v>29</v>
      </c>
      <c r="D65" s="28" t="s">
        <v>99</v>
      </c>
      <c r="E65" s="25" t="s">
        <v>462</v>
      </c>
      <c r="F65" s="25" t="s">
        <v>485</v>
      </c>
      <c r="G65" s="25" t="s">
        <v>309</v>
      </c>
      <c r="H65" s="25" t="s">
        <v>6</v>
      </c>
      <c r="I65" s="28" t="s">
        <v>493</v>
      </c>
      <c r="J65" s="28" t="s">
        <v>84</v>
      </c>
      <c r="K65" s="25" t="s">
        <v>465</v>
      </c>
      <c r="L65" s="28">
        <v>2018</v>
      </c>
      <c r="M65" s="26" t="s">
        <v>487</v>
      </c>
      <c r="N65" s="25" t="s">
        <v>488</v>
      </c>
      <c r="O65" s="25" t="s">
        <v>494</v>
      </c>
      <c r="P65" s="28" t="s">
        <v>84</v>
      </c>
      <c r="Q65" s="25" t="s">
        <v>84</v>
      </c>
      <c r="R65" s="25" t="s">
        <v>84</v>
      </c>
      <c r="S65" s="28" t="s">
        <v>84</v>
      </c>
      <c r="T65" s="28" t="s">
        <v>84</v>
      </c>
      <c r="U65" s="37">
        <v>44440</v>
      </c>
      <c r="V65" s="37">
        <v>44592</v>
      </c>
      <c r="W65" s="37"/>
      <c r="X65" s="37" t="s">
        <v>64</v>
      </c>
      <c r="Y65" s="37" t="s">
        <v>64</v>
      </c>
      <c r="Z65" s="34" t="e">
        <f>(IF(AP65=#REF!,#REF!,V65-#REF!))</f>
        <v>#REF!</v>
      </c>
      <c r="AA65" s="25"/>
      <c r="AB65" s="124"/>
      <c r="AC65" s="112"/>
      <c r="AD65" s="112"/>
      <c r="AE65" s="125">
        <v>0</v>
      </c>
      <c r="AF65" s="4" t="s">
        <v>197</v>
      </c>
      <c r="AG65" s="107">
        <v>141</v>
      </c>
      <c r="AH65" s="118" t="s">
        <v>267</v>
      </c>
      <c r="AI65" s="124" t="s">
        <v>495</v>
      </c>
      <c r="AJ65" s="118" t="s">
        <v>496</v>
      </c>
      <c r="AK65" s="145" t="s">
        <v>481</v>
      </c>
      <c r="AL65" s="125">
        <v>0</v>
      </c>
      <c r="AM65" s="125">
        <v>0</v>
      </c>
      <c r="AN65" s="118" t="s">
        <v>270</v>
      </c>
      <c r="AO65" s="193" t="s">
        <v>158</v>
      </c>
      <c r="AP65" s="192" t="s">
        <v>202</v>
      </c>
      <c r="AQ65" s="256" t="s">
        <v>497</v>
      </c>
      <c r="AR65" s="252">
        <v>44620</v>
      </c>
      <c r="AS65" s="2" t="s">
        <v>62</v>
      </c>
      <c r="AT65" s="256" t="s">
        <v>498</v>
      </c>
      <c r="AU65" s="270">
        <v>0.5</v>
      </c>
      <c r="AV65" s="4" t="str">
        <f t="shared" si="0"/>
        <v>AVANCE PARCIAL</v>
      </c>
      <c r="AW65" s="107" t="e">
        <f>(IF(AP65="CERRADO","NO APLICA ACCION CERRADA",AE65-#REF!))</f>
        <v>#REF!</v>
      </c>
      <c r="AX65" s="118" t="e">
        <f>(IF(AP65="CERRADO","NO APLICA ACCION CERRADA",IF(Z65&lt;=0,"VENCIDO",IF(Z65&lt;=#REF!,"POR VENCER","CON TIEMPO"))))</f>
        <v>#REF!</v>
      </c>
      <c r="AY65" s="257">
        <v>44638</v>
      </c>
      <c r="AZ65" s="2" t="s">
        <v>492</v>
      </c>
      <c r="BA65" s="45" t="s">
        <v>484</v>
      </c>
      <c r="BB65" s="234">
        <v>1</v>
      </c>
      <c r="BC65" s="118" t="s">
        <v>49</v>
      </c>
      <c r="BD65" s="118" t="s">
        <v>158</v>
      </c>
      <c r="BE65" s="45"/>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row>
    <row r="66" spans="1:438" ht="50.25" hidden="1" customHeight="1" x14ac:dyDescent="0.25">
      <c r="A66" s="35">
        <v>84</v>
      </c>
      <c r="B66" s="29" t="s">
        <v>24</v>
      </c>
      <c r="C66" s="25" t="s">
        <v>29</v>
      </c>
      <c r="D66" s="28" t="s">
        <v>99</v>
      </c>
      <c r="E66" s="25" t="s">
        <v>462</v>
      </c>
      <c r="F66" s="25" t="s">
        <v>485</v>
      </c>
      <c r="G66" s="25" t="s">
        <v>309</v>
      </c>
      <c r="H66" s="25" t="s">
        <v>6</v>
      </c>
      <c r="I66" s="28" t="s">
        <v>499</v>
      </c>
      <c r="J66" s="28" t="s">
        <v>84</v>
      </c>
      <c r="K66" s="25" t="s">
        <v>465</v>
      </c>
      <c r="L66" s="28">
        <v>2018</v>
      </c>
      <c r="M66" s="26" t="s">
        <v>487</v>
      </c>
      <c r="N66" s="25" t="s">
        <v>488</v>
      </c>
      <c r="O66" s="25" t="s">
        <v>500</v>
      </c>
      <c r="P66" s="28" t="s">
        <v>84</v>
      </c>
      <c r="Q66" s="25" t="s">
        <v>84</v>
      </c>
      <c r="R66" s="25" t="s">
        <v>84</v>
      </c>
      <c r="S66" s="28" t="s">
        <v>84</v>
      </c>
      <c r="T66" s="28" t="s">
        <v>84</v>
      </c>
      <c r="U66" s="37">
        <v>44440</v>
      </c>
      <c r="V66" s="37">
        <v>44592</v>
      </c>
      <c r="W66" s="37"/>
      <c r="X66" s="37" t="s">
        <v>64</v>
      </c>
      <c r="Y66" s="37" t="s">
        <v>64</v>
      </c>
      <c r="Z66" s="34" t="e">
        <f>(IF(AP66=#REF!,#REF!,V66-#REF!))</f>
        <v>#REF!</v>
      </c>
      <c r="AA66" s="25"/>
      <c r="AB66" s="124"/>
      <c r="AC66" s="112"/>
      <c r="AD66" s="112"/>
      <c r="AE66" s="125">
        <v>0</v>
      </c>
      <c r="AF66" s="4" t="s">
        <v>197</v>
      </c>
      <c r="AG66" s="107">
        <v>141</v>
      </c>
      <c r="AH66" s="118" t="s">
        <v>267</v>
      </c>
      <c r="AI66" s="124" t="s">
        <v>495</v>
      </c>
      <c r="AJ66" s="118" t="s">
        <v>496</v>
      </c>
      <c r="AK66" s="145" t="s">
        <v>481</v>
      </c>
      <c r="AL66" s="125">
        <v>0</v>
      </c>
      <c r="AM66" s="125">
        <v>0</v>
      </c>
      <c r="AN66" s="118" t="s">
        <v>270</v>
      </c>
      <c r="AO66" s="193" t="s">
        <v>158</v>
      </c>
      <c r="AP66" s="192" t="s">
        <v>202</v>
      </c>
      <c r="AQ66" s="256" t="s">
        <v>501</v>
      </c>
      <c r="AR66" s="252">
        <v>44620</v>
      </c>
      <c r="AS66" s="2" t="s">
        <v>62</v>
      </c>
      <c r="AT66" s="85" t="s">
        <v>84</v>
      </c>
      <c r="AU66" s="270">
        <v>1</v>
      </c>
      <c r="AV66" s="4" t="str">
        <f t="shared" si="0"/>
        <v>CUMPLIMIENTO TOTAL</v>
      </c>
      <c r="AW66" s="107" t="e">
        <f>(IF(AP66="CERRADO","NO APLICA ACCION CERRADA",AE66-#REF!))</f>
        <v>#REF!</v>
      </c>
      <c r="AX66" s="118" t="e">
        <f>(IF(AP66="CERRADO","NO APLICA ACCION CERRADA",IF(Z66&lt;=0,"VENCIDO",IF(Z66&lt;=#REF!,"POR VENCER","CON TIEMPO"))))</f>
        <v>#REF!</v>
      </c>
      <c r="AY66" s="257">
        <v>44638</v>
      </c>
      <c r="AZ66" s="256" t="s">
        <v>492</v>
      </c>
      <c r="BA66" s="45" t="s">
        <v>484</v>
      </c>
      <c r="BB66" s="234">
        <v>1</v>
      </c>
      <c r="BC66" s="118" t="s">
        <v>49</v>
      </c>
      <c r="BD66" s="118" t="s">
        <v>158</v>
      </c>
      <c r="BE66" s="45"/>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row>
    <row r="67" spans="1:438" ht="50.25" hidden="1" customHeight="1" x14ac:dyDescent="0.25">
      <c r="A67" s="35">
        <v>85</v>
      </c>
      <c r="B67" s="29" t="s">
        <v>24</v>
      </c>
      <c r="C67" s="25" t="s">
        <v>29</v>
      </c>
      <c r="D67" s="28" t="s">
        <v>99</v>
      </c>
      <c r="E67" s="25" t="s">
        <v>462</v>
      </c>
      <c r="F67" s="25" t="s">
        <v>502</v>
      </c>
      <c r="G67" s="25" t="s">
        <v>309</v>
      </c>
      <c r="H67" s="25" t="s">
        <v>6</v>
      </c>
      <c r="I67" s="28" t="s">
        <v>503</v>
      </c>
      <c r="J67" s="28" t="s">
        <v>84</v>
      </c>
      <c r="K67" s="25" t="s">
        <v>465</v>
      </c>
      <c r="L67" s="28">
        <v>2018</v>
      </c>
      <c r="M67" s="26" t="s">
        <v>504</v>
      </c>
      <c r="N67" s="25" t="s">
        <v>54</v>
      </c>
      <c r="O67" s="25" t="s">
        <v>54</v>
      </c>
      <c r="P67" s="28" t="s">
        <v>84</v>
      </c>
      <c r="Q67" s="25" t="s">
        <v>84</v>
      </c>
      <c r="R67" s="25" t="s">
        <v>84</v>
      </c>
      <c r="S67" s="28" t="s">
        <v>84</v>
      </c>
      <c r="T67" s="28" t="s">
        <v>84</v>
      </c>
      <c r="U67" s="37" t="s">
        <v>54</v>
      </c>
      <c r="V67" s="37" t="s">
        <v>54</v>
      </c>
      <c r="W67" s="228">
        <v>2020</v>
      </c>
      <c r="X67" s="37" t="s">
        <v>64</v>
      </c>
      <c r="Y67" s="37" t="s">
        <v>64</v>
      </c>
      <c r="Z67" s="34" t="e">
        <f>(IF(AP67=#REF!,#REF!,V67-#REF!))</f>
        <v>#REF!</v>
      </c>
      <c r="AA67" s="118" t="s">
        <v>154</v>
      </c>
      <c r="AB67" s="124">
        <v>44337</v>
      </c>
      <c r="AC67" s="112" t="s">
        <v>62</v>
      </c>
      <c r="AD67" s="112" t="s">
        <v>84</v>
      </c>
      <c r="AE67" s="125">
        <v>1</v>
      </c>
      <c r="AF67" s="4" t="s">
        <v>155</v>
      </c>
      <c r="AG67" s="107" t="s">
        <v>156</v>
      </c>
      <c r="AH67" s="118" t="s">
        <v>156</v>
      </c>
      <c r="AI67" s="126">
        <v>44337</v>
      </c>
      <c r="AJ67" s="118" t="s">
        <v>154</v>
      </c>
      <c r="AK67" s="118" t="s">
        <v>84</v>
      </c>
      <c r="AL67" s="125">
        <v>1</v>
      </c>
      <c r="AM67" s="125">
        <v>1</v>
      </c>
      <c r="AN67" s="118" t="s">
        <v>157</v>
      </c>
      <c r="AO67" s="193" t="s">
        <v>158</v>
      </c>
      <c r="AP67" s="191" t="s">
        <v>49</v>
      </c>
      <c r="AQ67" s="85" t="s">
        <v>154</v>
      </c>
      <c r="AR67" s="48">
        <v>44228</v>
      </c>
      <c r="AS67" s="46" t="s">
        <v>62</v>
      </c>
      <c r="AT67" s="46" t="s">
        <v>84</v>
      </c>
      <c r="AU67" s="47">
        <v>1</v>
      </c>
      <c r="AV67" s="4" t="str">
        <f t="shared" si="0"/>
        <v>CUMPLIMIENTO TOTAL</v>
      </c>
      <c r="AW67" s="107" t="str">
        <f>(IF(AP67="CERRADO","NO APLICA ACCION CERRADA",AE67-#REF!))</f>
        <v>NO APLICA ACCION CERRADA</v>
      </c>
      <c r="AX67" s="118" t="str">
        <f>(IF(AP67="CERRADO","NO APLICA ACCION CERRADA",IF(Z67&lt;=0,"VENCIDO",IF(Z67&lt;=#REF!,"POR VENCER","CON TIEMPO"))))</f>
        <v>NO APLICA ACCION CERRADA</v>
      </c>
      <c r="AY67" s="48">
        <v>44228</v>
      </c>
      <c r="AZ67" s="85" t="s">
        <v>154</v>
      </c>
      <c r="BA67" s="46" t="s">
        <v>84</v>
      </c>
      <c r="BB67" s="47">
        <v>1</v>
      </c>
      <c r="BC67" s="118" t="s">
        <v>49</v>
      </c>
      <c r="BD67" s="118" t="s">
        <v>158</v>
      </c>
      <c r="BE67" s="45"/>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row>
    <row r="68" spans="1:438" ht="50.25" hidden="1" customHeight="1" x14ac:dyDescent="0.25">
      <c r="A68" s="35">
        <v>86</v>
      </c>
      <c r="B68" s="26" t="s">
        <v>505</v>
      </c>
      <c r="C68" s="25" t="s">
        <v>36</v>
      </c>
      <c r="D68" s="28" t="s">
        <v>99</v>
      </c>
      <c r="E68" s="84" t="s">
        <v>326</v>
      </c>
      <c r="F68" s="76" t="s">
        <v>327</v>
      </c>
      <c r="G68" s="25" t="s">
        <v>301</v>
      </c>
      <c r="H68" s="25" t="s">
        <v>7</v>
      </c>
      <c r="I68" s="28" t="s">
        <v>506</v>
      </c>
      <c r="J68" s="25" t="s">
        <v>507</v>
      </c>
      <c r="K68" s="28">
        <v>54</v>
      </c>
      <c r="L68" s="28">
        <v>2019</v>
      </c>
      <c r="M68" s="26" t="s">
        <v>508</v>
      </c>
      <c r="N68" s="26" t="s">
        <v>509</v>
      </c>
      <c r="O68" s="26" t="s">
        <v>510</v>
      </c>
      <c r="P68" s="28" t="s">
        <v>84</v>
      </c>
      <c r="Q68" s="26" t="s">
        <v>84</v>
      </c>
      <c r="R68" s="26" t="s">
        <v>511</v>
      </c>
      <c r="S68" s="28" t="s">
        <v>84</v>
      </c>
      <c r="T68" s="28" t="s">
        <v>84</v>
      </c>
      <c r="U68" s="37">
        <v>43587</v>
      </c>
      <c r="V68" s="37">
        <v>43946</v>
      </c>
      <c r="W68" s="37">
        <v>44452</v>
      </c>
      <c r="X68" s="37" t="s">
        <v>64</v>
      </c>
      <c r="Y68" s="37" t="s">
        <v>64</v>
      </c>
      <c r="Z68" s="34" t="e">
        <f>(IF(AP68=#REF!,#REF!,V68-#REF!))</f>
        <v>#REF!</v>
      </c>
      <c r="AA68" s="106" t="s">
        <v>512</v>
      </c>
      <c r="AB68" s="124">
        <v>44356</v>
      </c>
      <c r="AC68" s="112" t="s">
        <v>62</v>
      </c>
      <c r="AD68" s="112" t="s">
        <v>84</v>
      </c>
      <c r="AE68" s="125">
        <v>1</v>
      </c>
      <c r="AF68" s="4" t="s">
        <v>155</v>
      </c>
      <c r="AG68" s="107">
        <v>-505</v>
      </c>
      <c r="AH68" s="118" t="s">
        <v>198</v>
      </c>
      <c r="AI68" s="124">
        <v>44502</v>
      </c>
      <c r="AJ68" s="116" t="s">
        <v>513</v>
      </c>
      <c r="AK68" s="118" t="s">
        <v>481</v>
      </c>
      <c r="AL68" s="125">
        <v>1</v>
      </c>
      <c r="AM68" s="125">
        <v>1</v>
      </c>
      <c r="AN68" s="118" t="s">
        <v>157</v>
      </c>
      <c r="AO68" s="193" t="s">
        <v>158</v>
      </c>
      <c r="AP68" s="191" t="s">
        <v>49</v>
      </c>
      <c r="AQ68" s="85" t="s">
        <v>154</v>
      </c>
      <c r="AR68" s="48">
        <v>44228</v>
      </c>
      <c r="AS68" s="46" t="s">
        <v>62</v>
      </c>
      <c r="AT68" s="46" t="s">
        <v>84</v>
      </c>
      <c r="AU68" s="47">
        <v>1</v>
      </c>
      <c r="AV68" s="4" t="str">
        <f t="shared" ref="AV68:AV131" si="1">IF(AU68&lt;=0%,"SIN AVANCE",IF(AU68&lt;33%,"AVANCE MINIMO",IF(AU68&lt;66%,"AVANCE PARCIAL",IF(AU68&lt;=99.9%,"AVANCE SIGNIFICATIVO",IF(AU68=100%,"CUMPLIMIENTO TOTAL","ERROR")))))</f>
        <v>CUMPLIMIENTO TOTAL</v>
      </c>
      <c r="AW68" s="107" t="str">
        <f>(IF(AP68="CERRADO","NO APLICA ACCION CERRADA",AE68-#REF!))</f>
        <v>NO APLICA ACCION CERRADA</v>
      </c>
      <c r="AX68" s="118" t="str">
        <f>(IF(AP68="CERRADO","NO APLICA ACCION CERRADA",IF(Z68&lt;=0,"VENCIDO",IF(Z68&lt;=#REF!,"POR VENCER","CON TIEMPO"))))</f>
        <v>NO APLICA ACCION CERRADA</v>
      </c>
      <c r="AY68" s="48">
        <v>44228</v>
      </c>
      <c r="AZ68" s="85" t="s">
        <v>154</v>
      </c>
      <c r="BA68" s="46" t="s">
        <v>84</v>
      </c>
      <c r="BB68" s="47">
        <v>1</v>
      </c>
      <c r="BC68" s="118" t="s">
        <v>49</v>
      </c>
      <c r="BD68" s="118" t="s">
        <v>158</v>
      </c>
      <c r="BE68" s="45"/>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row>
    <row r="69" spans="1:438" ht="50.25" hidden="1" customHeight="1" x14ac:dyDescent="0.25">
      <c r="A69" s="35">
        <v>87</v>
      </c>
      <c r="B69" s="26" t="s">
        <v>505</v>
      </c>
      <c r="C69" s="25" t="s">
        <v>36</v>
      </c>
      <c r="D69" s="28" t="s">
        <v>99</v>
      </c>
      <c r="E69" s="84" t="s">
        <v>326</v>
      </c>
      <c r="F69" s="76" t="s">
        <v>327</v>
      </c>
      <c r="G69" s="25" t="s">
        <v>301</v>
      </c>
      <c r="H69" s="25" t="s">
        <v>7</v>
      </c>
      <c r="I69" s="28" t="s">
        <v>514</v>
      </c>
      <c r="J69" s="25" t="s">
        <v>507</v>
      </c>
      <c r="K69" s="28">
        <v>54</v>
      </c>
      <c r="L69" s="28">
        <v>2019</v>
      </c>
      <c r="M69" s="26" t="s">
        <v>508</v>
      </c>
      <c r="N69" s="26" t="s">
        <v>509</v>
      </c>
      <c r="O69" s="26" t="s">
        <v>515</v>
      </c>
      <c r="P69" s="28" t="s">
        <v>84</v>
      </c>
      <c r="Q69" s="26" t="s">
        <v>84</v>
      </c>
      <c r="R69" s="26" t="s">
        <v>516</v>
      </c>
      <c r="S69" s="28" t="s">
        <v>84</v>
      </c>
      <c r="T69" s="28" t="s">
        <v>84</v>
      </c>
      <c r="U69" s="37">
        <v>43587</v>
      </c>
      <c r="V69" s="37">
        <v>43946</v>
      </c>
      <c r="W69" s="37">
        <v>44452</v>
      </c>
      <c r="X69" s="37" t="s">
        <v>64</v>
      </c>
      <c r="Y69" s="37" t="s">
        <v>64</v>
      </c>
      <c r="Z69" s="34" t="e">
        <f>(IF(AP69=#REF!,#REF!,V69-#REF!))</f>
        <v>#REF!</v>
      </c>
      <c r="AA69" s="106" t="s">
        <v>512</v>
      </c>
      <c r="AB69" s="124">
        <v>44356</v>
      </c>
      <c r="AC69" s="112" t="s">
        <v>62</v>
      </c>
      <c r="AD69" s="112" t="s">
        <v>84</v>
      </c>
      <c r="AE69" s="125">
        <v>1</v>
      </c>
      <c r="AF69" s="4" t="s">
        <v>155</v>
      </c>
      <c r="AG69" s="107">
        <v>-505</v>
      </c>
      <c r="AH69" s="118" t="s">
        <v>198</v>
      </c>
      <c r="AI69" s="124">
        <v>44502</v>
      </c>
      <c r="AJ69" s="116" t="s">
        <v>513</v>
      </c>
      <c r="AK69" s="118" t="s">
        <v>481</v>
      </c>
      <c r="AL69" s="125">
        <v>1</v>
      </c>
      <c r="AM69" s="125">
        <v>1</v>
      </c>
      <c r="AN69" s="118" t="s">
        <v>157</v>
      </c>
      <c r="AO69" s="193" t="s">
        <v>158</v>
      </c>
      <c r="AP69" s="191" t="s">
        <v>49</v>
      </c>
      <c r="AQ69" s="85" t="s">
        <v>154</v>
      </c>
      <c r="AR69" s="48">
        <v>44228</v>
      </c>
      <c r="AS69" s="46" t="s">
        <v>62</v>
      </c>
      <c r="AT69" s="46" t="s">
        <v>84</v>
      </c>
      <c r="AU69" s="47">
        <v>1</v>
      </c>
      <c r="AV69" s="4" t="str">
        <f t="shared" si="1"/>
        <v>CUMPLIMIENTO TOTAL</v>
      </c>
      <c r="AW69" s="107" t="str">
        <f>(IF(AP69="CERRADO","NO APLICA ACCION CERRADA",AE69-#REF!))</f>
        <v>NO APLICA ACCION CERRADA</v>
      </c>
      <c r="AX69" s="118" t="str">
        <f>(IF(AP69="CERRADO","NO APLICA ACCION CERRADA",IF(Z69&lt;=0,"VENCIDO",IF(Z69&lt;=#REF!,"POR VENCER","CON TIEMPO"))))</f>
        <v>NO APLICA ACCION CERRADA</v>
      </c>
      <c r="AY69" s="48">
        <v>44228</v>
      </c>
      <c r="AZ69" s="85" t="s">
        <v>154</v>
      </c>
      <c r="BA69" s="46" t="s">
        <v>84</v>
      </c>
      <c r="BB69" s="47">
        <v>1</v>
      </c>
      <c r="BC69" s="118" t="s">
        <v>49</v>
      </c>
      <c r="BD69" s="118" t="s">
        <v>158</v>
      </c>
      <c r="BE69" s="45"/>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row>
    <row r="70" spans="1:438" ht="50.25" hidden="1" customHeight="1" x14ac:dyDescent="0.25">
      <c r="A70" s="35">
        <v>89</v>
      </c>
      <c r="B70" s="26" t="s">
        <v>505</v>
      </c>
      <c r="C70" s="25" t="s">
        <v>36</v>
      </c>
      <c r="D70" s="28" t="s">
        <v>99</v>
      </c>
      <c r="E70" s="25" t="s">
        <v>517</v>
      </c>
      <c r="F70" s="25" t="s">
        <v>518</v>
      </c>
      <c r="G70" s="25" t="s">
        <v>301</v>
      </c>
      <c r="H70" s="25" t="s">
        <v>7</v>
      </c>
      <c r="I70" s="28" t="s">
        <v>519</v>
      </c>
      <c r="J70" s="25" t="s">
        <v>520</v>
      </c>
      <c r="K70" s="28">
        <v>54</v>
      </c>
      <c r="L70" s="28">
        <v>2019</v>
      </c>
      <c r="M70" s="26" t="s">
        <v>521</v>
      </c>
      <c r="N70" s="26" t="s">
        <v>522</v>
      </c>
      <c r="O70" s="26" t="s">
        <v>523</v>
      </c>
      <c r="P70" s="28" t="s">
        <v>84</v>
      </c>
      <c r="Q70" s="26" t="s">
        <v>84</v>
      </c>
      <c r="R70" s="26" t="s">
        <v>524</v>
      </c>
      <c r="S70" s="28" t="s">
        <v>84</v>
      </c>
      <c r="T70" s="28" t="s">
        <v>84</v>
      </c>
      <c r="U70" s="37">
        <v>43587</v>
      </c>
      <c r="V70" s="37">
        <v>43946</v>
      </c>
      <c r="W70" s="37">
        <v>44452</v>
      </c>
      <c r="X70" s="37" t="s">
        <v>64</v>
      </c>
      <c r="Y70" s="37" t="s">
        <v>64</v>
      </c>
      <c r="Z70" s="34" t="e">
        <f>(IF(AP70=#REF!,#REF!,V70-#REF!))</f>
        <v>#REF!</v>
      </c>
      <c r="AA70" s="106" t="s">
        <v>525</v>
      </c>
      <c r="AB70" s="124">
        <v>44356</v>
      </c>
      <c r="AC70" s="112" t="s">
        <v>64</v>
      </c>
      <c r="AD70" s="116" t="s">
        <v>526</v>
      </c>
      <c r="AE70" s="125">
        <v>0.7</v>
      </c>
      <c r="AF70" s="4" t="s">
        <v>527</v>
      </c>
      <c r="AG70" s="107">
        <v>-505</v>
      </c>
      <c r="AH70" s="118" t="s">
        <v>198</v>
      </c>
      <c r="AI70" s="124">
        <v>44502</v>
      </c>
      <c r="AJ70" s="116" t="s">
        <v>513</v>
      </c>
      <c r="AK70" s="118" t="s">
        <v>481</v>
      </c>
      <c r="AL70" s="125">
        <v>1</v>
      </c>
      <c r="AM70" s="125">
        <v>1</v>
      </c>
      <c r="AN70" s="118" t="s">
        <v>157</v>
      </c>
      <c r="AO70" s="193" t="s">
        <v>158</v>
      </c>
      <c r="AP70" s="191" t="s">
        <v>49</v>
      </c>
      <c r="AQ70" s="85" t="s">
        <v>154</v>
      </c>
      <c r="AR70" s="48">
        <v>44228</v>
      </c>
      <c r="AS70" s="46" t="s">
        <v>62</v>
      </c>
      <c r="AT70" s="46" t="s">
        <v>84</v>
      </c>
      <c r="AU70" s="47">
        <v>1</v>
      </c>
      <c r="AV70" s="4" t="str">
        <f t="shared" si="1"/>
        <v>CUMPLIMIENTO TOTAL</v>
      </c>
      <c r="AW70" s="107" t="str">
        <f>(IF(AP70="CERRADO","NO APLICA ACCION CERRADA",AE70-#REF!))</f>
        <v>NO APLICA ACCION CERRADA</v>
      </c>
      <c r="AX70" s="118" t="str">
        <f>(IF(AP70="CERRADO","NO APLICA ACCION CERRADA",IF(Z70&lt;=0,"VENCIDO",IF(Z70&lt;=#REF!,"POR VENCER","CON TIEMPO"))))</f>
        <v>NO APLICA ACCION CERRADA</v>
      </c>
      <c r="AY70" s="48">
        <v>44228</v>
      </c>
      <c r="AZ70" s="85" t="s">
        <v>154</v>
      </c>
      <c r="BA70" s="46" t="s">
        <v>84</v>
      </c>
      <c r="BB70" s="47">
        <v>1</v>
      </c>
      <c r="BC70" s="118" t="s">
        <v>49</v>
      </c>
      <c r="BD70" s="118" t="s">
        <v>158</v>
      </c>
      <c r="BE70" s="45"/>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row>
    <row r="71" spans="1:438" ht="50.25" hidden="1" customHeight="1" x14ac:dyDescent="0.25">
      <c r="A71" s="35">
        <v>90</v>
      </c>
      <c r="B71" s="26" t="s">
        <v>505</v>
      </c>
      <c r="C71" s="25" t="s">
        <v>36</v>
      </c>
      <c r="D71" s="28" t="s">
        <v>99</v>
      </c>
      <c r="E71" s="25" t="s">
        <v>517</v>
      </c>
      <c r="F71" s="25" t="s">
        <v>518</v>
      </c>
      <c r="G71" s="25" t="s">
        <v>301</v>
      </c>
      <c r="H71" s="25" t="s">
        <v>7</v>
      </c>
      <c r="I71" s="28" t="s">
        <v>528</v>
      </c>
      <c r="J71" s="25" t="s">
        <v>529</v>
      </c>
      <c r="K71" s="28">
        <v>54</v>
      </c>
      <c r="L71" s="28">
        <v>2019</v>
      </c>
      <c r="M71" s="26" t="s">
        <v>530</v>
      </c>
      <c r="N71" s="26" t="s">
        <v>531</v>
      </c>
      <c r="O71" s="26" t="s">
        <v>532</v>
      </c>
      <c r="P71" s="28" t="s">
        <v>84</v>
      </c>
      <c r="Q71" s="26" t="s">
        <v>84</v>
      </c>
      <c r="R71" s="26" t="s">
        <v>533</v>
      </c>
      <c r="S71" s="28" t="s">
        <v>84</v>
      </c>
      <c r="T71" s="28" t="s">
        <v>84</v>
      </c>
      <c r="U71" s="37">
        <v>43587</v>
      </c>
      <c r="V71" s="37">
        <v>43946</v>
      </c>
      <c r="W71" s="37">
        <v>44452</v>
      </c>
      <c r="X71" s="37" t="s">
        <v>64</v>
      </c>
      <c r="Y71" s="37" t="s">
        <v>64</v>
      </c>
      <c r="Z71" s="34" t="e">
        <f>(IF(AP71=#REF!,#REF!,V71-#REF!))</f>
        <v>#REF!</v>
      </c>
      <c r="AA71" s="106" t="s">
        <v>512</v>
      </c>
      <c r="AB71" s="124">
        <v>44356</v>
      </c>
      <c r="AC71" s="112" t="s">
        <v>62</v>
      </c>
      <c r="AD71" s="112" t="s">
        <v>84</v>
      </c>
      <c r="AE71" s="125">
        <v>1</v>
      </c>
      <c r="AF71" s="4" t="s">
        <v>155</v>
      </c>
      <c r="AG71" s="107">
        <v>-505</v>
      </c>
      <c r="AH71" s="118" t="s">
        <v>198</v>
      </c>
      <c r="AI71" s="124">
        <v>44502</v>
      </c>
      <c r="AJ71" s="116" t="s">
        <v>513</v>
      </c>
      <c r="AK71" s="118" t="s">
        <v>481</v>
      </c>
      <c r="AL71" s="125">
        <v>1</v>
      </c>
      <c r="AM71" s="125">
        <v>1</v>
      </c>
      <c r="AN71" s="118" t="s">
        <v>157</v>
      </c>
      <c r="AO71" s="193" t="s">
        <v>158</v>
      </c>
      <c r="AP71" s="191" t="s">
        <v>49</v>
      </c>
      <c r="AQ71" s="85" t="s">
        <v>154</v>
      </c>
      <c r="AR71" s="48">
        <v>44228</v>
      </c>
      <c r="AS71" s="46" t="s">
        <v>62</v>
      </c>
      <c r="AT71" s="46" t="s">
        <v>84</v>
      </c>
      <c r="AU71" s="47">
        <v>1</v>
      </c>
      <c r="AV71" s="4" t="str">
        <f t="shared" si="1"/>
        <v>CUMPLIMIENTO TOTAL</v>
      </c>
      <c r="AW71" s="107" t="str">
        <f>(IF(AP71="CERRADO","NO APLICA ACCION CERRADA",AE71-#REF!))</f>
        <v>NO APLICA ACCION CERRADA</v>
      </c>
      <c r="AX71" s="118" t="str">
        <f>(IF(AP71="CERRADO","NO APLICA ACCION CERRADA",IF(Z71&lt;=0,"VENCIDO",IF(Z71&lt;=#REF!,"POR VENCER","CON TIEMPO"))))</f>
        <v>NO APLICA ACCION CERRADA</v>
      </c>
      <c r="AY71" s="48">
        <v>44228</v>
      </c>
      <c r="AZ71" s="85" t="s">
        <v>154</v>
      </c>
      <c r="BA71" s="46" t="s">
        <v>84</v>
      </c>
      <c r="BB71" s="47">
        <v>1</v>
      </c>
      <c r="BC71" s="118" t="s">
        <v>49</v>
      </c>
      <c r="BD71" s="118" t="s">
        <v>158</v>
      </c>
      <c r="BE71" s="45"/>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row>
    <row r="72" spans="1:438" ht="50.25" hidden="1" customHeight="1" x14ac:dyDescent="0.25">
      <c r="A72" s="35">
        <v>91</v>
      </c>
      <c r="B72" s="26" t="s">
        <v>70</v>
      </c>
      <c r="C72" s="25" t="s">
        <v>21</v>
      </c>
      <c r="D72" s="28" t="s">
        <v>96</v>
      </c>
      <c r="E72" s="76" t="s">
        <v>326</v>
      </c>
      <c r="F72" s="76" t="s">
        <v>534</v>
      </c>
      <c r="G72" s="25" t="s">
        <v>301</v>
      </c>
      <c r="H72" s="25" t="s">
        <v>7</v>
      </c>
      <c r="I72" s="28" t="s">
        <v>535</v>
      </c>
      <c r="J72" s="25" t="s">
        <v>536</v>
      </c>
      <c r="K72" s="28">
        <v>54</v>
      </c>
      <c r="L72" s="28">
        <v>2019</v>
      </c>
      <c r="M72" s="26" t="s">
        <v>537</v>
      </c>
      <c r="N72" s="26" t="s">
        <v>538</v>
      </c>
      <c r="O72" s="26" t="s">
        <v>539</v>
      </c>
      <c r="P72" s="28" t="s">
        <v>84</v>
      </c>
      <c r="Q72" s="26" t="s">
        <v>84</v>
      </c>
      <c r="R72" s="26" t="s">
        <v>540</v>
      </c>
      <c r="S72" s="28" t="s">
        <v>84</v>
      </c>
      <c r="T72" s="28" t="s">
        <v>84</v>
      </c>
      <c r="U72" s="37">
        <v>43587</v>
      </c>
      <c r="V72" s="37">
        <v>43946</v>
      </c>
      <c r="W72" s="228">
        <v>2020</v>
      </c>
      <c r="X72" s="37" t="s">
        <v>64</v>
      </c>
      <c r="Y72" s="37" t="s">
        <v>64</v>
      </c>
      <c r="Z72" s="34" t="e">
        <f>(IF(AP72=#REF!,#REF!,V72-#REF!))</f>
        <v>#REF!</v>
      </c>
      <c r="AA72" s="118" t="s">
        <v>154</v>
      </c>
      <c r="AB72" s="124">
        <v>44337</v>
      </c>
      <c r="AC72" s="112" t="s">
        <v>62</v>
      </c>
      <c r="AD72" s="112" t="s">
        <v>84</v>
      </c>
      <c r="AE72" s="125">
        <v>1</v>
      </c>
      <c r="AF72" s="4" t="s">
        <v>155</v>
      </c>
      <c r="AG72" s="107" t="s">
        <v>156</v>
      </c>
      <c r="AH72" s="118" t="s">
        <v>156</v>
      </c>
      <c r="AI72" s="126">
        <v>44337</v>
      </c>
      <c r="AJ72" s="118" t="s">
        <v>154</v>
      </c>
      <c r="AK72" s="118" t="s">
        <v>84</v>
      </c>
      <c r="AL72" s="125">
        <v>1</v>
      </c>
      <c r="AM72" s="125">
        <v>1</v>
      </c>
      <c r="AN72" s="118" t="s">
        <v>157</v>
      </c>
      <c r="AO72" s="193" t="s">
        <v>158</v>
      </c>
      <c r="AP72" s="191" t="s">
        <v>49</v>
      </c>
      <c r="AQ72" s="85" t="s">
        <v>154</v>
      </c>
      <c r="AR72" s="48">
        <v>44228</v>
      </c>
      <c r="AS72" s="46" t="s">
        <v>62</v>
      </c>
      <c r="AT72" s="46" t="s">
        <v>84</v>
      </c>
      <c r="AU72" s="47">
        <v>1</v>
      </c>
      <c r="AV72" s="4" t="str">
        <f t="shared" si="1"/>
        <v>CUMPLIMIENTO TOTAL</v>
      </c>
      <c r="AW72" s="107" t="str">
        <f>(IF(AP72="CERRADO","NO APLICA ACCION CERRADA",AE72-#REF!))</f>
        <v>NO APLICA ACCION CERRADA</v>
      </c>
      <c r="AX72" s="118" t="str">
        <f>(IF(AP72="CERRADO","NO APLICA ACCION CERRADA",IF(Z72&lt;=0,"VENCIDO",IF(Z72&lt;=#REF!,"POR VENCER","CON TIEMPO"))))</f>
        <v>NO APLICA ACCION CERRADA</v>
      </c>
      <c r="AY72" s="48">
        <v>44228</v>
      </c>
      <c r="AZ72" s="85" t="s">
        <v>154</v>
      </c>
      <c r="BA72" s="46" t="s">
        <v>84</v>
      </c>
      <c r="BB72" s="47">
        <v>1</v>
      </c>
      <c r="BC72" s="118" t="s">
        <v>49</v>
      </c>
      <c r="BD72" s="118" t="s">
        <v>158</v>
      </c>
      <c r="BE72" s="45"/>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row>
    <row r="73" spans="1:438" ht="50.25" hidden="1" customHeight="1" x14ac:dyDescent="0.25">
      <c r="A73" s="35">
        <v>92</v>
      </c>
      <c r="B73" s="26" t="s">
        <v>70</v>
      </c>
      <c r="C73" s="25" t="s">
        <v>541</v>
      </c>
      <c r="D73" s="28" t="s">
        <v>96</v>
      </c>
      <c r="E73" s="76" t="s">
        <v>326</v>
      </c>
      <c r="F73" s="76" t="s">
        <v>542</v>
      </c>
      <c r="G73" s="25" t="s">
        <v>301</v>
      </c>
      <c r="H73" s="25" t="s">
        <v>7</v>
      </c>
      <c r="I73" s="28" t="s">
        <v>543</v>
      </c>
      <c r="J73" s="25" t="s">
        <v>544</v>
      </c>
      <c r="K73" s="28">
        <v>54</v>
      </c>
      <c r="L73" s="28">
        <v>2019</v>
      </c>
      <c r="M73" s="26" t="s">
        <v>545</v>
      </c>
      <c r="N73" s="26" t="s">
        <v>546</v>
      </c>
      <c r="O73" s="26" t="s">
        <v>547</v>
      </c>
      <c r="P73" s="28" t="s">
        <v>84</v>
      </c>
      <c r="Q73" s="26" t="s">
        <v>84</v>
      </c>
      <c r="R73" s="26" t="s">
        <v>548</v>
      </c>
      <c r="S73" s="28" t="s">
        <v>84</v>
      </c>
      <c r="T73" s="28" t="s">
        <v>84</v>
      </c>
      <c r="U73" s="37">
        <v>43587</v>
      </c>
      <c r="V73" s="37">
        <v>43946</v>
      </c>
      <c r="W73" s="37">
        <v>44452</v>
      </c>
      <c r="X73" s="37" t="s">
        <v>64</v>
      </c>
      <c r="Y73" s="37" t="s">
        <v>64</v>
      </c>
      <c r="Z73" s="34" t="e">
        <f>(IF(AP73=#REF!,#REF!,V73-#REF!))</f>
        <v>#REF!</v>
      </c>
      <c r="AA73" s="116" t="s">
        <v>549</v>
      </c>
      <c r="AB73" s="124">
        <v>44368</v>
      </c>
      <c r="AC73" s="112" t="s">
        <v>62</v>
      </c>
      <c r="AD73" s="112" t="s">
        <v>84</v>
      </c>
      <c r="AE73" s="125">
        <v>1</v>
      </c>
      <c r="AF73" s="4" t="s">
        <v>155</v>
      </c>
      <c r="AG73" s="107">
        <v>-505</v>
      </c>
      <c r="AH73" s="118" t="s">
        <v>198</v>
      </c>
      <c r="AI73" s="124">
        <v>44502</v>
      </c>
      <c r="AJ73" s="116" t="s">
        <v>513</v>
      </c>
      <c r="AK73" s="118" t="s">
        <v>481</v>
      </c>
      <c r="AL73" s="125">
        <v>1</v>
      </c>
      <c r="AM73" s="125">
        <v>1</v>
      </c>
      <c r="AN73" s="118" t="s">
        <v>157</v>
      </c>
      <c r="AO73" s="193" t="s">
        <v>158</v>
      </c>
      <c r="AP73" s="191" t="s">
        <v>49</v>
      </c>
      <c r="AQ73" s="85" t="s">
        <v>154</v>
      </c>
      <c r="AR73" s="48">
        <v>44228</v>
      </c>
      <c r="AS73" s="46" t="s">
        <v>62</v>
      </c>
      <c r="AT73" s="46" t="s">
        <v>84</v>
      </c>
      <c r="AU73" s="47">
        <v>1</v>
      </c>
      <c r="AV73" s="4" t="str">
        <f t="shared" si="1"/>
        <v>CUMPLIMIENTO TOTAL</v>
      </c>
      <c r="AW73" s="107" t="str">
        <f>(IF(AP73="CERRADO","NO APLICA ACCION CERRADA",AE73-#REF!))</f>
        <v>NO APLICA ACCION CERRADA</v>
      </c>
      <c r="AX73" s="118" t="str">
        <f>(IF(AP73="CERRADO","NO APLICA ACCION CERRADA",IF(Z73&lt;=0,"VENCIDO",IF(Z73&lt;=#REF!,"POR VENCER","CON TIEMPO"))))</f>
        <v>NO APLICA ACCION CERRADA</v>
      </c>
      <c r="AY73" s="48">
        <v>44228</v>
      </c>
      <c r="AZ73" s="85" t="s">
        <v>154</v>
      </c>
      <c r="BA73" s="46" t="s">
        <v>84</v>
      </c>
      <c r="BB73" s="47">
        <v>1</v>
      </c>
      <c r="BC73" s="118" t="s">
        <v>49</v>
      </c>
      <c r="BD73" s="118" t="s">
        <v>158</v>
      </c>
      <c r="BE73" s="45"/>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row>
    <row r="74" spans="1:438" ht="50.25" hidden="1" customHeight="1" x14ac:dyDescent="0.25">
      <c r="A74" s="35">
        <v>93</v>
      </c>
      <c r="B74" s="26" t="s">
        <v>70</v>
      </c>
      <c r="C74" s="25" t="s">
        <v>541</v>
      </c>
      <c r="D74" s="28" t="s">
        <v>96</v>
      </c>
      <c r="E74" s="76" t="s">
        <v>326</v>
      </c>
      <c r="F74" s="76" t="s">
        <v>550</v>
      </c>
      <c r="G74" s="25" t="s">
        <v>301</v>
      </c>
      <c r="H74" s="25" t="s">
        <v>7</v>
      </c>
      <c r="I74" s="28" t="s">
        <v>551</v>
      </c>
      <c r="J74" s="25" t="s">
        <v>552</v>
      </c>
      <c r="K74" s="28">
        <v>54</v>
      </c>
      <c r="L74" s="28">
        <v>2019</v>
      </c>
      <c r="M74" s="26" t="s">
        <v>553</v>
      </c>
      <c r="N74" s="26" t="s">
        <v>554</v>
      </c>
      <c r="O74" s="26" t="s">
        <v>539</v>
      </c>
      <c r="P74" s="28" t="s">
        <v>84</v>
      </c>
      <c r="Q74" s="26" t="s">
        <v>84</v>
      </c>
      <c r="R74" s="26" t="s">
        <v>540</v>
      </c>
      <c r="S74" s="28" t="s">
        <v>84</v>
      </c>
      <c r="T74" s="28" t="s">
        <v>84</v>
      </c>
      <c r="U74" s="37">
        <v>43587</v>
      </c>
      <c r="V74" s="37">
        <v>43946</v>
      </c>
      <c r="W74" s="37">
        <v>44452</v>
      </c>
      <c r="X74" s="37" t="s">
        <v>64</v>
      </c>
      <c r="Y74" s="37" t="s">
        <v>64</v>
      </c>
      <c r="Z74" s="34" t="e">
        <f>(IF(AP74=#REF!,#REF!,V74-#REF!))</f>
        <v>#REF!</v>
      </c>
      <c r="AA74" s="116" t="s">
        <v>555</v>
      </c>
      <c r="AB74" s="124">
        <v>44368</v>
      </c>
      <c r="AC74" s="112" t="s">
        <v>62</v>
      </c>
      <c r="AD74" s="112" t="s">
        <v>84</v>
      </c>
      <c r="AE74" s="125">
        <v>1</v>
      </c>
      <c r="AF74" s="4" t="s">
        <v>155</v>
      </c>
      <c r="AG74" s="107">
        <v>-505</v>
      </c>
      <c r="AH74" s="118" t="s">
        <v>198</v>
      </c>
      <c r="AI74" s="124">
        <v>44502</v>
      </c>
      <c r="AJ74" s="116" t="s">
        <v>513</v>
      </c>
      <c r="AK74" s="118" t="s">
        <v>481</v>
      </c>
      <c r="AL74" s="125">
        <v>1</v>
      </c>
      <c r="AM74" s="125">
        <v>1</v>
      </c>
      <c r="AN74" s="118" t="s">
        <v>157</v>
      </c>
      <c r="AO74" s="193" t="s">
        <v>158</v>
      </c>
      <c r="AP74" s="191" t="s">
        <v>49</v>
      </c>
      <c r="AQ74" s="85" t="s">
        <v>154</v>
      </c>
      <c r="AR74" s="48">
        <v>44228</v>
      </c>
      <c r="AS74" s="46" t="s">
        <v>62</v>
      </c>
      <c r="AT74" s="46" t="s">
        <v>84</v>
      </c>
      <c r="AU74" s="47">
        <v>1</v>
      </c>
      <c r="AV74" s="4" t="str">
        <f t="shared" si="1"/>
        <v>CUMPLIMIENTO TOTAL</v>
      </c>
      <c r="AW74" s="107" t="str">
        <f>(IF(AP74="CERRADO","NO APLICA ACCION CERRADA",AE74-#REF!))</f>
        <v>NO APLICA ACCION CERRADA</v>
      </c>
      <c r="AX74" s="118" t="str">
        <f>(IF(AP74="CERRADO","NO APLICA ACCION CERRADA",IF(Z74&lt;=0,"VENCIDO",IF(Z74&lt;=#REF!,"POR VENCER","CON TIEMPO"))))</f>
        <v>NO APLICA ACCION CERRADA</v>
      </c>
      <c r="AY74" s="48">
        <v>44228</v>
      </c>
      <c r="AZ74" s="85" t="s">
        <v>154</v>
      </c>
      <c r="BA74" s="46" t="s">
        <v>84</v>
      </c>
      <c r="BB74" s="47">
        <v>1</v>
      </c>
      <c r="BC74" s="118" t="s">
        <v>49</v>
      </c>
      <c r="BD74" s="118" t="s">
        <v>158</v>
      </c>
      <c r="BE74" s="45"/>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row>
    <row r="75" spans="1:438" ht="50.25" hidden="1" customHeight="1" x14ac:dyDescent="0.25">
      <c r="A75" s="35">
        <v>94</v>
      </c>
      <c r="B75" s="26" t="s">
        <v>70</v>
      </c>
      <c r="C75" s="25" t="s">
        <v>541</v>
      </c>
      <c r="D75" s="28" t="s">
        <v>96</v>
      </c>
      <c r="E75" s="76" t="s">
        <v>326</v>
      </c>
      <c r="F75" s="76" t="s">
        <v>327</v>
      </c>
      <c r="G75" s="25" t="s">
        <v>301</v>
      </c>
      <c r="H75" s="25" t="s">
        <v>7</v>
      </c>
      <c r="I75" s="28" t="s">
        <v>551</v>
      </c>
      <c r="J75" s="25" t="s">
        <v>556</v>
      </c>
      <c r="K75" s="28">
        <v>54</v>
      </c>
      <c r="L75" s="28">
        <v>2019</v>
      </c>
      <c r="M75" s="26" t="s">
        <v>557</v>
      </c>
      <c r="N75" s="26" t="s">
        <v>558</v>
      </c>
      <c r="O75" s="26" t="s">
        <v>559</v>
      </c>
      <c r="P75" s="28" t="s">
        <v>84</v>
      </c>
      <c r="Q75" s="26" t="s">
        <v>84</v>
      </c>
      <c r="R75" s="26" t="s">
        <v>560</v>
      </c>
      <c r="S75" s="28" t="s">
        <v>84</v>
      </c>
      <c r="T75" s="28" t="s">
        <v>84</v>
      </c>
      <c r="U75" s="37">
        <v>43587</v>
      </c>
      <c r="V75" s="37">
        <v>43946</v>
      </c>
      <c r="W75" s="37">
        <v>44452</v>
      </c>
      <c r="X75" s="37" t="s">
        <v>64</v>
      </c>
      <c r="Y75" s="37" t="s">
        <v>64</v>
      </c>
      <c r="Z75" s="34" t="e">
        <f>(IF(AP75=#REF!,#REF!,V75-#REF!))</f>
        <v>#REF!</v>
      </c>
      <c r="AA75" s="116" t="s">
        <v>561</v>
      </c>
      <c r="AB75" s="124">
        <v>44368</v>
      </c>
      <c r="AC75" s="112" t="s">
        <v>62</v>
      </c>
      <c r="AD75" s="112" t="s">
        <v>84</v>
      </c>
      <c r="AE75" s="125">
        <v>1</v>
      </c>
      <c r="AF75" s="4" t="s">
        <v>155</v>
      </c>
      <c r="AG75" s="107">
        <v>-505</v>
      </c>
      <c r="AH75" s="118" t="s">
        <v>198</v>
      </c>
      <c r="AI75" s="124">
        <v>44502</v>
      </c>
      <c r="AJ75" s="116" t="s">
        <v>513</v>
      </c>
      <c r="AK75" s="118" t="s">
        <v>481</v>
      </c>
      <c r="AL75" s="125">
        <v>1</v>
      </c>
      <c r="AM75" s="125">
        <v>1</v>
      </c>
      <c r="AN75" s="118" t="s">
        <v>157</v>
      </c>
      <c r="AO75" s="193" t="s">
        <v>158</v>
      </c>
      <c r="AP75" s="191" t="s">
        <v>49</v>
      </c>
      <c r="AQ75" s="85" t="s">
        <v>154</v>
      </c>
      <c r="AR75" s="48">
        <v>44228</v>
      </c>
      <c r="AS75" s="46" t="s">
        <v>62</v>
      </c>
      <c r="AT75" s="46" t="s">
        <v>84</v>
      </c>
      <c r="AU75" s="47">
        <v>1</v>
      </c>
      <c r="AV75" s="4" t="str">
        <f t="shared" si="1"/>
        <v>CUMPLIMIENTO TOTAL</v>
      </c>
      <c r="AW75" s="107" t="str">
        <f>(IF(AP75="CERRADO","NO APLICA ACCION CERRADA",AE75-#REF!))</f>
        <v>NO APLICA ACCION CERRADA</v>
      </c>
      <c r="AX75" s="118" t="str">
        <f>(IF(AP75="CERRADO","NO APLICA ACCION CERRADA",IF(Z75&lt;=0,"VENCIDO",IF(Z75&lt;=#REF!,"POR VENCER","CON TIEMPO"))))</f>
        <v>NO APLICA ACCION CERRADA</v>
      </c>
      <c r="AY75" s="48">
        <v>44228</v>
      </c>
      <c r="AZ75" s="85" t="s">
        <v>154</v>
      </c>
      <c r="BA75" s="46" t="s">
        <v>84</v>
      </c>
      <c r="BB75" s="47">
        <v>1</v>
      </c>
      <c r="BC75" s="118" t="s">
        <v>49</v>
      </c>
      <c r="BD75" s="118" t="s">
        <v>158</v>
      </c>
      <c r="BE75" s="45"/>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row>
    <row r="76" spans="1:438" ht="50.25" hidden="1" customHeight="1" x14ac:dyDescent="0.25">
      <c r="A76" s="35">
        <v>95</v>
      </c>
      <c r="B76" s="26" t="s">
        <v>562</v>
      </c>
      <c r="C76" s="25" t="s">
        <v>32</v>
      </c>
      <c r="D76" s="28" t="s">
        <v>99</v>
      </c>
      <c r="E76" s="75" t="s">
        <v>326</v>
      </c>
      <c r="F76" s="76" t="s">
        <v>327</v>
      </c>
      <c r="G76" s="25" t="s">
        <v>301</v>
      </c>
      <c r="H76" s="25" t="s">
        <v>7</v>
      </c>
      <c r="I76" s="28" t="s">
        <v>563</v>
      </c>
      <c r="J76" s="25" t="s">
        <v>564</v>
      </c>
      <c r="K76" s="28">
        <v>54</v>
      </c>
      <c r="L76" s="28">
        <v>2019</v>
      </c>
      <c r="M76" s="26" t="s">
        <v>565</v>
      </c>
      <c r="N76" s="26" t="s">
        <v>566</v>
      </c>
      <c r="O76" s="26" t="s">
        <v>567</v>
      </c>
      <c r="P76" s="28" t="s">
        <v>84</v>
      </c>
      <c r="Q76" s="26" t="s">
        <v>84</v>
      </c>
      <c r="R76" s="26" t="s">
        <v>568</v>
      </c>
      <c r="S76" s="28" t="s">
        <v>84</v>
      </c>
      <c r="T76" s="28" t="s">
        <v>84</v>
      </c>
      <c r="U76" s="37">
        <v>43587</v>
      </c>
      <c r="V76" s="37">
        <v>43946</v>
      </c>
      <c r="W76" s="37">
        <v>44452</v>
      </c>
      <c r="X76" s="37" t="s">
        <v>64</v>
      </c>
      <c r="Y76" s="37" t="s">
        <v>64</v>
      </c>
      <c r="Z76" s="34" t="e">
        <f>(IF(AP76=#REF!,#REF!,V76-#REF!))</f>
        <v>#REF!</v>
      </c>
      <c r="AA76" s="106" t="s">
        <v>569</v>
      </c>
      <c r="AB76" s="124">
        <v>44375</v>
      </c>
      <c r="AC76" s="112" t="s">
        <v>62</v>
      </c>
      <c r="AD76" s="112" t="s">
        <v>84</v>
      </c>
      <c r="AE76" s="125">
        <v>1</v>
      </c>
      <c r="AF76" s="4" t="s">
        <v>155</v>
      </c>
      <c r="AG76" s="107">
        <v>-505</v>
      </c>
      <c r="AH76" s="118" t="s">
        <v>198</v>
      </c>
      <c r="AI76" s="124">
        <v>44502</v>
      </c>
      <c r="AJ76" s="116" t="s">
        <v>513</v>
      </c>
      <c r="AK76" s="118" t="s">
        <v>481</v>
      </c>
      <c r="AL76" s="125">
        <v>1</v>
      </c>
      <c r="AM76" s="125">
        <v>1</v>
      </c>
      <c r="AN76" s="118" t="s">
        <v>157</v>
      </c>
      <c r="AO76" s="193" t="s">
        <v>158</v>
      </c>
      <c r="AP76" s="191" t="s">
        <v>49</v>
      </c>
      <c r="AQ76" s="85" t="s">
        <v>154</v>
      </c>
      <c r="AR76" s="48">
        <v>44228</v>
      </c>
      <c r="AS76" s="46" t="s">
        <v>62</v>
      </c>
      <c r="AT76" s="46" t="s">
        <v>84</v>
      </c>
      <c r="AU76" s="47">
        <v>1</v>
      </c>
      <c r="AV76" s="4" t="str">
        <f t="shared" si="1"/>
        <v>CUMPLIMIENTO TOTAL</v>
      </c>
      <c r="AW76" s="107" t="str">
        <f>(IF(AP76="CERRADO","NO APLICA ACCION CERRADA",AE76-#REF!))</f>
        <v>NO APLICA ACCION CERRADA</v>
      </c>
      <c r="AX76" s="118" t="str">
        <f>(IF(AP76="CERRADO","NO APLICA ACCION CERRADA",IF(Z76&lt;=0,"VENCIDO",IF(Z76&lt;=#REF!,"POR VENCER","CON TIEMPO"))))</f>
        <v>NO APLICA ACCION CERRADA</v>
      </c>
      <c r="AY76" s="48">
        <v>44228</v>
      </c>
      <c r="AZ76" s="85" t="s">
        <v>154</v>
      </c>
      <c r="BA76" s="46" t="s">
        <v>84</v>
      </c>
      <c r="BB76" s="47">
        <v>1</v>
      </c>
      <c r="BC76" s="118" t="s">
        <v>49</v>
      </c>
      <c r="BD76" s="118" t="s">
        <v>158</v>
      </c>
      <c r="BE76" s="45"/>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row>
    <row r="77" spans="1:438" ht="50.25" hidden="1" customHeight="1" x14ac:dyDescent="0.25">
      <c r="A77" s="35">
        <v>96</v>
      </c>
      <c r="B77" s="26" t="s">
        <v>70</v>
      </c>
      <c r="C77" s="25" t="s">
        <v>21</v>
      </c>
      <c r="D77" s="28" t="s">
        <v>96</v>
      </c>
      <c r="E77" s="84" t="s">
        <v>326</v>
      </c>
      <c r="F77" s="76" t="s">
        <v>327</v>
      </c>
      <c r="G77" s="25" t="s">
        <v>301</v>
      </c>
      <c r="H77" s="25" t="s">
        <v>7</v>
      </c>
      <c r="I77" s="28" t="s">
        <v>570</v>
      </c>
      <c r="J77" s="25" t="s">
        <v>571</v>
      </c>
      <c r="K77" s="28">
        <v>54</v>
      </c>
      <c r="L77" s="28">
        <v>2019</v>
      </c>
      <c r="M77" s="26" t="s">
        <v>572</v>
      </c>
      <c r="N77" s="26" t="s">
        <v>573</v>
      </c>
      <c r="O77" s="26" t="s">
        <v>574</v>
      </c>
      <c r="P77" s="28" t="s">
        <v>84</v>
      </c>
      <c r="Q77" s="26" t="s">
        <v>84</v>
      </c>
      <c r="R77" s="26" t="s">
        <v>575</v>
      </c>
      <c r="S77" s="28" t="s">
        <v>84</v>
      </c>
      <c r="T77" s="28" t="s">
        <v>84</v>
      </c>
      <c r="U77" s="37">
        <v>43587</v>
      </c>
      <c r="V77" s="37">
        <v>43946</v>
      </c>
      <c r="W77" s="228">
        <v>2020</v>
      </c>
      <c r="X77" s="37" t="s">
        <v>64</v>
      </c>
      <c r="Y77" s="37" t="s">
        <v>64</v>
      </c>
      <c r="Z77" s="34" t="e">
        <f>(IF(AP77=#REF!,#REF!,V77-#REF!))</f>
        <v>#REF!</v>
      </c>
      <c r="AA77" s="118" t="s">
        <v>154</v>
      </c>
      <c r="AB77" s="124">
        <v>44337</v>
      </c>
      <c r="AC77" s="112" t="s">
        <v>62</v>
      </c>
      <c r="AD77" s="112" t="s">
        <v>84</v>
      </c>
      <c r="AE77" s="125">
        <v>1</v>
      </c>
      <c r="AF77" s="4" t="s">
        <v>155</v>
      </c>
      <c r="AG77" s="107" t="s">
        <v>156</v>
      </c>
      <c r="AH77" s="118" t="s">
        <v>156</v>
      </c>
      <c r="AI77" s="126">
        <v>44337</v>
      </c>
      <c r="AJ77" s="118" t="s">
        <v>154</v>
      </c>
      <c r="AK77" s="118" t="s">
        <v>84</v>
      </c>
      <c r="AL77" s="125">
        <v>1</v>
      </c>
      <c r="AM77" s="125">
        <v>1</v>
      </c>
      <c r="AN77" s="118" t="s">
        <v>157</v>
      </c>
      <c r="AO77" s="193" t="s">
        <v>158</v>
      </c>
      <c r="AP77" s="191" t="s">
        <v>49</v>
      </c>
      <c r="AQ77" s="85" t="s">
        <v>154</v>
      </c>
      <c r="AR77" s="48">
        <v>44228</v>
      </c>
      <c r="AS77" s="46" t="s">
        <v>62</v>
      </c>
      <c r="AT77" s="46" t="s">
        <v>84</v>
      </c>
      <c r="AU77" s="47">
        <v>1</v>
      </c>
      <c r="AV77" s="4" t="str">
        <f t="shared" si="1"/>
        <v>CUMPLIMIENTO TOTAL</v>
      </c>
      <c r="AW77" s="107" t="str">
        <f>(IF(AP77="CERRADO","NO APLICA ACCION CERRADA",AE77-#REF!))</f>
        <v>NO APLICA ACCION CERRADA</v>
      </c>
      <c r="AX77" s="118" t="str">
        <f>(IF(AP77="CERRADO","NO APLICA ACCION CERRADA",IF(Z77&lt;=0,"VENCIDO",IF(Z77&lt;=#REF!,"POR VENCER","CON TIEMPO"))))</f>
        <v>NO APLICA ACCION CERRADA</v>
      </c>
      <c r="AY77" s="48">
        <v>44228</v>
      </c>
      <c r="AZ77" s="85" t="s">
        <v>154</v>
      </c>
      <c r="BA77" s="46" t="s">
        <v>84</v>
      </c>
      <c r="BB77" s="47">
        <v>1</v>
      </c>
      <c r="BC77" s="118" t="s">
        <v>49</v>
      </c>
      <c r="BD77" s="118" t="s">
        <v>158</v>
      </c>
      <c r="BE77" s="45"/>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row>
    <row r="78" spans="1:438" ht="50.25" hidden="1" customHeight="1" x14ac:dyDescent="0.25">
      <c r="A78" s="35">
        <v>97</v>
      </c>
      <c r="B78" s="26" t="s">
        <v>70</v>
      </c>
      <c r="C78" s="25" t="s">
        <v>541</v>
      </c>
      <c r="D78" s="28" t="s">
        <v>96</v>
      </c>
      <c r="E78" s="76" t="s">
        <v>326</v>
      </c>
      <c r="F78" s="76" t="s">
        <v>576</v>
      </c>
      <c r="G78" s="25" t="s">
        <v>301</v>
      </c>
      <c r="H78" s="25" t="s">
        <v>7</v>
      </c>
      <c r="I78" s="28" t="s">
        <v>577</v>
      </c>
      <c r="J78" s="25" t="s">
        <v>578</v>
      </c>
      <c r="K78" s="28">
        <v>54</v>
      </c>
      <c r="L78" s="28">
        <v>2019</v>
      </c>
      <c r="M78" s="26" t="s">
        <v>579</v>
      </c>
      <c r="N78" s="26" t="s">
        <v>580</v>
      </c>
      <c r="O78" s="26" t="s">
        <v>559</v>
      </c>
      <c r="P78" s="28" t="s">
        <v>84</v>
      </c>
      <c r="Q78" s="26" t="s">
        <v>84</v>
      </c>
      <c r="R78" s="26" t="s">
        <v>560</v>
      </c>
      <c r="S78" s="28" t="s">
        <v>84</v>
      </c>
      <c r="T78" s="28" t="s">
        <v>84</v>
      </c>
      <c r="U78" s="37">
        <v>43587</v>
      </c>
      <c r="V78" s="37">
        <v>43946</v>
      </c>
      <c r="W78" s="37">
        <v>44452</v>
      </c>
      <c r="X78" s="37" t="s">
        <v>64</v>
      </c>
      <c r="Y78" s="37" t="s">
        <v>64</v>
      </c>
      <c r="Z78" s="34" t="e">
        <f>(IF(AP78=#REF!,#REF!,V78-#REF!))</f>
        <v>#REF!</v>
      </c>
      <c r="AA78" s="116" t="s">
        <v>561</v>
      </c>
      <c r="AB78" s="124">
        <v>44368</v>
      </c>
      <c r="AC78" s="112" t="s">
        <v>62</v>
      </c>
      <c r="AD78" s="112" t="s">
        <v>84</v>
      </c>
      <c r="AE78" s="125">
        <v>1</v>
      </c>
      <c r="AF78" s="4" t="s">
        <v>155</v>
      </c>
      <c r="AG78" s="107">
        <v>-505</v>
      </c>
      <c r="AH78" s="118" t="s">
        <v>198</v>
      </c>
      <c r="AI78" s="124">
        <v>44502</v>
      </c>
      <c r="AJ78" s="116" t="s">
        <v>513</v>
      </c>
      <c r="AK78" s="118" t="s">
        <v>481</v>
      </c>
      <c r="AL78" s="125">
        <v>1</v>
      </c>
      <c r="AM78" s="125">
        <v>1</v>
      </c>
      <c r="AN78" s="118" t="s">
        <v>157</v>
      </c>
      <c r="AO78" s="193" t="s">
        <v>158</v>
      </c>
      <c r="AP78" s="191" t="s">
        <v>49</v>
      </c>
      <c r="AQ78" s="85" t="s">
        <v>154</v>
      </c>
      <c r="AR78" s="48">
        <v>44228</v>
      </c>
      <c r="AS78" s="46" t="s">
        <v>62</v>
      </c>
      <c r="AT78" s="46" t="s">
        <v>84</v>
      </c>
      <c r="AU78" s="47">
        <v>1</v>
      </c>
      <c r="AV78" s="4" t="str">
        <f t="shared" si="1"/>
        <v>CUMPLIMIENTO TOTAL</v>
      </c>
      <c r="AW78" s="107" t="str">
        <f>(IF(AP78="CERRADO","NO APLICA ACCION CERRADA",AE78-#REF!))</f>
        <v>NO APLICA ACCION CERRADA</v>
      </c>
      <c r="AX78" s="118" t="str">
        <f>(IF(AP78="CERRADO","NO APLICA ACCION CERRADA",IF(Z78&lt;=0,"VENCIDO",IF(Z78&lt;=#REF!,"POR VENCER","CON TIEMPO"))))</f>
        <v>NO APLICA ACCION CERRADA</v>
      </c>
      <c r="AY78" s="48">
        <v>44228</v>
      </c>
      <c r="AZ78" s="85" t="s">
        <v>154</v>
      </c>
      <c r="BA78" s="46" t="s">
        <v>84</v>
      </c>
      <c r="BB78" s="47">
        <v>1</v>
      </c>
      <c r="BC78" s="118" t="s">
        <v>49</v>
      </c>
      <c r="BD78" s="118" t="s">
        <v>158</v>
      </c>
      <c r="BE78" s="45"/>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row>
    <row r="79" spans="1:438" ht="50.25" hidden="1" customHeight="1" x14ac:dyDescent="0.25">
      <c r="A79" s="35">
        <v>98</v>
      </c>
      <c r="B79" s="26" t="s">
        <v>581</v>
      </c>
      <c r="C79" s="25" t="s">
        <v>32</v>
      </c>
      <c r="D79" s="28" t="s">
        <v>99</v>
      </c>
      <c r="E79" s="75" t="s">
        <v>326</v>
      </c>
      <c r="F79" s="76" t="s">
        <v>327</v>
      </c>
      <c r="G79" s="25" t="s">
        <v>301</v>
      </c>
      <c r="H79" s="25" t="s">
        <v>7</v>
      </c>
      <c r="I79" s="28" t="s">
        <v>582</v>
      </c>
      <c r="J79" s="25" t="s">
        <v>583</v>
      </c>
      <c r="K79" s="28">
        <v>54</v>
      </c>
      <c r="L79" s="28">
        <v>2019</v>
      </c>
      <c r="M79" s="26" t="s">
        <v>584</v>
      </c>
      <c r="N79" s="26" t="s">
        <v>585</v>
      </c>
      <c r="O79" s="26" t="s">
        <v>586</v>
      </c>
      <c r="P79" s="28" t="s">
        <v>84</v>
      </c>
      <c r="Q79" s="26" t="s">
        <v>84</v>
      </c>
      <c r="R79" s="26" t="s">
        <v>587</v>
      </c>
      <c r="S79" s="28" t="s">
        <v>84</v>
      </c>
      <c r="T79" s="28" t="s">
        <v>84</v>
      </c>
      <c r="U79" s="37">
        <v>43587</v>
      </c>
      <c r="V79" s="37">
        <v>43946</v>
      </c>
      <c r="W79" s="37">
        <v>44452</v>
      </c>
      <c r="X79" s="37" t="s">
        <v>64</v>
      </c>
      <c r="Y79" s="37" t="s">
        <v>64</v>
      </c>
      <c r="Z79" s="34" t="e">
        <f>(IF(AP79=#REF!,#REF!,V79-#REF!))</f>
        <v>#REF!</v>
      </c>
      <c r="AA79" s="106" t="s">
        <v>588</v>
      </c>
      <c r="AB79" s="124">
        <v>44375</v>
      </c>
      <c r="AC79" s="112" t="s">
        <v>64</v>
      </c>
      <c r="AD79" s="128" t="s">
        <v>589</v>
      </c>
      <c r="AE79" s="125">
        <v>0.4</v>
      </c>
      <c r="AF79" s="4" t="s">
        <v>590</v>
      </c>
      <c r="AG79" s="107">
        <v>-505</v>
      </c>
      <c r="AH79" s="118" t="s">
        <v>198</v>
      </c>
      <c r="AI79" s="124">
        <v>44502</v>
      </c>
      <c r="AJ79" s="116" t="s">
        <v>513</v>
      </c>
      <c r="AK79" s="118" t="s">
        <v>481</v>
      </c>
      <c r="AL79" s="125">
        <v>1</v>
      </c>
      <c r="AM79" s="125">
        <v>1</v>
      </c>
      <c r="AN79" s="118" t="s">
        <v>157</v>
      </c>
      <c r="AO79" s="193" t="s">
        <v>158</v>
      </c>
      <c r="AP79" s="191" t="s">
        <v>49</v>
      </c>
      <c r="AQ79" s="85" t="s">
        <v>154</v>
      </c>
      <c r="AR79" s="48">
        <v>44228</v>
      </c>
      <c r="AS79" s="46" t="s">
        <v>62</v>
      </c>
      <c r="AT79" s="46" t="s">
        <v>84</v>
      </c>
      <c r="AU79" s="47">
        <v>1</v>
      </c>
      <c r="AV79" s="4" t="str">
        <f t="shared" si="1"/>
        <v>CUMPLIMIENTO TOTAL</v>
      </c>
      <c r="AW79" s="107" t="str">
        <f>(IF(AP79="CERRADO","NO APLICA ACCION CERRADA",AE79-#REF!))</f>
        <v>NO APLICA ACCION CERRADA</v>
      </c>
      <c r="AX79" s="118" t="str">
        <f>(IF(AP79="CERRADO","NO APLICA ACCION CERRADA",IF(Z79&lt;=0,"VENCIDO",IF(Z79&lt;=#REF!,"POR VENCER","CON TIEMPO"))))</f>
        <v>NO APLICA ACCION CERRADA</v>
      </c>
      <c r="AY79" s="48">
        <v>44228</v>
      </c>
      <c r="AZ79" s="85" t="s">
        <v>154</v>
      </c>
      <c r="BA79" s="46" t="s">
        <v>84</v>
      </c>
      <c r="BB79" s="47">
        <v>1</v>
      </c>
      <c r="BC79" s="118" t="s">
        <v>49</v>
      </c>
      <c r="BD79" s="118" t="s">
        <v>158</v>
      </c>
      <c r="BE79" s="45"/>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row>
    <row r="80" spans="1:438" ht="50.25" hidden="1" customHeight="1" x14ac:dyDescent="0.25">
      <c r="A80" s="35">
        <v>99</v>
      </c>
      <c r="B80" s="26" t="s">
        <v>591</v>
      </c>
      <c r="C80" s="25" t="s">
        <v>36</v>
      </c>
      <c r="D80" s="28" t="s">
        <v>99</v>
      </c>
      <c r="E80" s="76" t="s">
        <v>326</v>
      </c>
      <c r="F80" s="76" t="s">
        <v>576</v>
      </c>
      <c r="G80" s="25" t="s">
        <v>301</v>
      </c>
      <c r="H80" s="25" t="s">
        <v>7</v>
      </c>
      <c r="I80" s="28" t="s">
        <v>592</v>
      </c>
      <c r="J80" s="25" t="s">
        <v>593</v>
      </c>
      <c r="K80" s="28">
        <v>54</v>
      </c>
      <c r="L80" s="28">
        <v>2019</v>
      </c>
      <c r="M80" s="26" t="s">
        <v>594</v>
      </c>
      <c r="N80" s="26" t="s">
        <v>595</v>
      </c>
      <c r="O80" s="26" t="s">
        <v>596</v>
      </c>
      <c r="P80" s="28" t="s">
        <v>84</v>
      </c>
      <c r="Q80" s="26" t="s">
        <v>84</v>
      </c>
      <c r="R80" s="26" t="s">
        <v>597</v>
      </c>
      <c r="S80" s="28" t="s">
        <v>84</v>
      </c>
      <c r="T80" s="28" t="s">
        <v>84</v>
      </c>
      <c r="U80" s="37">
        <v>43587</v>
      </c>
      <c r="V80" s="37">
        <v>43946</v>
      </c>
      <c r="W80" s="37">
        <v>44452</v>
      </c>
      <c r="X80" s="37" t="s">
        <v>64</v>
      </c>
      <c r="Y80" s="37" t="s">
        <v>64</v>
      </c>
      <c r="Z80" s="34" t="e">
        <f>(IF(AP80=#REF!,#REF!,V80-#REF!))</f>
        <v>#REF!</v>
      </c>
      <c r="AA80" s="106" t="s">
        <v>512</v>
      </c>
      <c r="AB80" s="124">
        <v>44356</v>
      </c>
      <c r="AC80" s="112" t="s">
        <v>62</v>
      </c>
      <c r="AD80" s="112" t="s">
        <v>84</v>
      </c>
      <c r="AE80" s="125">
        <v>1</v>
      </c>
      <c r="AF80" s="4" t="s">
        <v>155</v>
      </c>
      <c r="AG80" s="107">
        <v>-505</v>
      </c>
      <c r="AH80" s="118" t="s">
        <v>198</v>
      </c>
      <c r="AI80" s="124">
        <v>44502</v>
      </c>
      <c r="AJ80" s="116" t="s">
        <v>513</v>
      </c>
      <c r="AK80" s="118" t="s">
        <v>481</v>
      </c>
      <c r="AL80" s="125">
        <v>1</v>
      </c>
      <c r="AM80" s="125">
        <v>1</v>
      </c>
      <c r="AN80" s="118" t="s">
        <v>157</v>
      </c>
      <c r="AO80" s="193" t="s">
        <v>158</v>
      </c>
      <c r="AP80" s="191" t="s">
        <v>49</v>
      </c>
      <c r="AQ80" s="85" t="s">
        <v>154</v>
      </c>
      <c r="AR80" s="48">
        <v>44228</v>
      </c>
      <c r="AS80" s="46" t="s">
        <v>62</v>
      </c>
      <c r="AT80" s="46" t="s">
        <v>84</v>
      </c>
      <c r="AU80" s="47">
        <v>1</v>
      </c>
      <c r="AV80" s="4" t="str">
        <f t="shared" si="1"/>
        <v>CUMPLIMIENTO TOTAL</v>
      </c>
      <c r="AW80" s="107" t="str">
        <f>(IF(AP80="CERRADO","NO APLICA ACCION CERRADA",AE80-#REF!))</f>
        <v>NO APLICA ACCION CERRADA</v>
      </c>
      <c r="AX80" s="118" t="str">
        <f>(IF(AP80="CERRADO","NO APLICA ACCION CERRADA",IF(Z80&lt;=0,"VENCIDO",IF(Z80&lt;=#REF!,"POR VENCER","CON TIEMPO"))))</f>
        <v>NO APLICA ACCION CERRADA</v>
      </c>
      <c r="AY80" s="48">
        <v>44228</v>
      </c>
      <c r="AZ80" s="85" t="s">
        <v>154</v>
      </c>
      <c r="BA80" s="46" t="s">
        <v>84</v>
      </c>
      <c r="BB80" s="47">
        <v>1</v>
      </c>
      <c r="BC80" s="118" t="s">
        <v>49</v>
      </c>
      <c r="BD80" s="118" t="s">
        <v>158</v>
      </c>
      <c r="BE80" s="45"/>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row>
    <row r="81" spans="1:438" ht="50.25" hidden="1" customHeight="1" x14ac:dyDescent="0.25">
      <c r="A81" s="35">
        <v>100</v>
      </c>
      <c r="B81" s="26" t="s">
        <v>70</v>
      </c>
      <c r="C81" s="25" t="s">
        <v>541</v>
      </c>
      <c r="D81" s="28" t="s">
        <v>96</v>
      </c>
      <c r="E81" s="84" t="s">
        <v>326</v>
      </c>
      <c r="F81" s="76" t="s">
        <v>598</v>
      </c>
      <c r="G81" s="25" t="s">
        <v>301</v>
      </c>
      <c r="H81" s="25" t="s">
        <v>7</v>
      </c>
      <c r="I81" s="28" t="s">
        <v>599</v>
      </c>
      <c r="J81" s="25" t="s">
        <v>600</v>
      </c>
      <c r="K81" s="28">
        <v>54</v>
      </c>
      <c r="L81" s="28">
        <v>2019</v>
      </c>
      <c r="M81" s="26" t="s">
        <v>601</v>
      </c>
      <c r="N81" s="26" t="s">
        <v>602</v>
      </c>
      <c r="O81" s="26" t="s">
        <v>559</v>
      </c>
      <c r="P81" s="28" t="s">
        <v>84</v>
      </c>
      <c r="Q81" s="26" t="s">
        <v>84</v>
      </c>
      <c r="R81" s="26" t="s">
        <v>560</v>
      </c>
      <c r="S81" s="28" t="s">
        <v>84</v>
      </c>
      <c r="T81" s="28" t="s">
        <v>84</v>
      </c>
      <c r="U81" s="37">
        <v>43587</v>
      </c>
      <c r="V81" s="37">
        <v>43946</v>
      </c>
      <c r="W81" s="37">
        <v>44452</v>
      </c>
      <c r="X81" s="37" t="s">
        <v>64</v>
      </c>
      <c r="Y81" s="37" t="s">
        <v>64</v>
      </c>
      <c r="Z81" s="34" t="e">
        <f>(IF(AP81=#REF!,#REF!,V81-#REF!))</f>
        <v>#REF!</v>
      </c>
      <c r="AA81" s="116" t="s">
        <v>561</v>
      </c>
      <c r="AB81" s="124">
        <v>44368</v>
      </c>
      <c r="AC81" s="112" t="s">
        <v>62</v>
      </c>
      <c r="AD81" s="112" t="s">
        <v>84</v>
      </c>
      <c r="AE81" s="125">
        <v>1</v>
      </c>
      <c r="AF81" s="4" t="s">
        <v>155</v>
      </c>
      <c r="AG81" s="107">
        <v>-505</v>
      </c>
      <c r="AH81" s="118" t="s">
        <v>198</v>
      </c>
      <c r="AI81" s="124">
        <v>44502</v>
      </c>
      <c r="AJ81" s="116" t="s">
        <v>513</v>
      </c>
      <c r="AK81" s="118" t="s">
        <v>481</v>
      </c>
      <c r="AL81" s="125">
        <v>1</v>
      </c>
      <c r="AM81" s="125">
        <v>1</v>
      </c>
      <c r="AN81" s="118" t="s">
        <v>157</v>
      </c>
      <c r="AO81" s="193" t="s">
        <v>158</v>
      </c>
      <c r="AP81" s="191" t="s">
        <v>49</v>
      </c>
      <c r="AQ81" s="85" t="s">
        <v>154</v>
      </c>
      <c r="AR81" s="48">
        <v>44228</v>
      </c>
      <c r="AS81" s="46" t="s">
        <v>62</v>
      </c>
      <c r="AT81" s="46" t="s">
        <v>84</v>
      </c>
      <c r="AU81" s="47">
        <v>1</v>
      </c>
      <c r="AV81" s="4" t="str">
        <f t="shared" si="1"/>
        <v>CUMPLIMIENTO TOTAL</v>
      </c>
      <c r="AW81" s="107" t="str">
        <f>(IF(AP81="CERRADO","NO APLICA ACCION CERRADA",AE81-#REF!))</f>
        <v>NO APLICA ACCION CERRADA</v>
      </c>
      <c r="AX81" s="118" t="str">
        <f>(IF(AP81="CERRADO","NO APLICA ACCION CERRADA",IF(Z81&lt;=0,"VENCIDO",IF(Z81&lt;=#REF!,"POR VENCER","CON TIEMPO"))))</f>
        <v>NO APLICA ACCION CERRADA</v>
      </c>
      <c r="AY81" s="48">
        <v>44228</v>
      </c>
      <c r="AZ81" s="85" t="s">
        <v>154</v>
      </c>
      <c r="BA81" s="46" t="s">
        <v>84</v>
      </c>
      <c r="BB81" s="47">
        <v>1</v>
      </c>
      <c r="BC81" s="118" t="s">
        <v>49</v>
      </c>
      <c r="BD81" s="118" t="s">
        <v>158</v>
      </c>
      <c r="BE81" s="45"/>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row>
    <row r="82" spans="1:438" ht="50.25" hidden="1" customHeight="1" x14ac:dyDescent="0.25">
      <c r="A82" s="35">
        <v>101</v>
      </c>
      <c r="B82" s="26" t="s">
        <v>603</v>
      </c>
      <c r="C82" s="25" t="s">
        <v>12</v>
      </c>
      <c r="D82" s="25" t="s">
        <v>325</v>
      </c>
      <c r="E82" s="76" t="s">
        <v>326</v>
      </c>
      <c r="F82" s="76" t="s">
        <v>327</v>
      </c>
      <c r="G82" s="25"/>
      <c r="H82" s="25" t="s">
        <v>7</v>
      </c>
      <c r="I82" s="28" t="s">
        <v>604</v>
      </c>
      <c r="J82" s="25" t="s">
        <v>605</v>
      </c>
      <c r="K82" s="28">
        <v>54</v>
      </c>
      <c r="L82" s="28">
        <v>2019</v>
      </c>
      <c r="M82" s="26" t="s">
        <v>606</v>
      </c>
      <c r="N82" s="26" t="s">
        <v>607</v>
      </c>
      <c r="O82" s="26" t="s">
        <v>608</v>
      </c>
      <c r="P82" s="28" t="s">
        <v>84</v>
      </c>
      <c r="Q82" s="26" t="s">
        <v>84</v>
      </c>
      <c r="R82" s="26" t="s">
        <v>609</v>
      </c>
      <c r="S82" s="28" t="s">
        <v>84</v>
      </c>
      <c r="T82" s="28" t="s">
        <v>84</v>
      </c>
      <c r="U82" s="37">
        <v>43587</v>
      </c>
      <c r="V82" s="37">
        <v>43946</v>
      </c>
      <c r="W82" s="228">
        <v>2020</v>
      </c>
      <c r="X82" s="37" t="s">
        <v>64</v>
      </c>
      <c r="Y82" s="37" t="s">
        <v>64</v>
      </c>
      <c r="Z82" s="34" t="e">
        <f>(IF(AP82=#REF!,#REF!,V82-#REF!))</f>
        <v>#REF!</v>
      </c>
      <c r="AA82" s="118" t="s">
        <v>154</v>
      </c>
      <c r="AB82" s="124">
        <v>44337</v>
      </c>
      <c r="AC82" s="112" t="s">
        <v>62</v>
      </c>
      <c r="AD82" s="112" t="s">
        <v>84</v>
      </c>
      <c r="AE82" s="125">
        <v>1</v>
      </c>
      <c r="AF82" s="4" t="s">
        <v>155</v>
      </c>
      <c r="AG82" s="107" t="s">
        <v>156</v>
      </c>
      <c r="AH82" s="118" t="s">
        <v>156</v>
      </c>
      <c r="AI82" s="126">
        <v>44337</v>
      </c>
      <c r="AJ82" s="118" t="s">
        <v>154</v>
      </c>
      <c r="AK82" s="118" t="s">
        <v>84</v>
      </c>
      <c r="AL82" s="125">
        <v>1</v>
      </c>
      <c r="AM82" s="125">
        <v>1</v>
      </c>
      <c r="AN82" s="118" t="s">
        <v>157</v>
      </c>
      <c r="AO82" s="193" t="s">
        <v>158</v>
      </c>
      <c r="AP82" s="191" t="s">
        <v>49</v>
      </c>
      <c r="AQ82" s="85" t="s">
        <v>154</v>
      </c>
      <c r="AR82" s="48">
        <v>44228</v>
      </c>
      <c r="AS82" s="46" t="s">
        <v>62</v>
      </c>
      <c r="AT82" s="46" t="s">
        <v>84</v>
      </c>
      <c r="AU82" s="47">
        <v>1</v>
      </c>
      <c r="AV82" s="4" t="str">
        <f t="shared" si="1"/>
        <v>CUMPLIMIENTO TOTAL</v>
      </c>
      <c r="AW82" s="107" t="str">
        <f>(IF(AP82="CERRADO","NO APLICA ACCION CERRADA",AE82-#REF!))</f>
        <v>NO APLICA ACCION CERRADA</v>
      </c>
      <c r="AX82" s="118" t="str">
        <f>(IF(AP82="CERRADO","NO APLICA ACCION CERRADA",IF(Z82&lt;=0,"VENCIDO",IF(Z82&lt;=#REF!,"POR VENCER","CON TIEMPO"))))</f>
        <v>NO APLICA ACCION CERRADA</v>
      </c>
      <c r="AY82" s="48">
        <v>44228</v>
      </c>
      <c r="AZ82" s="85" t="s">
        <v>154</v>
      </c>
      <c r="BA82" s="46" t="s">
        <v>84</v>
      </c>
      <c r="BB82" s="47">
        <v>1</v>
      </c>
      <c r="BC82" s="118" t="s">
        <v>49</v>
      </c>
      <c r="BD82" s="118" t="s">
        <v>158</v>
      </c>
      <c r="BE82" s="45"/>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row>
    <row r="83" spans="1:438" ht="50.25" hidden="1" customHeight="1" x14ac:dyDescent="0.25">
      <c r="A83" s="35">
        <v>102</v>
      </c>
      <c r="B83" s="26" t="s">
        <v>610</v>
      </c>
      <c r="C83" s="25" t="s">
        <v>41</v>
      </c>
      <c r="D83" s="28" t="s">
        <v>102</v>
      </c>
      <c r="E83" s="84" t="s">
        <v>326</v>
      </c>
      <c r="F83" s="76" t="s">
        <v>611</v>
      </c>
      <c r="G83" s="25" t="s">
        <v>231</v>
      </c>
      <c r="H83" s="25" t="s">
        <v>7</v>
      </c>
      <c r="I83" s="28" t="s">
        <v>612</v>
      </c>
      <c r="J83" s="25" t="s">
        <v>613</v>
      </c>
      <c r="K83" s="28">
        <v>54</v>
      </c>
      <c r="L83" s="28">
        <v>2019</v>
      </c>
      <c r="M83" s="26" t="s">
        <v>614</v>
      </c>
      <c r="N83" s="26" t="s">
        <v>615</v>
      </c>
      <c r="O83" s="26" t="s">
        <v>616</v>
      </c>
      <c r="P83" s="28" t="s">
        <v>84</v>
      </c>
      <c r="Q83" s="26" t="s">
        <v>84</v>
      </c>
      <c r="R83" s="26" t="s">
        <v>617</v>
      </c>
      <c r="S83" s="28" t="s">
        <v>84</v>
      </c>
      <c r="T83" s="28" t="s">
        <v>84</v>
      </c>
      <c r="U83" s="37">
        <v>43587</v>
      </c>
      <c r="V83" s="37">
        <v>43946</v>
      </c>
      <c r="W83" s="228">
        <v>2020</v>
      </c>
      <c r="X83" s="37" t="s">
        <v>64</v>
      </c>
      <c r="Y83" s="37" t="s">
        <v>64</v>
      </c>
      <c r="Z83" s="34" t="e">
        <f>(IF(AP83=#REF!,#REF!,V83-#REF!))</f>
        <v>#REF!</v>
      </c>
      <c r="AA83" s="118" t="s">
        <v>154</v>
      </c>
      <c r="AB83" s="124">
        <v>44337</v>
      </c>
      <c r="AC83" s="112" t="s">
        <v>62</v>
      </c>
      <c r="AD83" s="112" t="s">
        <v>84</v>
      </c>
      <c r="AE83" s="125">
        <v>1</v>
      </c>
      <c r="AF83" s="4" t="s">
        <v>155</v>
      </c>
      <c r="AG83" s="107" t="s">
        <v>156</v>
      </c>
      <c r="AH83" s="118" t="s">
        <v>156</v>
      </c>
      <c r="AI83" s="126">
        <v>44337</v>
      </c>
      <c r="AJ83" s="118" t="s">
        <v>154</v>
      </c>
      <c r="AK83" s="118" t="s">
        <v>84</v>
      </c>
      <c r="AL83" s="127">
        <v>1</v>
      </c>
      <c r="AM83" s="125">
        <v>1</v>
      </c>
      <c r="AN83" s="118" t="s">
        <v>157</v>
      </c>
      <c r="AO83" s="193" t="s">
        <v>158</v>
      </c>
      <c r="AP83" s="191" t="s">
        <v>49</v>
      </c>
      <c r="AQ83" s="85" t="s">
        <v>154</v>
      </c>
      <c r="AR83" s="48">
        <v>44228</v>
      </c>
      <c r="AS83" s="46" t="s">
        <v>62</v>
      </c>
      <c r="AT83" s="46" t="s">
        <v>84</v>
      </c>
      <c r="AU83" s="47">
        <v>1</v>
      </c>
      <c r="AV83" s="4" t="str">
        <f t="shared" si="1"/>
        <v>CUMPLIMIENTO TOTAL</v>
      </c>
      <c r="AW83" s="107" t="str">
        <f>(IF(AP83="CERRADO","NO APLICA ACCION CERRADA",AE83-#REF!))</f>
        <v>NO APLICA ACCION CERRADA</v>
      </c>
      <c r="AX83" s="118" t="str">
        <f>(IF(AP83="CERRADO","NO APLICA ACCION CERRADA",IF(Z83&lt;=0,"VENCIDO",IF(Z83&lt;=#REF!,"POR VENCER","CON TIEMPO"))))</f>
        <v>NO APLICA ACCION CERRADA</v>
      </c>
      <c r="AY83" s="48">
        <v>44228</v>
      </c>
      <c r="AZ83" s="85" t="s">
        <v>154</v>
      </c>
      <c r="BA83" s="46" t="s">
        <v>84</v>
      </c>
      <c r="BB83" s="47">
        <v>1</v>
      </c>
      <c r="BC83" s="118" t="s">
        <v>49</v>
      </c>
      <c r="BD83" s="118" t="s">
        <v>158</v>
      </c>
      <c r="BE83" s="45"/>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row>
    <row r="84" spans="1:438" ht="50.25" hidden="1" customHeight="1" x14ac:dyDescent="0.25">
      <c r="A84" s="35">
        <v>103</v>
      </c>
      <c r="B84" s="26" t="s">
        <v>70</v>
      </c>
      <c r="C84" s="25" t="s">
        <v>21</v>
      </c>
      <c r="D84" s="28" t="s">
        <v>96</v>
      </c>
      <c r="E84" s="76" t="s">
        <v>326</v>
      </c>
      <c r="F84" s="76" t="s">
        <v>618</v>
      </c>
      <c r="G84" s="25" t="s">
        <v>301</v>
      </c>
      <c r="H84" s="25" t="s">
        <v>7</v>
      </c>
      <c r="I84" s="28" t="s">
        <v>619</v>
      </c>
      <c r="J84" s="25" t="s">
        <v>620</v>
      </c>
      <c r="K84" s="28">
        <v>54</v>
      </c>
      <c r="L84" s="28">
        <v>2019</v>
      </c>
      <c r="M84" s="26" t="s">
        <v>621</v>
      </c>
      <c r="N84" s="26" t="s">
        <v>622</v>
      </c>
      <c r="O84" s="26" t="s">
        <v>623</v>
      </c>
      <c r="P84" s="28" t="s">
        <v>84</v>
      </c>
      <c r="Q84" s="26" t="s">
        <v>84</v>
      </c>
      <c r="R84" s="26" t="s">
        <v>575</v>
      </c>
      <c r="S84" s="28" t="s">
        <v>84</v>
      </c>
      <c r="T84" s="28" t="s">
        <v>84</v>
      </c>
      <c r="U84" s="37">
        <v>43587</v>
      </c>
      <c r="V84" s="37">
        <v>43946</v>
      </c>
      <c r="W84" s="228">
        <v>2020</v>
      </c>
      <c r="X84" s="37" t="s">
        <v>64</v>
      </c>
      <c r="Y84" s="37" t="s">
        <v>64</v>
      </c>
      <c r="Z84" s="34" t="e">
        <f>(IF(AP84=#REF!,#REF!,V84-#REF!))</f>
        <v>#REF!</v>
      </c>
      <c r="AA84" s="118" t="s">
        <v>154</v>
      </c>
      <c r="AB84" s="124">
        <v>44337</v>
      </c>
      <c r="AC84" s="112" t="s">
        <v>62</v>
      </c>
      <c r="AD84" s="112" t="s">
        <v>84</v>
      </c>
      <c r="AE84" s="125">
        <v>1</v>
      </c>
      <c r="AF84" s="4" t="s">
        <v>155</v>
      </c>
      <c r="AG84" s="107" t="s">
        <v>156</v>
      </c>
      <c r="AH84" s="118" t="s">
        <v>156</v>
      </c>
      <c r="AI84" s="126">
        <v>44337</v>
      </c>
      <c r="AJ84" s="118" t="s">
        <v>154</v>
      </c>
      <c r="AK84" s="118" t="s">
        <v>84</v>
      </c>
      <c r="AL84" s="125">
        <v>1</v>
      </c>
      <c r="AM84" s="125">
        <v>1</v>
      </c>
      <c r="AN84" s="118" t="s">
        <v>157</v>
      </c>
      <c r="AO84" s="193" t="s">
        <v>158</v>
      </c>
      <c r="AP84" s="191" t="s">
        <v>49</v>
      </c>
      <c r="AQ84" s="85" t="s">
        <v>154</v>
      </c>
      <c r="AR84" s="48">
        <v>44228</v>
      </c>
      <c r="AS84" s="46" t="s">
        <v>62</v>
      </c>
      <c r="AT84" s="46" t="s">
        <v>84</v>
      </c>
      <c r="AU84" s="47">
        <v>1</v>
      </c>
      <c r="AV84" s="4" t="str">
        <f t="shared" si="1"/>
        <v>CUMPLIMIENTO TOTAL</v>
      </c>
      <c r="AW84" s="107" t="str">
        <f>(IF(AP84="CERRADO","NO APLICA ACCION CERRADA",AE84-#REF!))</f>
        <v>NO APLICA ACCION CERRADA</v>
      </c>
      <c r="AX84" s="118" t="str">
        <f>(IF(AP84="CERRADO","NO APLICA ACCION CERRADA",IF(Z84&lt;=0,"VENCIDO",IF(Z84&lt;=#REF!,"POR VENCER","CON TIEMPO"))))</f>
        <v>NO APLICA ACCION CERRADA</v>
      </c>
      <c r="AY84" s="48">
        <v>44228</v>
      </c>
      <c r="AZ84" s="85" t="s">
        <v>154</v>
      </c>
      <c r="BA84" s="46" t="s">
        <v>84</v>
      </c>
      <c r="BB84" s="47">
        <v>1</v>
      </c>
      <c r="BC84" s="118" t="s">
        <v>49</v>
      </c>
      <c r="BD84" s="118" t="s">
        <v>158</v>
      </c>
      <c r="BE84" s="45"/>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row>
    <row r="85" spans="1:438" ht="50.25" hidden="1" customHeight="1" x14ac:dyDescent="0.25">
      <c r="A85" s="35">
        <v>104</v>
      </c>
      <c r="B85" s="26" t="s">
        <v>23</v>
      </c>
      <c r="C85" s="25" t="s">
        <v>40</v>
      </c>
      <c r="D85" s="28" t="s">
        <v>102</v>
      </c>
      <c r="E85" s="25" t="s">
        <v>247</v>
      </c>
      <c r="F85" s="25" t="s">
        <v>360</v>
      </c>
      <c r="G85" s="25" t="s">
        <v>231</v>
      </c>
      <c r="H85" s="25" t="s">
        <v>7</v>
      </c>
      <c r="I85" s="28" t="s">
        <v>624</v>
      </c>
      <c r="J85" s="25" t="s">
        <v>625</v>
      </c>
      <c r="K85" s="28">
        <v>54</v>
      </c>
      <c r="L85" s="28">
        <v>2019</v>
      </c>
      <c r="M85" s="26" t="s">
        <v>626</v>
      </c>
      <c r="N85" s="26" t="s">
        <v>627</v>
      </c>
      <c r="O85" s="26" t="s">
        <v>628</v>
      </c>
      <c r="P85" s="28" t="s">
        <v>84</v>
      </c>
      <c r="Q85" s="26" t="s">
        <v>84</v>
      </c>
      <c r="R85" s="26" t="s">
        <v>629</v>
      </c>
      <c r="S85" s="28" t="s">
        <v>84</v>
      </c>
      <c r="T85" s="28" t="s">
        <v>84</v>
      </c>
      <c r="U85" s="37">
        <v>43587</v>
      </c>
      <c r="V85" s="37">
        <v>43920</v>
      </c>
      <c r="W85" s="228">
        <v>2020</v>
      </c>
      <c r="X85" s="37" t="s">
        <v>64</v>
      </c>
      <c r="Y85" s="37" t="s">
        <v>64</v>
      </c>
      <c r="Z85" s="34" t="e">
        <f>(IF(AP85=#REF!,#REF!,V85-#REF!))</f>
        <v>#REF!</v>
      </c>
      <c r="AA85" s="118" t="s">
        <v>154</v>
      </c>
      <c r="AB85" s="124">
        <v>44337</v>
      </c>
      <c r="AC85" s="112" t="s">
        <v>62</v>
      </c>
      <c r="AD85" s="112" t="s">
        <v>84</v>
      </c>
      <c r="AE85" s="125">
        <v>1</v>
      </c>
      <c r="AF85" s="4" t="s">
        <v>155</v>
      </c>
      <c r="AG85" s="107" t="s">
        <v>156</v>
      </c>
      <c r="AH85" s="118" t="s">
        <v>156</v>
      </c>
      <c r="AI85" s="126">
        <v>44337</v>
      </c>
      <c r="AJ85" s="118" t="s">
        <v>154</v>
      </c>
      <c r="AK85" s="118" t="s">
        <v>84</v>
      </c>
      <c r="AL85" s="127">
        <v>1</v>
      </c>
      <c r="AM85" s="125">
        <v>1</v>
      </c>
      <c r="AN85" s="118" t="s">
        <v>157</v>
      </c>
      <c r="AO85" s="193" t="s">
        <v>158</v>
      </c>
      <c r="AP85" s="191" t="s">
        <v>49</v>
      </c>
      <c r="AQ85" s="85" t="s">
        <v>154</v>
      </c>
      <c r="AR85" s="48">
        <v>44228</v>
      </c>
      <c r="AS85" s="46" t="s">
        <v>62</v>
      </c>
      <c r="AT85" s="46" t="s">
        <v>84</v>
      </c>
      <c r="AU85" s="47">
        <v>1</v>
      </c>
      <c r="AV85" s="4" t="str">
        <f t="shared" si="1"/>
        <v>CUMPLIMIENTO TOTAL</v>
      </c>
      <c r="AW85" s="107" t="str">
        <f>(IF(AP85="CERRADO","NO APLICA ACCION CERRADA",AE85-#REF!))</f>
        <v>NO APLICA ACCION CERRADA</v>
      </c>
      <c r="AX85" s="118" t="str">
        <f>(IF(AP85="CERRADO","NO APLICA ACCION CERRADA",IF(Z85&lt;=0,"VENCIDO",IF(Z85&lt;=#REF!,"POR VENCER","CON TIEMPO"))))</f>
        <v>NO APLICA ACCION CERRADA</v>
      </c>
      <c r="AY85" s="48">
        <v>44228</v>
      </c>
      <c r="AZ85" s="85" t="s">
        <v>154</v>
      </c>
      <c r="BA85" s="46" t="s">
        <v>84</v>
      </c>
      <c r="BB85" s="47">
        <v>1</v>
      </c>
      <c r="BC85" s="118" t="s">
        <v>49</v>
      </c>
      <c r="BD85" s="118" t="s">
        <v>158</v>
      </c>
      <c r="BE85" s="45"/>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row>
    <row r="86" spans="1:438" ht="50.25" hidden="1" customHeight="1" x14ac:dyDescent="0.25">
      <c r="A86" s="35">
        <v>105</v>
      </c>
      <c r="B86" s="26" t="s">
        <v>630</v>
      </c>
      <c r="C86" s="25" t="s">
        <v>31</v>
      </c>
      <c r="D86" s="28" t="s">
        <v>99</v>
      </c>
      <c r="E86" s="25" t="s">
        <v>252</v>
      </c>
      <c r="F86" s="25" t="s">
        <v>253</v>
      </c>
      <c r="G86" s="25" t="s">
        <v>631</v>
      </c>
      <c r="H86" s="25" t="s">
        <v>7</v>
      </c>
      <c r="I86" s="28" t="s">
        <v>632</v>
      </c>
      <c r="J86" s="25" t="s">
        <v>633</v>
      </c>
      <c r="K86" s="28">
        <v>54</v>
      </c>
      <c r="L86" s="28">
        <v>2019</v>
      </c>
      <c r="M86" s="26" t="s">
        <v>634</v>
      </c>
      <c r="N86" s="26" t="s">
        <v>635</v>
      </c>
      <c r="O86" s="26" t="s">
        <v>636</v>
      </c>
      <c r="P86" s="28" t="s">
        <v>84</v>
      </c>
      <c r="Q86" s="26" t="s">
        <v>84</v>
      </c>
      <c r="R86" s="26" t="s">
        <v>637</v>
      </c>
      <c r="S86" s="28" t="s">
        <v>84</v>
      </c>
      <c r="T86" s="28" t="s">
        <v>84</v>
      </c>
      <c r="U86" s="37">
        <v>43587</v>
      </c>
      <c r="V86" s="37">
        <v>43946</v>
      </c>
      <c r="W86" s="37">
        <v>44452</v>
      </c>
      <c r="X86" s="37" t="s">
        <v>64</v>
      </c>
      <c r="Y86" s="37" t="s">
        <v>64</v>
      </c>
      <c r="Z86" s="34" t="e">
        <f>(IF(AP86=#REF!,#REF!,V86-#REF!))</f>
        <v>#REF!</v>
      </c>
      <c r="AA86" s="106" t="s">
        <v>638</v>
      </c>
      <c r="AB86" s="124">
        <v>44385</v>
      </c>
      <c r="AC86" s="112" t="s">
        <v>62</v>
      </c>
      <c r="AD86" s="112" t="s">
        <v>84</v>
      </c>
      <c r="AE86" s="125">
        <v>1</v>
      </c>
      <c r="AF86" s="4" t="s">
        <v>155</v>
      </c>
      <c r="AG86" s="107">
        <v>-505</v>
      </c>
      <c r="AH86" s="118" t="s">
        <v>198</v>
      </c>
      <c r="AI86" s="124">
        <v>44502</v>
      </c>
      <c r="AJ86" s="116" t="s">
        <v>513</v>
      </c>
      <c r="AK86" s="118" t="s">
        <v>481</v>
      </c>
      <c r="AL86" s="125">
        <v>1</v>
      </c>
      <c r="AM86" s="125">
        <v>1</v>
      </c>
      <c r="AN86" s="118" t="s">
        <v>157</v>
      </c>
      <c r="AO86" s="193" t="s">
        <v>158</v>
      </c>
      <c r="AP86" s="191" t="s">
        <v>49</v>
      </c>
      <c r="AQ86" s="85" t="s">
        <v>154</v>
      </c>
      <c r="AR86" s="48">
        <v>44228</v>
      </c>
      <c r="AS86" s="46" t="s">
        <v>62</v>
      </c>
      <c r="AT86" s="46" t="s">
        <v>84</v>
      </c>
      <c r="AU86" s="47">
        <v>1</v>
      </c>
      <c r="AV86" s="4" t="str">
        <f t="shared" si="1"/>
        <v>CUMPLIMIENTO TOTAL</v>
      </c>
      <c r="AW86" s="107" t="str">
        <f>(IF(AP86="CERRADO","NO APLICA ACCION CERRADA",AE86-#REF!))</f>
        <v>NO APLICA ACCION CERRADA</v>
      </c>
      <c r="AX86" s="118" t="str">
        <f>(IF(AP86="CERRADO","NO APLICA ACCION CERRADA",IF(Z86&lt;=0,"VENCIDO",IF(Z86&lt;=#REF!,"POR VENCER","CON TIEMPO"))))</f>
        <v>NO APLICA ACCION CERRADA</v>
      </c>
      <c r="AY86" s="48">
        <v>44228</v>
      </c>
      <c r="AZ86" s="85" t="s">
        <v>154</v>
      </c>
      <c r="BA86" s="46" t="s">
        <v>84</v>
      </c>
      <c r="BB86" s="47">
        <v>1</v>
      </c>
      <c r="BC86" s="118" t="s">
        <v>49</v>
      </c>
      <c r="BD86" s="118" t="s">
        <v>158</v>
      </c>
      <c r="BE86" s="45"/>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row>
    <row r="87" spans="1:438" ht="50.25" hidden="1" customHeight="1" x14ac:dyDescent="0.25">
      <c r="A87" s="35">
        <v>106</v>
      </c>
      <c r="B87" s="26" t="s">
        <v>23</v>
      </c>
      <c r="C87" s="25" t="s">
        <v>23</v>
      </c>
      <c r="D87" s="28" t="s">
        <v>102</v>
      </c>
      <c r="E87" s="84" t="s">
        <v>326</v>
      </c>
      <c r="F87" s="76" t="s">
        <v>327</v>
      </c>
      <c r="G87" s="25" t="s">
        <v>231</v>
      </c>
      <c r="H87" s="25" t="s">
        <v>7</v>
      </c>
      <c r="I87" s="28" t="s">
        <v>639</v>
      </c>
      <c r="J87" s="25" t="s">
        <v>640</v>
      </c>
      <c r="K87" s="28">
        <v>54</v>
      </c>
      <c r="L87" s="28">
        <v>2019</v>
      </c>
      <c r="M87" s="26" t="s">
        <v>641</v>
      </c>
      <c r="N87" s="26" t="s">
        <v>585</v>
      </c>
      <c r="O87" s="26" t="s">
        <v>642</v>
      </c>
      <c r="P87" s="28" t="s">
        <v>84</v>
      </c>
      <c r="Q87" s="26" t="s">
        <v>84</v>
      </c>
      <c r="R87" s="26" t="s">
        <v>643</v>
      </c>
      <c r="S87" s="28" t="s">
        <v>84</v>
      </c>
      <c r="T87" s="28" t="s">
        <v>84</v>
      </c>
      <c r="U87" s="37">
        <v>43587</v>
      </c>
      <c r="V87" s="37">
        <v>43946</v>
      </c>
      <c r="W87" s="228">
        <v>2020</v>
      </c>
      <c r="X87" s="37" t="s">
        <v>64</v>
      </c>
      <c r="Y87" s="37" t="s">
        <v>64</v>
      </c>
      <c r="Z87" s="34" t="e">
        <f>(IF(AP87=#REF!,#REF!,V87-#REF!))</f>
        <v>#REF!</v>
      </c>
      <c r="AA87" s="118" t="s">
        <v>154</v>
      </c>
      <c r="AB87" s="124">
        <v>44337</v>
      </c>
      <c r="AC87" s="112" t="s">
        <v>62</v>
      </c>
      <c r="AD87" s="112" t="s">
        <v>84</v>
      </c>
      <c r="AE87" s="125">
        <v>1</v>
      </c>
      <c r="AF87" s="4" t="s">
        <v>155</v>
      </c>
      <c r="AG87" s="107" t="s">
        <v>156</v>
      </c>
      <c r="AH87" s="118" t="s">
        <v>156</v>
      </c>
      <c r="AI87" s="126">
        <v>44337</v>
      </c>
      <c r="AJ87" s="118" t="s">
        <v>154</v>
      </c>
      <c r="AK87" s="118" t="s">
        <v>84</v>
      </c>
      <c r="AL87" s="127">
        <v>1</v>
      </c>
      <c r="AM87" s="125">
        <v>1</v>
      </c>
      <c r="AN87" s="118" t="s">
        <v>157</v>
      </c>
      <c r="AO87" s="193" t="s">
        <v>158</v>
      </c>
      <c r="AP87" s="191" t="s">
        <v>49</v>
      </c>
      <c r="AQ87" s="85" t="s">
        <v>154</v>
      </c>
      <c r="AR87" s="48">
        <v>44228</v>
      </c>
      <c r="AS87" s="46" t="s">
        <v>62</v>
      </c>
      <c r="AT87" s="46" t="s">
        <v>84</v>
      </c>
      <c r="AU87" s="47">
        <v>1</v>
      </c>
      <c r="AV87" s="4" t="str">
        <f t="shared" si="1"/>
        <v>CUMPLIMIENTO TOTAL</v>
      </c>
      <c r="AW87" s="107" t="str">
        <f>(IF(AP87="CERRADO","NO APLICA ACCION CERRADA",AE87-#REF!))</f>
        <v>NO APLICA ACCION CERRADA</v>
      </c>
      <c r="AX87" s="118" t="str">
        <f>(IF(AP87="CERRADO","NO APLICA ACCION CERRADA",IF(Z87&lt;=0,"VENCIDO",IF(Z87&lt;=#REF!,"POR VENCER","CON TIEMPO"))))</f>
        <v>NO APLICA ACCION CERRADA</v>
      </c>
      <c r="AY87" s="48">
        <v>44228</v>
      </c>
      <c r="AZ87" s="85" t="s">
        <v>154</v>
      </c>
      <c r="BA87" s="46" t="s">
        <v>84</v>
      </c>
      <c r="BB87" s="47">
        <v>1</v>
      </c>
      <c r="BC87" s="118" t="s">
        <v>49</v>
      </c>
      <c r="BD87" s="118" t="s">
        <v>158</v>
      </c>
      <c r="BE87" s="45"/>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row>
    <row r="88" spans="1:438" ht="50.25" hidden="1" customHeight="1" x14ac:dyDescent="0.25">
      <c r="A88" s="35">
        <v>107</v>
      </c>
      <c r="B88" s="26" t="s">
        <v>23</v>
      </c>
      <c r="C88" s="25" t="s">
        <v>23</v>
      </c>
      <c r="D88" s="28" t="s">
        <v>102</v>
      </c>
      <c r="E88" s="84" t="s">
        <v>326</v>
      </c>
      <c r="F88" s="76" t="s">
        <v>327</v>
      </c>
      <c r="G88" s="25" t="s">
        <v>231</v>
      </c>
      <c r="H88" s="25" t="s">
        <v>7</v>
      </c>
      <c r="I88" s="28" t="s">
        <v>644</v>
      </c>
      <c r="J88" s="25" t="s">
        <v>640</v>
      </c>
      <c r="K88" s="28">
        <v>54</v>
      </c>
      <c r="L88" s="28">
        <v>2019</v>
      </c>
      <c r="M88" s="26" t="s">
        <v>641</v>
      </c>
      <c r="N88" s="26" t="s">
        <v>585</v>
      </c>
      <c r="O88" s="26" t="s">
        <v>616</v>
      </c>
      <c r="P88" s="28" t="s">
        <v>84</v>
      </c>
      <c r="Q88" s="26" t="s">
        <v>84</v>
      </c>
      <c r="R88" s="26" t="s">
        <v>617</v>
      </c>
      <c r="S88" s="28" t="s">
        <v>84</v>
      </c>
      <c r="T88" s="28" t="s">
        <v>84</v>
      </c>
      <c r="U88" s="37">
        <v>43587</v>
      </c>
      <c r="V88" s="37">
        <v>43946</v>
      </c>
      <c r="W88" s="228">
        <v>2020</v>
      </c>
      <c r="X88" s="37" t="s">
        <v>64</v>
      </c>
      <c r="Y88" s="37" t="s">
        <v>64</v>
      </c>
      <c r="Z88" s="34" t="e">
        <f>(IF(AP88=#REF!,#REF!,V88-#REF!))</f>
        <v>#REF!</v>
      </c>
      <c r="AA88" s="118" t="s">
        <v>154</v>
      </c>
      <c r="AB88" s="124">
        <v>44337</v>
      </c>
      <c r="AC88" s="112" t="s">
        <v>62</v>
      </c>
      <c r="AD88" s="112" t="s">
        <v>84</v>
      </c>
      <c r="AE88" s="125">
        <v>1</v>
      </c>
      <c r="AF88" s="4" t="s">
        <v>155</v>
      </c>
      <c r="AG88" s="107" t="s">
        <v>156</v>
      </c>
      <c r="AH88" s="118" t="s">
        <v>156</v>
      </c>
      <c r="AI88" s="126">
        <v>44337</v>
      </c>
      <c r="AJ88" s="118" t="s">
        <v>154</v>
      </c>
      <c r="AK88" s="118" t="s">
        <v>84</v>
      </c>
      <c r="AL88" s="127">
        <v>1</v>
      </c>
      <c r="AM88" s="125">
        <v>1</v>
      </c>
      <c r="AN88" s="118" t="s">
        <v>157</v>
      </c>
      <c r="AO88" s="193" t="s">
        <v>158</v>
      </c>
      <c r="AP88" s="191" t="s">
        <v>49</v>
      </c>
      <c r="AQ88" s="85" t="s">
        <v>154</v>
      </c>
      <c r="AR88" s="48">
        <v>44228</v>
      </c>
      <c r="AS88" s="46" t="s">
        <v>62</v>
      </c>
      <c r="AT88" s="46" t="s">
        <v>84</v>
      </c>
      <c r="AU88" s="47">
        <v>1</v>
      </c>
      <c r="AV88" s="4" t="str">
        <f t="shared" si="1"/>
        <v>CUMPLIMIENTO TOTAL</v>
      </c>
      <c r="AW88" s="107" t="str">
        <f>(IF(AP88="CERRADO","NO APLICA ACCION CERRADA",AE88-#REF!))</f>
        <v>NO APLICA ACCION CERRADA</v>
      </c>
      <c r="AX88" s="118" t="str">
        <f>(IF(AP88="CERRADO","NO APLICA ACCION CERRADA",IF(Z88&lt;=0,"VENCIDO",IF(Z88&lt;=#REF!,"POR VENCER","CON TIEMPO"))))</f>
        <v>NO APLICA ACCION CERRADA</v>
      </c>
      <c r="AY88" s="48">
        <v>44228</v>
      </c>
      <c r="AZ88" s="85" t="s">
        <v>154</v>
      </c>
      <c r="BA88" s="46" t="s">
        <v>84</v>
      </c>
      <c r="BB88" s="47">
        <v>1</v>
      </c>
      <c r="BC88" s="118" t="s">
        <v>49</v>
      </c>
      <c r="BD88" s="118" t="s">
        <v>158</v>
      </c>
      <c r="BE88" s="45"/>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row>
    <row r="89" spans="1:438" ht="50.25" hidden="1" customHeight="1" x14ac:dyDescent="0.25">
      <c r="A89" s="35">
        <v>108</v>
      </c>
      <c r="B89" s="26" t="s">
        <v>70</v>
      </c>
      <c r="C89" s="25" t="s">
        <v>21</v>
      </c>
      <c r="D89" s="28" t="s">
        <v>96</v>
      </c>
      <c r="E89" s="76" t="s">
        <v>326</v>
      </c>
      <c r="F89" s="76" t="s">
        <v>327</v>
      </c>
      <c r="G89" s="25" t="s">
        <v>301</v>
      </c>
      <c r="H89" s="25" t="s">
        <v>7</v>
      </c>
      <c r="I89" s="28" t="s">
        <v>645</v>
      </c>
      <c r="J89" s="25" t="s">
        <v>646</v>
      </c>
      <c r="K89" s="28">
        <v>54</v>
      </c>
      <c r="L89" s="28">
        <v>2019</v>
      </c>
      <c r="M89" s="26" t="s">
        <v>647</v>
      </c>
      <c r="N89" s="26" t="s">
        <v>648</v>
      </c>
      <c r="O89" s="26" t="s">
        <v>539</v>
      </c>
      <c r="P89" s="28" t="s">
        <v>84</v>
      </c>
      <c r="Q89" s="26" t="s">
        <v>84</v>
      </c>
      <c r="R89" s="26" t="s">
        <v>540</v>
      </c>
      <c r="S89" s="28" t="s">
        <v>84</v>
      </c>
      <c r="T89" s="28" t="s">
        <v>84</v>
      </c>
      <c r="U89" s="37">
        <v>43587</v>
      </c>
      <c r="V89" s="37">
        <v>43946</v>
      </c>
      <c r="W89" s="228">
        <v>2020</v>
      </c>
      <c r="X89" s="37" t="s">
        <v>64</v>
      </c>
      <c r="Y89" s="37" t="s">
        <v>64</v>
      </c>
      <c r="Z89" s="34" t="e">
        <f>(IF(AP89=#REF!,#REF!,V89-#REF!))</f>
        <v>#REF!</v>
      </c>
      <c r="AA89" s="118" t="s">
        <v>154</v>
      </c>
      <c r="AB89" s="124">
        <v>44337</v>
      </c>
      <c r="AC89" s="112" t="s">
        <v>62</v>
      </c>
      <c r="AD89" s="112" t="s">
        <v>84</v>
      </c>
      <c r="AE89" s="125">
        <v>1</v>
      </c>
      <c r="AF89" s="4" t="s">
        <v>155</v>
      </c>
      <c r="AG89" s="107" t="s">
        <v>156</v>
      </c>
      <c r="AH89" s="118" t="s">
        <v>156</v>
      </c>
      <c r="AI89" s="126">
        <v>44337</v>
      </c>
      <c r="AJ89" s="118" t="s">
        <v>154</v>
      </c>
      <c r="AK89" s="118" t="s">
        <v>84</v>
      </c>
      <c r="AL89" s="125">
        <v>1</v>
      </c>
      <c r="AM89" s="125">
        <v>1</v>
      </c>
      <c r="AN89" s="118" t="s">
        <v>157</v>
      </c>
      <c r="AO89" s="193" t="s">
        <v>158</v>
      </c>
      <c r="AP89" s="191" t="s">
        <v>49</v>
      </c>
      <c r="AQ89" s="85" t="s">
        <v>154</v>
      </c>
      <c r="AR89" s="48">
        <v>44228</v>
      </c>
      <c r="AS89" s="46" t="s">
        <v>62</v>
      </c>
      <c r="AT89" s="46" t="s">
        <v>84</v>
      </c>
      <c r="AU89" s="47">
        <v>1</v>
      </c>
      <c r="AV89" s="4" t="str">
        <f t="shared" si="1"/>
        <v>CUMPLIMIENTO TOTAL</v>
      </c>
      <c r="AW89" s="107" t="str">
        <f>(IF(AP89="CERRADO","NO APLICA ACCION CERRADA",AE89-#REF!))</f>
        <v>NO APLICA ACCION CERRADA</v>
      </c>
      <c r="AX89" s="118" t="str">
        <f>(IF(AP89="CERRADO","NO APLICA ACCION CERRADA",IF(Z89&lt;=0,"VENCIDO",IF(Z89&lt;=#REF!,"POR VENCER","CON TIEMPO"))))</f>
        <v>NO APLICA ACCION CERRADA</v>
      </c>
      <c r="AY89" s="48">
        <v>44228</v>
      </c>
      <c r="AZ89" s="85" t="s">
        <v>154</v>
      </c>
      <c r="BA89" s="46" t="s">
        <v>84</v>
      </c>
      <c r="BB89" s="47">
        <v>1</v>
      </c>
      <c r="BC89" s="118" t="s">
        <v>49</v>
      </c>
      <c r="BD89" s="118" t="s">
        <v>158</v>
      </c>
      <c r="BE89" s="45"/>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row>
    <row r="90" spans="1:438" ht="50.25" hidden="1" customHeight="1" x14ac:dyDescent="0.25">
      <c r="A90" s="35">
        <v>109</v>
      </c>
      <c r="B90" s="26" t="s">
        <v>70</v>
      </c>
      <c r="C90" s="25" t="s">
        <v>541</v>
      </c>
      <c r="D90" s="28" t="s">
        <v>96</v>
      </c>
      <c r="E90" s="25" t="s">
        <v>649</v>
      </c>
      <c r="F90" s="25" t="s">
        <v>650</v>
      </c>
      <c r="G90" s="25" t="s">
        <v>301</v>
      </c>
      <c r="H90" s="25" t="s">
        <v>7</v>
      </c>
      <c r="I90" s="28" t="s">
        <v>651</v>
      </c>
      <c r="J90" s="25" t="s">
        <v>652</v>
      </c>
      <c r="K90" s="28">
        <v>54</v>
      </c>
      <c r="L90" s="28">
        <v>2019</v>
      </c>
      <c r="M90" s="26" t="s">
        <v>653</v>
      </c>
      <c r="N90" s="26" t="s">
        <v>654</v>
      </c>
      <c r="O90" s="26" t="s">
        <v>654</v>
      </c>
      <c r="P90" s="28" t="s">
        <v>84</v>
      </c>
      <c r="Q90" s="26" t="s">
        <v>84</v>
      </c>
      <c r="R90" s="26" t="s">
        <v>654</v>
      </c>
      <c r="S90" s="28" t="s">
        <v>84</v>
      </c>
      <c r="T90" s="28" t="s">
        <v>84</v>
      </c>
      <c r="U90" s="37">
        <v>43587</v>
      </c>
      <c r="V90" s="37">
        <v>43946</v>
      </c>
      <c r="W90" s="37">
        <v>44452</v>
      </c>
      <c r="X90" s="37" t="s">
        <v>64</v>
      </c>
      <c r="Y90" s="37" t="s">
        <v>64</v>
      </c>
      <c r="Z90" s="34" t="e">
        <f>(IF(AP90=#REF!,#REF!,V90-#REF!))</f>
        <v>#REF!</v>
      </c>
      <c r="AA90" s="118" t="s">
        <v>195</v>
      </c>
      <c r="AB90" s="124">
        <v>44368</v>
      </c>
      <c r="AC90" s="112" t="s">
        <v>64</v>
      </c>
      <c r="AD90" s="118" t="s">
        <v>196</v>
      </c>
      <c r="AE90" s="125">
        <v>0</v>
      </c>
      <c r="AF90" s="4" t="s">
        <v>197</v>
      </c>
      <c r="AG90" s="107">
        <v>-505</v>
      </c>
      <c r="AH90" s="118" t="s">
        <v>198</v>
      </c>
      <c r="AI90" s="124">
        <v>44502</v>
      </c>
      <c r="AJ90" s="116" t="s">
        <v>513</v>
      </c>
      <c r="AK90" s="118" t="s">
        <v>481</v>
      </c>
      <c r="AL90" s="125">
        <v>1</v>
      </c>
      <c r="AM90" s="125">
        <v>1</v>
      </c>
      <c r="AN90" s="118" t="s">
        <v>157</v>
      </c>
      <c r="AO90" s="193" t="s">
        <v>158</v>
      </c>
      <c r="AP90" s="191" t="s">
        <v>49</v>
      </c>
      <c r="AQ90" s="85" t="s">
        <v>154</v>
      </c>
      <c r="AR90" s="48">
        <v>44228</v>
      </c>
      <c r="AS90" s="46" t="s">
        <v>62</v>
      </c>
      <c r="AT90" s="46" t="s">
        <v>84</v>
      </c>
      <c r="AU90" s="47">
        <v>1</v>
      </c>
      <c r="AV90" s="4" t="str">
        <f t="shared" si="1"/>
        <v>CUMPLIMIENTO TOTAL</v>
      </c>
      <c r="AW90" s="107" t="str">
        <f>(IF(AP90="CERRADO","NO APLICA ACCION CERRADA",AE90-#REF!))</f>
        <v>NO APLICA ACCION CERRADA</v>
      </c>
      <c r="AX90" s="118" t="str">
        <f>(IF(AP90="CERRADO","NO APLICA ACCION CERRADA",IF(Z90&lt;=0,"VENCIDO",IF(Z90&lt;=#REF!,"POR VENCER","CON TIEMPO"))))</f>
        <v>NO APLICA ACCION CERRADA</v>
      </c>
      <c r="AY90" s="48">
        <v>44228</v>
      </c>
      <c r="AZ90" s="85" t="s">
        <v>154</v>
      </c>
      <c r="BA90" s="46" t="s">
        <v>84</v>
      </c>
      <c r="BB90" s="47">
        <v>1</v>
      </c>
      <c r="BC90" s="118" t="s">
        <v>49</v>
      </c>
      <c r="BD90" s="118" t="s">
        <v>158</v>
      </c>
      <c r="BE90" s="45"/>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row>
    <row r="91" spans="1:438" ht="50.25" hidden="1" customHeight="1" x14ac:dyDescent="0.25">
      <c r="A91" s="35">
        <v>110</v>
      </c>
      <c r="B91" s="26" t="s">
        <v>313</v>
      </c>
      <c r="C91" s="25" t="s">
        <v>15</v>
      </c>
      <c r="D91" s="25" t="s">
        <v>95</v>
      </c>
      <c r="E91" s="25" t="s">
        <v>170</v>
      </c>
      <c r="F91" s="25" t="s">
        <v>171</v>
      </c>
      <c r="G91" s="25" t="s">
        <v>148</v>
      </c>
      <c r="H91" s="25" t="s">
        <v>7</v>
      </c>
      <c r="I91" s="28" t="s">
        <v>655</v>
      </c>
      <c r="J91" s="25" t="s">
        <v>656</v>
      </c>
      <c r="K91" s="28">
        <v>54</v>
      </c>
      <c r="L91" s="28">
        <v>2019</v>
      </c>
      <c r="M91" s="26" t="s">
        <v>657</v>
      </c>
      <c r="N91" s="26" t="s">
        <v>658</v>
      </c>
      <c r="O91" s="26" t="s">
        <v>659</v>
      </c>
      <c r="P91" s="28" t="s">
        <v>84</v>
      </c>
      <c r="Q91" s="26" t="s">
        <v>84</v>
      </c>
      <c r="R91" s="26" t="s">
        <v>660</v>
      </c>
      <c r="S91" s="28" t="s">
        <v>84</v>
      </c>
      <c r="T91" s="28" t="s">
        <v>84</v>
      </c>
      <c r="U91" s="37">
        <v>43587</v>
      </c>
      <c r="V91" s="37">
        <v>43946</v>
      </c>
      <c r="W91" s="37">
        <v>44452</v>
      </c>
      <c r="X91" s="37" t="s">
        <v>64</v>
      </c>
      <c r="Y91" s="37" t="s">
        <v>64</v>
      </c>
      <c r="Z91" s="34" t="e">
        <f>(IF(AP91=#REF!,#REF!,V91-#REF!))</f>
        <v>#REF!</v>
      </c>
      <c r="AA91" s="116" t="s">
        <v>661</v>
      </c>
      <c r="AB91" s="124">
        <v>44439</v>
      </c>
      <c r="AC91" s="112" t="s">
        <v>62</v>
      </c>
      <c r="AD91" s="112" t="s">
        <v>84</v>
      </c>
      <c r="AE91" s="125">
        <v>1</v>
      </c>
      <c r="AF91" s="4" t="s">
        <v>155</v>
      </c>
      <c r="AG91" s="107">
        <v>-505</v>
      </c>
      <c r="AH91" s="118" t="s">
        <v>198</v>
      </c>
      <c r="AI91" s="124">
        <v>44502</v>
      </c>
      <c r="AJ91" s="116" t="s">
        <v>513</v>
      </c>
      <c r="AK91" s="118" t="s">
        <v>481</v>
      </c>
      <c r="AL91" s="125">
        <v>1</v>
      </c>
      <c r="AM91" s="125">
        <v>1</v>
      </c>
      <c r="AN91" s="118" t="s">
        <v>157</v>
      </c>
      <c r="AO91" s="193" t="s">
        <v>158</v>
      </c>
      <c r="AP91" s="191" t="s">
        <v>49</v>
      </c>
      <c r="AQ91" s="85" t="s">
        <v>154</v>
      </c>
      <c r="AR91" s="48">
        <v>44228</v>
      </c>
      <c r="AS91" s="46" t="s">
        <v>62</v>
      </c>
      <c r="AT91" s="46" t="s">
        <v>84</v>
      </c>
      <c r="AU91" s="47">
        <v>1</v>
      </c>
      <c r="AV91" s="4" t="str">
        <f t="shared" si="1"/>
        <v>CUMPLIMIENTO TOTAL</v>
      </c>
      <c r="AW91" s="107" t="str">
        <f>(IF(AP91="CERRADO","NO APLICA ACCION CERRADA",AE91-#REF!))</f>
        <v>NO APLICA ACCION CERRADA</v>
      </c>
      <c r="AX91" s="118" t="str">
        <f>(IF(AP91="CERRADO","NO APLICA ACCION CERRADA",IF(Z91&lt;=0,"VENCIDO",IF(Z91&lt;=#REF!,"POR VENCER","CON TIEMPO"))))</f>
        <v>NO APLICA ACCION CERRADA</v>
      </c>
      <c r="AY91" s="48">
        <v>44228</v>
      </c>
      <c r="AZ91" s="85" t="s">
        <v>154</v>
      </c>
      <c r="BA91" s="46" t="s">
        <v>84</v>
      </c>
      <c r="BB91" s="47">
        <v>1</v>
      </c>
      <c r="BC91" s="118" t="s">
        <v>49</v>
      </c>
      <c r="BD91" s="118" t="s">
        <v>158</v>
      </c>
      <c r="BE91" s="45"/>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row>
    <row r="92" spans="1:438" ht="50.25" hidden="1" customHeight="1" x14ac:dyDescent="0.25">
      <c r="A92" s="35">
        <v>111</v>
      </c>
      <c r="B92" s="26" t="s">
        <v>662</v>
      </c>
      <c r="C92" s="25" t="s">
        <v>24</v>
      </c>
      <c r="D92" s="28" t="s">
        <v>99</v>
      </c>
      <c r="E92" s="25" t="s">
        <v>462</v>
      </c>
      <c r="F92" s="25" t="s">
        <v>485</v>
      </c>
      <c r="G92" s="25" t="s">
        <v>309</v>
      </c>
      <c r="H92" s="25" t="s">
        <v>7</v>
      </c>
      <c r="I92" s="28" t="s">
        <v>663</v>
      </c>
      <c r="J92" s="25" t="s">
        <v>664</v>
      </c>
      <c r="K92" s="28">
        <v>54</v>
      </c>
      <c r="L92" s="28">
        <v>2019</v>
      </c>
      <c r="M92" s="26" t="s">
        <v>665</v>
      </c>
      <c r="N92" s="26" t="s">
        <v>666</v>
      </c>
      <c r="O92" s="26" t="s">
        <v>667</v>
      </c>
      <c r="P92" s="28" t="s">
        <v>84</v>
      </c>
      <c r="Q92" s="26" t="s">
        <v>84</v>
      </c>
      <c r="R92" s="26" t="s">
        <v>668</v>
      </c>
      <c r="S92" s="28" t="s">
        <v>84</v>
      </c>
      <c r="T92" s="28" t="s">
        <v>84</v>
      </c>
      <c r="U92" s="37">
        <v>43587</v>
      </c>
      <c r="V92" s="37">
        <v>43946</v>
      </c>
      <c r="W92" s="37">
        <v>44452</v>
      </c>
      <c r="X92" s="37" t="s">
        <v>64</v>
      </c>
      <c r="Y92" s="37" t="s">
        <v>64</v>
      </c>
      <c r="Z92" s="34" t="e">
        <f>(IF(AP92=#REF!,#REF!,V92-#REF!))</f>
        <v>#REF!</v>
      </c>
      <c r="AA92" s="106" t="s">
        <v>669</v>
      </c>
      <c r="AB92" s="124">
        <v>44386</v>
      </c>
      <c r="AC92" s="112" t="s">
        <v>62</v>
      </c>
      <c r="AD92" s="112" t="s">
        <v>84</v>
      </c>
      <c r="AE92" s="125">
        <v>1</v>
      </c>
      <c r="AF92" s="4" t="s">
        <v>155</v>
      </c>
      <c r="AG92" s="107">
        <v>-505</v>
      </c>
      <c r="AH92" s="118" t="s">
        <v>198</v>
      </c>
      <c r="AI92" s="124">
        <v>44502</v>
      </c>
      <c r="AJ92" s="116" t="s">
        <v>513</v>
      </c>
      <c r="AK92" s="118" t="s">
        <v>481</v>
      </c>
      <c r="AL92" s="125">
        <v>1</v>
      </c>
      <c r="AM92" s="125">
        <v>1</v>
      </c>
      <c r="AN92" s="118" t="s">
        <v>157</v>
      </c>
      <c r="AO92" s="193" t="s">
        <v>158</v>
      </c>
      <c r="AP92" s="191" t="s">
        <v>49</v>
      </c>
      <c r="AQ92" s="85" t="s">
        <v>154</v>
      </c>
      <c r="AR92" s="48">
        <v>44228</v>
      </c>
      <c r="AS92" s="46" t="s">
        <v>62</v>
      </c>
      <c r="AT92" s="46" t="s">
        <v>84</v>
      </c>
      <c r="AU92" s="47">
        <v>1</v>
      </c>
      <c r="AV92" s="4" t="str">
        <f t="shared" si="1"/>
        <v>CUMPLIMIENTO TOTAL</v>
      </c>
      <c r="AW92" s="107" t="str">
        <f>(IF(AP92="CERRADO","NO APLICA ACCION CERRADA",AE92-#REF!))</f>
        <v>NO APLICA ACCION CERRADA</v>
      </c>
      <c r="AX92" s="118" t="str">
        <f>(IF(AP92="CERRADO","NO APLICA ACCION CERRADA",IF(Z92&lt;=0,"VENCIDO",IF(Z92&lt;=#REF!,"POR VENCER","CON TIEMPO"))))</f>
        <v>NO APLICA ACCION CERRADA</v>
      </c>
      <c r="AY92" s="48">
        <v>44228</v>
      </c>
      <c r="AZ92" s="85" t="s">
        <v>154</v>
      </c>
      <c r="BA92" s="46" t="s">
        <v>84</v>
      </c>
      <c r="BB92" s="47">
        <v>1</v>
      </c>
      <c r="BC92" s="118" t="s">
        <v>49</v>
      </c>
      <c r="BD92" s="118" t="s">
        <v>158</v>
      </c>
      <c r="BE92" s="45"/>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row>
    <row r="93" spans="1:438" ht="50.25" hidden="1" customHeight="1" x14ac:dyDescent="0.25">
      <c r="A93" s="35">
        <v>112</v>
      </c>
      <c r="B93" s="26" t="s">
        <v>662</v>
      </c>
      <c r="C93" s="25" t="s">
        <v>24</v>
      </c>
      <c r="D93" s="28" t="s">
        <v>99</v>
      </c>
      <c r="E93" s="25" t="s">
        <v>462</v>
      </c>
      <c r="F93" s="25" t="s">
        <v>485</v>
      </c>
      <c r="G93" s="25" t="s">
        <v>309</v>
      </c>
      <c r="H93" s="25" t="s">
        <v>7</v>
      </c>
      <c r="I93" s="28" t="s">
        <v>670</v>
      </c>
      <c r="J93" s="25" t="s">
        <v>664</v>
      </c>
      <c r="K93" s="28">
        <v>54</v>
      </c>
      <c r="L93" s="28">
        <v>2019</v>
      </c>
      <c r="M93" s="26" t="s">
        <v>665</v>
      </c>
      <c r="N93" s="26" t="s">
        <v>666</v>
      </c>
      <c r="O93" s="26" t="s">
        <v>671</v>
      </c>
      <c r="P93" s="28" t="s">
        <v>84</v>
      </c>
      <c r="Q93" s="26" t="s">
        <v>84</v>
      </c>
      <c r="R93" s="26" t="s">
        <v>672</v>
      </c>
      <c r="S93" s="28" t="s">
        <v>84</v>
      </c>
      <c r="T93" s="28" t="s">
        <v>84</v>
      </c>
      <c r="U93" s="37">
        <v>43587</v>
      </c>
      <c r="V93" s="37">
        <v>43946</v>
      </c>
      <c r="W93" s="37">
        <v>44452</v>
      </c>
      <c r="X93" s="37" t="s">
        <v>64</v>
      </c>
      <c r="Y93" s="37" t="s">
        <v>64</v>
      </c>
      <c r="Z93" s="34" t="e">
        <f>(IF(AP93=#REF!,#REF!,V93-#REF!))</f>
        <v>#REF!</v>
      </c>
      <c r="AA93" s="106" t="s">
        <v>669</v>
      </c>
      <c r="AB93" s="124">
        <v>44386</v>
      </c>
      <c r="AC93" s="112" t="s">
        <v>62</v>
      </c>
      <c r="AD93" s="112" t="s">
        <v>84</v>
      </c>
      <c r="AE93" s="125">
        <v>1</v>
      </c>
      <c r="AF93" s="4" t="s">
        <v>155</v>
      </c>
      <c r="AG93" s="107">
        <v>-505</v>
      </c>
      <c r="AH93" s="118" t="s">
        <v>198</v>
      </c>
      <c r="AI93" s="124">
        <v>44502</v>
      </c>
      <c r="AJ93" s="116" t="s">
        <v>513</v>
      </c>
      <c r="AK93" s="118" t="s">
        <v>481</v>
      </c>
      <c r="AL93" s="125">
        <v>1</v>
      </c>
      <c r="AM93" s="125">
        <v>1</v>
      </c>
      <c r="AN93" s="118" t="s">
        <v>157</v>
      </c>
      <c r="AO93" s="193" t="s">
        <v>158</v>
      </c>
      <c r="AP93" s="191" t="s">
        <v>49</v>
      </c>
      <c r="AQ93" s="85" t="s">
        <v>154</v>
      </c>
      <c r="AR93" s="48">
        <v>44228</v>
      </c>
      <c r="AS93" s="46" t="s">
        <v>62</v>
      </c>
      <c r="AT93" s="46" t="s">
        <v>84</v>
      </c>
      <c r="AU93" s="47">
        <v>1</v>
      </c>
      <c r="AV93" s="4" t="str">
        <f t="shared" si="1"/>
        <v>CUMPLIMIENTO TOTAL</v>
      </c>
      <c r="AW93" s="107" t="str">
        <f>(IF(AP93="CERRADO","NO APLICA ACCION CERRADA",AE93-#REF!))</f>
        <v>NO APLICA ACCION CERRADA</v>
      </c>
      <c r="AX93" s="118" t="str">
        <f>(IF(AP93="CERRADO","NO APLICA ACCION CERRADA",IF(Z93&lt;=0,"VENCIDO",IF(Z93&lt;=#REF!,"POR VENCER","CON TIEMPO"))))</f>
        <v>NO APLICA ACCION CERRADA</v>
      </c>
      <c r="AY93" s="48">
        <v>44228</v>
      </c>
      <c r="AZ93" s="85" t="s">
        <v>154</v>
      </c>
      <c r="BA93" s="46" t="s">
        <v>84</v>
      </c>
      <c r="BB93" s="47">
        <v>1</v>
      </c>
      <c r="BC93" s="118" t="s">
        <v>49</v>
      </c>
      <c r="BD93" s="118" t="s">
        <v>158</v>
      </c>
      <c r="BE93" s="45"/>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row>
    <row r="94" spans="1:438" ht="50.25" hidden="1" customHeight="1" x14ac:dyDescent="0.25">
      <c r="A94" s="35">
        <v>113</v>
      </c>
      <c r="B94" s="26" t="s">
        <v>673</v>
      </c>
      <c r="C94" s="25" t="s">
        <v>35</v>
      </c>
      <c r="D94" s="28" t="s">
        <v>99</v>
      </c>
      <c r="E94" s="25" t="s">
        <v>649</v>
      </c>
      <c r="F94" s="25" t="s">
        <v>650</v>
      </c>
      <c r="G94" s="25" t="s">
        <v>309</v>
      </c>
      <c r="H94" s="25" t="s">
        <v>7</v>
      </c>
      <c r="I94" s="28" t="s">
        <v>674</v>
      </c>
      <c r="J94" s="25" t="s">
        <v>675</v>
      </c>
      <c r="K94" s="28">
        <v>54</v>
      </c>
      <c r="L94" s="28">
        <v>2019</v>
      </c>
      <c r="M94" s="26" t="s">
        <v>676</v>
      </c>
      <c r="N94" s="26" t="s">
        <v>677</v>
      </c>
      <c r="O94" s="26" t="s">
        <v>678</v>
      </c>
      <c r="P94" s="28" t="s">
        <v>84</v>
      </c>
      <c r="Q94" s="26" t="s">
        <v>84</v>
      </c>
      <c r="R94" s="26" t="s">
        <v>679</v>
      </c>
      <c r="S94" s="28" t="s">
        <v>84</v>
      </c>
      <c r="T94" s="28" t="s">
        <v>84</v>
      </c>
      <c r="U94" s="37">
        <v>43587</v>
      </c>
      <c r="V94" s="37">
        <v>43946</v>
      </c>
      <c r="W94" s="37">
        <v>44452</v>
      </c>
      <c r="X94" s="37" t="s">
        <v>64</v>
      </c>
      <c r="Y94" s="37" t="s">
        <v>64</v>
      </c>
      <c r="Z94" s="34" t="e">
        <f>(IF(AP94=#REF!,#REF!,V94-#REF!))</f>
        <v>#REF!</v>
      </c>
      <c r="AA94" s="106" t="s">
        <v>669</v>
      </c>
      <c r="AB94" s="124">
        <v>44386</v>
      </c>
      <c r="AC94" s="112" t="s">
        <v>62</v>
      </c>
      <c r="AD94" s="112" t="s">
        <v>84</v>
      </c>
      <c r="AE94" s="125">
        <v>1</v>
      </c>
      <c r="AF94" s="4" t="s">
        <v>155</v>
      </c>
      <c r="AG94" s="107">
        <v>-505</v>
      </c>
      <c r="AH94" s="118" t="s">
        <v>198</v>
      </c>
      <c r="AI94" s="124">
        <v>44502</v>
      </c>
      <c r="AJ94" s="116" t="s">
        <v>513</v>
      </c>
      <c r="AK94" s="118" t="s">
        <v>481</v>
      </c>
      <c r="AL94" s="125">
        <v>1</v>
      </c>
      <c r="AM94" s="125">
        <v>1</v>
      </c>
      <c r="AN94" s="118" t="s">
        <v>157</v>
      </c>
      <c r="AO94" s="193" t="s">
        <v>158</v>
      </c>
      <c r="AP94" s="191" t="s">
        <v>49</v>
      </c>
      <c r="AQ94" s="85" t="s">
        <v>154</v>
      </c>
      <c r="AR94" s="48">
        <v>44228</v>
      </c>
      <c r="AS94" s="46" t="s">
        <v>62</v>
      </c>
      <c r="AT94" s="46" t="s">
        <v>84</v>
      </c>
      <c r="AU94" s="47">
        <v>1</v>
      </c>
      <c r="AV94" s="4" t="str">
        <f t="shared" si="1"/>
        <v>CUMPLIMIENTO TOTAL</v>
      </c>
      <c r="AW94" s="107" t="str">
        <f>(IF(AP94="CERRADO","NO APLICA ACCION CERRADA",AE94-#REF!))</f>
        <v>NO APLICA ACCION CERRADA</v>
      </c>
      <c r="AX94" s="118" t="str">
        <f>(IF(AP94="CERRADO","NO APLICA ACCION CERRADA",IF(Z94&lt;=0,"VENCIDO",IF(Z94&lt;=#REF!,"POR VENCER","CON TIEMPO"))))</f>
        <v>NO APLICA ACCION CERRADA</v>
      </c>
      <c r="AY94" s="48">
        <v>44228</v>
      </c>
      <c r="AZ94" s="85" t="s">
        <v>154</v>
      </c>
      <c r="BA94" s="46" t="s">
        <v>84</v>
      </c>
      <c r="BB94" s="47">
        <v>1</v>
      </c>
      <c r="BC94" s="118" t="s">
        <v>49</v>
      </c>
      <c r="BD94" s="118" t="s">
        <v>158</v>
      </c>
      <c r="BE94" s="45"/>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row>
    <row r="95" spans="1:438" ht="50.25" hidden="1" customHeight="1" x14ac:dyDescent="0.25">
      <c r="A95" s="35">
        <v>114</v>
      </c>
      <c r="B95" s="26" t="s">
        <v>680</v>
      </c>
      <c r="C95" s="25" t="s">
        <v>27</v>
      </c>
      <c r="D95" s="28" t="s">
        <v>99</v>
      </c>
      <c r="E95" s="25" t="s">
        <v>462</v>
      </c>
      <c r="F95" s="25" t="s">
        <v>463</v>
      </c>
      <c r="G95" s="25" t="s">
        <v>309</v>
      </c>
      <c r="H95" s="25" t="s">
        <v>7</v>
      </c>
      <c r="I95" s="28" t="s">
        <v>681</v>
      </c>
      <c r="J95" s="25" t="s">
        <v>682</v>
      </c>
      <c r="K95" s="28">
        <v>54</v>
      </c>
      <c r="L95" s="28">
        <v>2019</v>
      </c>
      <c r="M95" s="26" t="s">
        <v>683</v>
      </c>
      <c r="N95" s="26" t="s">
        <v>684</v>
      </c>
      <c r="O95" s="26" t="s">
        <v>685</v>
      </c>
      <c r="P95" s="28" t="s">
        <v>84</v>
      </c>
      <c r="Q95" s="26" t="s">
        <v>84</v>
      </c>
      <c r="R95" s="26" t="s">
        <v>686</v>
      </c>
      <c r="S95" s="28" t="s">
        <v>84</v>
      </c>
      <c r="T95" s="28" t="s">
        <v>84</v>
      </c>
      <c r="U95" s="37">
        <v>43587</v>
      </c>
      <c r="V95" s="37">
        <v>43946</v>
      </c>
      <c r="W95" s="37">
        <v>44452</v>
      </c>
      <c r="X95" s="37" t="s">
        <v>64</v>
      </c>
      <c r="Y95" s="37" t="s">
        <v>64</v>
      </c>
      <c r="Z95" s="34" t="e">
        <f>(IF(AP95=#REF!,#REF!,V95-#REF!))</f>
        <v>#REF!</v>
      </c>
      <c r="AA95" s="106" t="s">
        <v>669</v>
      </c>
      <c r="AB95" s="124">
        <v>44386</v>
      </c>
      <c r="AC95" s="112" t="s">
        <v>62</v>
      </c>
      <c r="AD95" s="112" t="s">
        <v>84</v>
      </c>
      <c r="AE95" s="125">
        <v>1</v>
      </c>
      <c r="AF95" s="4" t="s">
        <v>155</v>
      </c>
      <c r="AG95" s="107">
        <v>-505</v>
      </c>
      <c r="AH95" s="118" t="s">
        <v>198</v>
      </c>
      <c r="AI95" s="124">
        <v>44502</v>
      </c>
      <c r="AJ95" s="116" t="s">
        <v>513</v>
      </c>
      <c r="AK95" s="118" t="s">
        <v>481</v>
      </c>
      <c r="AL95" s="125">
        <v>1</v>
      </c>
      <c r="AM95" s="125">
        <v>1</v>
      </c>
      <c r="AN95" s="118" t="s">
        <v>157</v>
      </c>
      <c r="AO95" s="193" t="s">
        <v>158</v>
      </c>
      <c r="AP95" s="191" t="s">
        <v>49</v>
      </c>
      <c r="AQ95" s="85" t="s">
        <v>154</v>
      </c>
      <c r="AR95" s="48">
        <v>44228</v>
      </c>
      <c r="AS95" s="46" t="s">
        <v>62</v>
      </c>
      <c r="AT95" s="46" t="s">
        <v>84</v>
      </c>
      <c r="AU95" s="47">
        <v>1</v>
      </c>
      <c r="AV95" s="4" t="str">
        <f t="shared" si="1"/>
        <v>CUMPLIMIENTO TOTAL</v>
      </c>
      <c r="AW95" s="107" t="str">
        <f>(IF(AP95="CERRADO","NO APLICA ACCION CERRADA",AE95-#REF!))</f>
        <v>NO APLICA ACCION CERRADA</v>
      </c>
      <c r="AX95" s="118" t="str">
        <f>(IF(AP95="CERRADO","NO APLICA ACCION CERRADA",IF(Z95&lt;=0,"VENCIDO",IF(Z95&lt;=#REF!,"POR VENCER","CON TIEMPO"))))</f>
        <v>NO APLICA ACCION CERRADA</v>
      </c>
      <c r="AY95" s="48">
        <v>44228</v>
      </c>
      <c r="AZ95" s="85" t="s">
        <v>154</v>
      </c>
      <c r="BA95" s="46" t="s">
        <v>84</v>
      </c>
      <c r="BB95" s="47">
        <v>1</v>
      </c>
      <c r="BC95" s="118" t="s">
        <v>49</v>
      </c>
      <c r="BD95" s="118" t="s">
        <v>158</v>
      </c>
      <c r="BE95" s="45"/>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row>
    <row r="96" spans="1:438" ht="50.25" hidden="1" customHeight="1" x14ac:dyDescent="0.25">
      <c r="A96" s="35">
        <v>115</v>
      </c>
      <c r="B96" s="26" t="s">
        <v>680</v>
      </c>
      <c r="C96" s="25" t="s">
        <v>27</v>
      </c>
      <c r="D96" s="28" t="s">
        <v>99</v>
      </c>
      <c r="E96" s="25" t="s">
        <v>462</v>
      </c>
      <c r="F96" s="25" t="s">
        <v>463</v>
      </c>
      <c r="G96" s="25" t="s">
        <v>309</v>
      </c>
      <c r="H96" s="25" t="s">
        <v>7</v>
      </c>
      <c r="I96" s="28" t="s">
        <v>687</v>
      </c>
      <c r="J96" s="25" t="s">
        <v>688</v>
      </c>
      <c r="K96" s="28">
        <v>54</v>
      </c>
      <c r="L96" s="28">
        <v>2019</v>
      </c>
      <c r="M96" s="26" t="s">
        <v>689</v>
      </c>
      <c r="N96" s="26" t="s">
        <v>690</v>
      </c>
      <c r="O96" s="26" t="s">
        <v>691</v>
      </c>
      <c r="P96" s="28" t="s">
        <v>84</v>
      </c>
      <c r="Q96" s="26" t="s">
        <v>84</v>
      </c>
      <c r="R96" s="26" t="s">
        <v>692</v>
      </c>
      <c r="S96" s="28" t="s">
        <v>84</v>
      </c>
      <c r="T96" s="28" t="s">
        <v>84</v>
      </c>
      <c r="U96" s="37">
        <v>43587</v>
      </c>
      <c r="V96" s="37">
        <v>43946</v>
      </c>
      <c r="W96" s="37">
        <v>44452</v>
      </c>
      <c r="X96" s="37" t="s">
        <v>64</v>
      </c>
      <c r="Y96" s="37" t="s">
        <v>64</v>
      </c>
      <c r="Z96" s="34" t="e">
        <f>(IF(AP96=#REF!,#REF!,V96-#REF!))</f>
        <v>#REF!</v>
      </c>
      <c r="AA96" s="106" t="s">
        <v>669</v>
      </c>
      <c r="AB96" s="124">
        <v>44386</v>
      </c>
      <c r="AC96" s="112" t="s">
        <v>62</v>
      </c>
      <c r="AD96" s="112" t="s">
        <v>84</v>
      </c>
      <c r="AE96" s="125">
        <v>1</v>
      </c>
      <c r="AF96" s="4" t="s">
        <v>155</v>
      </c>
      <c r="AG96" s="107">
        <v>-505</v>
      </c>
      <c r="AH96" s="118" t="s">
        <v>198</v>
      </c>
      <c r="AI96" s="124">
        <v>44502</v>
      </c>
      <c r="AJ96" s="116" t="s">
        <v>513</v>
      </c>
      <c r="AK96" s="118" t="s">
        <v>481</v>
      </c>
      <c r="AL96" s="125">
        <v>1</v>
      </c>
      <c r="AM96" s="125">
        <v>1</v>
      </c>
      <c r="AN96" s="118" t="s">
        <v>157</v>
      </c>
      <c r="AO96" s="193" t="s">
        <v>158</v>
      </c>
      <c r="AP96" s="191" t="s">
        <v>49</v>
      </c>
      <c r="AQ96" s="85" t="s">
        <v>154</v>
      </c>
      <c r="AR96" s="48">
        <v>44228</v>
      </c>
      <c r="AS96" s="46" t="s">
        <v>62</v>
      </c>
      <c r="AT96" s="46" t="s">
        <v>84</v>
      </c>
      <c r="AU96" s="47">
        <v>1</v>
      </c>
      <c r="AV96" s="4" t="str">
        <f t="shared" si="1"/>
        <v>CUMPLIMIENTO TOTAL</v>
      </c>
      <c r="AW96" s="107" t="str">
        <f>(IF(AP96="CERRADO","NO APLICA ACCION CERRADA",AE96-#REF!))</f>
        <v>NO APLICA ACCION CERRADA</v>
      </c>
      <c r="AX96" s="118" t="str">
        <f>(IF(AP96="CERRADO","NO APLICA ACCION CERRADA",IF(Z96&lt;=0,"VENCIDO",IF(Z96&lt;=#REF!,"POR VENCER","CON TIEMPO"))))</f>
        <v>NO APLICA ACCION CERRADA</v>
      </c>
      <c r="AY96" s="48">
        <v>44228</v>
      </c>
      <c r="AZ96" s="85" t="s">
        <v>154</v>
      </c>
      <c r="BA96" s="46" t="s">
        <v>84</v>
      </c>
      <c r="BB96" s="47">
        <v>1</v>
      </c>
      <c r="BC96" s="118" t="s">
        <v>49</v>
      </c>
      <c r="BD96" s="118" t="s">
        <v>158</v>
      </c>
      <c r="BE96" s="45"/>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row>
    <row r="97" spans="1:438" ht="50.25" hidden="1" customHeight="1" x14ac:dyDescent="0.25">
      <c r="A97" s="35">
        <v>116</v>
      </c>
      <c r="B97" s="26" t="s">
        <v>680</v>
      </c>
      <c r="C97" s="25" t="s">
        <v>27</v>
      </c>
      <c r="D97" s="28" t="s">
        <v>99</v>
      </c>
      <c r="E97" s="25" t="s">
        <v>462</v>
      </c>
      <c r="F97" s="25" t="s">
        <v>463</v>
      </c>
      <c r="G97" s="25" t="s">
        <v>309</v>
      </c>
      <c r="H97" s="25" t="s">
        <v>7</v>
      </c>
      <c r="I97" s="28" t="s">
        <v>693</v>
      </c>
      <c r="J97" s="25" t="s">
        <v>694</v>
      </c>
      <c r="K97" s="28">
        <v>54</v>
      </c>
      <c r="L97" s="28">
        <v>2019</v>
      </c>
      <c r="M97" s="26" t="s">
        <v>695</v>
      </c>
      <c r="N97" s="26" t="s">
        <v>696</v>
      </c>
      <c r="O97" s="26" t="s">
        <v>697</v>
      </c>
      <c r="P97" s="28" t="s">
        <v>84</v>
      </c>
      <c r="Q97" s="26" t="s">
        <v>84</v>
      </c>
      <c r="R97" s="26" t="s">
        <v>698</v>
      </c>
      <c r="S97" s="28" t="s">
        <v>84</v>
      </c>
      <c r="T97" s="28" t="s">
        <v>84</v>
      </c>
      <c r="U97" s="37">
        <v>43587</v>
      </c>
      <c r="V97" s="37">
        <v>43946</v>
      </c>
      <c r="W97" s="37">
        <v>44452</v>
      </c>
      <c r="X97" s="37" t="s">
        <v>64</v>
      </c>
      <c r="Y97" s="37" t="s">
        <v>64</v>
      </c>
      <c r="Z97" s="34" t="e">
        <f>(IF(AP97=#REF!,#REF!,V97-#REF!))</f>
        <v>#REF!</v>
      </c>
      <c r="AA97" s="106" t="s">
        <v>669</v>
      </c>
      <c r="AB97" s="124">
        <v>44386</v>
      </c>
      <c r="AC97" s="112" t="s">
        <v>62</v>
      </c>
      <c r="AD97" s="112" t="s">
        <v>84</v>
      </c>
      <c r="AE97" s="125">
        <v>1</v>
      </c>
      <c r="AF97" s="4" t="s">
        <v>155</v>
      </c>
      <c r="AG97" s="107">
        <v>-505</v>
      </c>
      <c r="AH97" s="118" t="s">
        <v>198</v>
      </c>
      <c r="AI97" s="124">
        <v>44502</v>
      </c>
      <c r="AJ97" s="116" t="s">
        <v>513</v>
      </c>
      <c r="AK97" s="118" t="s">
        <v>481</v>
      </c>
      <c r="AL97" s="125">
        <v>1</v>
      </c>
      <c r="AM97" s="125">
        <v>1</v>
      </c>
      <c r="AN97" s="118" t="s">
        <v>157</v>
      </c>
      <c r="AO97" s="193" t="s">
        <v>158</v>
      </c>
      <c r="AP97" s="191" t="s">
        <v>49</v>
      </c>
      <c r="AQ97" s="85" t="s">
        <v>154</v>
      </c>
      <c r="AR97" s="48">
        <v>44228</v>
      </c>
      <c r="AS97" s="46" t="s">
        <v>62</v>
      </c>
      <c r="AT97" s="46" t="s">
        <v>84</v>
      </c>
      <c r="AU97" s="47">
        <v>1</v>
      </c>
      <c r="AV97" s="4" t="str">
        <f t="shared" si="1"/>
        <v>CUMPLIMIENTO TOTAL</v>
      </c>
      <c r="AW97" s="107" t="str">
        <f>(IF(AP97="CERRADO","NO APLICA ACCION CERRADA",AE97-#REF!))</f>
        <v>NO APLICA ACCION CERRADA</v>
      </c>
      <c r="AX97" s="118" t="str">
        <f>(IF(AP97="CERRADO","NO APLICA ACCION CERRADA",IF(Z97&lt;=0,"VENCIDO",IF(Z97&lt;=#REF!,"POR VENCER","CON TIEMPO"))))</f>
        <v>NO APLICA ACCION CERRADA</v>
      </c>
      <c r="AY97" s="48">
        <v>44228</v>
      </c>
      <c r="AZ97" s="85" t="s">
        <v>154</v>
      </c>
      <c r="BA97" s="46" t="s">
        <v>84</v>
      </c>
      <c r="BB97" s="47">
        <v>1</v>
      </c>
      <c r="BC97" s="118" t="s">
        <v>49</v>
      </c>
      <c r="BD97" s="118" t="s">
        <v>158</v>
      </c>
      <c r="BE97" s="45"/>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row>
    <row r="98" spans="1:438" ht="50.25" hidden="1" customHeight="1" x14ac:dyDescent="0.25">
      <c r="A98" s="35">
        <v>117</v>
      </c>
      <c r="B98" s="26" t="s">
        <v>699</v>
      </c>
      <c r="C98" s="25" t="s">
        <v>25</v>
      </c>
      <c r="D98" s="28" t="s">
        <v>99</v>
      </c>
      <c r="E98" s="25" t="s">
        <v>462</v>
      </c>
      <c r="F98" s="25" t="s">
        <v>700</v>
      </c>
      <c r="G98" s="25" t="s">
        <v>701</v>
      </c>
      <c r="H98" s="25" t="s">
        <v>7</v>
      </c>
      <c r="I98" s="28" t="s">
        <v>702</v>
      </c>
      <c r="J98" s="25" t="s">
        <v>703</v>
      </c>
      <c r="K98" s="28">
        <v>54</v>
      </c>
      <c r="L98" s="28">
        <v>2019</v>
      </c>
      <c r="M98" s="26" t="s">
        <v>704</v>
      </c>
      <c r="N98" s="26" t="s">
        <v>705</v>
      </c>
      <c r="O98" s="26" t="s">
        <v>706</v>
      </c>
      <c r="P98" s="28" t="s">
        <v>84</v>
      </c>
      <c r="Q98" s="26" t="s">
        <v>84</v>
      </c>
      <c r="R98" s="26" t="s">
        <v>707</v>
      </c>
      <c r="S98" s="28" t="s">
        <v>84</v>
      </c>
      <c r="T98" s="28" t="s">
        <v>84</v>
      </c>
      <c r="U98" s="37">
        <v>43587</v>
      </c>
      <c r="V98" s="37">
        <v>43946</v>
      </c>
      <c r="W98" s="37">
        <v>44452</v>
      </c>
      <c r="X98" s="37" t="s">
        <v>64</v>
      </c>
      <c r="Y98" s="37" t="s">
        <v>64</v>
      </c>
      <c r="Z98" s="34" t="e">
        <f>(IF(AP98=#REF!,#REF!,V98-#REF!))</f>
        <v>#REF!</v>
      </c>
      <c r="AA98" s="110" t="s">
        <v>708</v>
      </c>
      <c r="AB98" s="124">
        <v>44418</v>
      </c>
      <c r="AC98" s="112" t="s">
        <v>64</v>
      </c>
      <c r="AD98" s="110" t="s">
        <v>709</v>
      </c>
      <c r="AE98" s="125">
        <v>0</v>
      </c>
      <c r="AF98" s="4" t="s">
        <v>197</v>
      </c>
      <c r="AG98" s="107">
        <v>-505</v>
      </c>
      <c r="AH98" s="118" t="s">
        <v>198</v>
      </c>
      <c r="AI98" s="124">
        <v>44502</v>
      </c>
      <c r="AJ98" s="116" t="s">
        <v>513</v>
      </c>
      <c r="AK98" s="118" t="s">
        <v>481</v>
      </c>
      <c r="AL98" s="125">
        <v>1</v>
      </c>
      <c r="AM98" s="125">
        <v>1</v>
      </c>
      <c r="AN98" s="118" t="s">
        <v>157</v>
      </c>
      <c r="AO98" s="193" t="s">
        <v>158</v>
      </c>
      <c r="AP98" s="191" t="s">
        <v>49</v>
      </c>
      <c r="AQ98" s="85" t="s">
        <v>154</v>
      </c>
      <c r="AR98" s="48">
        <v>44228</v>
      </c>
      <c r="AS98" s="46" t="s">
        <v>62</v>
      </c>
      <c r="AT98" s="46" t="s">
        <v>84</v>
      </c>
      <c r="AU98" s="47">
        <v>1</v>
      </c>
      <c r="AV98" s="4" t="str">
        <f t="shared" si="1"/>
        <v>CUMPLIMIENTO TOTAL</v>
      </c>
      <c r="AW98" s="107" t="str">
        <f>(IF(AP98="CERRADO","NO APLICA ACCION CERRADA",AE98-#REF!))</f>
        <v>NO APLICA ACCION CERRADA</v>
      </c>
      <c r="AX98" s="118" t="str">
        <f>(IF(AP98="CERRADO","NO APLICA ACCION CERRADA",IF(Z98&lt;=0,"VENCIDO",IF(Z98&lt;=#REF!,"POR VENCER","CON TIEMPO"))))</f>
        <v>NO APLICA ACCION CERRADA</v>
      </c>
      <c r="AY98" s="48">
        <v>44228</v>
      </c>
      <c r="AZ98" s="85" t="s">
        <v>154</v>
      </c>
      <c r="BA98" s="46" t="s">
        <v>84</v>
      </c>
      <c r="BB98" s="47">
        <v>1</v>
      </c>
      <c r="BC98" s="118" t="s">
        <v>49</v>
      </c>
      <c r="BD98" s="118" t="s">
        <v>158</v>
      </c>
      <c r="BE98" s="45"/>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row>
    <row r="99" spans="1:438" ht="50.25" hidden="1" customHeight="1" x14ac:dyDescent="0.25">
      <c r="A99" s="35">
        <v>118</v>
      </c>
      <c r="B99" s="26" t="s">
        <v>710</v>
      </c>
      <c r="C99" s="25" t="s">
        <v>27</v>
      </c>
      <c r="D99" s="28" t="s">
        <v>99</v>
      </c>
      <c r="E99" s="25" t="s">
        <v>462</v>
      </c>
      <c r="F99" s="25" t="s">
        <v>711</v>
      </c>
      <c r="G99" s="25" t="s">
        <v>309</v>
      </c>
      <c r="H99" s="25" t="s">
        <v>7</v>
      </c>
      <c r="I99" s="28" t="s">
        <v>712</v>
      </c>
      <c r="J99" s="25" t="s">
        <v>713</v>
      </c>
      <c r="K99" s="28">
        <v>54</v>
      </c>
      <c r="L99" s="28">
        <v>2019</v>
      </c>
      <c r="M99" s="26" t="s">
        <v>714</v>
      </c>
      <c r="N99" s="26" t="s">
        <v>715</v>
      </c>
      <c r="O99" s="26" t="s">
        <v>716</v>
      </c>
      <c r="P99" s="28" t="s">
        <v>84</v>
      </c>
      <c r="Q99" s="26" t="s">
        <v>84</v>
      </c>
      <c r="R99" s="26" t="s">
        <v>717</v>
      </c>
      <c r="S99" s="28" t="s">
        <v>84</v>
      </c>
      <c r="T99" s="28" t="s">
        <v>84</v>
      </c>
      <c r="U99" s="37">
        <v>43587</v>
      </c>
      <c r="V99" s="37">
        <v>43946</v>
      </c>
      <c r="W99" s="37">
        <v>44452</v>
      </c>
      <c r="X99" s="37" t="s">
        <v>64</v>
      </c>
      <c r="Y99" s="37" t="s">
        <v>64</v>
      </c>
      <c r="Z99" s="34" t="e">
        <f>(IF(AP99=#REF!,#REF!,V99-#REF!))</f>
        <v>#REF!</v>
      </c>
      <c r="AA99" s="106" t="s">
        <v>669</v>
      </c>
      <c r="AB99" s="124">
        <v>44386</v>
      </c>
      <c r="AC99" s="112" t="s">
        <v>62</v>
      </c>
      <c r="AD99" s="112" t="s">
        <v>84</v>
      </c>
      <c r="AE99" s="125">
        <v>1</v>
      </c>
      <c r="AF99" s="4" t="s">
        <v>155</v>
      </c>
      <c r="AG99" s="107">
        <v>-505</v>
      </c>
      <c r="AH99" s="118" t="s">
        <v>198</v>
      </c>
      <c r="AI99" s="124">
        <v>44502</v>
      </c>
      <c r="AJ99" s="116" t="s">
        <v>513</v>
      </c>
      <c r="AK99" s="118" t="s">
        <v>481</v>
      </c>
      <c r="AL99" s="125">
        <v>1</v>
      </c>
      <c r="AM99" s="125">
        <v>1</v>
      </c>
      <c r="AN99" s="118" t="s">
        <v>157</v>
      </c>
      <c r="AO99" s="193" t="s">
        <v>158</v>
      </c>
      <c r="AP99" s="191" t="s">
        <v>49</v>
      </c>
      <c r="AQ99" s="85" t="s">
        <v>154</v>
      </c>
      <c r="AR99" s="48">
        <v>44228</v>
      </c>
      <c r="AS99" s="46" t="s">
        <v>62</v>
      </c>
      <c r="AT99" s="46" t="s">
        <v>84</v>
      </c>
      <c r="AU99" s="47">
        <v>1</v>
      </c>
      <c r="AV99" s="4" t="str">
        <f t="shared" si="1"/>
        <v>CUMPLIMIENTO TOTAL</v>
      </c>
      <c r="AW99" s="107" t="str">
        <f>(IF(AP99="CERRADO","NO APLICA ACCION CERRADA",AE99-#REF!))</f>
        <v>NO APLICA ACCION CERRADA</v>
      </c>
      <c r="AX99" s="118" t="str">
        <f>(IF(AP99="CERRADO","NO APLICA ACCION CERRADA",IF(Z99&lt;=0,"VENCIDO",IF(Z99&lt;=#REF!,"POR VENCER","CON TIEMPO"))))</f>
        <v>NO APLICA ACCION CERRADA</v>
      </c>
      <c r="AY99" s="48">
        <v>44228</v>
      </c>
      <c r="AZ99" s="85" t="s">
        <v>154</v>
      </c>
      <c r="BA99" s="46" t="s">
        <v>84</v>
      </c>
      <c r="BB99" s="47">
        <v>1</v>
      </c>
      <c r="BC99" s="118" t="s">
        <v>49</v>
      </c>
      <c r="BD99" s="118" t="s">
        <v>158</v>
      </c>
      <c r="BE99" s="45"/>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row>
    <row r="100" spans="1:438" ht="50.25" hidden="1" customHeight="1" x14ac:dyDescent="0.25">
      <c r="A100" s="35">
        <v>119</v>
      </c>
      <c r="B100" s="26" t="s">
        <v>70</v>
      </c>
      <c r="C100" s="25" t="s">
        <v>21</v>
      </c>
      <c r="D100" s="28" t="s">
        <v>96</v>
      </c>
      <c r="E100" s="76" t="s">
        <v>326</v>
      </c>
      <c r="F100" s="76" t="s">
        <v>718</v>
      </c>
      <c r="G100" s="25" t="s">
        <v>301</v>
      </c>
      <c r="H100" s="25" t="s">
        <v>7</v>
      </c>
      <c r="I100" s="28" t="s">
        <v>719</v>
      </c>
      <c r="J100" s="28" t="s">
        <v>720</v>
      </c>
      <c r="K100" s="28">
        <v>56</v>
      </c>
      <c r="L100" s="28">
        <v>2019</v>
      </c>
      <c r="M100" s="26" t="s">
        <v>721</v>
      </c>
      <c r="N100" s="26" t="s">
        <v>722</v>
      </c>
      <c r="O100" s="26" t="s">
        <v>723</v>
      </c>
      <c r="P100" s="28" t="s">
        <v>84</v>
      </c>
      <c r="Q100" s="26" t="s">
        <v>84</v>
      </c>
      <c r="R100" s="26" t="s">
        <v>724</v>
      </c>
      <c r="S100" s="28" t="s">
        <v>84</v>
      </c>
      <c r="T100" s="28" t="s">
        <v>84</v>
      </c>
      <c r="U100" s="37">
        <v>43656</v>
      </c>
      <c r="V100" s="37">
        <v>44013</v>
      </c>
      <c r="W100" s="228">
        <v>2020</v>
      </c>
      <c r="X100" s="37" t="s">
        <v>64</v>
      </c>
      <c r="Y100" s="37" t="s">
        <v>64</v>
      </c>
      <c r="Z100" s="34" t="e">
        <f>(IF(AP100=#REF!,#REF!,V100-#REF!))</f>
        <v>#REF!</v>
      </c>
      <c r="AA100" s="118" t="s">
        <v>154</v>
      </c>
      <c r="AB100" s="124">
        <v>44337</v>
      </c>
      <c r="AC100" s="112" t="s">
        <v>62</v>
      </c>
      <c r="AD100" s="112" t="s">
        <v>84</v>
      </c>
      <c r="AE100" s="125">
        <v>1</v>
      </c>
      <c r="AF100" s="4" t="s">
        <v>155</v>
      </c>
      <c r="AG100" s="107" t="s">
        <v>156</v>
      </c>
      <c r="AH100" s="118" t="s">
        <v>156</v>
      </c>
      <c r="AI100" s="126">
        <v>44337</v>
      </c>
      <c r="AJ100" s="118" t="s">
        <v>154</v>
      </c>
      <c r="AK100" s="118" t="s">
        <v>84</v>
      </c>
      <c r="AL100" s="125">
        <v>1</v>
      </c>
      <c r="AM100" s="125">
        <v>1</v>
      </c>
      <c r="AN100" s="118" t="s">
        <v>157</v>
      </c>
      <c r="AO100" s="193" t="s">
        <v>158</v>
      </c>
      <c r="AP100" s="191" t="s">
        <v>49</v>
      </c>
      <c r="AQ100" s="85" t="s">
        <v>154</v>
      </c>
      <c r="AR100" s="48">
        <v>44228</v>
      </c>
      <c r="AS100" s="46" t="s">
        <v>62</v>
      </c>
      <c r="AT100" s="46" t="s">
        <v>84</v>
      </c>
      <c r="AU100" s="47">
        <v>1</v>
      </c>
      <c r="AV100" s="4" t="str">
        <f t="shared" si="1"/>
        <v>CUMPLIMIENTO TOTAL</v>
      </c>
      <c r="AW100" s="107" t="str">
        <f>(IF(AP100="CERRADO","NO APLICA ACCION CERRADA",AE100-#REF!))</f>
        <v>NO APLICA ACCION CERRADA</v>
      </c>
      <c r="AX100" s="118" t="str">
        <f>(IF(AP100="CERRADO","NO APLICA ACCION CERRADA",IF(Z100&lt;=0,"VENCIDO",IF(Z100&lt;=#REF!,"POR VENCER","CON TIEMPO"))))</f>
        <v>NO APLICA ACCION CERRADA</v>
      </c>
      <c r="AY100" s="48">
        <v>44228</v>
      </c>
      <c r="AZ100" s="85" t="s">
        <v>154</v>
      </c>
      <c r="BA100" s="46" t="s">
        <v>84</v>
      </c>
      <c r="BB100" s="47">
        <v>1</v>
      </c>
      <c r="BC100" s="118" t="s">
        <v>49</v>
      </c>
      <c r="BD100" s="118" t="s">
        <v>158</v>
      </c>
      <c r="BE100" s="45"/>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row>
    <row r="101" spans="1:438" ht="50.25" hidden="1" customHeight="1" x14ac:dyDescent="0.25">
      <c r="A101" s="35">
        <v>120</v>
      </c>
      <c r="B101" s="26" t="s">
        <v>725</v>
      </c>
      <c r="C101" s="25" t="s">
        <v>41</v>
      </c>
      <c r="D101" s="28" t="s">
        <v>102</v>
      </c>
      <c r="E101" s="84" t="s">
        <v>326</v>
      </c>
      <c r="F101" s="76" t="s">
        <v>726</v>
      </c>
      <c r="G101" s="25" t="s">
        <v>231</v>
      </c>
      <c r="H101" s="25" t="s">
        <v>7</v>
      </c>
      <c r="I101" s="28" t="s">
        <v>727</v>
      </c>
      <c r="J101" s="28" t="s">
        <v>728</v>
      </c>
      <c r="K101" s="28">
        <v>56</v>
      </c>
      <c r="L101" s="28">
        <v>2019</v>
      </c>
      <c r="M101" s="26" t="s">
        <v>729</v>
      </c>
      <c r="N101" s="26" t="s">
        <v>730</v>
      </c>
      <c r="O101" s="26" t="s">
        <v>731</v>
      </c>
      <c r="P101" s="28" t="s">
        <v>84</v>
      </c>
      <c r="Q101" s="26" t="s">
        <v>84</v>
      </c>
      <c r="R101" s="26" t="s">
        <v>617</v>
      </c>
      <c r="S101" s="28" t="s">
        <v>84</v>
      </c>
      <c r="T101" s="28" t="s">
        <v>84</v>
      </c>
      <c r="U101" s="37">
        <v>43656</v>
      </c>
      <c r="V101" s="37">
        <v>44013</v>
      </c>
      <c r="W101" s="228">
        <v>2020</v>
      </c>
      <c r="X101" s="37" t="s">
        <v>64</v>
      </c>
      <c r="Y101" s="37" t="s">
        <v>64</v>
      </c>
      <c r="Z101" s="34" t="e">
        <f>(IF(AP101=#REF!,#REF!,V101-#REF!))</f>
        <v>#REF!</v>
      </c>
      <c r="AA101" s="118" t="s">
        <v>154</v>
      </c>
      <c r="AB101" s="124">
        <v>44337</v>
      </c>
      <c r="AC101" s="112" t="s">
        <v>62</v>
      </c>
      <c r="AD101" s="112" t="s">
        <v>84</v>
      </c>
      <c r="AE101" s="125">
        <v>1</v>
      </c>
      <c r="AF101" s="4" t="s">
        <v>155</v>
      </c>
      <c r="AG101" s="107" t="s">
        <v>156</v>
      </c>
      <c r="AH101" s="118" t="s">
        <v>156</v>
      </c>
      <c r="AI101" s="126">
        <v>44337</v>
      </c>
      <c r="AJ101" s="118" t="s">
        <v>154</v>
      </c>
      <c r="AK101" s="118" t="s">
        <v>84</v>
      </c>
      <c r="AL101" s="127">
        <v>1</v>
      </c>
      <c r="AM101" s="125">
        <v>1</v>
      </c>
      <c r="AN101" s="118" t="s">
        <v>157</v>
      </c>
      <c r="AO101" s="193" t="s">
        <v>158</v>
      </c>
      <c r="AP101" s="191" t="s">
        <v>49</v>
      </c>
      <c r="AQ101" s="85" t="s">
        <v>154</v>
      </c>
      <c r="AR101" s="48">
        <v>44228</v>
      </c>
      <c r="AS101" s="46" t="s">
        <v>62</v>
      </c>
      <c r="AT101" s="46" t="s">
        <v>84</v>
      </c>
      <c r="AU101" s="47">
        <v>1</v>
      </c>
      <c r="AV101" s="4" t="str">
        <f t="shared" si="1"/>
        <v>CUMPLIMIENTO TOTAL</v>
      </c>
      <c r="AW101" s="107" t="str">
        <f>(IF(AP101="CERRADO","NO APLICA ACCION CERRADA",AE101-#REF!))</f>
        <v>NO APLICA ACCION CERRADA</v>
      </c>
      <c r="AX101" s="118" t="str">
        <f>(IF(AP101="CERRADO","NO APLICA ACCION CERRADA",IF(Z101&lt;=0,"VENCIDO",IF(Z101&lt;=#REF!,"POR VENCER","CON TIEMPO"))))</f>
        <v>NO APLICA ACCION CERRADA</v>
      </c>
      <c r="AY101" s="48">
        <v>44228</v>
      </c>
      <c r="AZ101" s="85" t="s">
        <v>154</v>
      </c>
      <c r="BA101" s="46" t="s">
        <v>84</v>
      </c>
      <c r="BB101" s="47">
        <v>1</v>
      </c>
      <c r="BC101" s="118" t="s">
        <v>49</v>
      </c>
      <c r="BD101" s="118" t="s">
        <v>158</v>
      </c>
      <c r="BE101" s="45"/>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row>
    <row r="102" spans="1:438" ht="50.25" hidden="1" customHeight="1" x14ac:dyDescent="0.25">
      <c r="A102" s="35">
        <v>121</v>
      </c>
      <c r="B102" s="26" t="s">
        <v>732</v>
      </c>
      <c r="C102" s="25" t="s">
        <v>24</v>
      </c>
      <c r="D102" s="28" t="s">
        <v>99</v>
      </c>
      <c r="E102" s="76" t="s">
        <v>326</v>
      </c>
      <c r="F102" s="76" t="s">
        <v>733</v>
      </c>
      <c r="G102" s="25" t="s">
        <v>309</v>
      </c>
      <c r="H102" s="25" t="s">
        <v>7</v>
      </c>
      <c r="I102" s="28" t="s">
        <v>734</v>
      </c>
      <c r="J102" s="28" t="s">
        <v>735</v>
      </c>
      <c r="K102" s="28">
        <v>56</v>
      </c>
      <c r="L102" s="28">
        <v>2019</v>
      </c>
      <c r="M102" s="26" t="s">
        <v>736</v>
      </c>
      <c r="N102" s="26" t="s">
        <v>737</v>
      </c>
      <c r="O102" s="26" t="s">
        <v>738</v>
      </c>
      <c r="P102" s="28" t="s">
        <v>84</v>
      </c>
      <c r="Q102" s="26" t="s">
        <v>84</v>
      </c>
      <c r="R102" s="26" t="s">
        <v>739</v>
      </c>
      <c r="S102" s="28" t="s">
        <v>84</v>
      </c>
      <c r="T102" s="28" t="s">
        <v>84</v>
      </c>
      <c r="U102" s="37">
        <v>43656</v>
      </c>
      <c r="V102" s="37">
        <v>44013</v>
      </c>
      <c r="W102" s="37">
        <v>44452</v>
      </c>
      <c r="X102" s="37" t="s">
        <v>64</v>
      </c>
      <c r="Y102" s="37" t="s">
        <v>64</v>
      </c>
      <c r="Z102" s="34" t="e">
        <f>(IF(AP102=#REF!,#REF!,V102-#REF!))</f>
        <v>#REF!</v>
      </c>
      <c r="AA102" s="106" t="s">
        <v>669</v>
      </c>
      <c r="AB102" s="124">
        <v>44386</v>
      </c>
      <c r="AC102" s="112" t="s">
        <v>62</v>
      </c>
      <c r="AD102" s="112" t="s">
        <v>84</v>
      </c>
      <c r="AE102" s="125">
        <v>1</v>
      </c>
      <c r="AF102" s="4" t="s">
        <v>155</v>
      </c>
      <c r="AG102" s="107">
        <v>-438</v>
      </c>
      <c r="AH102" s="118" t="s">
        <v>198</v>
      </c>
      <c r="AI102" s="124">
        <v>44523</v>
      </c>
      <c r="AJ102" s="116" t="s">
        <v>513</v>
      </c>
      <c r="AK102" s="118" t="s">
        <v>481</v>
      </c>
      <c r="AL102" s="125">
        <v>1</v>
      </c>
      <c r="AM102" s="125">
        <v>1</v>
      </c>
      <c r="AN102" s="118" t="s">
        <v>157</v>
      </c>
      <c r="AO102" s="193" t="s">
        <v>158</v>
      </c>
      <c r="AP102" s="191" t="s">
        <v>49</v>
      </c>
      <c r="AQ102" s="85" t="s">
        <v>154</v>
      </c>
      <c r="AR102" s="48">
        <v>44228</v>
      </c>
      <c r="AS102" s="46" t="s">
        <v>62</v>
      </c>
      <c r="AT102" s="46" t="s">
        <v>84</v>
      </c>
      <c r="AU102" s="47">
        <v>1</v>
      </c>
      <c r="AV102" s="4" t="str">
        <f t="shared" si="1"/>
        <v>CUMPLIMIENTO TOTAL</v>
      </c>
      <c r="AW102" s="107" t="str">
        <f>(IF(AP102="CERRADO","NO APLICA ACCION CERRADA",AE102-#REF!))</f>
        <v>NO APLICA ACCION CERRADA</v>
      </c>
      <c r="AX102" s="118" t="str">
        <f>(IF(AP102="CERRADO","NO APLICA ACCION CERRADA",IF(Z102&lt;=0,"VENCIDO",IF(Z102&lt;=#REF!,"POR VENCER","CON TIEMPO"))))</f>
        <v>NO APLICA ACCION CERRADA</v>
      </c>
      <c r="AY102" s="48">
        <v>44228</v>
      </c>
      <c r="AZ102" s="85" t="s">
        <v>154</v>
      </c>
      <c r="BA102" s="46" t="s">
        <v>84</v>
      </c>
      <c r="BB102" s="47">
        <v>1</v>
      </c>
      <c r="BC102" s="118" t="s">
        <v>49</v>
      </c>
      <c r="BD102" s="118" t="s">
        <v>158</v>
      </c>
      <c r="BE102" s="45"/>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row>
    <row r="103" spans="1:438" ht="50.25" hidden="1" customHeight="1" x14ac:dyDescent="0.25">
      <c r="A103" s="35">
        <v>122</v>
      </c>
      <c r="B103" s="26" t="s">
        <v>740</v>
      </c>
      <c r="C103" s="25" t="s">
        <v>43</v>
      </c>
      <c r="D103" s="28" t="s">
        <v>102</v>
      </c>
      <c r="E103" s="76" t="s">
        <v>326</v>
      </c>
      <c r="F103" s="76" t="s">
        <v>733</v>
      </c>
      <c r="G103" s="25" t="s">
        <v>231</v>
      </c>
      <c r="H103" s="25" t="s">
        <v>7</v>
      </c>
      <c r="I103" s="28" t="s">
        <v>741</v>
      </c>
      <c r="J103" s="28" t="s">
        <v>742</v>
      </c>
      <c r="K103" s="28">
        <v>56</v>
      </c>
      <c r="L103" s="28">
        <v>2019</v>
      </c>
      <c r="M103" s="26" t="s">
        <v>743</v>
      </c>
      <c r="N103" s="26" t="s">
        <v>744</v>
      </c>
      <c r="O103" s="26" t="s">
        <v>745</v>
      </c>
      <c r="P103" s="28" t="s">
        <v>84</v>
      </c>
      <c r="Q103" s="26" t="s">
        <v>84</v>
      </c>
      <c r="R103" s="26" t="s">
        <v>746</v>
      </c>
      <c r="S103" s="28" t="s">
        <v>84</v>
      </c>
      <c r="T103" s="28" t="s">
        <v>84</v>
      </c>
      <c r="U103" s="37">
        <v>43656</v>
      </c>
      <c r="V103" s="37">
        <v>44013</v>
      </c>
      <c r="W103" s="228">
        <v>2020</v>
      </c>
      <c r="X103" s="37" t="s">
        <v>64</v>
      </c>
      <c r="Y103" s="37" t="s">
        <v>64</v>
      </c>
      <c r="Z103" s="34" t="e">
        <f>(IF(AP103=#REF!,#REF!,V103-#REF!))</f>
        <v>#REF!</v>
      </c>
      <c r="AA103" s="118" t="s">
        <v>154</v>
      </c>
      <c r="AB103" s="124">
        <v>44337</v>
      </c>
      <c r="AC103" s="112" t="s">
        <v>62</v>
      </c>
      <c r="AD103" s="112" t="s">
        <v>84</v>
      </c>
      <c r="AE103" s="125">
        <v>1</v>
      </c>
      <c r="AF103" s="4" t="s">
        <v>155</v>
      </c>
      <c r="AG103" s="107" t="s">
        <v>156</v>
      </c>
      <c r="AH103" s="118" t="s">
        <v>156</v>
      </c>
      <c r="AI103" s="126">
        <v>44337</v>
      </c>
      <c r="AJ103" s="118" t="s">
        <v>154</v>
      </c>
      <c r="AK103" s="118" t="s">
        <v>84</v>
      </c>
      <c r="AL103" s="127">
        <v>1</v>
      </c>
      <c r="AM103" s="125">
        <v>1</v>
      </c>
      <c r="AN103" s="118" t="s">
        <v>157</v>
      </c>
      <c r="AO103" s="193" t="s">
        <v>158</v>
      </c>
      <c r="AP103" s="191" t="s">
        <v>49</v>
      </c>
      <c r="AQ103" s="85" t="s">
        <v>154</v>
      </c>
      <c r="AR103" s="48">
        <v>44228</v>
      </c>
      <c r="AS103" s="46" t="s">
        <v>62</v>
      </c>
      <c r="AT103" s="46" t="s">
        <v>84</v>
      </c>
      <c r="AU103" s="47">
        <v>1</v>
      </c>
      <c r="AV103" s="4" t="str">
        <f t="shared" si="1"/>
        <v>CUMPLIMIENTO TOTAL</v>
      </c>
      <c r="AW103" s="107" t="str">
        <f>(IF(AP103="CERRADO","NO APLICA ACCION CERRADA",AE103-#REF!))</f>
        <v>NO APLICA ACCION CERRADA</v>
      </c>
      <c r="AX103" s="118" t="str">
        <f>(IF(AP103="CERRADO","NO APLICA ACCION CERRADA",IF(Z103&lt;=0,"VENCIDO",IF(Z103&lt;=#REF!,"POR VENCER","CON TIEMPO"))))</f>
        <v>NO APLICA ACCION CERRADA</v>
      </c>
      <c r="AY103" s="48">
        <v>44228</v>
      </c>
      <c r="AZ103" s="85" t="s">
        <v>154</v>
      </c>
      <c r="BA103" s="46" t="s">
        <v>84</v>
      </c>
      <c r="BB103" s="47">
        <v>1</v>
      </c>
      <c r="BC103" s="118" t="s">
        <v>49</v>
      </c>
      <c r="BD103" s="118" t="s">
        <v>158</v>
      </c>
      <c r="BE103" s="45"/>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row>
    <row r="104" spans="1:438" ht="50.25" hidden="1" customHeight="1" x14ac:dyDescent="0.25">
      <c r="A104" s="35">
        <v>123</v>
      </c>
      <c r="B104" s="26" t="s">
        <v>747</v>
      </c>
      <c r="C104" s="25" t="s">
        <v>748</v>
      </c>
      <c r="D104" s="25" t="s">
        <v>325</v>
      </c>
      <c r="E104" s="84" t="s">
        <v>326</v>
      </c>
      <c r="F104" s="76" t="s">
        <v>726</v>
      </c>
      <c r="G104" s="25" t="s">
        <v>231</v>
      </c>
      <c r="H104" s="25" t="s">
        <v>7</v>
      </c>
      <c r="I104" s="28" t="s">
        <v>749</v>
      </c>
      <c r="J104" s="28" t="s">
        <v>750</v>
      </c>
      <c r="K104" s="28">
        <v>56</v>
      </c>
      <c r="L104" s="28">
        <v>2019</v>
      </c>
      <c r="M104" s="26" t="s">
        <v>751</v>
      </c>
      <c r="N104" s="26" t="s">
        <v>752</v>
      </c>
      <c r="O104" s="26" t="s">
        <v>753</v>
      </c>
      <c r="P104" s="28" t="s">
        <v>84</v>
      </c>
      <c r="Q104" s="26" t="s">
        <v>84</v>
      </c>
      <c r="R104" s="26" t="s">
        <v>754</v>
      </c>
      <c r="S104" s="28" t="s">
        <v>84</v>
      </c>
      <c r="T104" s="28" t="s">
        <v>84</v>
      </c>
      <c r="U104" s="37">
        <v>43656</v>
      </c>
      <c r="V104" s="37">
        <v>44013</v>
      </c>
      <c r="W104" s="37">
        <v>44452</v>
      </c>
      <c r="X104" s="37" t="s">
        <v>64</v>
      </c>
      <c r="Y104" s="37" t="s">
        <v>64</v>
      </c>
      <c r="Z104" s="34" t="e">
        <f>(IF(AP104=#REF!,#REF!,V104-#REF!))</f>
        <v>#REF!</v>
      </c>
      <c r="AA104" s="106" t="s">
        <v>755</v>
      </c>
      <c r="AB104" s="124">
        <v>44385</v>
      </c>
      <c r="AC104" s="112" t="s">
        <v>62</v>
      </c>
      <c r="AD104" s="112" t="s">
        <v>84</v>
      </c>
      <c r="AE104" s="125">
        <v>1</v>
      </c>
      <c r="AF104" s="4" t="s">
        <v>155</v>
      </c>
      <c r="AG104" s="107">
        <v>-438</v>
      </c>
      <c r="AH104" s="118" t="s">
        <v>198</v>
      </c>
      <c r="AI104" s="124">
        <v>44523</v>
      </c>
      <c r="AJ104" s="116" t="s">
        <v>513</v>
      </c>
      <c r="AK104" s="118" t="s">
        <v>481</v>
      </c>
      <c r="AL104" s="125">
        <v>1</v>
      </c>
      <c r="AM104" s="125">
        <v>1</v>
      </c>
      <c r="AN104" s="118" t="s">
        <v>157</v>
      </c>
      <c r="AO104" s="193" t="s">
        <v>158</v>
      </c>
      <c r="AP104" s="191" t="s">
        <v>49</v>
      </c>
      <c r="AQ104" s="85" t="s">
        <v>154</v>
      </c>
      <c r="AR104" s="48">
        <v>44228</v>
      </c>
      <c r="AS104" s="46" t="s">
        <v>62</v>
      </c>
      <c r="AT104" s="46" t="s">
        <v>84</v>
      </c>
      <c r="AU104" s="47">
        <v>1</v>
      </c>
      <c r="AV104" s="4" t="str">
        <f t="shared" si="1"/>
        <v>CUMPLIMIENTO TOTAL</v>
      </c>
      <c r="AW104" s="107" t="str">
        <f>(IF(AP104="CERRADO","NO APLICA ACCION CERRADA",AE104-#REF!))</f>
        <v>NO APLICA ACCION CERRADA</v>
      </c>
      <c r="AX104" s="118" t="str">
        <f>(IF(AP104="CERRADO","NO APLICA ACCION CERRADA",IF(Z104&lt;=0,"VENCIDO",IF(Z104&lt;=#REF!,"POR VENCER","CON TIEMPO"))))</f>
        <v>NO APLICA ACCION CERRADA</v>
      </c>
      <c r="AY104" s="48">
        <v>44228</v>
      </c>
      <c r="AZ104" s="85" t="s">
        <v>154</v>
      </c>
      <c r="BA104" s="46" t="s">
        <v>84</v>
      </c>
      <c r="BB104" s="47">
        <v>1</v>
      </c>
      <c r="BC104" s="118" t="s">
        <v>49</v>
      </c>
      <c r="BD104" s="118" t="s">
        <v>158</v>
      </c>
      <c r="BE104" s="45"/>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row>
    <row r="105" spans="1:438" ht="50.25" hidden="1" customHeight="1" x14ac:dyDescent="0.25">
      <c r="A105" s="35">
        <v>124</v>
      </c>
      <c r="B105" s="26" t="s">
        <v>756</v>
      </c>
      <c r="C105" s="25" t="s">
        <v>14</v>
      </c>
      <c r="D105" s="25" t="s">
        <v>757</v>
      </c>
      <c r="E105" s="84" t="s">
        <v>326</v>
      </c>
      <c r="F105" s="76" t="s">
        <v>726</v>
      </c>
      <c r="G105" s="25"/>
      <c r="H105" s="25" t="s">
        <v>7</v>
      </c>
      <c r="I105" s="28" t="s">
        <v>758</v>
      </c>
      <c r="J105" s="28" t="s">
        <v>750</v>
      </c>
      <c r="K105" s="28">
        <v>56</v>
      </c>
      <c r="L105" s="28">
        <v>2019</v>
      </c>
      <c r="M105" s="26" t="s">
        <v>759</v>
      </c>
      <c r="N105" s="26" t="s">
        <v>752</v>
      </c>
      <c r="O105" s="26" t="s">
        <v>760</v>
      </c>
      <c r="P105" s="28" t="s">
        <v>84</v>
      </c>
      <c r="Q105" s="26" t="s">
        <v>84</v>
      </c>
      <c r="R105" s="26" t="s">
        <v>761</v>
      </c>
      <c r="S105" s="28" t="s">
        <v>84</v>
      </c>
      <c r="T105" s="28" t="s">
        <v>84</v>
      </c>
      <c r="U105" s="37">
        <v>43656</v>
      </c>
      <c r="V105" s="37">
        <v>44013</v>
      </c>
      <c r="W105" s="37">
        <v>44452</v>
      </c>
      <c r="X105" s="37" t="s">
        <v>64</v>
      </c>
      <c r="Y105" s="37" t="s">
        <v>64</v>
      </c>
      <c r="Z105" s="34" t="e">
        <f>(IF(AP105=#REF!,#REF!,V105-#REF!))</f>
        <v>#REF!</v>
      </c>
      <c r="AA105" s="116" t="s">
        <v>762</v>
      </c>
      <c r="AB105" s="124">
        <v>44383</v>
      </c>
      <c r="AC105" s="112" t="s">
        <v>64</v>
      </c>
      <c r="AD105" s="116" t="s">
        <v>763</v>
      </c>
      <c r="AE105" s="125">
        <v>0.9</v>
      </c>
      <c r="AF105" s="4" t="s">
        <v>527</v>
      </c>
      <c r="AG105" s="107">
        <v>-438</v>
      </c>
      <c r="AH105" s="118" t="s">
        <v>198</v>
      </c>
      <c r="AI105" s="124">
        <v>44523</v>
      </c>
      <c r="AJ105" s="116" t="s">
        <v>513</v>
      </c>
      <c r="AK105" s="118" t="s">
        <v>481</v>
      </c>
      <c r="AL105" s="125">
        <v>1</v>
      </c>
      <c r="AM105" s="125">
        <v>1</v>
      </c>
      <c r="AN105" s="118" t="s">
        <v>157</v>
      </c>
      <c r="AO105" s="193" t="s">
        <v>158</v>
      </c>
      <c r="AP105" s="191" t="s">
        <v>49</v>
      </c>
      <c r="AQ105" s="85" t="s">
        <v>154</v>
      </c>
      <c r="AR105" s="48">
        <v>44228</v>
      </c>
      <c r="AS105" s="46" t="s">
        <v>62</v>
      </c>
      <c r="AT105" s="46" t="s">
        <v>84</v>
      </c>
      <c r="AU105" s="47">
        <v>1</v>
      </c>
      <c r="AV105" s="4" t="str">
        <f t="shared" si="1"/>
        <v>CUMPLIMIENTO TOTAL</v>
      </c>
      <c r="AW105" s="107" t="str">
        <f>(IF(AP105="CERRADO","NO APLICA ACCION CERRADA",AE105-#REF!))</f>
        <v>NO APLICA ACCION CERRADA</v>
      </c>
      <c r="AX105" s="118" t="str">
        <f>(IF(AP105="CERRADO","NO APLICA ACCION CERRADA",IF(Z105&lt;=0,"VENCIDO",IF(Z105&lt;=#REF!,"POR VENCER","CON TIEMPO"))))</f>
        <v>NO APLICA ACCION CERRADA</v>
      </c>
      <c r="AY105" s="48">
        <v>44228</v>
      </c>
      <c r="AZ105" s="85" t="s">
        <v>154</v>
      </c>
      <c r="BA105" s="46" t="s">
        <v>84</v>
      </c>
      <c r="BB105" s="47">
        <v>1</v>
      </c>
      <c r="BC105" s="118" t="s">
        <v>49</v>
      </c>
      <c r="BD105" s="118" t="s">
        <v>158</v>
      </c>
      <c r="BE105" s="45"/>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row>
    <row r="106" spans="1:438" ht="50.25" hidden="1" customHeight="1" x14ac:dyDescent="0.25">
      <c r="A106" s="35">
        <v>125</v>
      </c>
      <c r="B106" s="26" t="s">
        <v>764</v>
      </c>
      <c r="C106" s="25" t="s">
        <v>25</v>
      </c>
      <c r="D106" s="28" t="s">
        <v>99</v>
      </c>
      <c r="E106" s="25" t="s">
        <v>240</v>
      </c>
      <c r="F106" s="25" t="s">
        <v>241</v>
      </c>
      <c r="G106" s="25" t="s">
        <v>701</v>
      </c>
      <c r="H106" s="25" t="s">
        <v>7</v>
      </c>
      <c r="I106" s="28" t="s">
        <v>765</v>
      </c>
      <c r="J106" s="28" t="s">
        <v>766</v>
      </c>
      <c r="K106" s="28">
        <v>56</v>
      </c>
      <c r="L106" s="28">
        <v>2019</v>
      </c>
      <c r="M106" s="26" t="s">
        <v>767</v>
      </c>
      <c r="N106" s="26" t="s">
        <v>768</v>
      </c>
      <c r="O106" s="26" t="s">
        <v>769</v>
      </c>
      <c r="P106" s="28" t="s">
        <v>84</v>
      </c>
      <c r="Q106" s="26" t="s">
        <v>84</v>
      </c>
      <c r="R106" s="26" t="s">
        <v>770</v>
      </c>
      <c r="S106" s="28" t="s">
        <v>84</v>
      </c>
      <c r="T106" s="28" t="s">
        <v>84</v>
      </c>
      <c r="U106" s="37">
        <v>43656</v>
      </c>
      <c r="V106" s="37">
        <v>44013</v>
      </c>
      <c r="W106" s="228">
        <v>2020</v>
      </c>
      <c r="X106" s="37" t="s">
        <v>64</v>
      </c>
      <c r="Y106" s="37" t="s">
        <v>64</v>
      </c>
      <c r="Z106" s="34" t="e">
        <f>(IF(AP106=#REF!,#REF!,V106-#REF!))</f>
        <v>#REF!</v>
      </c>
      <c r="AA106" s="118" t="s">
        <v>154</v>
      </c>
      <c r="AB106" s="124">
        <v>44337</v>
      </c>
      <c r="AC106" s="112" t="s">
        <v>62</v>
      </c>
      <c r="AD106" s="112" t="s">
        <v>84</v>
      </c>
      <c r="AE106" s="125">
        <v>1</v>
      </c>
      <c r="AF106" s="4" t="s">
        <v>155</v>
      </c>
      <c r="AG106" s="107" t="s">
        <v>156</v>
      </c>
      <c r="AH106" s="118" t="s">
        <v>156</v>
      </c>
      <c r="AI106" s="126">
        <v>44337</v>
      </c>
      <c r="AJ106" s="118" t="s">
        <v>154</v>
      </c>
      <c r="AK106" s="118" t="s">
        <v>84</v>
      </c>
      <c r="AL106" s="125">
        <v>1</v>
      </c>
      <c r="AM106" s="125">
        <v>1</v>
      </c>
      <c r="AN106" s="118" t="s">
        <v>157</v>
      </c>
      <c r="AO106" s="193" t="s">
        <v>158</v>
      </c>
      <c r="AP106" s="191" t="s">
        <v>49</v>
      </c>
      <c r="AQ106" s="85" t="s">
        <v>154</v>
      </c>
      <c r="AR106" s="48">
        <v>44228</v>
      </c>
      <c r="AS106" s="46" t="s">
        <v>62</v>
      </c>
      <c r="AT106" s="46" t="s">
        <v>84</v>
      </c>
      <c r="AU106" s="47">
        <v>1</v>
      </c>
      <c r="AV106" s="4" t="str">
        <f t="shared" si="1"/>
        <v>CUMPLIMIENTO TOTAL</v>
      </c>
      <c r="AW106" s="107" t="str">
        <f>(IF(AP106="CERRADO","NO APLICA ACCION CERRADA",AE106-#REF!))</f>
        <v>NO APLICA ACCION CERRADA</v>
      </c>
      <c r="AX106" s="118" t="str">
        <f>(IF(AP106="CERRADO","NO APLICA ACCION CERRADA",IF(Z106&lt;=0,"VENCIDO",IF(Z106&lt;=#REF!,"POR VENCER","CON TIEMPO"))))</f>
        <v>NO APLICA ACCION CERRADA</v>
      </c>
      <c r="AY106" s="48">
        <v>44228</v>
      </c>
      <c r="AZ106" s="85" t="s">
        <v>154</v>
      </c>
      <c r="BA106" s="46" t="s">
        <v>84</v>
      </c>
      <c r="BB106" s="47">
        <v>1</v>
      </c>
      <c r="BC106" s="118" t="s">
        <v>49</v>
      </c>
      <c r="BD106" s="118" t="s">
        <v>158</v>
      </c>
      <c r="BE106" s="45"/>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row>
    <row r="107" spans="1:438" ht="50.25" hidden="1" customHeight="1" x14ac:dyDescent="0.25">
      <c r="A107" s="35">
        <v>126</v>
      </c>
      <c r="B107" s="26" t="s">
        <v>771</v>
      </c>
      <c r="C107" s="25" t="s">
        <v>40</v>
      </c>
      <c r="D107" s="28" t="s">
        <v>102</v>
      </c>
      <c r="E107" s="25" t="s">
        <v>240</v>
      </c>
      <c r="F107" s="25" t="s">
        <v>241</v>
      </c>
      <c r="G107" s="25" t="s">
        <v>231</v>
      </c>
      <c r="H107" s="25" t="s">
        <v>7</v>
      </c>
      <c r="I107" s="28" t="s">
        <v>772</v>
      </c>
      <c r="J107" s="28" t="s">
        <v>766</v>
      </c>
      <c r="K107" s="28">
        <v>56</v>
      </c>
      <c r="L107" s="28">
        <v>2019</v>
      </c>
      <c r="M107" s="26" t="s">
        <v>767</v>
      </c>
      <c r="N107" s="26" t="s">
        <v>773</v>
      </c>
      <c r="O107" s="26" t="s">
        <v>774</v>
      </c>
      <c r="P107" s="28" t="s">
        <v>84</v>
      </c>
      <c r="Q107" s="26" t="s">
        <v>84</v>
      </c>
      <c r="R107" s="26" t="s">
        <v>775</v>
      </c>
      <c r="S107" s="28" t="s">
        <v>84</v>
      </c>
      <c r="T107" s="28" t="s">
        <v>84</v>
      </c>
      <c r="U107" s="37">
        <v>43656</v>
      </c>
      <c r="V107" s="37">
        <v>44013</v>
      </c>
      <c r="W107" s="228">
        <v>2020</v>
      </c>
      <c r="X107" s="37" t="s">
        <v>64</v>
      </c>
      <c r="Y107" s="37" t="s">
        <v>64</v>
      </c>
      <c r="Z107" s="34" t="e">
        <f>(IF(AP107=#REF!,#REF!,V107-#REF!))</f>
        <v>#REF!</v>
      </c>
      <c r="AA107" s="118" t="s">
        <v>154</v>
      </c>
      <c r="AB107" s="124">
        <v>44337</v>
      </c>
      <c r="AC107" s="112" t="s">
        <v>62</v>
      </c>
      <c r="AD107" s="112" t="s">
        <v>84</v>
      </c>
      <c r="AE107" s="125">
        <v>1</v>
      </c>
      <c r="AF107" s="4" t="s">
        <v>155</v>
      </c>
      <c r="AG107" s="107" t="s">
        <v>156</v>
      </c>
      <c r="AH107" s="118" t="s">
        <v>156</v>
      </c>
      <c r="AI107" s="126">
        <v>44337</v>
      </c>
      <c r="AJ107" s="118" t="s">
        <v>154</v>
      </c>
      <c r="AK107" s="118" t="s">
        <v>84</v>
      </c>
      <c r="AL107" s="127">
        <v>1</v>
      </c>
      <c r="AM107" s="125">
        <v>1</v>
      </c>
      <c r="AN107" s="118" t="s">
        <v>157</v>
      </c>
      <c r="AO107" s="193" t="s">
        <v>158</v>
      </c>
      <c r="AP107" s="191" t="s">
        <v>49</v>
      </c>
      <c r="AQ107" s="85" t="s">
        <v>154</v>
      </c>
      <c r="AR107" s="48">
        <v>44228</v>
      </c>
      <c r="AS107" s="46" t="s">
        <v>62</v>
      </c>
      <c r="AT107" s="46" t="s">
        <v>84</v>
      </c>
      <c r="AU107" s="47">
        <v>1</v>
      </c>
      <c r="AV107" s="4" t="str">
        <f t="shared" si="1"/>
        <v>CUMPLIMIENTO TOTAL</v>
      </c>
      <c r="AW107" s="107" t="str">
        <f>(IF(AP107="CERRADO","NO APLICA ACCION CERRADA",AE107-#REF!))</f>
        <v>NO APLICA ACCION CERRADA</v>
      </c>
      <c r="AX107" s="118" t="str">
        <f>(IF(AP107="CERRADO","NO APLICA ACCION CERRADA",IF(Z107&lt;=0,"VENCIDO",IF(Z107&lt;=#REF!,"POR VENCER","CON TIEMPO"))))</f>
        <v>NO APLICA ACCION CERRADA</v>
      </c>
      <c r="AY107" s="48">
        <v>44228</v>
      </c>
      <c r="AZ107" s="85" t="s">
        <v>154</v>
      </c>
      <c r="BA107" s="46" t="s">
        <v>84</v>
      </c>
      <c r="BB107" s="47">
        <v>1</v>
      </c>
      <c r="BC107" s="118" t="s">
        <v>49</v>
      </c>
      <c r="BD107" s="118" t="s">
        <v>158</v>
      </c>
      <c r="BE107" s="45"/>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row>
    <row r="108" spans="1:438" ht="50.25" hidden="1" customHeight="1" x14ac:dyDescent="0.25">
      <c r="A108" s="35">
        <v>127</v>
      </c>
      <c r="B108" s="26" t="s">
        <v>70</v>
      </c>
      <c r="C108" s="25" t="s">
        <v>541</v>
      </c>
      <c r="D108" s="28" t="s">
        <v>96</v>
      </c>
      <c r="E108" s="76" t="s">
        <v>326</v>
      </c>
      <c r="F108" s="76" t="s">
        <v>776</v>
      </c>
      <c r="G108" s="25" t="s">
        <v>301</v>
      </c>
      <c r="H108" s="25" t="s">
        <v>7</v>
      </c>
      <c r="I108" s="28" t="s">
        <v>777</v>
      </c>
      <c r="J108" s="28" t="s">
        <v>778</v>
      </c>
      <c r="K108" s="28">
        <v>56</v>
      </c>
      <c r="L108" s="28">
        <v>2019</v>
      </c>
      <c r="M108" s="26" t="s">
        <v>779</v>
      </c>
      <c r="N108" s="26" t="s">
        <v>780</v>
      </c>
      <c r="O108" s="26" t="s">
        <v>781</v>
      </c>
      <c r="P108" s="28" t="s">
        <v>84</v>
      </c>
      <c r="Q108" s="26" t="s">
        <v>84</v>
      </c>
      <c r="R108" s="26" t="s">
        <v>782</v>
      </c>
      <c r="S108" s="28" t="s">
        <v>84</v>
      </c>
      <c r="T108" s="28" t="s">
        <v>84</v>
      </c>
      <c r="U108" s="37">
        <v>43656</v>
      </c>
      <c r="V108" s="37">
        <v>44013</v>
      </c>
      <c r="W108" s="37">
        <v>44452</v>
      </c>
      <c r="X108" s="37" t="s">
        <v>64</v>
      </c>
      <c r="Y108" s="37" t="s">
        <v>64</v>
      </c>
      <c r="Z108" s="34" t="e">
        <f>(IF(AP108=#REF!,#REF!,V108-#REF!))</f>
        <v>#REF!</v>
      </c>
      <c r="AA108" s="116" t="s">
        <v>783</v>
      </c>
      <c r="AB108" s="124">
        <v>44368</v>
      </c>
      <c r="AC108" s="112" t="s">
        <v>62</v>
      </c>
      <c r="AD108" s="112" t="s">
        <v>84</v>
      </c>
      <c r="AE108" s="125">
        <v>1</v>
      </c>
      <c r="AF108" s="4" t="s">
        <v>155</v>
      </c>
      <c r="AG108" s="107">
        <v>-438</v>
      </c>
      <c r="AH108" s="118" t="s">
        <v>198</v>
      </c>
      <c r="AI108" s="124">
        <v>44523</v>
      </c>
      <c r="AJ108" s="116" t="s">
        <v>513</v>
      </c>
      <c r="AK108" s="118" t="s">
        <v>481</v>
      </c>
      <c r="AL108" s="125">
        <v>1</v>
      </c>
      <c r="AM108" s="125">
        <v>1</v>
      </c>
      <c r="AN108" s="118" t="s">
        <v>157</v>
      </c>
      <c r="AO108" s="193" t="s">
        <v>158</v>
      </c>
      <c r="AP108" s="191" t="s">
        <v>49</v>
      </c>
      <c r="AQ108" s="85" t="s">
        <v>154</v>
      </c>
      <c r="AR108" s="48">
        <v>44228</v>
      </c>
      <c r="AS108" s="46" t="s">
        <v>62</v>
      </c>
      <c r="AT108" s="46" t="s">
        <v>84</v>
      </c>
      <c r="AU108" s="47">
        <v>1</v>
      </c>
      <c r="AV108" s="4" t="str">
        <f t="shared" si="1"/>
        <v>CUMPLIMIENTO TOTAL</v>
      </c>
      <c r="AW108" s="107" t="str">
        <f>(IF(AP108="CERRADO","NO APLICA ACCION CERRADA",AE108-#REF!))</f>
        <v>NO APLICA ACCION CERRADA</v>
      </c>
      <c r="AX108" s="118" t="str">
        <f>(IF(AP108="CERRADO","NO APLICA ACCION CERRADA",IF(Z108&lt;=0,"VENCIDO",IF(Z108&lt;=#REF!,"POR VENCER","CON TIEMPO"))))</f>
        <v>NO APLICA ACCION CERRADA</v>
      </c>
      <c r="AY108" s="48">
        <v>44228</v>
      </c>
      <c r="AZ108" s="85" t="s">
        <v>154</v>
      </c>
      <c r="BA108" s="46" t="s">
        <v>84</v>
      </c>
      <c r="BB108" s="47">
        <v>1</v>
      </c>
      <c r="BC108" s="118" t="s">
        <v>49</v>
      </c>
      <c r="BD108" s="118" t="s">
        <v>158</v>
      </c>
      <c r="BE108" s="45"/>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row>
    <row r="109" spans="1:438" ht="50.25" hidden="1" customHeight="1" x14ac:dyDescent="0.25">
      <c r="A109" s="35">
        <v>128</v>
      </c>
      <c r="B109" s="26" t="s">
        <v>784</v>
      </c>
      <c r="C109" s="25" t="s">
        <v>43</v>
      </c>
      <c r="D109" s="28" t="s">
        <v>102</v>
      </c>
      <c r="E109" s="28" t="s">
        <v>170</v>
      </c>
      <c r="F109" s="25" t="s">
        <v>278</v>
      </c>
      <c r="G109" s="25" t="s">
        <v>231</v>
      </c>
      <c r="H109" s="25" t="s">
        <v>7</v>
      </c>
      <c r="I109" s="28" t="s">
        <v>785</v>
      </c>
      <c r="J109" s="28" t="s">
        <v>786</v>
      </c>
      <c r="K109" s="28">
        <v>56</v>
      </c>
      <c r="L109" s="28">
        <v>2019</v>
      </c>
      <c r="M109" s="26" t="s">
        <v>787</v>
      </c>
      <c r="N109" s="26" t="s">
        <v>788</v>
      </c>
      <c r="O109" s="26" t="s">
        <v>789</v>
      </c>
      <c r="P109" s="28" t="s">
        <v>84</v>
      </c>
      <c r="Q109" s="26" t="s">
        <v>84</v>
      </c>
      <c r="R109" s="26" t="s">
        <v>746</v>
      </c>
      <c r="S109" s="28" t="s">
        <v>84</v>
      </c>
      <c r="T109" s="28" t="s">
        <v>84</v>
      </c>
      <c r="U109" s="37">
        <v>43656</v>
      </c>
      <c r="V109" s="37">
        <v>44013</v>
      </c>
      <c r="W109" s="228">
        <v>2020</v>
      </c>
      <c r="X109" s="37" t="s">
        <v>64</v>
      </c>
      <c r="Y109" s="37" t="s">
        <v>64</v>
      </c>
      <c r="Z109" s="34" t="e">
        <f>(IF(AP109=#REF!,#REF!,V109-#REF!))</f>
        <v>#REF!</v>
      </c>
      <c r="AA109" s="118" t="s">
        <v>154</v>
      </c>
      <c r="AB109" s="124">
        <v>44337</v>
      </c>
      <c r="AC109" s="112" t="s">
        <v>62</v>
      </c>
      <c r="AD109" s="112" t="s">
        <v>84</v>
      </c>
      <c r="AE109" s="125">
        <v>1</v>
      </c>
      <c r="AF109" s="4" t="s">
        <v>155</v>
      </c>
      <c r="AG109" s="107" t="s">
        <v>156</v>
      </c>
      <c r="AH109" s="118" t="s">
        <v>156</v>
      </c>
      <c r="AI109" s="126">
        <v>44337</v>
      </c>
      <c r="AJ109" s="118" t="s">
        <v>154</v>
      </c>
      <c r="AK109" s="118" t="s">
        <v>84</v>
      </c>
      <c r="AL109" s="127">
        <v>1</v>
      </c>
      <c r="AM109" s="125">
        <v>1</v>
      </c>
      <c r="AN109" s="118" t="s">
        <v>157</v>
      </c>
      <c r="AO109" s="193" t="s">
        <v>158</v>
      </c>
      <c r="AP109" s="191" t="s">
        <v>49</v>
      </c>
      <c r="AQ109" s="85" t="s">
        <v>154</v>
      </c>
      <c r="AR109" s="48">
        <v>44228</v>
      </c>
      <c r="AS109" s="46" t="s">
        <v>62</v>
      </c>
      <c r="AT109" s="46" t="s">
        <v>84</v>
      </c>
      <c r="AU109" s="47">
        <v>1</v>
      </c>
      <c r="AV109" s="4" t="str">
        <f t="shared" si="1"/>
        <v>CUMPLIMIENTO TOTAL</v>
      </c>
      <c r="AW109" s="107" t="str">
        <f>(IF(AP109="CERRADO","NO APLICA ACCION CERRADA",AE109-#REF!))</f>
        <v>NO APLICA ACCION CERRADA</v>
      </c>
      <c r="AX109" s="118" t="str">
        <f>(IF(AP109="CERRADO","NO APLICA ACCION CERRADA",IF(Z109&lt;=0,"VENCIDO",IF(Z109&lt;=#REF!,"POR VENCER","CON TIEMPO"))))</f>
        <v>NO APLICA ACCION CERRADA</v>
      </c>
      <c r="AY109" s="48">
        <v>44228</v>
      </c>
      <c r="AZ109" s="85" t="s">
        <v>154</v>
      </c>
      <c r="BA109" s="46" t="s">
        <v>84</v>
      </c>
      <c r="BB109" s="47">
        <v>1</v>
      </c>
      <c r="BC109" s="118" t="s">
        <v>49</v>
      </c>
      <c r="BD109" s="118" t="s">
        <v>158</v>
      </c>
      <c r="BE109" s="45"/>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row>
    <row r="110" spans="1:438" ht="50.25" hidden="1" customHeight="1" x14ac:dyDescent="0.25">
      <c r="A110" s="35">
        <v>129</v>
      </c>
      <c r="B110" s="26" t="s">
        <v>790</v>
      </c>
      <c r="C110" s="25" t="s">
        <v>40</v>
      </c>
      <c r="D110" s="28" t="s">
        <v>102</v>
      </c>
      <c r="E110" s="25" t="s">
        <v>258</v>
      </c>
      <c r="F110" s="25" t="s">
        <v>791</v>
      </c>
      <c r="G110" s="25" t="s">
        <v>231</v>
      </c>
      <c r="H110" s="25" t="s">
        <v>7</v>
      </c>
      <c r="I110" s="28" t="s">
        <v>792</v>
      </c>
      <c r="J110" s="28" t="s">
        <v>303</v>
      </c>
      <c r="K110" s="28">
        <v>59</v>
      </c>
      <c r="L110" s="28">
        <v>2019</v>
      </c>
      <c r="M110" s="26" t="s">
        <v>793</v>
      </c>
      <c r="N110" s="26" t="s">
        <v>794</v>
      </c>
      <c r="O110" s="26" t="s">
        <v>795</v>
      </c>
      <c r="P110" s="28" t="s">
        <v>84</v>
      </c>
      <c r="Q110" s="26" t="s">
        <v>84</v>
      </c>
      <c r="R110" s="26" t="s">
        <v>796</v>
      </c>
      <c r="S110" s="28" t="s">
        <v>84</v>
      </c>
      <c r="T110" s="28" t="s">
        <v>84</v>
      </c>
      <c r="U110" s="37">
        <v>43731</v>
      </c>
      <c r="V110" s="37">
        <v>44092</v>
      </c>
      <c r="W110" s="228">
        <v>2020</v>
      </c>
      <c r="X110" s="37" t="s">
        <v>64</v>
      </c>
      <c r="Y110" s="37" t="s">
        <v>64</v>
      </c>
      <c r="Z110" s="34" t="e">
        <f>(IF(AP110=#REF!,#REF!,V110-#REF!))</f>
        <v>#REF!</v>
      </c>
      <c r="AA110" s="118" t="s">
        <v>154</v>
      </c>
      <c r="AB110" s="124">
        <v>44337</v>
      </c>
      <c r="AC110" s="112" t="s">
        <v>62</v>
      </c>
      <c r="AD110" s="112" t="s">
        <v>84</v>
      </c>
      <c r="AE110" s="125">
        <v>1</v>
      </c>
      <c r="AF110" s="4" t="s">
        <v>155</v>
      </c>
      <c r="AG110" s="107" t="s">
        <v>156</v>
      </c>
      <c r="AH110" s="118" t="s">
        <v>156</v>
      </c>
      <c r="AI110" s="126">
        <v>44337</v>
      </c>
      <c r="AJ110" s="118" t="s">
        <v>154</v>
      </c>
      <c r="AK110" s="118" t="s">
        <v>84</v>
      </c>
      <c r="AL110" s="127">
        <v>1</v>
      </c>
      <c r="AM110" s="125">
        <v>1</v>
      </c>
      <c r="AN110" s="118" t="s">
        <v>157</v>
      </c>
      <c r="AO110" s="193" t="s">
        <v>158</v>
      </c>
      <c r="AP110" s="191" t="s">
        <v>49</v>
      </c>
      <c r="AQ110" s="85" t="s">
        <v>154</v>
      </c>
      <c r="AR110" s="48">
        <v>44228</v>
      </c>
      <c r="AS110" s="46" t="s">
        <v>62</v>
      </c>
      <c r="AT110" s="46" t="s">
        <v>84</v>
      </c>
      <c r="AU110" s="47">
        <v>1</v>
      </c>
      <c r="AV110" s="4" t="str">
        <f t="shared" si="1"/>
        <v>CUMPLIMIENTO TOTAL</v>
      </c>
      <c r="AW110" s="107" t="str">
        <f>(IF(AP110="CERRADO","NO APLICA ACCION CERRADA",AE110-#REF!))</f>
        <v>NO APLICA ACCION CERRADA</v>
      </c>
      <c r="AX110" s="118" t="str">
        <f>(IF(AP110="CERRADO","NO APLICA ACCION CERRADA",IF(Z110&lt;=0,"VENCIDO",IF(Z110&lt;=#REF!,"POR VENCER","CON TIEMPO"))))</f>
        <v>NO APLICA ACCION CERRADA</v>
      </c>
      <c r="AY110" s="48">
        <v>44228</v>
      </c>
      <c r="AZ110" s="85" t="s">
        <v>154</v>
      </c>
      <c r="BA110" s="46" t="s">
        <v>84</v>
      </c>
      <c r="BB110" s="47">
        <v>1</v>
      </c>
      <c r="BC110" s="118" t="s">
        <v>49</v>
      </c>
      <c r="BD110" s="118" t="s">
        <v>158</v>
      </c>
      <c r="BE110" s="45"/>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row>
    <row r="111" spans="1:438" ht="50.25" hidden="1" customHeight="1" x14ac:dyDescent="0.25">
      <c r="A111" s="35">
        <v>130</v>
      </c>
      <c r="B111" s="26" t="s">
        <v>797</v>
      </c>
      <c r="C111" s="25" t="s">
        <v>34</v>
      </c>
      <c r="D111" s="28" t="s">
        <v>99</v>
      </c>
      <c r="E111" s="76" t="s">
        <v>326</v>
      </c>
      <c r="F111" s="76" t="s">
        <v>798</v>
      </c>
      <c r="G111" s="25" t="s">
        <v>631</v>
      </c>
      <c r="H111" s="25" t="s">
        <v>7</v>
      </c>
      <c r="I111" s="28" t="s">
        <v>799</v>
      </c>
      <c r="J111" s="28" t="s">
        <v>800</v>
      </c>
      <c r="K111" s="28">
        <v>59</v>
      </c>
      <c r="L111" s="28">
        <v>2019</v>
      </c>
      <c r="M111" s="26" t="s">
        <v>801</v>
      </c>
      <c r="N111" s="26" t="s">
        <v>802</v>
      </c>
      <c r="O111" s="26" t="s">
        <v>803</v>
      </c>
      <c r="P111" s="28" t="s">
        <v>84</v>
      </c>
      <c r="Q111" s="26" t="s">
        <v>84</v>
      </c>
      <c r="R111" s="26" t="s">
        <v>587</v>
      </c>
      <c r="S111" s="28" t="s">
        <v>84</v>
      </c>
      <c r="T111" s="28" t="s">
        <v>84</v>
      </c>
      <c r="U111" s="37">
        <v>43731</v>
      </c>
      <c r="V111" s="37">
        <v>44092</v>
      </c>
      <c r="W111" s="37">
        <v>44452</v>
      </c>
      <c r="X111" s="37" t="s">
        <v>64</v>
      </c>
      <c r="Y111" s="37" t="s">
        <v>64</v>
      </c>
      <c r="Z111" s="34" t="e">
        <f>(IF(AP111=#REF!,#REF!,V111-#REF!))</f>
        <v>#REF!</v>
      </c>
      <c r="AA111" s="106" t="s">
        <v>804</v>
      </c>
      <c r="AB111" s="124">
        <v>44383</v>
      </c>
      <c r="AC111" s="112" t="s">
        <v>64</v>
      </c>
      <c r="AD111" s="116" t="s">
        <v>805</v>
      </c>
      <c r="AE111" s="125">
        <v>0.5</v>
      </c>
      <c r="AF111" s="4" t="s">
        <v>590</v>
      </c>
      <c r="AG111" s="107">
        <v>-359</v>
      </c>
      <c r="AH111" s="118" t="s">
        <v>198</v>
      </c>
      <c r="AI111" s="124">
        <v>44523</v>
      </c>
      <c r="AJ111" s="116" t="s">
        <v>513</v>
      </c>
      <c r="AK111" s="108" t="s">
        <v>481</v>
      </c>
      <c r="AL111" s="125">
        <v>1</v>
      </c>
      <c r="AM111" s="125">
        <v>1</v>
      </c>
      <c r="AN111" s="118" t="s">
        <v>157</v>
      </c>
      <c r="AO111" s="193" t="s">
        <v>158</v>
      </c>
      <c r="AP111" s="191" t="s">
        <v>49</v>
      </c>
      <c r="AQ111" s="85" t="s">
        <v>154</v>
      </c>
      <c r="AR111" s="48">
        <v>44228</v>
      </c>
      <c r="AS111" s="46" t="s">
        <v>62</v>
      </c>
      <c r="AT111" s="46" t="s">
        <v>84</v>
      </c>
      <c r="AU111" s="47">
        <v>1</v>
      </c>
      <c r="AV111" s="4" t="str">
        <f t="shared" si="1"/>
        <v>CUMPLIMIENTO TOTAL</v>
      </c>
      <c r="AW111" s="107" t="str">
        <f>(IF(AP111="CERRADO","NO APLICA ACCION CERRADA",AE111-#REF!))</f>
        <v>NO APLICA ACCION CERRADA</v>
      </c>
      <c r="AX111" s="118" t="str">
        <f>(IF(AP111="CERRADO","NO APLICA ACCION CERRADA",IF(Z111&lt;=0,"VENCIDO",IF(Z111&lt;=#REF!,"POR VENCER","CON TIEMPO"))))</f>
        <v>NO APLICA ACCION CERRADA</v>
      </c>
      <c r="AY111" s="48">
        <v>44228</v>
      </c>
      <c r="AZ111" s="85" t="s">
        <v>154</v>
      </c>
      <c r="BA111" s="46" t="s">
        <v>84</v>
      </c>
      <c r="BB111" s="47">
        <v>1</v>
      </c>
      <c r="BC111" s="118" t="s">
        <v>49</v>
      </c>
      <c r="BD111" s="118" t="s">
        <v>158</v>
      </c>
      <c r="BE111" s="45"/>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row>
    <row r="112" spans="1:438" ht="50.25" hidden="1" customHeight="1" x14ac:dyDescent="0.25">
      <c r="A112" s="35">
        <v>131</v>
      </c>
      <c r="B112" s="26" t="s">
        <v>806</v>
      </c>
      <c r="C112" s="25" t="s">
        <v>25</v>
      </c>
      <c r="D112" s="28" t="s">
        <v>99</v>
      </c>
      <c r="E112" s="76" t="s">
        <v>326</v>
      </c>
      <c r="F112" s="76" t="s">
        <v>798</v>
      </c>
      <c r="G112" s="25" t="s">
        <v>701</v>
      </c>
      <c r="H112" s="25" t="s">
        <v>7</v>
      </c>
      <c r="I112" s="28" t="s">
        <v>807</v>
      </c>
      <c r="J112" s="28" t="s">
        <v>800</v>
      </c>
      <c r="K112" s="28">
        <v>59</v>
      </c>
      <c r="L112" s="28">
        <v>2019</v>
      </c>
      <c r="M112" s="26" t="s">
        <v>801</v>
      </c>
      <c r="N112" s="26" t="s">
        <v>802</v>
      </c>
      <c r="O112" s="26" t="s">
        <v>808</v>
      </c>
      <c r="P112" s="28" t="s">
        <v>84</v>
      </c>
      <c r="Q112" s="26" t="s">
        <v>84</v>
      </c>
      <c r="R112" s="26" t="s">
        <v>809</v>
      </c>
      <c r="S112" s="28" t="s">
        <v>84</v>
      </c>
      <c r="T112" s="28" t="s">
        <v>84</v>
      </c>
      <c r="U112" s="37">
        <v>43731</v>
      </c>
      <c r="V112" s="37">
        <v>44092</v>
      </c>
      <c r="W112" s="37">
        <v>44452</v>
      </c>
      <c r="X112" s="37" t="s">
        <v>64</v>
      </c>
      <c r="Y112" s="37" t="s">
        <v>64</v>
      </c>
      <c r="Z112" s="34" t="e">
        <f>(IF(AP112=#REF!,#REF!,V112-#REF!))</f>
        <v>#REF!</v>
      </c>
      <c r="AA112" s="110" t="s">
        <v>810</v>
      </c>
      <c r="AB112" s="124">
        <v>44418</v>
      </c>
      <c r="AC112" s="112" t="s">
        <v>62</v>
      </c>
      <c r="AD112" s="112" t="s">
        <v>84</v>
      </c>
      <c r="AE112" s="125">
        <v>1</v>
      </c>
      <c r="AF112" s="4" t="s">
        <v>155</v>
      </c>
      <c r="AG112" s="107">
        <v>-359</v>
      </c>
      <c r="AH112" s="118" t="s">
        <v>198</v>
      </c>
      <c r="AI112" s="124">
        <v>44523</v>
      </c>
      <c r="AJ112" s="116" t="s">
        <v>513</v>
      </c>
      <c r="AK112" s="108" t="s">
        <v>481</v>
      </c>
      <c r="AL112" s="125">
        <v>1</v>
      </c>
      <c r="AM112" s="125">
        <v>1</v>
      </c>
      <c r="AN112" s="118" t="s">
        <v>157</v>
      </c>
      <c r="AO112" s="193" t="s">
        <v>158</v>
      </c>
      <c r="AP112" s="191" t="s">
        <v>49</v>
      </c>
      <c r="AQ112" s="85" t="s">
        <v>154</v>
      </c>
      <c r="AR112" s="48">
        <v>44228</v>
      </c>
      <c r="AS112" s="46" t="s">
        <v>62</v>
      </c>
      <c r="AT112" s="46" t="s">
        <v>84</v>
      </c>
      <c r="AU112" s="47">
        <v>1</v>
      </c>
      <c r="AV112" s="4" t="str">
        <f t="shared" si="1"/>
        <v>CUMPLIMIENTO TOTAL</v>
      </c>
      <c r="AW112" s="107" t="str">
        <f>(IF(AP112="CERRADO","NO APLICA ACCION CERRADA",AE112-#REF!))</f>
        <v>NO APLICA ACCION CERRADA</v>
      </c>
      <c r="AX112" s="118" t="str">
        <f>(IF(AP112="CERRADO","NO APLICA ACCION CERRADA",IF(Z112&lt;=0,"VENCIDO",IF(Z112&lt;=#REF!,"POR VENCER","CON TIEMPO"))))</f>
        <v>NO APLICA ACCION CERRADA</v>
      </c>
      <c r="AY112" s="48">
        <v>44228</v>
      </c>
      <c r="AZ112" s="85" t="s">
        <v>154</v>
      </c>
      <c r="BA112" s="46" t="s">
        <v>84</v>
      </c>
      <c r="BB112" s="47">
        <v>1</v>
      </c>
      <c r="BC112" s="118" t="s">
        <v>49</v>
      </c>
      <c r="BD112" s="118" t="s">
        <v>158</v>
      </c>
      <c r="BE112" s="45"/>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row>
    <row r="113" spans="1:438" ht="50.25" hidden="1" customHeight="1" x14ac:dyDescent="0.25">
      <c r="A113" s="35">
        <v>132</v>
      </c>
      <c r="B113" s="26" t="s">
        <v>811</v>
      </c>
      <c r="C113" s="25" t="s">
        <v>34</v>
      </c>
      <c r="D113" s="28" t="s">
        <v>99</v>
      </c>
      <c r="E113" s="84" t="s">
        <v>326</v>
      </c>
      <c r="F113" s="76" t="s">
        <v>726</v>
      </c>
      <c r="G113" s="25" t="s">
        <v>631</v>
      </c>
      <c r="H113" s="25" t="s">
        <v>7</v>
      </c>
      <c r="I113" s="28" t="s">
        <v>812</v>
      </c>
      <c r="J113" s="28" t="s">
        <v>813</v>
      </c>
      <c r="K113" s="28">
        <v>59</v>
      </c>
      <c r="L113" s="28">
        <v>2019</v>
      </c>
      <c r="M113" s="26" t="s">
        <v>814</v>
      </c>
      <c r="N113" s="26" t="s">
        <v>815</v>
      </c>
      <c r="O113" s="26" t="s">
        <v>816</v>
      </c>
      <c r="P113" s="28" t="s">
        <v>84</v>
      </c>
      <c r="Q113" s="26" t="s">
        <v>84</v>
      </c>
      <c r="R113" s="26" t="s">
        <v>817</v>
      </c>
      <c r="S113" s="28" t="s">
        <v>84</v>
      </c>
      <c r="T113" s="28" t="s">
        <v>84</v>
      </c>
      <c r="U113" s="37">
        <v>43731</v>
      </c>
      <c r="V113" s="37">
        <v>44092</v>
      </c>
      <c r="W113" s="228">
        <v>2020</v>
      </c>
      <c r="X113" s="37" t="s">
        <v>64</v>
      </c>
      <c r="Y113" s="37" t="s">
        <v>64</v>
      </c>
      <c r="Z113" s="34" t="e">
        <f>(IF(AP113=#REF!,#REF!,V113-#REF!))</f>
        <v>#REF!</v>
      </c>
      <c r="AA113" s="118" t="s">
        <v>154</v>
      </c>
      <c r="AB113" s="124">
        <v>44337</v>
      </c>
      <c r="AC113" s="112" t="s">
        <v>62</v>
      </c>
      <c r="AD113" s="112" t="s">
        <v>84</v>
      </c>
      <c r="AE113" s="125">
        <v>1</v>
      </c>
      <c r="AF113" s="4" t="s">
        <v>155</v>
      </c>
      <c r="AG113" s="107" t="s">
        <v>156</v>
      </c>
      <c r="AH113" s="118" t="s">
        <v>156</v>
      </c>
      <c r="AI113" s="126">
        <v>44337</v>
      </c>
      <c r="AJ113" s="118" t="s">
        <v>154</v>
      </c>
      <c r="AK113" s="118" t="s">
        <v>84</v>
      </c>
      <c r="AL113" s="125">
        <v>1</v>
      </c>
      <c r="AM113" s="125">
        <v>1</v>
      </c>
      <c r="AN113" s="118" t="s">
        <v>157</v>
      </c>
      <c r="AO113" s="193" t="s">
        <v>158</v>
      </c>
      <c r="AP113" s="191" t="s">
        <v>49</v>
      </c>
      <c r="AQ113" s="85" t="s">
        <v>154</v>
      </c>
      <c r="AR113" s="48">
        <v>44228</v>
      </c>
      <c r="AS113" s="46" t="s">
        <v>62</v>
      </c>
      <c r="AT113" s="46" t="s">
        <v>84</v>
      </c>
      <c r="AU113" s="47">
        <v>1</v>
      </c>
      <c r="AV113" s="4" t="str">
        <f t="shared" si="1"/>
        <v>CUMPLIMIENTO TOTAL</v>
      </c>
      <c r="AW113" s="107" t="str">
        <f>(IF(AP113="CERRADO","NO APLICA ACCION CERRADA",AE113-#REF!))</f>
        <v>NO APLICA ACCION CERRADA</v>
      </c>
      <c r="AX113" s="118" t="str">
        <f>(IF(AP113="CERRADO","NO APLICA ACCION CERRADA",IF(Z113&lt;=0,"VENCIDO",IF(Z113&lt;=#REF!,"POR VENCER","CON TIEMPO"))))</f>
        <v>NO APLICA ACCION CERRADA</v>
      </c>
      <c r="AY113" s="48">
        <v>44228</v>
      </c>
      <c r="AZ113" s="85" t="s">
        <v>154</v>
      </c>
      <c r="BA113" s="46" t="s">
        <v>84</v>
      </c>
      <c r="BB113" s="47">
        <v>1</v>
      </c>
      <c r="BC113" s="118" t="s">
        <v>49</v>
      </c>
      <c r="BD113" s="118" t="s">
        <v>158</v>
      </c>
      <c r="BE113" s="45"/>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row>
    <row r="114" spans="1:438" ht="50.25" hidden="1" customHeight="1" x14ac:dyDescent="0.25">
      <c r="A114" s="35">
        <v>133</v>
      </c>
      <c r="B114" s="26" t="s">
        <v>818</v>
      </c>
      <c r="C114" s="25" t="s">
        <v>21</v>
      </c>
      <c r="D114" s="28" t="s">
        <v>96</v>
      </c>
      <c r="E114" s="76" t="s">
        <v>326</v>
      </c>
      <c r="F114" s="76" t="s">
        <v>819</v>
      </c>
      <c r="G114" s="25" t="s">
        <v>301</v>
      </c>
      <c r="H114" s="25" t="s">
        <v>7</v>
      </c>
      <c r="I114" s="28" t="s">
        <v>820</v>
      </c>
      <c r="J114" s="28" t="s">
        <v>821</v>
      </c>
      <c r="K114" s="28">
        <v>59</v>
      </c>
      <c r="L114" s="28">
        <v>2019</v>
      </c>
      <c r="M114" s="26" t="s">
        <v>822</v>
      </c>
      <c r="N114" s="26" t="s">
        <v>823</v>
      </c>
      <c r="O114" s="26" t="s">
        <v>824</v>
      </c>
      <c r="P114" s="28" t="s">
        <v>84</v>
      </c>
      <c r="Q114" s="26" t="s">
        <v>84</v>
      </c>
      <c r="R114" s="26" t="s">
        <v>825</v>
      </c>
      <c r="S114" s="28" t="s">
        <v>84</v>
      </c>
      <c r="T114" s="28" t="s">
        <v>84</v>
      </c>
      <c r="U114" s="37">
        <v>43731</v>
      </c>
      <c r="V114" s="37">
        <v>44092</v>
      </c>
      <c r="W114" s="228">
        <v>2020</v>
      </c>
      <c r="X114" s="37" t="s">
        <v>64</v>
      </c>
      <c r="Y114" s="37" t="s">
        <v>64</v>
      </c>
      <c r="Z114" s="34" t="e">
        <f>(IF(AP114=#REF!,#REF!,V114-#REF!))</f>
        <v>#REF!</v>
      </c>
      <c r="AA114" s="118" t="s">
        <v>154</v>
      </c>
      <c r="AB114" s="124">
        <v>44337</v>
      </c>
      <c r="AC114" s="112" t="s">
        <v>62</v>
      </c>
      <c r="AD114" s="112" t="s">
        <v>84</v>
      </c>
      <c r="AE114" s="125">
        <v>1</v>
      </c>
      <c r="AF114" s="4" t="s">
        <v>155</v>
      </c>
      <c r="AG114" s="107" t="s">
        <v>156</v>
      </c>
      <c r="AH114" s="118" t="s">
        <v>156</v>
      </c>
      <c r="AI114" s="126">
        <v>44337</v>
      </c>
      <c r="AJ114" s="118" t="s">
        <v>154</v>
      </c>
      <c r="AK114" s="118" t="s">
        <v>84</v>
      </c>
      <c r="AL114" s="125">
        <v>1</v>
      </c>
      <c r="AM114" s="125">
        <v>1</v>
      </c>
      <c r="AN114" s="118" t="s">
        <v>157</v>
      </c>
      <c r="AO114" s="193" t="s">
        <v>158</v>
      </c>
      <c r="AP114" s="191" t="s">
        <v>49</v>
      </c>
      <c r="AQ114" s="85" t="s">
        <v>154</v>
      </c>
      <c r="AR114" s="48">
        <v>44228</v>
      </c>
      <c r="AS114" s="46" t="s">
        <v>62</v>
      </c>
      <c r="AT114" s="46" t="s">
        <v>84</v>
      </c>
      <c r="AU114" s="47">
        <v>1</v>
      </c>
      <c r="AV114" s="4" t="str">
        <f t="shared" si="1"/>
        <v>CUMPLIMIENTO TOTAL</v>
      </c>
      <c r="AW114" s="107" t="str">
        <f>(IF(AP114="CERRADO","NO APLICA ACCION CERRADA",AE114-#REF!))</f>
        <v>NO APLICA ACCION CERRADA</v>
      </c>
      <c r="AX114" s="118" t="str">
        <f>(IF(AP114="CERRADO","NO APLICA ACCION CERRADA",IF(Z114&lt;=0,"VENCIDO",IF(Z114&lt;=#REF!,"POR VENCER","CON TIEMPO"))))</f>
        <v>NO APLICA ACCION CERRADA</v>
      </c>
      <c r="AY114" s="48">
        <v>44228</v>
      </c>
      <c r="AZ114" s="85" t="s">
        <v>154</v>
      </c>
      <c r="BA114" s="46" t="s">
        <v>84</v>
      </c>
      <c r="BB114" s="47">
        <v>1</v>
      </c>
      <c r="BC114" s="118" t="s">
        <v>49</v>
      </c>
      <c r="BD114" s="118" t="s">
        <v>158</v>
      </c>
      <c r="BE114" s="45"/>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row>
    <row r="115" spans="1:438" ht="50.25" hidden="1" customHeight="1" x14ac:dyDescent="0.25">
      <c r="A115" s="35">
        <v>134</v>
      </c>
      <c r="B115" s="26" t="s">
        <v>790</v>
      </c>
      <c r="C115" s="25" t="s">
        <v>23</v>
      </c>
      <c r="D115" s="28" t="s">
        <v>102</v>
      </c>
      <c r="E115" s="25" t="s">
        <v>240</v>
      </c>
      <c r="F115" s="25" t="s">
        <v>241</v>
      </c>
      <c r="G115" s="25" t="s">
        <v>231</v>
      </c>
      <c r="H115" s="25" t="s">
        <v>7</v>
      </c>
      <c r="I115" s="28" t="s">
        <v>826</v>
      </c>
      <c r="J115" s="28" t="s">
        <v>827</v>
      </c>
      <c r="K115" s="28">
        <v>59</v>
      </c>
      <c r="L115" s="28">
        <v>2019</v>
      </c>
      <c r="M115" s="26" t="s">
        <v>828</v>
      </c>
      <c r="N115" s="26" t="s">
        <v>794</v>
      </c>
      <c r="O115" s="26" t="s">
        <v>829</v>
      </c>
      <c r="P115" s="28" t="s">
        <v>84</v>
      </c>
      <c r="Q115" s="26" t="s">
        <v>84</v>
      </c>
      <c r="R115" s="26" t="s">
        <v>830</v>
      </c>
      <c r="S115" s="28" t="s">
        <v>84</v>
      </c>
      <c r="T115" s="28" t="s">
        <v>84</v>
      </c>
      <c r="U115" s="37">
        <v>43731</v>
      </c>
      <c r="V115" s="37">
        <v>44092</v>
      </c>
      <c r="W115" s="228">
        <v>2020</v>
      </c>
      <c r="X115" s="37" t="s">
        <v>64</v>
      </c>
      <c r="Y115" s="37" t="s">
        <v>64</v>
      </c>
      <c r="Z115" s="34" t="e">
        <f>(IF(AP115=#REF!,#REF!,V115-#REF!))</f>
        <v>#REF!</v>
      </c>
      <c r="AA115" s="118" t="s">
        <v>154</v>
      </c>
      <c r="AB115" s="124">
        <v>44337</v>
      </c>
      <c r="AC115" s="112" t="s">
        <v>62</v>
      </c>
      <c r="AD115" s="112" t="s">
        <v>84</v>
      </c>
      <c r="AE115" s="125">
        <v>1</v>
      </c>
      <c r="AF115" s="4" t="s">
        <v>155</v>
      </c>
      <c r="AG115" s="107" t="s">
        <v>156</v>
      </c>
      <c r="AH115" s="118" t="s">
        <v>156</v>
      </c>
      <c r="AI115" s="126">
        <v>44337</v>
      </c>
      <c r="AJ115" s="118" t="s">
        <v>154</v>
      </c>
      <c r="AK115" s="118" t="s">
        <v>84</v>
      </c>
      <c r="AL115" s="127">
        <v>1</v>
      </c>
      <c r="AM115" s="125">
        <v>1</v>
      </c>
      <c r="AN115" s="118" t="s">
        <v>157</v>
      </c>
      <c r="AO115" s="193" t="s">
        <v>158</v>
      </c>
      <c r="AP115" s="191" t="s">
        <v>49</v>
      </c>
      <c r="AQ115" s="85" t="s">
        <v>154</v>
      </c>
      <c r="AR115" s="48">
        <v>44228</v>
      </c>
      <c r="AS115" s="46" t="s">
        <v>62</v>
      </c>
      <c r="AT115" s="46" t="s">
        <v>84</v>
      </c>
      <c r="AU115" s="47">
        <v>1</v>
      </c>
      <c r="AV115" s="4" t="str">
        <f t="shared" si="1"/>
        <v>CUMPLIMIENTO TOTAL</v>
      </c>
      <c r="AW115" s="107" t="str">
        <f>(IF(AP115="CERRADO","NO APLICA ACCION CERRADA",AE115-#REF!))</f>
        <v>NO APLICA ACCION CERRADA</v>
      </c>
      <c r="AX115" s="118" t="str">
        <f>(IF(AP115="CERRADO","NO APLICA ACCION CERRADA",IF(Z115&lt;=0,"VENCIDO",IF(Z115&lt;=#REF!,"POR VENCER","CON TIEMPO"))))</f>
        <v>NO APLICA ACCION CERRADA</v>
      </c>
      <c r="AY115" s="48">
        <v>44228</v>
      </c>
      <c r="AZ115" s="85" t="s">
        <v>154</v>
      </c>
      <c r="BA115" s="46" t="s">
        <v>84</v>
      </c>
      <c r="BB115" s="47">
        <v>1</v>
      </c>
      <c r="BC115" s="118" t="s">
        <v>49</v>
      </c>
      <c r="BD115" s="118" t="s">
        <v>158</v>
      </c>
      <c r="BE115" s="45"/>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row>
    <row r="116" spans="1:438" ht="50.25" hidden="1" customHeight="1" x14ac:dyDescent="0.25">
      <c r="A116" s="35">
        <v>135</v>
      </c>
      <c r="B116" s="26" t="s">
        <v>70</v>
      </c>
      <c r="C116" s="25" t="s">
        <v>541</v>
      </c>
      <c r="D116" s="28" t="s">
        <v>96</v>
      </c>
      <c r="E116" s="84" t="s">
        <v>326</v>
      </c>
      <c r="F116" s="76" t="s">
        <v>598</v>
      </c>
      <c r="G116" s="25" t="s">
        <v>301</v>
      </c>
      <c r="H116" s="25" t="s">
        <v>7</v>
      </c>
      <c r="I116" s="28" t="s">
        <v>831</v>
      </c>
      <c r="J116" s="28" t="s">
        <v>832</v>
      </c>
      <c r="K116" s="28">
        <v>59</v>
      </c>
      <c r="L116" s="28">
        <v>2019</v>
      </c>
      <c r="M116" s="26" t="s">
        <v>833</v>
      </c>
      <c r="N116" s="26" t="s">
        <v>834</v>
      </c>
      <c r="O116" s="26" t="s">
        <v>835</v>
      </c>
      <c r="P116" s="28" t="s">
        <v>84</v>
      </c>
      <c r="Q116" s="26" t="s">
        <v>84</v>
      </c>
      <c r="R116" s="26" t="s">
        <v>836</v>
      </c>
      <c r="S116" s="28" t="s">
        <v>84</v>
      </c>
      <c r="T116" s="28" t="s">
        <v>84</v>
      </c>
      <c r="U116" s="37">
        <v>43731</v>
      </c>
      <c r="V116" s="37">
        <v>44092</v>
      </c>
      <c r="W116" s="37">
        <v>44452</v>
      </c>
      <c r="X116" s="37" t="s">
        <v>64</v>
      </c>
      <c r="Y116" s="37" t="s">
        <v>64</v>
      </c>
      <c r="Z116" s="34" t="e">
        <f>(IF(AP116=#REF!,#REF!,V116-#REF!))</f>
        <v>#REF!</v>
      </c>
      <c r="AA116" s="116" t="s">
        <v>837</v>
      </c>
      <c r="AB116" s="124">
        <v>44368</v>
      </c>
      <c r="AC116" s="112" t="s">
        <v>62</v>
      </c>
      <c r="AD116" s="112" t="s">
        <v>84</v>
      </c>
      <c r="AE116" s="125">
        <v>1</v>
      </c>
      <c r="AF116" s="4" t="s">
        <v>155</v>
      </c>
      <c r="AG116" s="107">
        <v>-359</v>
      </c>
      <c r="AH116" s="118" t="s">
        <v>198</v>
      </c>
      <c r="AI116" s="124">
        <v>44523</v>
      </c>
      <c r="AJ116" s="116" t="s">
        <v>513</v>
      </c>
      <c r="AK116" s="108" t="s">
        <v>481</v>
      </c>
      <c r="AL116" s="125">
        <v>1</v>
      </c>
      <c r="AM116" s="125">
        <v>1</v>
      </c>
      <c r="AN116" s="118" t="s">
        <v>157</v>
      </c>
      <c r="AO116" s="193" t="s">
        <v>158</v>
      </c>
      <c r="AP116" s="191" t="s">
        <v>49</v>
      </c>
      <c r="AQ116" s="85" t="s">
        <v>154</v>
      </c>
      <c r="AR116" s="48">
        <v>44228</v>
      </c>
      <c r="AS116" s="46" t="s">
        <v>62</v>
      </c>
      <c r="AT116" s="46" t="s">
        <v>84</v>
      </c>
      <c r="AU116" s="47">
        <v>1</v>
      </c>
      <c r="AV116" s="4" t="str">
        <f t="shared" si="1"/>
        <v>CUMPLIMIENTO TOTAL</v>
      </c>
      <c r="AW116" s="107" t="str">
        <f>(IF(AP116="CERRADO","NO APLICA ACCION CERRADA",AE116-#REF!))</f>
        <v>NO APLICA ACCION CERRADA</v>
      </c>
      <c r="AX116" s="118" t="str">
        <f>(IF(AP116="CERRADO","NO APLICA ACCION CERRADA",IF(Z116&lt;=0,"VENCIDO",IF(Z116&lt;=#REF!,"POR VENCER","CON TIEMPO"))))</f>
        <v>NO APLICA ACCION CERRADA</v>
      </c>
      <c r="AY116" s="48">
        <v>44228</v>
      </c>
      <c r="AZ116" s="85" t="s">
        <v>154</v>
      </c>
      <c r="BA116" s="46" t="s">
        <v>84</v>
      </c>
      <c r="BB116" s="47">
        <v>1</v>
      </c>
      <c r="BC116" s="118" t="s">
        <v>49</v>
      </c>
      <c r="BD116" s="118" t="s">
        <v>158</v>
      </c>
      <c r="BE116" s="45"/>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row>
    <row r="117" spans="1:438" ht="50.25" hidden="1" customHeight="1" x14ac:dyDescent="0.25">
      <c r="A117" s="35">
        <v>136</v>
      </c>
      <c r="B117" s="26" t="s">
        <v>838</v>
      </c>
      <c r="C117" s="25" t="s">
        <v>44</v>
      </c>
      <c r="D117" s="25" t="s">
        <v>102</v>
      </c>
      <c r="E117" s="84" t="s">
        <v>326</v>
      </c>
      <c r="F117" s="76" t="s">
        <v>327</v>
      </c>
      <c r="G117" s="25" t="s">
        <v>231</v>
      </c>
      <c r="H117" s="25" t="s">
        <v>7</v>
      </c>
      <c r="I117" s="28" t="s">
        <v>839</v>
      </c>
      <c r="J117" s="28" t="s">
        <v>840</v>
      </c>
      <c r="K117" s="28">
        <v>59</v>
      </c>
      <c r="L117" s="28">
        <v>2019</v>
      </c>
      <c r="M117" s="26" t="s">
        <v>841</v>
      </c>
      <c r="N117" s="26" t="s">
        <v>842</v>
      </c>
      <c r="O117" s="26" t="s">
        <v>843</v>
      </c>
      <c r="P117" s="28" t="s">
        <v>84</v>
      </c>
      <c r="Q117" s="26" t="s">
        <v>84</v>
      </c>
      <c r="R117" s="26" t="s">
        <v>844</v>
      </c>
      <c r="S117" s="28" t="s">
        <v>84</v>
      </c>
      <c r="T117" s="28" t="s">
        <v>84</v>
      </c>
      <c r="U117" s="37">
        <v>43731</v>
      </c>
      <c r="V117" s="37">
        <v>44092</v>
      </c>
      <c r="W117" s="228">
        <v>2020</v>
      </c>
      <c r="X117" s="37" t="s">
        <v>64</v>
      </c>
      <c r="Y117" s="37" t="s">
        <v>64</v>
      </c>
      <c r="Z117" s="34" t="e">
        <f>(IF(AP117=#REF!,#REF!,V117-#REF!))</f>
        <v>#REF!</v>
      </c>
      <c r="AA117" s="118" t="s">
        <v>154</v>
      </c>
      <c r="AB117" s="124">
        <v>44337</v>
      </c>
      <c r="AC117" s="112" t="s">
        <v>62</v>
      </c>
      <c r="AD117" s="112" t="s">
        <v>84</v>
      </c>
      <c r="AE117" s="125">
        <v>1</v>
      </c>
      <c r="AF117" s="4" t="s">
        <v>155</v>
      </c>
      <c r="AG117" s="107" t="s">
        <v>156</v>
      </c>
      <c r="AH117" s="118" t="s">
        <v>156</v>
      </c>
      <c r="AI117" s="126">
        <v>44337</v>
      </c>
      <c r="AJ117" s="118" t="s">
        <v>154</v>
      </c>
      <c r="AK117" s="118" t="s">
        <v>84</v>
      </c>
      <c r="AL117" s="125">
        <v>1</v>
      </c>
      <c r="AM117" s="125">
        <v>1</v>
      </c>
      <c r="AN117" s="118" t="s">
        <v>157</v>
      </c>
      <c r="AO117" s="193" t="s">
        <v>158</v>
      </c>
      <c r="AP117" s="191" t="s">
        <v>49</v>
      </c>
      <c r="AQ117" s="85" t="s">
        <v>154</v>
      </c>
      <c r="AR117" s="48">
        <v>44228</v>
      </c>
      <c r="AS117" s="46" t="s">
        <v>62</v>
      </c>
      <c r="AT117" s="46" t="s">
        <v>84</v>
      </c>
      <c r="AU117" s="47">
        <v>1</v>
      </c>
      <c r="AV117" s="4" t="str">
        <f t="shared" si="1"/>
        <v>CUMPLIMIENTO TOTAL</v>
      </c>
      <c r="AW117" s="107" t="str">
        <f>(IF(AP117="CERRADO","NO APLICA ACCION CERRADA",AE117-#REF!))</f>
        <v>NO APLICA ACCION CERRADA</v>
      </c>
      <c r="AX117" s="118" t="str">
        <f>(IF(AP117="CERRADO","NO APLICA ACCION CERRADA",IF(Z117&lt;=0,"VENCIDO",IF(Z117&lt;=#REF!,"POR VENCER","CON TIEMPO"))))</f>
        <v>NO APLICA ACCION CERRADA</v>
      </c>
      <c r="AY117" s="48">
        <v>44228</v>
      </c>
      <c r="AZ117" s="85" t="s">
        <v>154</v>
      </c>
      <c r="BA117" s="46" t="s">
        <v>84</v>
      </c>
      <c r="BB117" s="47">
        <v>1</v>
      </c>
      <c r="BC117" s="118" t="s">
        <v>49</v>
      </c>
      <c r="BD117" s="118" t="s">
        <v>158</v>
      </c>
      <c r="BE117" s="45"/>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row>
    <row r="118" spans="1:438" ht="50.25" hidden="1" customHeight="1" x14ac:dyDescent="0.25">
      <c r="A118" s="35">
        <v>137</v>
      </c>
      <c r="B118" s="26" t="s">
        <v>845</v>
      </c>
      <c r="C118" s="25" t="s">
        <v>21</v>
      </c>
      <c r="D118" s="28" t="s">
        <v>96</v>
      </c>
      <c r="E118" s="76" t="s">
        <v>326</v>
      </c>
      <c r="F118" s="76" t="s">
        <v>776</v>
      </c>
      <c r="G118" s="25" t="s">
        <v>301</v>
      </c>
      <c r="H118" s="25" t="s">
        <v>7</v>
      </c>
      <c r="I118" s="28" t="s">
        <v>846</v>
      </c>
      <c r="J118" s="28" t="s">
        <v>847</v>
      </c>
      <c r="K118" s="28">
        <v>59</v>
      </c>
      <c r="L118" s="28">
        <v>2019</v>
      </c>
      <c r="M118" s="26" t="s">
        <v>848</v>
      </c>
      <c r="N118" s="26" t="s">
        <v>849</v>
      </c>
      <c r="O118" s="26" t="s">
        <v>850</v>
      </c>
      <c r="P118" s="28" t="s">
        <v>84</v>
      </c>
      <c r="Q118" s="26" t="s">
        <v>84</v>
      </c>
      <c r="R118" s="26" t="s">
        <v>851</v>
      </c>
      <c r="S118" s="28" t="s">
        <v>84</v>
      </c>
      <c r="T118" s="28" t="s">
        <v>84</v>
      </c>
      <c r="U118" s="37">
        <v>43731</v>
      </c>
      <c r="V118" s="37">
        <v>44092</v>
      </c>
      <c r="W118" s="228">
        <v>2020</v>
      </c>
      <c r="X118" s="37" t="s">
        <v>64</v>
      </c>
      <c r="Y118" s="37" t="s">
        <v>64</v>
      </c>
      <c r="Z118" s="34" t="e">
        <f>(IF(AP118=#REF!,#REF!,V118-#REF!))</f>
        <v>#REF!</v>
      </c>
      <c r="AA118" s="118" t="s">
        <v>154</v>
      </c>
      <c r="AB118" s="124">
        <v>44337</v>
      </c>
      <c r="AC118" s="112" t="s">
        <v>62</v>
      </c>
      <c r="AD118" s="112" t="s">
        <v>84</v>
      </c>
      <c r="AE118" s="125">
        <v>1</v>
      </c>
      <c r="AF118" s="4" t="s">
        <v>155</v>
      </c>
      <c r="AG118" s="107" t="s">
        <v>156</v>
      </c>
      <c r="AH118" s="118" t="s">
        <v>156</v>
      </c>
      <c r="AI118" s="126">
        <v>44337</v>
      </c>
      <c r="AJ118" s="118" t="s">
        <v>154</v>
      </c>
      <c r="AK118" s="118" t="s">
        <v>84</v>
      </c>
      <c r="AL118" s="125">
        <v>1</v>
      </c>
      <c r="AM118" s="125">
        <v>1</v>
      </c>
      <c r="AN118" s="118" t="s">
        <v>157</v>
      </c>
      <c r="AO118" s="193" t="s">
        <v>158</v>
      </c>
      <c r="AP118" s="191" t="s">
        <v>49</v>
      </c>
      <c r="AQ118" s="85" t="s">
        <v>154</v>
      </c>
      <c r="AR118" s="48">
        <v>44228</v>
      </c>
      <c r="AS118" s="46" t="s">
        <v>62</v>
      </c>
      <c r="AT118" s="46" t="s">
        <v>84</v>
      </c>
      <c r="AU118" s="47">
        <v>1</v>
      </c>
      <c r="AV118" s="4" t="str">
        <f t="shared" si="1"/>
        <v>CUMPLIMIENTO TOTAL</v>
      </c>
      <c r="AW118" s="107" t="str">
        <f>(IF(AP118="CERRADO","NO APLICA ACCION CERRADA",AE118-#REF!))</f>
        <v>NO APLICA ACCION CERRADA</v>
      </c>
      <c r="AX118" s="118" t="str">
        <f>(IF(AP118="CERRADO","NO APLICA ACCION CERRADA",IF(Z118&lt;=0,"VENCIDO",IF(Z118&lt;=#REF!,"POR VENCER","CON TIEMPO"))))</f>
        <v>NO APLICA ACCION CERRADA</v>
      </c>
      <c r="AY118" s="48">
        <v>44228</v>
      </c>
      <c r="AZ118" s="85" t="s">
        <v>154</v>
      </c>
      <c r="BA118" s="46" t="s">
        <v>84</v>
      </c>
      <c r="BB118" s="47">
        <v>1</v>
      </c>
      <c r="BC118" s="118" t="s">
        <v>49</v>
      </c>
      <c r="BD118" s="118" t="s">
        <v>158</v>
      </c>
      <c r="BE118" s="45"/>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row>
    <row r="119" spans="1:438" ht="50.25" hidden="1" customHeight="1" x14ac:dyDescent="0.25">
      <c r="A119" s="35">
        <v>138</v>
      </c>
      <c r="B119" s="26" t="s">
        <v>845</v>
      </c>
      <c r="C119" s="25" t="s">
        <v>541</v>
      </c>
      <c r="D119" s="28" t="s">
        <v>96</v>
      </c>
      <c r="E119" s="76" t="s">
        <v>326</v>
      </c>
      <c r="F119" s="76" t="s">
        <v>852</v>
      </c>
      <c r="G119" s="25" t="s">
        <v>301</v>
      </c>
      <c r="H119" s="25" t="s">
        <v>7</v>
      </c>
      <c r="I119" s="28" t="s">
        <v>853</v>
      </c>
      <c r="J119" s="28" t="s">
        <v>854</v>
      </c>
      <c r="K119" s="28">
        <v>59</v>
      </c>
      <c r="L119" s="28">
        <v>2019</v>
      </c>
      <c r="M119" s="26" t="s">
        <v>855</v>
      </c>
      <c r="N119" s="26" t="s">
        <v>856</v>
      </c>
      <c r="O119" s="26" t="s">
        <v>857</v>
      </c>
      <c r="P119" s="28" t="s">
        <v>84</v>
      </c>
      <c r="Q119" s="26" t="s">
        <v>84</v>
      </c>
      <c r="R119" s="26" t="s">
        <v>858</v>
      </c>
      <c r="S119" s="28" t="s">
        <v>84</v>
      </c>
      <c r="T119" s="28" t="s">
        <v>84</v>
      </c>
      <c r="U119" s="37">
        <v>43731</v>
      </c>
      <c r="V119" s="37">
        <v>44092</v>
      </c>
      <c r="W119" s="37">
        <v>44452</v>
      </c>
      <c r="X119" s="37" t="s">
        <v>64</v>
      </c>
      <c r="Y119" s="37" t="s">
        <v>64</v>
      </c>
      <c r="Z119" s="34" t="e">
        <f>(IF(AP119=#REF!,#REF!,V119-#REF!))</f>
        <v>#REF!</v>
      </c>
      <c r="AA119" s="116" t="s">
        <v>859</v>
      </c>
      <c r="AB119" s="124">
        <v>44368</v>
      </c>
      <c r="AC119" s="112" t="s">
        <v>62</v>
      </c>
      <c r="AD119" s="112" t="s">
        <v>84</v>
      </c>
      <c r="AE119" s="125">
        <v>1</v>
      </c>
      <c r="AF119" s="4" t="s">
        <v>155</v>
      </c>
      <c r="AG119" s="107">
        <v>-359</v>
      </c>
      <c r="AH119" s="118" t="s">
        <v>198</v>
      </c>
      <c r="AI119" s="124">
        <v>44523</v>
      </c>
      <c r="AJ119" s="116" t="s">
        <v>513</v>
      </c>
      <c r="AK119" s="108" t="s">
        <v>481</v>
      </c>
      <c r="AL119" s="125">
        <v>1</v>
      </c>
      <c r="AM119" s="125">
        <v>1</v>
      </c>
      <c r="AN119" s="118" t="s">
        <v>157</v>
      </c>
      <c r="AO119" s="193" t="s">
        <v>158</v>
      </c>
      <c r="AP119" s="191" t="s">
        <v>49</v>
      </c>
      <c r="AQ119" s="85" t="s">
        <v>154</v>
      </c>
      <c r="AR119" s="48">
        <v>44228</v>
      </c>
      <c r="AS119" s="46" t="s">
        <v>62</v>
      </c>
      <c r="AT119" s="46" t="s">
        <v>84</v>
      </c>
      <c r="AU119" s="47">
        <v>1</v>
      </c>
      <c r="AV119" s="4" t="str">
        <f t="shared" si="1"/>
        <v>CUMPLIMIENTO TOTAL</v>
      </c>
      <c r="AW119" s="107" t="str">
        <f>(IF(AP119="CERRADO","NO APLICA ACCION CERRADA",AE119-#REF!))</f>
        <v>NO APLICA ACCION CERRADA</v>
      </c>
      <c r="AX119" s="118" t="str">
        <f>(IF(AP119="CERRADO","NO APLICA ACCION CERRADA",IF(Z119&lt;=0,"VENCIDO",IF(Z119&lt;=#REF!,"POR VENCER","CON TIEMPO"))))</f>
        <v>NO APLICA ACCION CERRADA</v>
      </c>
      <c r="AY119" s="48">
        <v>44228</v>
      </c>
      <c r="AZ119" s="85" t="s">
        <v>154</v>
      </c>
      <c r="BA119" s="46" t="s">
        <v>84</v>
      </c>
      <c r="BB119" s="47">
        <v>1</v>
      </c>
      <c r="BC119" s="118" t="s">
        <v>49</v>
      </c>
      <c r="BD119" s="118" t="s">
        <v>158</v>
      </c>
      <c r="BE119" s="45"/>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row>
    <row r="120" spans="1:438" ht="50.25" hidden="1" customHeight="1" x14ac:dyDescent="0.25">
      <c r="A120" s="35">
        <v>139</v>
      </c>
      <c r="B120" s="26" t="s">
        <v>860</v>
      </c>
      <c r="C120" s="25" t="s">
        <v>40</v>
      </c>
      <c r="D120" s="28" t="s">
        <v>102</v>
      </c>
      <c r="E120" s="25" t="s">
        <v>258</v>
      </c>
      <c r="F120" s="25" t="s">
        <v>861</v>
      </c>
      <c r="G120" s="25" t="s">
        <v>231</v>
      </c>
      <c r="H120" s="25" t="s">
        <v>7</v>
      </c>
      <c r="I120" s="28" t="s">
        <v>862</v>
      </c>
      <c r="J120" s="28" t="s">
        <v>863</v>
      </c>
      <c r="K120" s="28">
        <v>59</v>
      </c>
      <c r="L120" s="28">
        <v>2019</v>
      </c>
      <c r="M120" s="26" t="s">
        <v>864</v>
      </c>
      <c r="N120" s="26" t="s">
        <v>865</v>
      </c>
      <c r="O120" s="26" t="s">
        <v>866</v>
      </c>
      <c r="P120" s="28" t="s">
        <v>84</v>
      </c>
      <c r="Q120" s="26" t="s">
        <v>84</v>
      </c>
      <c r="R120" s="26" t="s">
        <v>867</v>
      </c>
      <c r="S120" s="28" t="s">
        <v>84</v>
      </c>
      <c r="T120" s="28" t="s">
        <v>84</v>
      </c>
      <c r="U120" s="37">
        <v>43731</v>
      </c>
      <c r="V120" s="37">
        <v>44092</v>
      </c>
      <c r="W120" s="228">
        <v>2020</v>
      </c>
      <c r="X120" s="37" t="s">
        <v>64</v>
      </c>
      <c r="Y120" s="37" t="s">
        <v>64</v>
      </c>
      <c r="Z120" s="34" t="e">
        <f>(IF(AP120=#REF!,#REF!,V120-#REF!))</f>
        <v>#REF!</v>
      </c>
      <c r="AA120" s="118" t="s">
        <v>154</v>
      </c>
      <c r="AB120" s="124">
        <v>44337</v>
      </c>
      <c r="AC120" s="112" t="s">
        <v>62</v>
      </c>
      <c r="AD120" s="112" t="s">
        <v>84</v>
      </c>
      <c r="AE120" s="125">
        <v>1</v>
      </c>
      <c r="AF120" s="4" t="s">
        <v>155</v>
      </c>
      <c r="AG120" s="107" t="s">
        <v>156</v>
      </c>
      <c r="AH120" s="118" t="s">
        <v>156</v>
      </c>
      <c r="AI120" s="126">
        <v>44337</v>
      </c>
      <c r="AJ120" s="118" t="s">
        <v>154</v>
      </c>
      <c r="AK120" s="118" t="s">
        <v>84</v>
      </c>
      <c r="AL120" s="127">
        <v>1</v>
      </c>
      <c r="AM120" s="125">
        <v>1</v>
      </c>
      <c r="AN120" s="118" t="s">
        <v>157</v>
      </c>
      <c r="AO120" s="193" t="s">
        <v>158</v>
      </c>
      <c r="AP120" s="191" t="s">
        <v>49</v>
      </c>
      <c r="AQ120" s="85" t="s">
        <v>154</v>
      </c>
      <c r="AR120" s="48">
        <v>44228</v>
      </c>
      <c r="AS120" s="46" t="s">
        <v>62</v>
      </c>
      <c r="AT120" s="46" t="s">
        <v>84</v>
      </c>
      <c r="AU120" s="47">
        <v>1</v>
      </c>
      <c r="AV120" s="4" t="str">
        <f t="shared" si="1"/>
        <v>CUMPLIMIENTO TOTAL</v>
      </c>
      <c r="AW120" s="107" t="str">
        <f>(IF(AP120="CERRADO","NO APLICA ACCION CERRADA",AE120-#REF!))</f>
        <v>NO APLICA ACCION CERRADA</v>
      </c>
      <c r="AX120" s="118" t="str">
        <f>(IF(AP120="CERRADO","NO APLICA ACCION CERRADA",IF(Z120&lt;=0,"VENCIDO",IF(Z120&lt;=#REF!,"POR VENCER","CON TIEMPO"))))</f>
        <v>NO APLICA ACCION CERRADA</v>
      </c>
      <c r="AY120" s="48">
        <v>44228</v>
      </c>
      <c r="AZ120" s="85" t="s">
        <v>154</v>
      </c>
      <c r="BA120" s="46" t="s">
        <v>84</v>
      </c>
      <c r="BB120" s="47">
        <v>1</v>
      </c>
      <c r="BC120" s="118" t="s">
        <v>49</v>
      </c>
      <c r="BD120" s="118" t="s">
        <v>158</v>
      </c>
      <c r="BE120" s="45"/>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row>
    <row r="121" spans="1:438" ht="50.25" hidden="1" customHeight="1" x14ac:dyDescent="0.25">
      <c r="A121" s="35">
        <v>140</v>
      </c>
      <c r="B121" s="26" t="s">
        <v>845</v>
      </c>
      <c r="C121" s="25" t="s">
        <v>21</v>
      </c>
      <c r="D121" s="28" t="s">
        <v>96</v>
      </c>
      <c r="E121" s="25" t="s">
        <v>334</v>
      </c>
      <c r="F121" s="25" t="s">
        <v>426</v>
      </c>
      <c r="G121" s="25" t="s">
        <v>301</v>
      </c>
      <c r="H121" s="25" t="s">
        <v>7</v>
      </c>
      <c r="I121" s="28" t="s">
        <v>868</v>
      </c>
      <c r="J121" s="28" t="s">
        <v>869</v>
      </c>
      <c r="K121" s="28">
        <v>59</v>
      </c>
      <c r="L121" s="28">
        <v>2019</v>
      </c>
      <c r="M121" s="26" t="s">
        <v>870</v>
      </c>
      <c r="N121" s="26" t="s">
        <v>871</v>
      </c>
      <c r="O121" s="26" t="s">
        <v>872</v>
      </c>
      <c r="P121" s="28" t="s">
        <v>84</v>
      </c>
      <c r="Q121" s="26" t="s">
        <v>84</v>
      </c>
      <c r="R121" s="26" t="s">
        <v>851</v>
      </c>
      <c r="S121" s="28" t="s">
        <v>84</v>
      </c>
      <c r="T121" s="28" t="s">
        <v>84</v>
      </c>
      <c r="U121" s="37">
        <v>43731</v>
      </c>
      <c r="V121" s="37">
        <v>44092</v>
      </c>
      <c r="W121" s="228">
        <v>2020</v>
      </c>
      <c r="X121" s="37" t="s">
        <v>64</v>
      </c>
      <c r="Y121" s="37" t="s">
        <v>64</v>
      </c>
      <c r="Z121" s="34" t="e">
        <f>(IF(AP121=#REF!,#REF!,V121-#REF!))</f>
        <v>#REF!</v>
      </c>
      <c r="AA121" s="118" t="s">
        <v>154</v>
      </c>
      <c r="AB121" s="124">
        <v>44337</v>
      </c>
      <c r="AC121" s="112" t="s">
        <v>62</v>
      </c>
      <c r="AD121" s="112" t="s">
        <v>84</v>
      </c>
      <c r="AE121" s="125">
        <v>1</v>
      </c>
      <c r="AF121" s="4" t="s">
        <v>155</v>
      </c>
      <c r="AG121" s="107" t="s">
        <v>156</v>
      </c>
      <c r="AH121" s="118" t="s">
        <v>156</v>
      </c>
      <c r="AI121" s="126">
        <v>44337</v>
      </c>
      <c r="AJ121" s="118" t="s">
        <v>154</v>
      </c>
      <c r="AK121" s="118" t="s">
        <v>84</v>
      </c>
      <c r="AL121" s="125">
        <v>1</v>
      </c>
      <c r="AM121" s="125">
        <v>1</v>
      </c>
      <c r="AN121" s="118" t="s">
        <v>157</v>
      </c>
      <c r="AO121" s="193" t="s">
        <v>158</v>
      </c>
      <c r="AP121" s="191" t="s">
        <v>49</v>
      </c>
      <c r="AQ121" s="85" t="s">
        <v>154</v>
      </c>
      <c r="AR121" s="48">
        <v>44228</v>
      </c>
      <c r="AS121" s="46" t="s">
        <v>62</v>
      </c>
      <c r="AT121" s="46" t="s">
        <v>84</v>
      </c>
      <c r="AU121" s="47">
        <v>1</v>
      </c>
      <c r="AV121" s="4" t="str">
        <f t="shared" si="1"/>
        <v>CUMPLIMIENTO TOTAL</v>
      </c>
      <c r="AW121" s="107" t="str">
        <f>(IF(AP121="CERRADO","NO APLICA ACCION CERRADA",AE121-#REF!))</f>
        <v>NO APLICA ACCION CERRADA</v>
      </c>
      <c r="AX121" s="118" t="str">
        <f>(IF(AP121="CERRADO","NO APLICA ACCION CERRADA",IF(Z121&lt;=0,"VENCIDO",IF(Z121&lt;=#REF!,"POR VENCER","CON TIEMPO"))))</f>
        <v>NO APLICA ACCION CERRADA</v>
      </c>
      <c r="AY121" s="48">
        <v>44228</v>
      </c>
      <c r="AZ121" s="85" t="s">
        <v>154</v>
      </c>
      <c r="BA121" s="46" t="s">
        <v>84</v>
      </c>
      <c r="BB121" s="47">
        <v>1</v>
      </c>
      <c r="BC121" s="118" t="s">
        <v>49</v>
      </c>
      <c r="BD121" s="118" t="s">
        <v>158</v>
      </c>
      <c r="BE121" s="45"/>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row>
    <row r="122" spans="1:438" ht="50.25" hidden="1" customHeight="1" x14ac:dyDescent="0.25">
      <c r="A122" s="35">
        <v>141</v>
      </c>
      <c r="B122" s="26" t="s">
        <v>845</v>
      </c>
      <c r="C122" s="25" t="s">
        <v>21</v>
      </c>
      <c r="D122" s="28" t="s">
        <v>96</v>
      </c>
      <c r="E122" s="76" t="s">
        <v>326</v>
      </c>
      <c r="F122" s="76" t="s">
        <v>873</v>
      </c>
      <c r="G122" s="25" t="s">
        <v>301</v>
      </c>
      <c r="H122" s="25" t="s">
        <v>7</v>
      </c>
      <c r="I122" s="28" t="s">
        <v>874</v>
      </c>
      <c r="J122" s="28" t="s">
        <v>875</v>
      </c>
      <c r="K122" s="28">
        <v>59</v>
      </c>
      <c r="L122" s="28">
        <v>2019</v>
      </c>
      <c r="M122" s="26" t="s">
        <v>876</v>
      </c>
      <c r="N122" s="26" t="s">
        <v>877</v>
      </c>
      <c r="O122" s="26" t="s">
        <v>878</v>
      </c>
      <c r="P122" s="28" t="s">
        <v>84</v>
      </c>
      <c r="Q122" s="26" t="s">
        <v>84</v>
      </c>
      <c r="R122" s="26" t="s">
        <v>879</v>
      </c>
      <c r="S122" s="28" t="s">
        <v>84</v>
      </c>
      <c r="T122" s="28" t="s">
        <v>84</v>
      </c>
      <c r="U122" s="37">
        <v>43731</v>
      </c>
      <c r="V122" s="37">
        <v>44092</v>
      </c>
      <c r="W122" s="228">
        <v>2020</v>
      </c>
      <c r="X122" s="37" t="s">
        <v>64</v>
      </c>
      <c r="Y122" s="37" t="s">
        <v>64</v>
      </c>
      <c r="Z122" s="34" t="e">
        <f>(IF(AP122=#REF!,#REF!,V122-#REF!))</f>
        <v>#REF!</v>
      </c>
      <c r="AA122" s="118" t="s">
        <v>154</v>
      </c>
      <c r="AB122" s="124">
        <v>44337</v>
      </c>
      <c r="AC122" s="112" t="s">
        <v>62</v>
      </c>
      <c r="AD122" s="112" t="s">
        <v>84</v>
      </c>
      <c r="AE122" s="125">
        <v>1</v>
      </c>
      <c r="AF122" s="4" t="s">
        <v>155</v>
      </c>
      <c r="AG122" s="107" t="s">
        <v>156</v>
      </c>
      <c r="AH122" s="118" t="s">
        <v>156</v>
      </c>
      <c r="AI122" s="126">
        <v>44337</v>
      </c>
      <c r="AJ122" s="118" t="s">
        <v>154</v>
      </c>
      <c r="AK122" s="118" t="s">
        <v>84</v>
      </c>
      <c r="AL122" s="125">
        <v>1</v>
      </c>
      <c r="AM122" s="125">
        <v>1</v>
      </c>
      <c r="AN122" s="118" t="s">
        <v>157</v>
      </c>
      <c r="AO122" s="193" t="s">
        <v>158</v>
      </c>
      <c r="AP122" s="191" t="s">
        <v>49</v>
      </c>
      <c r="AQ122" s="85" t="s">
        <v>154</v>
      </c>
      <c r="AR122" s="48">
        <v>44228</v>
      </c>
      <c r="AS122" s="46" t="s">
        <v>62</v>
      </c>
      <c r="AT122" s="46" t="s">
        <v>84</v>
      </c>
      <c r="AU122" s="47">
        <v>1</v>
      </c>
      <c r="AV122" s="4" t="str">
        <f t="shared" si="1"/>
        <v>CUMPLIMIENTO TOTAL</v>
      </c>
      <c r="AW122" s="107" t="str">
        <f>(IF(AP122="CERRADO","NO APLICA ACCION CERRADA",AE122-#REF!))</f>
        <v>NO APLICA ACCION CERRADA</v>
      </c>
      <c r="AX122" s="118" t="str">
        <f>(IF(AP122="CERRADO","NO APLICA ACCION CERRADA",IF(Z122&lt;=0,"VENCIDO",IF(Z122&lt;=#REF!,"POR VENCER","CON TIEMPO"))))</f>
        <v>NO APLICA ACCION CERRADA</v>
      </c>
      <c r="AY122" s="48">
        <v>44228</v>
      </c>
      <c r="AZ122" s="85" t="s">
        <v>154</v>
      </c>
      <c r="BA122" s="46" t="s">
        <v>84</v>
      </c>
      <c r="BB122" s="47">
        <v>1</v>
      </c>
      <c r="BC122" s="118" t="s">
        <v>49</v>
      </c>
      <c r="BD122" s="118" t="s">
        <v>158</v>
      </c>
      <c r="BE122" s="45"/>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row>
    <row r="123" spans="1:438" ht="50.25" hidden="1" customHeight="1" x14ac:dyDescent="0.25">
      <c r="A123" s="35">
        <v>142</v>
      </c>
      <c r="B123" s="26" t="s">
        <v>845</v>
      </c>
      <c r="C123" s="25" t="s">
        <v>21</v>
      </c>
      <c r="D123" s="28" t="s">
        <v>96</v>
      </c>
      <c r="E123" s="76" t="s">
        <v>326</v>
      </c>
      <c r="F123" s="76" t="s">
        <v>776</v>
      </c>
      <c r="G123" s="25" t="s">
        <v>301</v>
      </c>
      <c r="H123" s="25" t="s">
        <v>7</v>
      </c>
      <c r="I123" s="28" t="s">
        <v>880</v>
      </c>
      <c r="J123" s="28" t="s">
        <v>881</v>
      </c>
      <c r="K123" s="28">
        <v>59</v>
      </c>
      <c r="L123" s="28">
        <v>2019</v>
      </c>
      <c r="M123" s="26" t="s">
        <v>882</v>
      </c>
      <c r="N123" s="26" t="s">
        <v>883</v>
      </c>
      <c r="O123" s="26" t="s">
        <v>884</v>
      </c>
      <c r="P123" s="28" t="s">
        <v>84</v>
      </c>
      <c r="Q123" s="26" t="s">
        <v>84</v>
      </c>
      <c r="R123" s="26" t="s">
        <v>885</v>
      </c>
      <c r="S123" s="28" t="s">
        <v>84</v>
      </c>
      <c r="T123" s="28" t="s">
        <v>84</v>
      </c>
      <c r="U123" s="37">
        <v>43731</v>
      </c>
      <c r="V123" s="37">
        <v>44092</v>
      </c>
      <c r="W123" s="228">
        <v>2020</v>
      </c>
      <c r="X123" s="37" t="s">
        <v>64</v>
      </c>
      <c r="Y123" s="37" t="s">
        <v>64</v>
      </c>
      <c r="Z123" s="34" t="e">
        <f>(IF(AP123=#REF!,#REF!,V123-#REF!))</f>
        <v>#REF!</v>
      </c>
      <c r="AA123" s="118" t="s">
        <v>154</v>
      </c>
      <c r="AB123" s="124">
        <v>44337</v>
      </c>
      <c r="AC123" s="112" t="s">
        <v>62</v>
      </c>
      <c r="AD123" s="112" t="s">
        <v>84</v>
      </c>
      <c r="AE123" s="125">
        <v>1</v>
      </c>
      <c r="AF123" s="4" t="s">
        <v>155</v>
      </c>
      <c r="AG123" s="107" t="s">
        <v>156</v>
      </c>
      <c r="AH123" s="118" t="s">
        <v>156</v>
      </c>
      <c r="AI123" s="126">
        <v>44337</v>
      </c>
      <c r="AJ123" s="118" t="s">
        <v>154</v>
      </c>
      <c r="AK123" s="118" t="s">
        <v>84</v>
      </c>
      <c r="AL123" s="125">
        <v>1</v>
      </c>
      <c r="AM123" s="125">
        <v>1</v>
      </c>
      <c r="AN123" s="118" t="s">
        <v>157</v>
      </c>
      <c r="AO123" s="193" t="s">
        <v>158</v>
      </c>
      <c r="AP123" s="191" t="s">
        <v>49</v>
      </c>
      <c r="AQ123" s="85" t="s">
        <v>154</v>
      </c>
      <c r="AR123" s="48">
        <v>44228</v>
      </c>
      <c r="AS123" s="46" t="s">
        <v>62</v>
      </c>
      <c r="AT123" s="46" t="s">
        <v>84</v>
      </c>
      <c r="AU123" s="47">
        <v>1</v>
      </c>
      <c r="AV123" s="4" t="str">
        <f t="shared" si="1"/>
        <v>CUMPLIMIENTO TOTAL</v>
      </c>
      <c r="AW123" s="107" t="str">
        <f>(IF(AP123="CERRADO","NO APLICA ACCION CERRADA",AE123-#REF!))</f>
        <v>NO APLICA ACCION CERRADA</v>
      </c>
      <c r="AX123" s="118" t="str">
        <f>(IF(AP123="CERRADO","NO APLICA ACCION CERRADA",IF(Z123&lt;=0,"VENCIDO",IF(Z123&lt;=#REF!,"POR VENCER","CON TIEMPO"))))</f>
        <v>NO APLICA ACCION CERRADA</v>
      </c>
      <c r="AY123" s="48">
        <v>44228</v>
      </c>
      <c r="AZ123" s="85" t="s">
        <v>154</v>
      </c>
      <c r="BA123" s="46" t="s">
        <v>84</v>
      </c>
      <c r="BB123" s="47">
        <v>1</v>
      </c>
      <c r="BC123" s="118" t="s">
        <v>49</v>
      </c>
      <c r="BD123" s="118" t="s">
        <v>158</v>
      </c>
      <c r="BE123" s="45"/>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row>
    <row r="124" spans="1:438" ht="50.25" hidden="1" customHeight="1" x14ac:dyDescent="0.25">
      <c r="A124" s="35">
        <v>143</v>
      </c>
      <c r="B124" s="26" t="s">
        <v>70</v>
      </c>
      <c r="C124" s="25" t="s">
        <v>541</v>
      </c>
      <c r="D124" s="28" t="s">
        <v>96</v>
      </c>
      <c r="E124" s="76" t="s">
        <v>326</v>
      </c>
      <c r="F124" s="76" t="s">
        <v>886</v>
      </c>
      <c r="G124" s="25" t="s">
        <v>301</v>
      </c>
      <c r="H124" s="25" t="s">
        <v>7</v>
      </c>
      <c r="I124" s="28" t="s">
        <v>887</v>
      </c>
      <c r="J124" s="28" t="s">
        <v>888</v>
      </c>
      <c r="K124" s="28">
        <v>59</v>
      </c>
      <c r="L124" s="28">
        <v>2019</v>
      </c>
      <c r="M124" s="26" t="s">
        <v>889</v>
      </c>
      <c r="N124" s="26" t="s">
        <v>890</v>
      </c>
      <c r="O124" s="26" t="s">
        <v>835</v>
      </c>
      <c r="P124" s="28" t="s">
        <v>84</v>
      </c>
      <c r="Q124" s="26" t="s">
        <v>84</v>
      </c>
      <c r="R124" s="26" t="s">
        <v>891</v>
      </c>
      <c r="S124" s="28" t="s">
        <v>84</v>
      </c>
      <c r="T124" s="28" t="s">
        <v>84</v>
      </c>
      <c r="U124" s="37">
        <v>43731</v>
      </c>
      <c r="V124" s="37">
        <v>44092</v>
      </c>
      <c r="W124" s="37">
        <v>44452</v>
      </c>
      <c r="X124" s="37" t="s">
        <v>64</v>
      </c>
      <c r="Y124" s="37" t="s">
        <v>64</v>
      </c>
      <c r="Z124" s="34" t="e">
        <f>(IF(AP124=#REF!,#REF!,V124-#REF!))</f>
        <v>#REF!</v>
      </c>
      <c r="AA124" s="116" t="s">
        <v>837</v>
      </c>
      <c r="AB124" s="124">
        <v>44368</v>
      </c>
      <c r="AC124" s="112" t="s">
        <v>62</v>
      </c>
      <c r="AD124" s="112" t="s">
        <v>84</v>
      </c>
      <c r="AE124" s="125">
        <v>1</v>
      </c>
      <c r="AF124" s="4" t="s">
        <v>155</v>
      </c>
      <c r="AG124" s="107">
        <v>-359</v>
      </c>
      <c r="AH124" s="118" t="s">
        <v>198</v>
      </c>
      <c r="AI124" s="124">
        <v>44523</v>
      </c>
      <c r="AJ124" s="116" t="s">
        <v>513</v>
      </c>
      <c r="AK124" s="108" t="s">
        <v>481</v>
      </c>
      <c r="AL124" s="125">
        <v>1</v>
      </c>
      <c r="AM124" s="125">
        <v>1</v>
      </c>
      <c r="AN124" s="118" t="s">
        <v>157</v>
      </c>
      <c r="AO124" s="193" t="s">
        <v>158</v>
      </c>
      <c r="AP124" s="191" t="s">
        <v>49</v>
      </c>
      <c r="AQ124" s="85" t="s">
        <v>154</v>
      </c>
      <c r="AR124" s="48">
        <v>44228</v>
      </c>
      <c r="AS124" s="46" t="s">
        <v>62</v>
      </c>
      <c r="AT124" s="46" t="s">
        <v>84</v>
      </c>
      <c r="AU124" s="47">
        <v>1</v>
      </c>
      <c r="AV124" s="4" t="str">
        <f t="shared" si="1"/>
        <v>CUMPLIMIENTO TOTAL</v>
      </c>
      <c r="AW124" s="107" t="str">
        <f>(IF(AP124="CERRADO","NO APLICA ACCION CERRADA",AE124-#REF!))</f>
        <v>NO APLICA ACCION CERRADA</v>
      </c>
      <c r="AX124" s="118" t="str">
        <f>(IF(AP124="CERRADO","NO APLICA ACCION CERRADA",IF(Z124&lt;=0,"VENCIDO",IF(Z124&lt;=#REF!,"POR VENCER","CON TIEMPO"))))</f>
        <v>NO APLICA ACCION CERRADA</v>
      </c>
      <c r="AY124" s="48">
        <v>44228</v>
      </c>
      <c r="AZ124" s="85" t="s">
        <v>154</v>
      </c>
      <c r="BA124" s="46" t="s">
        <v>84</v>
      </c>
      <c r="BB124" s="47">
        <v>1</v>
      </c>
      <c r="BC124" s="118" t="s">
        <v>49</v>
      </c>
      <c r="BD124" s="118" t="s">
        <v>158</v>
      </c>
      <c r="BE124" s="45"/>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row>
    <row r="125" spans="1:438" ht="50.25" hidden="1" customHeight="1" x14ac:dyDescent="0.25">
      <c r="A125" s="35">
        <v>144</v>
      </c>
      <c r="B125" s="26" t="s">
        <v>892</v>
      </c>
      <c r="C125" s="25" t="s">
        <v>37</v>
      </c>
      <c r="D125" s="25" t="s">
        <v>100</v>
      </c>
      <c r="E125" s="25" t="s">
        <v>247</v>
      </c>
      <c r="F125" s="25" t="s">
        <v>893</v>
      </c>
      <c r="G125" s="25" t="s">
        <v>701</v>
      </c>
      <c r="H125" s="25" t="s">
        <v>7</v>
      </c>
      <c r="I125" s="28" t="s">
        <v>894</v>
      </c>
      <c r="J125" s="28" t="s">
        <v>895</v>
      </c>
      <c r="K125" s="28">
        <v>59</v>
      </c>
      <c r="L125" s="28">
        <v>2019</v>
      </c>
      <c r="M125" s="26" t="s">
        <v>896</v>
      </c>
      <c r="N125" s="26" t="s">
        <v>897</v>
      </c>
      <c r="O125" s="26" t="s">
        <v>898</v>
      </c>
      <c r="P125" s="28" t="s">
        <v>84</v>
      </c>
      <c r="Q125" s="26" t="s">
        <v>84</v>
      </c>
      <c r="R125" s="26" t="s">
        <v>899</v>
      </c>
      <c r="S125" s="28" t="s">
        <v>84</v>
      </c>
      <c r="T125" s="28" t="s">
        <v>84</v>
      </c>
      <c r="U125" s="37">
        <v>43731</v>
      </c>
      <c r="V125" s="37">
        <v>44092</v>
      </c>
      <c r="W125" s="37">
        <v>44452</v>
      </c>
      <c r="X125" s="37" t="s">
        <v>64</v>
      </c>
      <c r="Y125" s="37" t="s">
        <v>64</v>
      </c>
      <c r="Z125" s="34" t="e">
        <f>(IF(AP125=#REF!,#REF!,V125-#REF!))</f>
        <v>#REF!</v>
      </c>
      <c r="AA125" s="74" t="s">
        <v>900</v>
      </c>
      <c r="AB125" s="124">
        <v>44372</v>
      </c>
      <c r="AC125" s="112" t="s">
        <v>62</v>
      </c>
      <c r="AD125" s="112" t="s">
        <v>84</v>
      </c>
      <c r="AE125" s="125">
        <v>1</v>
      </c>
      <c r="AF125" s="4" t="s">
        <v>155</v>
      </c>
      <c r="AG125" s="107">
        <v>-359</v>
      </c>
      <c r="AH125" s="118" t="s">
        <v>198</v>
      </c>
      <c r="AI125" s="124">
        <v>44523</v>
      </c>
      <c r="AJ125" s="116" t="s">
        <v>513</v>
      </c>
      <c r="AK125" s="108" t="s">
        <v>481</v>
      </c>
      <c r="AL125" s="125">
        <v>1</v>
      </c>
      <c r="AM125" s="125">
        <v>1</v>
      </c>
      <c r="AN125" s="118" t="s">
        <v>157</v>
      </c>
      <c r="AO125" s="193" t="s">
        <v>158</v>
      </c>
      <c r="AP125" s="191" t="s">
        <v>49</v>
      </c>
      <c r="AQ125" s="85" t="s">
        <v>154</v>
      </c>
      <c r="AR125" s="48">
        <v>44228</v>
      </c>
      <c r="AS125" s="46" t="s">
        <v>62</v>
      </c>
      <c r="AT125" s="46" t="s">
        <v>84</v>
      </c>
      <c r="AU125" s="47">
        <v>1</v>
      </c>
      <c r="AV125" s="4" t="str">
        <f t="shared" si="1"/>
        <v>CUMPLIMIENTO TOTAL</v>
      </c>
      <c r="AW125" s="107" t="str">
        <f>(IF(AP125="CERRADO","NO APLICA ACCION CERRADA",AE125-#REF!))</f>
        <v>NO APLICA ACCION CERRADA</v>
      </c>
      <c r="AX125" s="118" t="str">
        <f>(IF(AP125="CERRADO","NO APLICA ACCION CERRADA",IF(Z125&lt;=0,"VENCIDO",IF(Z125&lt;=#REF!,"POR VENCER","CON TIEMPO"))))</f>
        <v>NO APLICA ACCION CERRADA</v>
      </c>
      <c r="AY125" s="48">
        <v>44228</v>
      </c>
      <c r="AZ125" s="85" t="s">
        <v>154</v>
      </c>
      <c r="BA125" s="46" t="s">
        <v>84</v>
      </c>
      <c r="BB125" s="47">
        <v>1</v>
      </c>
      <c r="BC125" s="118" t="s">
        <v>49</v>
      </c>
      <c r="BD125" s="118" t="s">
        <v>158</v>
      </c>
      <c r="BE125" s="45"/>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row>
    <row r="126" spans="1:438" ht="50.25" hidden="1" customHeight="1" x14ac:dyDescent="0.25">
      <c r="A126" s="35">
        <v>145</v>
      </c>
      <c r="B126" s="26" t="s">
        <v>901</v>
      </c>
      <c r="C126" s="25" t="s">
        <v>42</v>
      </c>
      <c r="D126" s="28" t="s">
        <v>102</v>
      </c>
      <c r="E126" s="25" t="s">
        <v>258</v>
      </c>
      <c r="F126" s="25" t="s">
        <v>902</v>
      </c>
      <c r="G126" s="25" t="s">
        <v>231</v>
      </c>
      <c r="H126" s="25" t="s">
        <v>7</v>
      </c>
      <c r="I126" s="28" t="s">
        <v>903</v>
      </c>
      <c r="J126" s="28" t="s">
        <v>904</v>
      </c>
      <c r="K126" s="28">
        <v>60</v>
      </c>
      <c r="L126" s="28">
        <v>2019</v>
      </c>
      <c r="M126" s="26" t="s">
        <v>905</v>
      </c>
      <c r="N126" s="26" t="s">
        <v>906</v>
      </c>
      <c r="O126" s="26" t="s">
        <v>907</v>
      </c>
      <c r="P126" s="28" t="s">
        <v>84</v>
      </c>
      <c r="Q126" s="26" t="s">
        <v>84</v>
      </c>
      <c r="R126" s="26" t="s">
        <v>908</v>
      </c>
      <c r="S126" s="28" t="s">
        <v>84</v>
      </c>
      <c r="T126" s="28" t="s">
        <v>84</v>
      </c>
      <c r="U126" s="37">
        <v>43827</v>
      </c>
      <c r="V126" s="37">
        <v>44175</v>
      </c>
      <c r="W126" s="228">
        <v>2020</v>
      </c>
      <c r="X126" s="37" t="s">
        <v>64</v>
      </c>
      <c r="Y126" s="37" t="s">
        <v>64</v>
      </c>
      <c r="Z126" s="34" t="e">
        <f>(IF(AP126=#REF!,#REF!,V126-#REF!))</f>
        <v>#REF!</v>
      </c>
      <c r="AA126" s="118" t="s">
        <v>154</v>
      </c>
      <c r="AB126" s="124">
        <v>44337</v>
      </c>
      <c r="AC126" s="112" t="s">
        <v>62</v>
      </c>
      <c r="AD126" s="112" t="s">
        <v>84</v>
      </c>
      <c r="AE126" s="125">
        <v>1</v>
      </c>
      <c r="AF126" s="4" t="s">
        <v>155</v>
      </c>
      <c r="AG126" s="107" t="s">
        <v>156</v>
      </c>
      <c r="AH126" s="118" t="s">
        <v>156</v>
      </c>
      <c r="AI126" s="126">
        <v>44337</v>
      </c>
      <c r="AJ126" s="118" t="s">
        <v>154</v>
      </c>
      <c r="AK126" s="118" t="s">
        <v>84</v>
      </c>
      <c r="AL126" s="127">
        <v>1</v>
      </c>
      <c r="AM126" s="125">
        <v>1</v>
      </c>
      <c r="AN126" s="118" t="s">
        <v>157</v>
      </c>
      <c r="AO126" s="193" t="s">
        <v>158</v>
      </c>
      <c r="AP126" s="191" t="s">
        <v>49</v>
      </c>
      <c r="AQ126" s="85" t="s">
        <v>154</v>
      </c>
      <c r="AR126" s="48">
        <v>44228</v>
      </c>
      <c r="AS126" s="46" t="s">
        <v>62</v>
      </c>
      <c r="AT126" s="46" t="s">
        <v>84</v>
      </c>
      <c r="AU126" s="47">
        <v>1</v>
      </c>
      <c r="AV126" s="4" t="str">
        <f t="shared" si="1"/>
        <v>CUMPLIMIENTO TOTAL</v>
      </c>
      <c r="AW126" s="107" t="str">
        <f>(IF(AP126="CERRADO","NO APLICA ACCION CERRADA",AE126-#REF!))</f>
        <v>NO APLICA ACCION CERRADA</v>
      </c>
      <c r="AX126" s="118" t="str">
        <f>(IF(AP126="CERRADO","NO APLICA ACCION CERRADA",IF(Z126&lt;=0,"VENCIDO",IF(Z126&lt;=#REF!,"POR VENCER","CON TIEMPO"))))</f>
        <v>NO APLICA ACCION CERRADA</v>
      </c>
      <c r="AY126" s="48">
        <v>44228</v>
      </c>
      <c r="AZ126" s="85" t="s">
        <v>154</v>
      </c>
      <c r="BA126" s="46" t="s">
        <v>84</v>
      </c>
      <c r="BB126" s="47">
        <v>1</v>
      </c>
      <c r="BC126" s="118" t="s">
        <v>49</v>
      </c>
      <c r="BD126" s="118" t="s">
        <v>158</v>
      </c>
      <c r="BE126" s="45"/>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row>
    <row r="127" spans="1:438" ht="50.25" hidden="1" customHeight="1" x14ac:dyDescent="0.25">
      <c r="A127" s="35">
        <v>146</v>
      </c>
      <c r="B127" s="26" t="s">
        <v>901</v>
      </c>
      <c r="C127" s="25" t="s">
        <v>42</v>
      </c>
      <c r="D127" s="28" t="s">
        <v>102</v>
      </c>
      <c r="E127" s="25" t="s">
        <v>258</v>
      </c>
      <c r="F127" s="25" t="s">
        <v>902</v>
      </c>
      <c r="G127" s="25" t="s">
        <v>231</v>
      </c>
      <c r="H127" s="25" t="s">
        <v>7</v>
      </c>
      <c r="I127" s="28" t="s">
        <v>909</v>
      </c>
      <c r="J127" s="28" t="s">
        <v>904</v>
      </c>
      <c r="K127" s="28">
        <v>60</v>
      </c>
      <c r="L127" s="28">
        <v>2019</v>
      </c>
      <c r="M127" s="26" t="s">
        <v>905</v>
      </c>
      <c r="N127" s="26" t="s">
        <v>906</v>
      </c>
      <c r="O127" s="26" t="s">
        <v>910</v>
      </c>
      <c r="P127" s="28" t="s">
        <v>84</v>
      </c>
      <c r="Q127" s="26" t="s">
        <v>84</v>
      </c>
      <c r="R127" s="26" t="s">
        <v>911</v>
      </c>
      <c r="S127" s="28" t="s">
        <v>84</v>
      </c>
      <c r="T127" s="28" t="s">
        <v>84</v>
      </c>
      <c r="U127" s="37">
        <v>43827</v>
      </c>
      <c r="V127" s="37">
        <v>44175</v>
      </c>
      <c r="W127" s="37">
        <v>44452</v>
      </c>
      <c r="X127" s="37" t="s">
        <v>64</v>
      </c>
      <c r="Y127" s="37" t="s">
        <v>64</v>
      </c>
      <c r="Z127" s="34" t="e">
        <f>(IF(AP127=#REF!,#REF!,V127-#REF!))</f>
        <v>#REF!</v>
      </c>
      <c r="AA127" s="106" t="s">
        <v>912</v>
      </c>
      <c r="AB127" s="124">
        <v>44384</v>
      </c>
      <c r="AC127" s="112" t="s">
        <v>64</v>
      </c>
      <c r="AD127" s="106" t="s">
        <v>913</v>
      </c>
      <c r="AE127" s="125">
        <v>0.9</v>
      </c>
      <c r="AF127" s="4" t="s">
        <v>527</v>
      </c>
      <c r="AG127" s="107">
        <v>-276</v>
      </c>
      <c r="AH127" s="118" t="s">
        <v>198</v>
      </c>
      <c r="AI127" s="126">
        <v>44523</v>
      </c>
      <c r="AJ127" s="116" t="s">
        <v>513</v>
      </c>
      <c r="AK127" s="108" t="s">
        <v>481</v>
      </c>
      <c r="AL127" s="127">
        <v>1</v>
      </c>
      <c r="AM127" s="125">
        <v>1</v>
      </c>
      <c r="AN127" s="118" t="s">
        <v>157</v>
      </c>
      <c r="AO127" s="193" t="s">
        <v>158</v>
      </c>
      <c r="AP127" s="191" t="s">
        <v>49</v>
      </c>
      <c r="AQ127" s="85" t="s">
        <v>154</v>
      </c>
      <c r="AR127" s="48">
        <v>44228</v>
      </c>
      <c r="AS127" s="46" t="s">
        <v>62</v>
      </c>
      <c r="AT127" s="46" t="s">
        <v>84</v>
      </c>
      <c r="AU127" s="47">
        <v>1</v>
      </c>
      <c r="AV127" s="4" t="str">
        <f t="shared" si="1"/>
        <v>CUMPLIMIENTO TOTAL</v>
      </c>
      <c r="AW127" s="107" t="str">
        <f>(IF(AP127="CERRADO","NO APLICA ACCION CERRADA",AE127-#REF!))</f>
        <v>NO APLICA ACCION CERRADA</v>
      </c>
      <c r="AX127" s="118" t="str">
        <f>(IF(AP127="CERRADO","NO APLICA ACCION CERRADA",IF(Z127&lt;=0,"VENCIDO",IF(Z127&lt;=#REF!,"POR VENCER","CON TIEMPO"))))</f>
        <v>NO APLICA ACCION CERRADA</v>
      </c>
      <c r="AY127" s="48">
        <v>44228</v>
      </c>
      <c r="AZ127" s="85" t="s">
        <v>154</v>
      </c>
      <c r="BA127" s="46" t="s">
        <v>84</v>
      </c>
      <c r="BB127" s="47">
        <v>1</v>
      </c>
      <c r="BC127" s="118" t="s">
        <v>49</v>
      </c>
      <c r="BD127" s="118" t="s">
        <v>158</v>
      </c>
      <c r="BE127" s="45"/>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row>
    <row r="128" spans="1:438" ht="50.25" hidden="1" customHeight="1" x14ac:dyDescent="0.25">
      <c r="A128" s="35">
        <v>147</v>
      </c>
      <c r="B128" s="26" t="s">
        <v>914</v>
      </c>
      <c r="C128" s="25" t="s">
        <v>42</v>
      </c>
      <c r="D128" s="28" t="s">
        <v>102</v>
      </c>
      <c r="E128" s="25" t="s">
        <v>258</v>
      </c>
      <c r="F128" s="25" t="s">
        <v>902</v>
      </c>
      <c r="G128" s="25" t="s">
        <v>231</v>
      </c>
      <c r="H128" s="25" t="s">
        <v>7</v>
      </c>
      <c r="I128" s="28" t="s">
        <v>915</v>
      </c>
      <c r="J128" s="28" t="s">
        <v>904</v>
      </c>
      <c r="K128" s="28">
        <v>60</v>
      </c>
      <c r="L128" s="28">
        <v>2019</v>
      </c>
      <c r="M128" s="26" t="s">
        <v>905</v>
      </c>
      <c r="N128" s="26" t="s">
        <v>906</v>
      </c>
      <c r="O128" s="26" t="s">
        <v>916</v>
      </c>
      <c r="P128" s="28" t="s">
        <v>84</v>
      </c>
      <c r="Q128" s="26" t="s">
        <v>84</v>
      </c>
      <c r="R128" s="26" t="s">
        <v>917</v>
      </c>
      <c r="S128" s="28" t="s">
        <v>84</v>
      </c>
      <c r="T128" s="28" t="s">
        <v>84</v>
      </c>
      <c r="U128" s="37">
        <v>43827</v>
      </c>
      <c r="V128" s="37">
        <v>44175</v>
      </c>
      <c r="W128" s="37">
        <v>44452</v>
      </c>
      <c r="X128" s="37" t="s">
        <v>64</v>
      </c>
      <c r="Y128" s="37" t="s">
        <v>64</v>
      </c>
      <c r="Z128" s="34" t="e">
        <f>(IF(AP128=#REF!,#REF!,V128-#REF!))</f>
        <v>#REF!</v>
      </c>
      <c r="AA128" s="111" t="s">
        <v>918</v>
      </c>
      <c r="AB128" s="124">
        <v>44384</v>
      </c>
      <c r="AC128" s="112" t="s">
        <v>64</v>
      </c>
      <c r="AD128" s="106" t="s">
        <v>919</v>
      </c>
      <c r="AE128" s="125">
        <v>0.3</v>
      </c>
      <c r="AF128" s="4" t="s">
        <v>920</v>
      </c>
      <c r="AG128" s="107">
        <v>-276</v>
      </c>
      <c r="AH128" s="118" t="s">
        <v>198</v>
      </c>
      <c r="AI128" s="126">
        <v>44523</v>
      </c>
      <c r="AJ128" s="116" t="s">
        <v>513</v>
      </c>
      <c r="AK128" s="108" t="s">
        <v>481</v>
      </c>
      <c r="AL128" s="127">
        <v>1</v>
      </c>
      <c r="AM128" s="125">
        <v>1</v>
      </c>
      <c r="AN128" s="118" t="s">
        <v>157</v>
      </c>
      <c r="AO128" s="193" t="s">
        <v>158</v>
      </c>
      <c r="AP128" s="191" t="s">
        <v>49</v>
      </c>
      <c r="AQ128" s="85" t="s">
        <v>154</v>
      </c>
      <c r="AR128" s="48">
        <v>44228</v>
      </c>
      <c r="AS128" s="46" t="s">
        <v>62</v>
      </c>
      <c r="AT128" s="46" t="s">
        <v>84</v>
      </c>
      <c r="AU128" s="47">
        <v>1</v>
      </c>
      <c r="AV128" s="4" t="str">
        <f t="shared" si="1"/>
        <v>CUMPLIMIENTO TOTAL</v>
      </c>
      <c r="AW128" s="107" t="str">
        <f>(IF(AP128="CERRADO","NO APLICA ACCION CERRADA",AE128-#REF!))</f>
        <v>NO APLICA ACCION CERRADA</v>
      </c>
      <c r="AX128" s="118" t="str">
        <f>(IF(AP128="CERRADO","NO APLICA ACCION CERRADA",IF(Z128&lt;=0,"VENCIDO",IF(Z128&lt;=#REF!,"POR VENCER","CON TIEMPO"))))</f>
        <v>NO APLICA ACCION CERRADA</v>
      </c>
      <c r="AY128" s="48">
        <v>44228</v>
      </c>
      <c r="AZ128" s="85" t="s">
        <v>154</v>
      </c>
      <c r="BA128" s="46" t="s">
        <v>84</v>
      </c>
      <c r="BB128" s="47">
        <v>1</v>
      </c>
      <c r="BC128" s="118" t="s">
        <v>49</v>
      </c>
      <c r="BD128" s="118" t="s">
        <v>158</v>
      </c>
      <c r="BE128" s="45"/>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row>
    <row r="129" spans="1:438" ht="50.25" hidden="1" customHeight="1" x14ac:dyDescent="0.25">
      <c r="A129" s="35">
        <v>149</v>
      </c>
      <c r="B129" s="26" t="s">
        <v>921</v>
      </c>
      <c r="C129" s="25" t="s">
        <v>32</v>
      </c>
      <c r="D129" s="28" t="s">
        <v>99</v>
      </c>
      <c r="E129" s="75" t="s">
        <v>326</v>
      </c>
      <c r="F129" s="76" t="s">
        <v>922</v>
      </c>
      <c r="G129" s="25" t="s">
        <v>301</v>
      </c>
      <c r="H129" s="25" t="s">
        <v>7</v>
      </c>
      <c r="I129" s="28" t="s">
        <v>923</v>
      </c>
      <c r="J129" s="28" t="s">
        <v>656</v>
      </c>
      <c r="K129" s="28">
        <v>60</v>
      </c>
      <c r="L129" s="28">
        <v>2019</v>
      </c>
      <c r="M129" s="26" t="s">
        <v>924</v>
      </c>
      <c r="N129" s="26" t="s">
        <v>925</v>
      </c>
      <c r="O129" s="26" t="s">
        <v>926</v>
      </c>
      <c r="P129" s="28" t="s">
        <v>84</v>
      </c>
      <c r="Q129" s="26" t="s">
        <v>84</v>
      </c>
      <c r="R129" s="26" t="s">
        <v>927</v>
      </c>
      <c r="S129" s="28" t="s">
        <v>84</v>
      </c>
      <c r="T129" s="28" t="s">
        <v>84</v>
      </c>
      <c r="U129" s="37">
        <v>43827</v>
      </c>
      <c r="V129" s="37">
        <v>44175</v>
      </c>
      <c r="W129" s="37">
        <v>44452</v>
      </c>
      <c r="X129" s="37" t="s">
        <v>64</v>
      </c>
      <c r="Y129" s="37" t="s">
        <v>64</v>
      </c>
      <c r="Z129" s="34" t="e">
        <f>(IF(AP129=#REF!,#REF!,V129-#REF!))</f>
        <v>#REF!</v>
      </c>
      <c r="AA129" s="128" t="s">
        <v>928</v>
      </c>
      <c r="AB129" s="124">
        <v>44375</v>
      </c>
      <c r="AC129" s="112" t="s">
        <v>62</v>
      </c>
      <c r="AD129" s="112" t="s">
        <v>84</v>
      </c>
      <c r="AE129" s="125">
        <v>1</v>
      </c>
      <c r="AF129" s="4" t="s">
        <v>155</v>
      </c>
      <c r="AG129" s="107">
        <v>-276</v>
      </c>
      <c r="AH129" s="118" t="s">
        <v>198</v>
      </c>
      <c r="AI129" s="126">
        <v>44523</v>
      </c>
      <c r="AJ129" s="116" t="s">
        <v>513</v>
      </c>
      <c r="AK129" s="108" t="s">
        <v>481</v>
      </c>
      <c r="AL129" s="125">
        <v>1</v>
      </c>
      <c r="AM129" s="125">
        <v>1</v>
      </c>
      <c r="AN129" s="118" t="s">
        <v>157</v>
      </c>
      <c r="AO129" s="193" t="s">
        <v>158</v>
      </c>
      <c r="AP129" s="191" t="s">
        <v>49</v>
      </c>
      <c r="AQ129" s="85" t="s">
        <v>154</v>
      </c>
      <c r="AR129" s="48">
        <v>44228</v>
      </c>
      <c r="AS129" s="46" t="s">
        <v>62</v>
      </c>
      <c r="AT129" s="46" t="s">
        <v>84</v>
      </c>
      <c r="AU129" s="47">
        <v>1</v>
      </c>
      <c r="AV129" s="4" t="str">
        <f t="shared" si="1"/>
        <v>CUMPLIMIENTO TOTAL</v>
      </c>
      <c r="AW129" s="107" t="str">
        <f>(IF(AP129="CERRADO","NO APLICA ACCION CERRADA",AE129-#REF!))</f>
        <v>NO APLICA ACCION CERRADA</v>
      </c>
      <c r="AX129" s="118" t="str">
        <f>(IF(AP129="CERRADO","NO APLICA ACCION CERRADA",IF(Z129&lt;=0,"VENCIDO",IF(Z129&lt;=#REF!,"POR VENCER","CON TIEMPO"))))</f>
        <v>NO APLICA ACCION CERRADA</v>
      </c>
      <c r="AY129" s="48">
        <v>44228</v>
      </c>
      <c r="AZ129" s="85" t="s">
        <v>154</v>
      </c>
      <c r="BA129" s="46" t="s">
        <v>84</v>
      </c>
      <c r="BB129" s="47">
        <v>1</v>
      </c>
      <c r="BC129" s="118" t="s">
        <v>49</v>
      </c>
      <c r="BD129" s="118" t="s">
        <v>158</v>
      </c>
      <c r="BE129" s="45"/>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row>
    <row r="130" spans="1:438" ht="50.25" hidden="1" customHeight="1" x14ac:dyDescent="0.25">
      <c r="A130" s="35">
        <v>150</v>
      </c>
      <c r="B130" s="26" t="s">
        <v>845</v>
      </c>
      <c r="C130" s="25" t="s">
        <v>21</v>
      </c>
      <c r="D130" s="28" t="s">
        <v>96</v>
      </c>
      <c r="E130" s="76" t="s">
        <v>326</v>
      </c>
      <c r="F130" s="76" t="s">
        <v>776</v>
      </c>
      <c r="G130" s="25" t="s">
        <v>301</v>
      </c>
      <c r="H130" s="25" t="s">
        <v>7</v>
      </c>
      <c r="I130" s="28" t="s">
        <v>929</v>
      </c>
      <c r="J130" s="28" t="s">
        <v>930</v>
      </c>
      <c r="K130" s="28">
        <v>60</v>
      </c>
      <c r="L130" s="28">
        <v>2019</v>
      </c>
      <c r="M130" s="26" t="s">
        <v>931</v>
      </c>
      <c r="N130" s="26" t="s">
        <v>932</v>
      </c>
      <c r="O130" s="26" t="s">
        <v>933</v>
      </c>
      <c r="P130" s="28" t="s">
        <v>84</v>
      </c>
      <c r="Q130" s="26" t="s">
        <v>84</v>
      </c>
      <c r="R130" s="26" t="s">
        <v>934</v>
      </c>
      <c r="S130" s="28" t="s">
        <v>84</v>
      </c>
      <c r="T130" s="28" t="s">
        <v>84</v>
      </c>
      <c r="U130" s="37">
        <v>43827</v>
      </c>
      <c r="V130" s="37">
        <v>44175</v>
      </c>
      <c r="W130" s="228">
        <v>2020</v>
      </c>
      <c r="X130" s="37" t="s">
        <v>64</v>
      </c>
      <c r="Y130" s="37" t="s">
        <v>64</v>
      </c>
      <c r="Z130" s="34" t="e">
        <f>(IF(AP130=#REF!,#REF!,V130-#REF!))</f>
        <v>#REF!</v>
      </c>
      <c r="AA130" s="118" t="s">
        <v>154</v>
      </c>
      <c r="AB130" s="124">
        <v>44337</v>
      </c>
      <c r="AC130" s="112" t="s">
        <v>62</v>
      </c>
      <c r="AD130" s="112" t="s">
        <v>84</v>
      </c>
      <c r="AE130" s="125">
        <v>1</v>
      </c>
      <c r="AF130" s="4" t="s">
        <v>155</v>
      </c>
      <c r="AG130" s="107" t="s">
        <v>156</v>
      </c>
      <c r="AH130" s="118" t="s">
        <v>156</v>
      </c>
      <c r="AI130" s="126">
        <v>44337</v>
      </c>
      <c r="AJ130" s="118" t="s">
        <v>154</v>
      </c>
      <c r="AK130" s="118" t="s">
        <v>84</v>
      </c>
      <c r="AL130" s="125">
        <v>1</v>
      </c>
      <c r="AM130" s="125">
        <v>1</v>
      </c>
      <c r="AN130" s="118" t="s">
        <v>157</v>
      </c>
      <c r="AO130" s="193" t="s">
        <v>158</v>
      </c>
      <c r="AP130" s="191" t="s">
        <v>49</v>
      </c>
      <c r="AQ130" s="85" t="s">
        <v>154</v>
      </c>
      <c r="AR130" s="48">
        <v>44228</v>
      </c>
      <c r="AS130" s="46" t="s">
        <v>62</v>
      </c>
      <c r="AT130" s="46" t="s">
        <v>84</v>
      </c>
      <c r="AU130" s="47">
        <v>1</v>
      </c>
      <c r="AV130" s="4" t="str">
        <f t="shared" si="1"/>
        <v>CUMPLIMIENTO TOTAL</v>
      </c>
      <c r="AW130" s="107" t="str">
        <f>(IF(AP130="CERRADO","NO APLICA ACCION CERRADA",AE130-#REF!))</f>
        <v>NO APLICA ACCION CERRADA</v>
      </c>
      <c r="AX130" s="118" t="str">
        <f>(IF(AP130="CERRADO","NO APLICA ACCION CERRADA",IF(Z130&lt;=0,"VENCIDO",IF(Z130&lt;=#REF!,"POR VENCER","CON TIEMPO"))))</f>
        <v>NO APLICA ACCION CERRADA</v>
      </c>
      <c r="AY130" s="48">
        <v>44228</v>
      </c>
      <c r="AZ130" s="85" t="s">
        <v>154</v>
      </c>
      <c r="BA130" s="46" t="s">
        <v>84</v>
      </c>
      <c r="BB130" s="47">
        <v>1</v>
      </c>
      <c r="BC130" s="118" t="s">
        <v>49</v>
      </c>
      <c r="BD130" s="118" t="s">
        <v>158</v>
      </c>
      <c r="BE130" s="45"/>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row>
    <row r="131" spans="1:438" ht="50.25" hidden="1" customHeight="1" x14ac:dyDescent="0.25">
      <c r="A131" s="35">
        <v>151</v>
      </c>
      <c r="B131" s="26" t="s">
        <v>935</v>
      </c>
      <c r="C131" s="25" t="s">
        <v>42</v>
      </c>
      <c r="D131" s="28" t="s">
        <v>102</v>
      </c>
      <c r="E131" s="25" t="s">
        <v>334</v>
      </c>
      <c r="F131" s="25" t="s">
        <v>936</v>
      </c>
      <c r="G131" s="25" t="s">
        <v>231</v>
      </c>
      <c r="H131" s="25" t="s">
        <v>7</v>
      </c>
      <c r="I131" s="28" t="s">
        <v>937</v>
      </c>
      <c r="J131" s="28" t="s">
        <v>938</v>
      </c>
      <c r="K131" s="28">
        <v>60</v>
      </c>
      <c r="L131" s="28">
        <v>2019</v>
      </c>
      <c r="M131" s="26" t="s">
        <v>939</v>
      </c>
      <c r="N131" s="26" t="s">
        <v>940</v>
      </c>
      <c r="O131" s="26" t="s">
        <v>941</v>
      </c>
      <c r="P131" s="28" t="s">
        <v>84</v>
      </c>
      <c r="Q131" s="26" t="s">
        <v>84</v>
      </c>
      <c r="R131" s="26" t="s">
        <v>942</v>
      </c>
      <c r="S131" s="28" t="s">
        <v>84</v>
      </c>
      <c r="T131" s="28" t="s">
        <v>84</v>
      </c>
      <c r="U131" s="37">
        <v>43827</v>
      </c>
      <c r="V131" s="37">
        <v>44119</v>
      </c>
      <c r="W131" s="37">
        <v>44452</v>
      </c>
      <c r="X131" s="37" t="s">
        <v>64</v>
      </c>
      <c r="Y131" s="37" t="s">
        <v>64</v>
      </c>
      <c r="Z131" s="34" t="e">
        <f>(IF(AP131=#REF!,#REF!,V131-#REF!))</f>
        <v>#REF!</v>
      </c>
      <c r="AA131" s="106" t="s">
        <v>943</v>
      </c>
      <c r="AB131" s="124">
        <v>44384</v>
      </c>
      <c r="AC131" s="112" t="s">
        <v>62</v>
      </c>
      <c r="AD131" s="112" t="s">
        <v>84</v>
      </c>
      <c r="AE131" s="125">
        <v>1</v>
      </c>
      <c r="AF131" s="4" t="s">
        <v>155</v>
      </c>
      <c r="AG131" s="107">
        <v>-332</v>
      </c>
      <c r="AH131" s="118" t="s">
        <v>198</v>
      </c>
      <c r="AI131" s="126">
        <v>44523</v>
      </c>
      <c r="AJ131" s="116" t="s">
        <v>513</v>
      </c>
      <c r="AK131" s="108" t="s">
        <v>481</v>
      </c>
      <c r="AL131" s="127">
        <v>1</v>
      </c>
      <c r="AM131" s="125">
        <v>1</v>
      </c>
      <c r="AN131" s="118" t="s">
        <v>157</v>
      </c>
      <c r="AO131" s="193" t="s">
        <v>158</v>
      </c>
      <c r="AP131" s="191" t="s">
        <v>49</v>
      </c>
      <c r="AQ131" s="85" t="s">
        <v>154</v>
      </c>
      <c r="AR131" s="48">
        <v>44228</v>
      </c>
      <c r="AS131" s="46" t="s">
        <v>62</v>
      </c>
      <c r="AT131" s="46" t="s">
        <v>84</v>
      </c>
      <c r="AU131" s="47">
        <v>1</v>
      </c>
      <c r="AV131" s="4" t="str">
        <f t="shared" si="1"/>
        <v>CUMPLIMIENTO TOTAL</v>
      </c>
      <c r="AW131" s="107" t="str">
        <f>(IF(AP131="CERRADO","NO APLICA ACCION CERRADA",AE131-#REF!))</f>
        <v>NO APLICA ACCION CERRADA</v>
      </c>
      <c r="AX131" s="118" t="str">
        <f>(IF(AP131="CERRADO","NO APLICA ACCION CERRADA",IF(Z131&lt;=0,"VENCIDO",IF(Z131&lt;=#REF!,"POR VENCER","CON TIEMPO"))))</f>
        <v>NO APLICA ACCION CERRADA</v>
      </c>
      <c r="AY131" s="48">
        <v>44228</v>
      </c>
      <c r="AZ131" s="85" t="s">
        <v>154</v>
      </c>
      <c r="BA131" s="46" t="s">
        <v>84</v>
      </c>
      <c r="BB131" s="47">
        <v>1</v>
      </c>
      <c r="BC131" s="118" t="s">
        <v>49</v>
      </c>
      <c r="BD131" s="118" t="s">
        <v>158</v>
      </c>
      <c r="BE131" s="45"/>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row>
    <row r="132" spans="1:438" ht="50.25" hidden="1" customHeight="1" x14ac:dyDescent="0.25">
      <c r="A132" s="35">
        <v>152</v>
      </c>
      <c r="B132" s="26" t="s">
        <v>944</v>
      </c>
      <c r="C132" s="25" t="s">
        <v>37</v>
      </c>
      <c r="D132" s="25" t="s">
        <v>100</v>
      </c>
      <c r="E132" s="76" t="s">
        <v>326</v>
      </c>
      <c r="F132" s="76" t="s">
        <v>945</v>
      </c>
      <c r="G132" s="25" t="s">
        <v>701</v>
      </c>
      <c r="H132" s="25" t="s">
        <v>7</v>
      </c>
      <c r="I132" s="28" t="s">
        <v>946</v>
      </c>
      <c r="J132" s="28" t="s">
        <v>947</v>
      </c>
      <c r="K132" s="28">
        <v>60</v>
      </c>
      <c r="L132" s="28">
        <v>2019</v>
      </c>
      <c r="M132" s="26" t="s">
        <v>948</v>
      </c>
      <c r="N132" s="26" t="s">
        <v>949</v>
      </c>
      <c r="O132" s="26" t="s">
        <v>950</v>
      </c>
      <c r="P132" s="28" t="s">
        <v>84</v>
      </c>
      <c r="Q132" s="26" t="s">
        <v>84</v>
      </c>
      <c r="R132" s="26" t="s">
        <v>951</v>
      </c>
      <c r="S132" s="28" t="s">
        <v>84</v>
      </c>
      <c r="T132" s="28" t="s">
        <v>84</v>
      </c>
      <c r="U132" s="37">
        <v>43827</v>
      </c>
      <c r="V132" s="37">
        <v>44175</v>
      </c>
      <c r="W132" s="37">
        <v>44452</v>
      </c>
      <c r="X132" s="37" t="s">
        <v>64</v>
      </c>
      <c r="Y132" s="37" t="s">
        <v>64</v>
      </c>
      <c r="Z132" s="34" t="e">
        <f>(IF(AP132=#REF!,#REF!,V132-#REF!))</f>
        <v>#REF!</v>
      </c>
      <c r="AA132" s="106" t="s">
        <v>952</v>
      </c>
      <c r="AB132" s="124">
        <v>44337</v>
      </c>
      <c r="AC132" s="112" t="s">
        <v>62</v>
      </c>
      <c r="AD132" s="112" t="s">
        <v>84</v>
      </c>
      <c r="AE132" s="125">
        <v>1</v>
      </c>
      <c r="AF132" s="4" t="s">
        <v>155</v>
      </c>
      <c r="AG132" s="107" t="s">
        <v>156</v>
      </c>
      <c r="AH132" s="118" t="s">
        <v>156</v>
      </c>
      <c r="AI132" s="126">
        <v>44337</v>
      </c>
      <c r="AJ132" s="118" t="s">
        <v>154</v>
      </c>
      <c r="AK132" s="118" t="s">
        <v>84</v>
      </c>
      <c r="AL132" s="125">
        <v>1</v>
      </c>
      <c r="AM132" s="125">
        <v>1</v>
      </c>
      <c r="AN132" s="118" t="s">
        <v>157</v>
      </c>
      <c r="AO132" s="193" t="s">
        <v>158</v>
      </c>
      <c r="AP132" s="191" t="s">
        <v>49</v>
      </c>
      <c r="AQ132" s="85" t="s">
        <v>154</v>
      </c>
      <c r="AR132" s="48">
        <v>44228</v>
      </c>
      <c r="AS132" s="46" t="s">
        <v>62</v>
      </c>
      <c r="AT132" s="46" t="s">
        <v>84</v>
      </c>
      <c r="AU132" s="47">
        <v>1</v>
      </c>
      <c r="AV132" s="4" t="str">
        <f t="shared" ref="AV132:AV195" si="2">IF(AU132&lt;=0%,"SIN AVANCE",IF(AU132&lt;33%,"AVANCE MINIMO",IF(AU132&lt;66%,"AVANCE PARCIAL",IF(AU132&lt;=99.9%,"AVANCE SIGNIFICATIVO",IF(AU132=100%,"CUMPLIMIENTO TOTAL","ERROR")))))</f>
        <v>CUMPLIMIENTO TOTAL</v>
      </c>
      <c r="AW132" s="107" t="str">
        <f>(IF(AP132="CERRADO","NO APLICA ACCION CERRADA",AE132-#REF!))</f>
        <v>NO APLICA ACCION CERRADA</v>
      </c>
      <c r="AX132" s="118" t="str">
        <f>(IF(AP132="CERRADO","NO APLICA ACCION CERRADA",IF(Z132&lt;=0,"VENCIDO",IF(Z132&lt;=#REF!,"POR VENCER","CON TIEMPO"))))</f>
        <v>NO APLICA ACCION CERRADA</v>
      </c>
      <c r="AY132" s="48">
        <v>44228</v>
      </c>
      <c r="AZ132" s="85" t="s">
        <v>154</v>
      </c>
      <c r="BA132" s="46" t="s">
        <v>84</v>
      </c>
      <c r="BB132" s="47">
        <v>1</v>
      </c>
      <c r="BC132" s="118" t="s">
        <v>49</v>
      </c>
      <c r="BD132" s="118" t="s">
        <v>158</v>
      </c>
      <c r="BE132" s="45"/>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row>
    <row r="133" spans="1:438" ht="50.25" hidden="1" customHeight="1" x14ac:dyDescent="0.25">
      <c r="A133" s="35">
        <v>153</v>
      </c>
      <c r="B133" s="26" t="s">
        <v>45</v>
      </c>
      <c r="C133" s="25" t="s">
        <v>45</v>
      </c>
      <c r="D133" s="25" t="s">
        <v>100</v>
      </c>
      <c r="E133" s="76" t="s">
        <v>326</v>
      </c>
      <c r="F133" s="76" t="s">
        <v>945</v>
      </c>
      <c r="G133" s="25" t="s">
        <v>701</v>
      </c>
      <c r="H133" s="25" t="s">
        <v>7</v>
      </c>
      <c r="I133" s="28" t="s">
        <v>953</v>
      </c>
      <c r="J133" s="28" t="s">
        <v>947</v>
      </c>
      <c r="K133" s="28">
        <v>60</v>
      </c>
      <c r="L133" s="28">
        <v>2019</v>
      </c>
      <c r="M133" s="26" t="s">
        <v>948</v>
      </c>
      <c r="N133" s="26" t="s">
        <v>949</v>
      </c>
      <c r="O133" s="26" t="s">
        <v>954</v>
      </c>
      <c r="P133" s="28" t="s">
        <v>84</v>
      </c>
      <c r="Q133" s="26" t="s">
        <v>84</v>
      </c>
      <c r="R133" s="26" t="s">
        <v>955</v>
      </c>
      <c r="S133" s="28" t="s">
        <v>84</v>
      </c>
      <c r="T133" s="28" t="s">
        <v>84</v>
      </c>
      <c r="U133" s="37">
        <v>43827</v>
      </c>
      <c r="V133" s="37">
        <v>44175</v>
      </c>
      <c r="W133" s="228">
        <v>2020</v>
      </c>
      <c r="X133" s="37" t="s">
        <v>64</v>
      </c>
      <c r="Y133" s="37" t="s">
        <v>64</v>
      </c>
      <c r="Z133" s="34" t="e">
        <f>(IF(AP133=#REF!,#REF!,V133-#REF!))</f>
        <v>#REF!</v>
      </c>
      <c r="AA133" s="118" t="s">
        <v>154</v>
      </c>
      <c r="AB133" s="124">
        <v>44337</v>
      </c>
      <c r="AC133" s="112" t="s">
        <v>62</v>
      </c>
      <c r="AD133" s="112" t="s">
        <v>84</v>
      </c>
      <c r="AE133" s="125">
        <v>1</v>
      </c>
      <c r="AF133" s="4" t="s">
        <v>155</v>
      </c>
      <c r="AG133" s="107" t="s">
        <v>156</v>
      </c>
      <c r="AH133" s="118" t="s">
        <v>156</v>
      </c>
      <c r="AI133" s="126">
        <v>44337</v>
      </c>
      <c r="AJ133" s="118" t="s">
        <v>154</v>
      </c>
      <c r="AK133" s="118" t="s">
        <v>84</v>
      </c>
      <c r="AL133" s="125">
        <v>1</v>
      </c>
      <c r="AM133" s="125">
        <v>1</v>
      </c>
      <c r="AN133" s="118" t="s">
        <v>157</v>
      </c>
      <c r="AO133" s="193" t="s">
        <v>158</v>
      </c>
      <c r="AP133" s="191" t="s">
        <v>49</v>
      </c>
      <c r="AQ133" s="85" t="s">
        <v>154</v>
      </c>
      <c r="AR133" s="48">
        <v>44228</v>
      </c>
      <c r="AS133" s="46" t="s">
        <v>62</v>
      </c>
      <c r="AT133" s="46" t="s">
        <v>84</v>
      </c>
      <c r="AU133" s="47">
        <v>1</v>
      </c>
      <c r="AV133" s="4" t="str">
        <f t="shared" si="2"/>
        <v>CUMPLIMIENTO TOTAL</v>
      </c>
      <c r="AW133" s="107" t="str">
        <f>(IF(AP133="CERRADO","NO APLICA ACCION CERRADA",AE133-#REF!))</f>
        <v>NO APLICA ACCION CERRADA</v>
      </c>
      <c r="AX133" s="118" t="str">
        <f>(IF(AP133="CERRADO","NO APLICA ACCION CERRADA",IF(Z133&lt;=0,"VENCIDO",IF(Z133&lt;=#REF!,"POR VENCER","CON TIEMPO"))))</f>
        <v>NO APLICA ACCION CERRADA</v>
      </c>
      <c r="AY133" s="48">
        <v>44228</v>
      </c>
      <c r="AZ133" s="85" t="s">
        <v>154</v>
      </c>
      <c r="BA133" s="46" t="s">
        <v>84</v>
      </c>
      <c r="BB133" s="47">
        <v>1</v>
      </c>
      <c r="BC133" s="118" t="s">
        <v>49</v>
      </c>
      <c r="BD133" s="118" t="s">
        <v>158</v>
      </c>
      <c r="BE133" s="45"/>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row>
    <row r="134" spans="1:438" ht="50.25" hidden="1" customHeight="1" x14ac:dyDescent="0.25">
      <c r="A134" s="35">
        <v>154</v>
      </c>
      <c r="B134" s="26" t="s">
        <v>935</v>
      </c>
      <c r="C134" s="25" t="s">
        <v>42</v>
      </c>
      <c r="D134" s="28" t="s">
        <v>102</v>
      </c>
      <c r="E134" s="25" t="s">
        <v>258</v>
      </c>
      <c r="F134" s="25" t="s">
        <v>956</v>
      </c>
      <c r="G134" s="25" t="s">
        <v>231</v>
      </c>
      <c r="H134" s="25" t="s">
        <v>7</v>
      </c>
      <c r="I134" s="28" t="s">
        <v>957</v>
      </c>
      <c r="J134" s="28" t="s">
        <v>958</v>
      </c>
      <c r="K134" s="28">
        <v>60</v>
      </c>
      <c r="L134" s="28">
        <v>2019</v>
      </c>
      <c r="M134" s="26" t="s">
        <v>959</v>
      </c>
      <c r="N134" s="26" t="s">
        <v>960</v>
      </c>
      <c r="O134" s="26" t="s">
        <v>961</v>
      </c>
      <c r="P134" s="28" t="s">
        <v>84</v>
      </c>
      <c r="Q134" s="26" t="s">
        <v>84</v>
      </c>
      <c r="R134" s="26" t="s">
        <v>962</v>
      </c>
      <c r="S134" s="28" t="s">
        <v>84</v>
      </c>
      <c r="T134" s="28" t="s">
        <v>84</v>
      </c>
      <c r="U134" s="37">
        <v>43827</v>
      </c>
      <c r="V134" s="37">
        <v>44119</v>
      </c>
      <c r="W134" s="37">
        <v>44452</v>
      </c>
      <c r="X134" s="37" t="s">
        <v>64</v>
      </c>
      <c r="Y134" s="37" t="s">
        <v>64</v>
      </c>
      <c r="Z134" s="34" t="e">
        <f>(IF(AP134=#REF!,#REF!,V134-#REF!))</f>
        <v>#REF!</v>
      </c>
      <c r="AA134" s="106" t="s">
        <v>952</v>
      </c>
      <c r="AB134" s="124">
        <v>44384</v>
      </c>
      <c r="AC134" s="112" t="s">
        <v>62</v>
      </c>
      <c r="AD134" s="112" t="s">
        <v>84</v>
      </c>
      <c r="AE134" s="125">
        <v>1</v>
      </c>
      <c r="AF134" s="4" t="s">
        <v>155</v>
      </c>
      <c r="AG134" s="107">
        <v>-332</v>
      </c>
      <c r="AH134" s="118" t="s">
        <v>198</v>
      </c>
      <c r="AI134" s="126">
        <v>44523</v>
      </c>
      <c r="AJ134" s="116" t="s">
        <v>513</v>
      </c>
      <c r="AK134" s="108" t="s">
        <v>481</v>
      </c>
      <c r="AL134" s="127">
        <v>1</v>
      </c>
      <c r="AM134" s="125">
        <v>1</v>
      </c>
      <c r="AN134" s="118" t="s">
        <v>157</v>
      </c>
      <c r="AO134" s="193" t="s">
        <v>158</v>
      </c>
      <c r="AP134" s="191" t="s">
        <v>49</v>
      </c>
      <c r="AQ134" s="85" t="s">
        <v>154</v>
      </c>
      <c r="AR134" s="48">
        <v>44228</v>
      </c>
      <c r="AS134" s="46" t="s">
        <v>62</v>
      </c>
      <c r="AT134" s="46" t="s">
        <v>84</v>
      </c>
      <c r="AU134" s="47">
        <v>1</v>
      </c>
      <c r="AV134" s="4" t="str">
        <f t="shared" si="2"/>
        <v>CUMPLIMIENTO TOTAL</v>
      </c>
      <c r="AW134" s="107" t="str">
        <f>(IF(AP134="CERRADO","NO APLICA ACCION CERRADA",AE134-#REF!))</f>
        <v>NO APLICA ACCION CERRADA</v>
      </c>
      <c r="AX134" s="118" t="str">
        <f>(IF(AP134="CERRADO","NO APLICA ACCION CERRADA",IF(Z134&lt;=0,"VENCIDO",IF(Z134&lt;=#REF!,"POR VENCER","CON TIEMPO"))))</f>
        <v>NO APLICA ACCION CERRADA</v>
      </c>
      <c r="AY134" s="48">
        <v>44228</v>
      </c>
      <c r="AZ134" s="85" t="s">
        <v>154</v>
      </c>
      <c r="BA134" s="46" t="s">
        <v>84</v>
      </c>
      <c r="BB134" s="47">
        <v>1</v>
      </c>
      <c r="BC134" s="118" t="s">
        <v>49</v>
      </c>
      <c r="BD134" s="118" t="s">
        <v>158</v>
      </c>
      <c r="BE134" s="45"/>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row>
    <row r="135" spans="1:438" ht="50.25" hidden="1" customHeight="1" x14ac:dyDescent="0.25">
      <c r="A135" s="35">
        <v>155</v>
      </c>
      <c r="B135" s="26" t="s">
        <v>935</v>
      </c>
      <c r="C135" s="25" t="s">
        <v>42</v>
      </c>
      <c r="D135" s="28" t="s">
        <v>102</v>
      </c>
      <c r="E135" s="25" t="s">
        <v>258</v>
      </c>
      <c r="F135" s="25" t="s">
        <v>956</v>
      </c>
      <c r="G135" s="25" t="s">
        <v>231</v>
      </c>
      <c r="H135" s="25" t="s">
        <v>7</v>
      </c>
      <c r="I135" s="28" t="s">
        <v>963</v>
      </c>
      <c r="J135" s="28" t="s">
        <v>958</v>
      </c>
      <c r="K135" s="28">
        <v>60</v>
      </c>
      <c r="L135" s="28">
        <v>2019</v>
      </c>
      <c r="M135" s="26" t="s">
        <v>959</v>
      </c>
      <c r="N135" s="26" t="s">
        <v>960</v>
      </c>
      <c r="O135" s="26" t="s">
        <v>964</v>
      </c>
      <c r="P135" s="28" t="s">
        <v>84</v>
      </c>
      <c r="Q135" s="26" t="s">
        <v>84</v>
      </c>
      <c r="R135" s="26" t="s">
        <v>965</v>
      </c>
      <c r="S135" s="28" t="s">
        <v>84</v>
      </c>
      <c r="T135" s="28" t="s">
        <v>84</v>
      </c>
      <c r="U135" s="37">
        <v>43827</v>
      </c>
      <c r="V135" s="37">
        <v>43936</v>
      </c>
      <c r="W135" s="37">
        <v>44452</v>
      </c>
      <c r="X135" s="37" t="s">
        <v>64</v>
      </c>
      <c r="Y135" s="37" t="s">
        <v>64</v>
      </c>
      <c r="Z135" s="34" t="e">
        <f>(IF(AP135=#REF!,#REF!,V135-#REF!))</f>
        <v>#REF!</v>
      </c>
      <c r="AA135" s="106" t="s">
        <v>966</v>
      </c>
      <c r="AB135" s="124">
        <v>44384</v>
      </c>
      <c r="AC135" s="112" t="s">
        <v>62</v>
      </c>
      <c r="AD135" s="112" t="s">
        <v>84</v>
      </c>
      <c r="AE135" s="125">
        <v>1</v>
      </c>
      <c r="AF135" s="4" t="s">
        <v>155</v>
      </c>
      <c r="AG135" s="107">
        <v>-515</v>
      </c>
      <c r="AH135" s="118" t="s">
        <v>198</v>
      </c>
      <c r="AI135" s="126">
        <v>44523</v>
      </c>
      <c r="AJ135" s="116" t="s">
        <v>513</v>
      </c>
      <c r="AK135" s="108" t="s">
        <v>481</v>
      </c>
      <c r="AL135" s="127">
        <v>1</v>
      </c>
      <c r="AM135" s="125">
        <v>1</v>
      </c>
      <c r="AN135" s="118" t="s">
        <v>157</v>
      </c>
      <c r="AO135" s="193" t="s">
        <v>158</v>
      </c>
      <c r="AP135" s="191" t="s">
        <v>49</v>
      </c>
      <c r="AQ135" s="85" t="s">
        <v>154</v>
      </c>
      <c r="AR135" s="48">
        <v>44228</v>
      </c>
      <c r="AS135" s="46" t="s">
        <v>62</v>
      </c>
      <c r="AT135" s="46" t="s">
        <v>84</v>
      </c>
      <c r="AU135" s="47">
        <v>1</v>
      </c>
      <c r="AV135" s="4" t="str">
        <f t="shared" si="2"/>
        <v>CUMPLIMIENTO TOTAL</v>
      </c>
      <c r="AW135" s="107" t="str">
        <f>(IF(AP135="CERRADO","NO APLICA ACCION CERRADA",AE135-#REF!))</f>
        <v>NO APLICA ACCION CERRADA</v>
      </c>
      <c r="AX135" s="118" t="str">
        <f>(IF(AP135="CERRADO","NO APLICA ACCION CERRADA",IF(Z135&lt;=0,"VENCIDO",IF(Z135&lt;=#REF!,"POR VENCER","CON TIEMPO"))))</f>
        <v>NO APLICA ACCION CERRADA</v>
      </c>
      <c r="AY135" s="48">
        <v>44228</v>
      </c>
      <c r="AZ135" s="85" t="s">
        <v>154</v>
      </c>
      <c r="BA135" s="46" t="s">
        <v>84</v>
      </c>
      <c r="BB135" s="47">
        <v>1</v>
      </c>
      <c r="BC135" s="118" t="s">
        <v>49</v>
      </c>
      <c r="BD135" s="118" t="s">
        <v>158</v>
      </c>
      <c r="BE135" s="45"/>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row>
    <row r="136" spans="1:438" ht="50.25" hidden="1" customHeight="1" x14ac:dyDescent="0.25">
      <c r="A136" s="35">
        <v>166</v>
      </c>
      <c r="B136" s="26" t="s">
        <v>32</v>
      </c>
      <c r="C136" s="25" t="s">
        <v>32</v>
      </c>
      <c r="D136" s="28" t="s">
        <v>99</v>
      </c>
      <c r="E136" s="25" t="s">
        <v>967</v>
      </c>
      <c r="F136" s="25" t="s">
        <v>968</v>
      </c>
      <c r="G136" s="25" t="s">
        <v>301</v>
      </c>
      <c r="H136" s="25" t="s">
        <v>8</v>
      </c>
      <c r="I136" s="28" t="s">
        <v>969</v>
      </c>
      <c r="J136" s="28" t="s">
        <v>84</v>
      </c>
      <c r="K136" s="25" t="s">
        <v>970</v>
      </c>
      <c r="L136" s="28">
        <v>2019</v>
      </c>
      <c r="M136" s="26" t="s">
        <v>971</v>
      </c>
      <c r="N136" s="26" t="s">
        <v>972</v>
      </c>
      <c r="O136" s="26" t="s">
        <v>973</v>
      </c>
      <c r="P136" s="28" t="s">
        <v>84</v>
      </c>
      <c r="Q136" s="25" t="s">
        <v>84</v>
      </c>
      <c r="R136" s="25" t="s">
        <v>84</v>
      </c>
      <c r="S136" s="28" t="s">
        <v>84</v>
      </c>
      <c r="T136" s="28" t="s">
        <v>84</v>
      </c>
      <c r="U136" s="37">
        <v>43770</v>
      </c>
      <c r="V136" s="37">
        <v>44135</v>
      </c>
      <c r="W136" s="37"/>
      <c r="X136" s="37" t="s">
        <v>64</v>
      </c>
      <c r="Y136" s="37" t="s">
        <v>64</v>
      </c>
      <c r="Z136" s="34" t="e">
        <f>(IF(AP136=#REF!,#REF!,V136-#REF!))</f>
        <v>#REF!</v>
      </c>
      <c r="AA136" s="128" t="s">
        <v>974</v>
      </c>
      <c r="AB136" s="124">
        <v>44375</v>
      </c>
      <c r="AC136" s="112" t="s">
        <v>64</v>
      </c>
      <c r="AD136" s="106" t="s">
        <v>975</v>
      </c>
      <c r="AE136" s="125">
        <v>0.15</v>
      </c>
      <c r="AF136" s="4" t="s">
        <v>920</v>
      </c>
      <c r="AG136" s="107">
        <v>-316</v>
      </c>
      <c r="AH136" s="118" t="s">
        <v>198</v>
      </c>
      <c r="AI136" s="118" t="s">
        <v>495</v>
      </c>
      <c r="AJ136" s="118" t="s">
        <v>495</v>
      </c>
      <c r="AK136" s="118" t="s">
        <v>495</v>
      </c>
      <c r="AL136" s="127">
        <v>0</v>
      </c>
      <c r="AM136" s="125">
        <v>0</v>
      </c>
      <c r="AN136" s="118" t="s">
        <v>213</v>
      </c>
      <c r="AO136" s="193" t="s">
        <v>158</v>
      </c>
      <c r="AP136" s="192" t="s">
        <v>202</v>
      </c>
      <c r="AQ136" s="2" t="s">
        <v>976</v>
      </c>
      <c r="AR136" s="257">
        <v>44620</v>
      </c>
      <c r="AS136" s="45" t="s">
        <v>62</v>
      </c>
      <c r="AT136" s="45" t="s">
        <v>84</v>
      </c>
      <c r="AU136" s="234">
        <v>1</v>
      </c>
      <c r="AV136" s="4" t="str">
        <f t="shared" si="2"/>
        <v>CUMPLIMIENTO TOTAL</v>
      </c>
      <c r="AW136" s="107" t="e">
        <f>(IF(AP136="CERRADO","NO APLICA ACCION CERRADA",AE136-#REF!))</f>
        <v>#REF!</v>
      </c>
      <c r="AX136" s="118" t="e">
        <f>(IF(AP136="CERRADO","NO APLICA ACCION CERRADA",IF(Z136&lt;=0,"VENCIDO",IF(Z136&lt;=#REF!,"POR VENCER","CON TIEMPO"))))</f>
        <v>#REF!</v>
      </c>
      <c r="AY136" s="48">
        <v>44638</v>
      </c>
      <c r="AZ136" s="85" t="s">
        <v>977</v>
      </c>
      <c r="BA136" s="46" t="s">
        <v>484</v>
      </c>
      <c r="BB136" s="47">
        <v>1</v>
      </c>
      <c r="BC136" s="118" t="s">
        <v>49</v>
      </c>
      <c r="BD136" s="118" t="s">
        <v>158</v>
      </c>
      <c r="BE136" s="45"/>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row>
    <row r="137" spans="1:438" ht="50.25" hidden="1" customHeight="1" x14ac:dyDescent="0.25">
      <c r="A137" s="35">
        <v>170</v>
      </c>
      <c r="B137" s="26" t="s">
        <v>32</v>
      </c>
      <c r="C137" s="25" t="s">
        <v>32</v>
      </c>
      <c r="D137" s="28" t="s">
        <v>99</v>
      </c>
      <c r="E137" s="25" t="s">
        <v>967</v>
      </c>
      <c r="F137" s="25" t="s">
        <v>978</v>
      </c>
      <c r="G137" s="25" t="s">
        <v>301</v>
      </c>
      <c r="H137" s="25" t="s">
        <v>8</v>
      </c>
      <c r="I137" s="28" t="s">
        <v>979</v>
      </c>
      <c r="J137" s="28" t="s">
        <v>84</v>
      </c>
      <c r="K137" s="25" t="s">
        <v>970</v>
      </c>
      <c r="L137" s="28">
        <v>2019</v>
      </c>
      <c r="M137" s="26" t="s">
        <v>980</v>
      </c>
      <c r="N137" s="26" t="s">
        <v>981</v>
      </c>
      <c r="O137" s="26" t="s">
        <v>982</v>
      </c>
      <c r="P137" s="28" t="s">
        <v>84</v>
      </c>
      <c r="Q137" s="25" t="s">
        <v>84</v>
      </c>
      <c r="R137" s="25" t="s">
        <v>84</v>
      </c>
      <c r="S137" s="28" t="s">
        <v>84</v>
      </c>
      <c r="T137" s="28" t="s">
        <v>84</v>
      </c>
      <c r="U137" s="37">
        <v>43770</v>
      </c>
      <c r="V137" s="37">
        <v>44135</v>
      </c>
      <c r="W137" s="37"/>
      <c r="X137" s="37" t="s">
        <v>64</v>
      </c>
      <c r="Y137" s="37" t="s">
        <v>64</v>
      </c>
      <c r="Z137" s="34" t="e">
        <f>(IF(AP137=#REF!,#REF!,V137-#REF!))</f>
        <v>#REF!</v>
      </c>
      <c r="AA137" s="128" t="s">
        <v>983</v>
      </c>
      <c r="AB137" s="124">
        <v>44375</v>
      </c>
      <c r="AC137" s="112" t="s">
        <v>62</v>
      </c>
      <c r="AD137" s="112" t="s">
        <v>84</v>
      </c>
      <c r="AE137" s="125">
        <v>1</v>
      </c>
      <c r="AF137" s="4" t="s">
        <v>155</v>
      </c>
      <c r="AG137" s="107">
        <v>-316</v>
      </c>
      <c r="AH137" s="118" t="s">
        <v>198</v>
      </c>
      <c r="AI137" s="118" t="s">
        <v>495</v>
      </c>
      <c r="AJ137" s="118" t="s">
        <v>495</v>
      </c>
      <c r="AK137" s="118" t="s">
        <v>495</v>
      </c>
      <c r="AL137" s="127">
        <v>0</v>
      </c>
      <c r="AM137" s="125">
        <v>0</v>
      </c>
      <c r="AN137" s="118" t="s">
        <v>213</v>
      </c>
      <c r="AO137" s="193" t="s">
        <v>158</v>
      </c>
      <c r="AP137" s="190" t="s">
        <v>984</v>
      </c>
      <c r="AQ137" s="2" t="s">
        <v>985</v>
      </c>
      <c r="AR137" s="258">
        <v>44620</v>
      </c>
      <c r="AS137" s="259" t="s">
        <v>62</v>
      </c>
      <c r="AT137" s="259" t="s">
        <v>84</v>
      </c>
      <c r="AU137" s="280">
        <v>1</v>
      </c>
      <c r="AV137" s="4" t="str">
        <f t="shared" si="2"/>
        <v>CUMPLIMIENTO TOTAL</v>
      </c>
      <c r="AW137" s="107" t="e">
        <f>(IF(AP137="CERRADO","NO APLICA ACCION CERRADA",AE137-#REF!))</f>
        <v>#REF!</v>
      </c>
      <c r="AX137" s="118" t="e">
        <f>(IF(AP137="CERRADO","NO APLICA ACCION CERRADA",IF(Z137&lt;=0,"VENCIDO",IF(Z137&lt;=#REF!,"POR VENCER","CON TIEMPO"))))</f>
        <v>#REF!</v>
      </c>
      <c r="AY137" s="48">
        <v>44638</v>
      </c>
      <c r="AZ137" s="2" t="s">
        <v>986</v>
      </c>
      <c r="BA137" s="46" t="s">
        <v>484</v>
      </c>
      <c r="BB137" s="234">
        <v>1</v>
      </c>
      <c r="BC137" s="118" t="s">
        <v>49</v>
      </c>
      <c r="BD137" s="118" t="s">
        <v>158</v>
      </c>
      <c r="BE137" s="45"/>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row>
    <row r="138" spans="1:438" ht="50.25" hidden="1" customHeight="1" x14ac:dyDescent="0.25">
      <c r="A138" s="35">
        <v>171</v>
      </c>
      <c r="B138" s="26" t="s">
        <v>32</v>
      </c>
      <c r="C138" s="25" t="s">
        <v>32</v>
      </c>
      <c r="D138" s="28" t="s">
        <v>99</v>
      </c>
      <c r="E138" s="25" t="s">
        <v>967</v>
      </c>
      <c r="F138" s="25" t="s">
        <v>978</v>
      </c>
      <c r="G138" s="25" t="s">
        <v>301</v>
      </c>
      <c r="H138" s="25" t="s">
        <v>8</v>
      </c>
      <c r="I138" s="28" t="s">
        <v>987</v>
      </c>
      <c r="J138" s="28" t="s">
        <v>84</v>
      </c>
      <c r="K138" s="25" t="s">
        <v>970</v>
      </c>
      <c r="L138" s="28">
        <v>2019</v>
      </c>
      <c r="M138" s="26" t="s">
        <v>988</v>
      </c>
      <c r="N138" s="26" t="s">
        <v>989</v>
      </c>
      <c r="O138" s="26" t="s">
        <v>990</v>
      </c>
      <c r="P138" s="28" t="s">
        <v>84</v>
      </c>
      <c r="Q138" s="25" t="s">
        <v>84</v>
      </c>
      <c r="R138" s="25" t="s">
        <v>84</v>
      </c>
      <c r="S138" s="28" t="s">
        <v>84</v>
      </c>
      <c r="T138" s="28" t="s">
        <v>84</v>
      </c>
      <c r="U138" s="37">
        <v>43770</v>
      </c>
      <c r="V138" s="37">
        <v>44135</v>
      </c>
      <c r="W138" s="37"/>
      <c r="X138" s="37" t="s">
        <v>64</v>
      </c>
      <c r="Y138" s="37" t="s">
        <v>64</v>
      </c>
      <c r="Z138" s="34" t="e">
        <f>(IF(AP138=#REF!,#REF!,V138-#REF!))</f>
        <v>#REF!</v>
      </c>
      <c r="AA138" s="128" t="s">
        <v>991</v>
      </c>
      <c r="AB138" s="124">
        <v>44375</v>
      </c>
      <c r="AC138" s="112" t="s">
        <v>64</v>
      </c>
      <c r="AD138" s="128" t="s">
        <v>992</v>
      </c>
      <c r="AE138" s="125">
        <v>0.5</v>
      </c>
      <c r="AF138" s="4" t="s">
        <v>590</v>
      </c>
      <c r="AG138" s="107">
        <v>-316</v>
      </c>
      <c r="AH138" s="118" t="s">
        <v>198</v>
      </c>
      <c r="AI138" s="118" t="s">
        <v>495</v>
      </c>
      <c r="AJ138" s="118" t="s">
        <v>495</v>
      </c>
      <c r="AK138" s="118" t="s">
        <v>495</v>
      </c>
      <c r="AL138" s="127">
        <v>0</v>
      </c>
      <c r="AM138" s="125">
        <v>0</v>
      </c>
      <c r="AN138" s="118" t="s">
        <v>213</v>
      </c>
      <c r="AO138" s="193" t="s">
        <v>158</v>
      </c>
      <c r="AP138" s="192" t="s">
        <v>202</v>
      </c>
      <c r="AQ138" s="256" t="s">
        <v>993</v>
      </c>
      <c r="AR138" s="258">
        <v>44620</v>
      </c>
      <c r="AS138" s="259" t="s">
        <v>62</v>
      </c>
      <c r="AT138" s="259" t="s">
        <v>84</v>
      </c>
      <c r="AU138" s="280">
        <v>1</v>
      </c>
      <c r="AV138" s="4" t="str">
        <f t="shared" si="2"/>
        <v>CUMPLIMIENTO TOTAL</v>
      </c>
      <c r="AW138" s="107" t="e">
        <f>(IF(AP138="CERRADO","NO APLICA ACCION CERRADA",AE138-#REF!))</f>
        <v>#REF!</v>
      </c>
      <c r="AX138" s="118" t="e">
        <f>(IF(AP138="CERRADO","NO APLICA ACCION CERRADA",IF(Z138&lt;=0,"VENCIDO",IF(Z138&lt;=#REF!,"POR VENCER","CON TIEMPO"))))</f>
        <v>#REF!</v>
      </c>
      <c r="AY138" s="290">
        <v>44638</v>
      </c>
      <c r="AZ138" s="2" t="s">
        <v>994</v>
      </c>
      <c r="BA138" s="46" t="s">
        <v>484</v>
      </c>
      <c r="BB138" s="234">
        <v>1</v>
      </c>
      <c r="BC138" s="118" t="s">
        <v>49</v>
      </c>
      <c r="BD138" s="118" t="s">
        <v>158</v>
      </c>
      <c r="BE138" s="45"/>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row>
    <row r="139" spans="1:438" ht="50.25" hidden="1" customHeight="1" x14ac:dyDescent="0.25">
      <c r="A139" s="35">
        <v>193</v>
      </c>
      <c r="B139" s="26" t="s">
        <v>21</v>
      </c>
      <c r="C139" s="25" t="s">
        <v>541</v>
      </c>
      <c r="D139" s="28" t="s">
        <v>96</v>
      </c>
      <c r="E139" s="76" t="s">
        <v>326</v>
      </c>
      <c r="F139" s="76" t="s">
        <v>995</v>
      </c>
      <c r="G139" s="25" t="s">
        <v>301</v>
      </c>
      <c r="H139" s="25" t="s">
        <v>9</v>
      </c>
      <c r="I139" s="28" t="s">
        <v>996</v>
      </c>
      <c r="J139" s="28" t="s">
        <v>84</v>
      </c>
      <c r="K139" s="25" t="s">
        <v>997</v>
      </c>
      <c r="L139" s="28">
        <v>2019</v>
      </c>
      <c r="M139" s="26" t="s">
        <v>998</v>
      </c>
      <c r="N139" s="25" t="s">
        <v>54</v>
      </c>
      <c r="O139" s="26" t="s">
        <v>999</v>
      </c>
      <c r="P139" s="28" t="s">
        <v>84</v>
      </c>
      <c r="Q139" s="25" t="s">
        <v>84</v>
      </c>
      <c r="R139" s="25" t="s">
        <v>1000</v>
      </c>
      <c r="S139" s="28" t="s">
        <v>84</v>
      </c>
      <c r="T139" s="28" t="s">
        <v>84</v>
      </c>
      <c r="U139" s="37" t="s">
        <v>54</v>
      </c>
      <c r="V139" s="37" t="s">
        <v>54</v>
      </c>
      <c r="W139" s="37"/>
      <c r="X139" s="37" t="s">
        <v>64</v>
      </c>
      <c r="Y139" s="37" t="s">
        <v>62</v>
      </c>
      <c r="Z139" s="34" t="e">
        <f>(IF(AP139=#REF!,#REF!,V139-#REF!))</f>
        <v>#REF!</v>
      </c>
      <c r="AA139" s="116" t="s">
        <v>1001</v>
      </c>
      <c r="AB139" s="124">
        <v>44368</v>
      </c>
      <c r="AC139" s="112" t="s">
        <v>62</v>
      </c>
      <c r="AD139" s="128" t="s">
        <v>1002</v>
      </c>
      <c r="AE139" s="125">
        <v>1</v>
      </c>
      <c r="AF139" s="4" t="s">
        <v>155</v>
      </c>
      <c r="AG139" s="107" t="e">
        <v>#VALUE!</v>
      </c>
      <c r="AH139" s="118" t="e">
        <v>#VALUE!</v>
      </c>
      <c r="AI139" s="118" t="s">
        <v>495</v>
      </c>
      <c r="AJ139" s="118" t="s">
        <v>495</v>
      </c>
      <c r="AK139" s="118" t="s">
        <v>495</v>
      </c>
      <c r="AL139" s="127">
        <v>0</v>
      </c>
      <c r="AM139" s="125">
        <v>0</v>
      </c>
      <c r="AN139" s="118" t="e">
        <v>#VALUE!</v>
      </c>
      <c r="AO139" s="193" t="s">
        <v>158</v>
      </c>
      <c r="AP139" s="190" t="s">
        <v>984</v>
      </c>
      <c r="AQ139" s="281" t="s">
        <v>1003</v>
      </c>
      <c r="AR139" s="282">
        <v>44620</v>
      </c>
      <c r="AS139" s="259" t="s">
        <v>221</v>
      </c>
      <c r="AT139" s="259" t="s">
        <v>84</v>
      </c>
      <c r="AU139" s="280">
        <v>1</v>
      </c>
      <c r="AV139" s="4" t="str">
        <f t="shared" si="2"/>
        <v>CUMPLIMIENTO TOTAL</v>
      </c>
      <c r="AW139" s="107" t="e">
        <f>(IF(AP139="CERRADO","NO APLICA ACCION CERRADA",AE139-#REF!))</f>
        <v>#REF!</v>
      </c>
      <c r="AX139" s="118" t="e">
        <f>(IF(AP139="CERRADO","NO APLICA ACCION CERRADA",IF(Z139&lt;=0,"VENCIDO",IF(Z139&lt;=#REF!,"POR VENCER","CON TIEMPO"))))</f>
        <v>#REF!</v>
      </c>
      <c r="AY139" s="233">
        <v>44638</v>
      </c>
      <c r="AZ139" s="85" t="s">
        <v>1004</v>
      </c>
      <c r="BA139" s="255" t="s">
        <v>1005</v>
      </c>
      <c r="BB139" s="234">
        <v>0</v>
      </c>
      <c r="BC139" s="118" t="s">
        <v>49</v>
      </c>
      <c r="BD139" s="118" t="s">
        <v>158</v>
      </c>
      <c r="BE139" s="45"/>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row>
    <row r="140" spans="1:438" s="1" customFormat="1" ht="50.25" hidden="1" customHeight="1" x14ac:dyDescent="0.25">
      <c r="A140" s="35">
        <v>195</v>
      </c>
      <c r="B140" s="26" t="s">
        <v>21</v>
      </c>
      <c r="C140" s="25" t="s">
        <v>541</v>
      </c>
      <c r="D140" s="28" t="s">
        <v>96</v>
      </c>
      <c r="E140" s="25" t="s">
        <v>326</v>
      </c>
      <c r="F140" s="25" t="s">
        <v>873</v>
      </c>
      <c r="G140" s="156" t="s">
        <v>301</v>
      </c>
      <c r="H140" s="156" t="s">
        <v>6</v>
      </c>
      <c r="I140" s="157" t="s">
        <v>1006</v>
      </c>
      <c r="J140" s="157" t="s">
        <v>84</v>
      </c>
      <c r="K140" s="156" t="s">
        <v>1007</v>
      </c>
      <c r="L140" s="157">
        <v>2019</v>
      </c>
      <c r="M140" s="26" t="s">
        <v>1008</v>
      </c>
      <c r="N140" s="26" t="s">
        <v>1009</v>
      </c>
      <c r="O140" s="26" t="s">
        <v>1010</v>
      </c>
      <c r="P140" s="28" t="s">
        <v>84</v>
      </c>
      <c r="Q140" s="25" t="s">
        <v>84</v>
      </c>
      <c r="R140" s="25" t="s">
        <v>1000</v>
      </c>
      <c r="S140" s="28" t="s">
        <v>84</v>
      </c>
      <c r="T140" s="28" t="s">
        <v>84</v>
      </c>
      <c r="U140" s="37">
        <v>43990</v>
      </c>
      <c r="V140" s="37">
        <v>44354</v>
      </c>
      <c r="W140" s="37">
        <v>44452</v>
      </c>
      <c r="X140" s="37" t="s">
        <v>64</v>
      </c>
      <c r="Y140" s="37" t="s">
        <v>64</v>
      </c>
      <c r="Z140" s="34" t="e">
        <f>(IF(AP140=#REF!,#REF!,V140-#REF!))</f>
        <v>#REF!</v>
      </c>
      <c r="AA140" s="116" t="s">
        <v>1011</v>
      </c>
      <c r="AB140" s="124">
        <v>44368</v>
      </c>
      <c r="AC140" s="112" t="s">
        <v>64</v>
      </c>
      <c r="AD140" s="128" t="s">
        <v>1012</v>
      </c>
      <c r="AE140" s="125">
        <v>0.75</v>
      </c>
      <c r="AF140" s="4" t="s">
        <v>527</v>
      </c>
      <c r="AG140" s="107">
        <v>-97</v>
      </c>
      <c r="AH140" s="118" t="s">
        <v>198</v>
      </c>
      <c r="AI140" s="124">
        <v>44553</v>
      </c>
      <c r="AJ140" s="118" t="s">
        <v>1013</v>
      </c>
      <c r="AK140" s="118" t="s">
        <v>295</v>
      </c>
      <c r="AL140" s="125">
        <v>1</v>
      </c>
      <c r="AM140" s="125">
        <v>1</v>
      </c>
      <c r="AN140" s="118" t="s">
        <v>157</v>
      </c>
      <c r="AO140" s="193" t="s">
        <v>158</v>
      </c>
      <c r="AP140" s="191" t="s">
        <v>49</v>
      </c>
      <c r="AQ140" s="85" t="s">
        <v>154</v>
      </c>
      <c r="AR140" s="48">
        <v>44228</v>
      </c>
      <c r="AS140" s="46" t="s">
        <v>62</v>
      </c>
      <c r="AT140" s="46" t="s">
        <v>84</v>
      </c>
      <c r="AU140" s="47">
        <v>1</v>
      </c>
      <c r="AV140" s="4" t="str">
        <f t="shared" si="2"/>
        <v>CUMPLIMIENTO TOTAL</v>
      </c>
      <c r="AW140" s="107" t="str">
        <f>(IF(AP140="CERRADO","NO APLICA ACCION CERRADA",AE140-#REF!))</f>
        <v>NO APLICA ACCION CERRADA</v>
      </c>
      <c r="AX140" s="118" t="str">
        <f>(IF(AP140="CERRADO","NO APLICA ACCION CERRADA",IF(Z140&lt;=0,"VENCIDO",IF(Z140&lt;=#REF!,"POR VENCER","CON TIEMPO"))))</f>
        <v>NO APLICA ACCION CERRADA</v>
      </c>
      <c r="AY140" s="48">
        <v>44228</v>
      </c>
      <c r="AZ140" s="85" t="s">
        <v>154</v>
      </c>
      <c r="BA140" s="46" t="s">
        <v>84</v>
      </c>
      <c r="BB140" s="47">
        <v>1</v>
      </c>
      <c r="BC140" s="118" t="s">
        <v>49</v>
      </c>
      <c r="BD140" s="118" t="s">
        <v>158</v>
      </c>
      <c r="BE140" s="45"/>
    </row>
    <row r="141" spans="1:438" s="1" customFormat="1" ht="50.25" hidden="1" customHeight="1" x14ac:dyDescent="0.25">
      <c r="A141" s="35">
        <v>196</v>
      </c>
      <c r="B141" s="26" t="s">
        <v>21</v>
      </c>
      <c r="C141" s="25" t="s">
        <v>541</v>
      </c>
      <c r="D141" s="28" t="s">
        <v>96</v>
      </c>
      <c r="E141" s="25" t="s">
        <v>326</v>
      </c>
      <c r="F141" s="25" t="s">
        <v>873</v>
      </c>
      <c r="G141" s="156" t="s">
        <v>301</v>
      </c>
      <c r="H141" s="156" t="s">
        <v>6</v>
      </c>
      <c r="I141" s="157" t="s">
        <v>1014</v>
      </c>
      <c r="J141" s="157" t="s">
        <v>84</v>
      </c>
      <c r="K141" s="156" t="s">
        <v>1007</v>
      </c>
      <c r="L141" s="157">
        <v>2019</v>
      </c>
      <c r="M141" s="26" t="s">
        <v>1008</v>
      </c>
      <c r="N141" s="26" t="s">
        <v>1009</v>
      </c>
      <c r="O141" s="26" t="s">
        <v>1015</v>
      </c>
      <c r="P141" s="157" t="s">
        <v>84</v>
      </c>
      <c r="Q141" s="156" t="s">
        <v>84</v>
      </c>
      <c r="R141" s="156" t="s">
        <v>1000</v>
      </c>
      <c r="S141" s="157" t="s">
        <v>84</v>
      </c>
      <c r="T141" s="157" t="s">
        <v>84</v>
      </c>
      <c r="U141" s="160">
        <v>43990</v>
      </c>
      <c r="V141" s="160">
        <v>44354</v>
      </c>
      <c r="W141" s="37">
        <v>44452</v>
      </c>
      <c r="X141" s="160" t="s">
        <v>64</v>
      </c>
      <c r="Y141" s="160" t="s">
        <v>64</v>
      </c>
      <c r="Z141" s="34" t="e">
        <f>(IF(AP141=#REF!,#REF!,V141-#REF!))</f>
        <v>#REF!</v>
      </c>
      <c r="AA141" s="161" t="s">
        <v>1016</v>
      </c>
      <c r="AB141" s="162"/>
      <c r="AC141" s="163"/>
      <c r="AD141" s="173"/>
      <c r="AE141" s="164"/>
      <c r="AF141" s="156" t="s">
        <v>197</v>
      </c>
      <c r="AG141" s="165">
        <v>-97</v>
      </c>
      <c r="AH141" s="161" t="s">
        <v>198</v>
      </c>
      <c r="AI141" s="124">
        <v>44553</v>
      </c>
      <c r="AJ141" s="118" t="s">
        <v>1013</v>
      </c>
      <c r="AK141" s="118" t="s">
        <v>295</v>
      </c>
      <c r="AL141" s="125">
        <v>1</v>
      </c>
      <c r="AM141" s="125">
        <v>1</v>
      </c>
      <c r="AN141" s="118" t="s">
        <v>157</v>
      </c>
      <c r="AO141" s="193" t="s">
        <v>158</v>
      </c>
      <c r="AP141" s="191" t="s">
        <v>49</v>
      </c>
      <c r="AQ141" s="85" t="s">
        <v>154</v>
      </c>
      <c r="AR141" s="48">
        <v>44228</v>
      </c>
      <c r="AS141" s="46" t="s">
        <v>62</v>
      </c>
      <c r="AT141" s="46" t="s">
        <v>84</v>
      </c>
      <c r="AU141" s="47">
        <v>1</v>
      </c>
      <c r="AV141" s="4" t="str">
        <f t="shared" si="2"/>
        <v>CUMPLIMIENTO TOTAL</v>
      </c>
      <c r="AW141" s="107" t="str">
        <f>(IF(AP141="CERRADO","NO APLICA ACCION CERRADA",AE141-#REF!))</f>
        <v>NO APLICA ACCION CERRADA</v>
      </c>
      <c r="AX141" s="118" t="str">
        <f>(IF(AP141="CERRADO","NO APLICA ACCION CERRADA",IF(Z141&lt;=0,"VENCIDO",IF(Z141&lt;=#REF!,"POR VENCER","CON TIEMPO"))))</f>
        <v>NO APLICA ACCION CERRADA</v>
      </c>
      <c r="AY141" s="48">
        <v>44228</v>
      </c>
      <c r="AZ141" s="85" t="s">
        <v>154</v>
      </c>
      <c r="BA141" s="46" t="s">
        <v>84</v>
      </c>
      <c r="BB141" s="47">
        <v>1</v>
      </c>
      <c r="BC141" s="118" t="s">
        <v>49</v>
      </c>
      <c r="BD141" s="118" t="s">
        <v>158</v>
      </c>
      <c r="BE141" s="45"/>
    </row>
    <row r="142" spans="1:438" s="1" customFormat="1" ht="50.25" hidden="1" customHeight="1" x14ac:dyDescent="0.25">
      <c r="A142" s="35">
        <v>197</v>
      </c>
      <c r="B142" s="26" t="s">
        <v>21</v>
      </c>
      <c r="C142" s="25" t="s">
        <v>541</v>
      </c>
      <c r="D142" s="28" t="s">
        <v>96</v>
      </c>
      <c r="E142" s="25" t="s">
        <v>326</v>
      </c>
      <c r="F142" s="25" t="s">
        <v>576</v>
      </c>
      <c r="G142" s="156" t="s">
        <v>301</v>
      </c>
      <c r="H142" s="156" t="s">
        <v>6</v>
      </c>
      <c r="I142" s="157" t="s">
        <v>1017</v>
      </c>
      <c r="J142" s="157" t="s">
        <v>84</v>
      </c>
      <c r="K142" s="156" t="s">
        <v>1007</v>
      </c>
      <c r="L142" s="157">
        <v>2019</v>
      </c>
      <c r="M142" s="26" t="s">
        <v>1018</v>
      </c>
      <c r="N142" s="26" t="s">
        <v>1009</v>
      </c>
      <c r="O142" s="26" t="s">
        <v>1019</v>
      </c>
      <c r="P142" s="157" t="s">
        <v>84</v>
      </c>
      <c r="Q142" s="156" t="s">
        <v>84</v>
      </c>
      <c r="R142" s="156" t="s">
        <v>1000</v>
      </c>
      <c r="S142" s="157" t="s">
        <v>84</v>
      </c>
      <c r="T142" s="157" t="s">
        <v>84</v>
      </c>
      <c r="U142" s="160">
        <v>43990</v>
      </c>
      <c r="V142" s="160">
        <v>44354</v>
      </c>
      <c r="W142" s="37">
        <v>44452</v>
      </c>
      <c r="X142" s="160" t="s">
        <v>64</v>
      </c>
      <c r="Y142" s="160" t="s">
        <v>64</v>
      </c>
      <c r="Z142" s="34" t="e">
        <f>(IF(AP142=#REF!,#REF!,V142-#REF!))</f>
        <v>#REF!</v>
      </c>
      <c r="AA142" s="161" t="s">
        <v>1016</v>
      </c>
      <c r="AB142" s="162"/>
      <c r="AC142" s="163"/>
      <c r="AD142" s="173"/>
      <c r="AE142" s="164"/>
      <c r="AF142" s="156" t="s">
        <v>197</v>
      </c>
      <c r="AG142" s="165">
        <v>-97</v>
      </c>
      <c r="AH142" s="161" t="s">
        <v>198</v>
      </c>
      <c r="AI142" s="124">
        <v>44553</v>
      </c>
      <c r="AJ142" s="118" t="s">
        <v>1020</v>
      </c>
      <c r="AK142" s="118" t="s">
        <v>295</v>
      </c>
      <c r="AL142" s="125">
        <v>1</v>
      </c>
      <c r="AM142" s="125">
        <v>1</v>
      </c>
      <c r="AN142" s="118" t="s">
        <v>157</v>
      </c>
      <c r="AO142" s="193" t="s">
        <v>158</v>
      </c>
      <c r="AP142" s="191" t="s">
        <v>49</v>
      </c>
      <c r="AQ142" s="85" t="s">
        <v>154</v>
      </c>
      <c r="AR142" s="48">
        <v>44228</v>
      </c>
      <c r="AS142" s="46" t="s">
        <v>62</v>
      </c>
      <c r="AT142" s="46" t="s">
        <v>84</v>
      </c>
      <c r="AU142" s="47">
        <v>1</v>
      </c>
      <c r="AV142" s="4" t="str">
        <f t="shared" si="2"/>
        <v>CUMPLIMIENTO TOTAL</v>
      </c>
      <c r="AW142" s="107" t="str">
        <f>(IF(AP142="CERRADO","NO APLICA ACCION CERRADA",AE142-#REF!))</f>
        <v>NO APLICA ACCION CERRADA</v>
      </c>
      <c r="AX142" s="118" t="str">
        <f>(IF(AP142="CERRADO","NO APLICA ACCION CERRADA",IF(Z142&lt;=0,"VENCIDO",IF(Z142&lt;=#REF!,"POR VENCER","CON TIEMPO"))))</f>
        <v>NO APLICA ACCION CERRADA</v>
      </c>
      <c r="AY142" s="48">
        <v>44228</v>
      </c>
      <c r="AZ142" s="85" t="s">
        <v>154</v>
      </c>
      <c r="BA142" s="46" t="s">
        <v>84</v>
      </c>
      <c r="BB142" s="47">
        <v>1</v>
      </c>
      <c r="BC142" s="118" t="s">
        <v>49</v>
      </c>
      <c r="BD142" s="118" t="s">
        <v>158</v>
      </c>
      <c r="BE142" s="45"/>
    </row>
    <row r="143" spans="1:438" s="1" customFormat="1" ht="50.25" hidden="1" customHeight="1" x14ac:dyDescent="0.25">
      <c r="A143" s="35">
        <v>198</v>
      </c>
      <c r="B143" s="26" t="s">
        <v>21</v>
      </c>
      <c r="C143" s="25" t="s">
        <v>541</v>
      </c>
      <c r="D143" s="28" t="s">
        <v>96</v>
      </c>
      <c r="E143" s="25" t="s">
        <v>326</v>
      </c>
      <c r="F143" s="25" t="s">
        <v>726</v>
      </c>
      <c r="G143" s="156" t="s">
        <v>301</v>
      </c>
      <c r="H143" s="156" t="s">
        <v>6</v>
      </c>
      <c r="I143" s="157" t="s">
        <v>1021</v>
      </c>
      <c r="J143" s="157" t="s">
        <v>84</v>
      </c>
      <c r="K143" s="156" t="s">
        <v>1007</v>
      </c>
      <c r="L143" s="157">
        <v>2019</v>
      </c>
      <c r="M143" s="26" t="s">
        <v>1022</v>
      </c>
      <c r="N143" s="26" t="s">
        <v>1009</v>
      </c>
      <c r="O143" s="26" t="s">
        <v>1023</v>
      </c>
      <c r="P143" s="157" t="s">
        <v>84</v>
      </c>
      <c r="Q143" s="156" t="s">
        <v>84</v>
      </c>
      <c r="R143" s="156" t="s">
        <v>1000</v>
      </c>
      <c r="S143" s="157" t="s">
        <v>84</v>
      </c>
      <c r="T143" s="157" t="s">
        <v>84</v>
      </c>
      <c r="U143" s="160">
        <v>43990</v>
      </c>
      <c r="V143" s="160">
        <v>44354</v>
      </c>
      <c r="W143" s="37">
        <v>44452</v>
      </c>
      <c r="X143" s="160" t="s">
        <v>64</v>
      </c>
      <c r="Y143" s="160" t="s">
        <v>64</v>
      </c>
      <c r="Z143" s="34" t="e">
        <f>(IF(AP143=#REF!,#REF!,V143-#REF!))</f>
        <v>#REF!</v>
      </c>
      <c r="AA143" s="161" t="s">
        <v>1016</v>
      </c>
      <c r="AB143" s="162"/>
      <c r="AC143" s="163"/>
      <c r="AD143" s="173"/>
      <c r="AE143" s="164"/>
      <c r="AF143" s="156" t="s">
        <v>197</v>
      </c>
      <c r="AG143" s="165">
        <v>-97</v>
      </c>
      <c r="AH143" s="161" t="s">
        <v>198</v>
      </c>
      <c r="AI143" s="124">
        <v>44553</v>
      </c>
      <c r="AJ143" s="118" t="s">
        <v>1024</v>
      </c>
      <c r="AK143" s="118" t="s">
        <v>295</v>
      </c>
      <c r="AL143" s="125">
        <v>1</v>
      </c>
      <c r="AM143" s="125">
        <v>1</v>
      </c>
      <c r="AN143" s="118" t="s">
        <v>157</v>
      </c>
      <c r="AO143" s="193" t="s">
        <v>158</v>
      </c>
      <c r="AP143" s="191" t="s">
        <v>49</v>
      </c>
      <c r="AQ143" s="85" t="s">
        <v>154</v>
      </c>
      <c r="AR143" s="48">
        <v>44228</v>
      </c>
      <c r="AS143" s="46" t="s">
        <v>62</v>
      </c>
      <c r="AT143" s="46" t="s">
        <v>84</v>
      </c>
      <c r="AU143" s="47">
        <v>1</v>
      </c>
      <c r="AV143" s="4" t="str">
        <f t="shared" si="2"/>
        <v>CUMPLIMIENTO TOTAL</v>
      </c>
      <c r="AW143" s="107" t="str">
        <f>(IF(AP143="CERRADO","NO APLICA ACCION CERRADA",AE143-#REF!))</f>
        <v>NO APLICA ACCION CERRADA</v>
      </c>
      <c r="AX143" s="118" t="str">
        <f>(IF(AP143="CERRADO","NO APLICA ACCION CERRADA",IF(Z143&lt;=0,"VENCIDO",IF(Z143&lt;=#REF!,"POR VENCER","CON TIEMPO"))))</f>
        <v>NO APLICA ACCION CERRADA</v>
      </c>
      <c r="AY143" s="48">
        <v>44228</v>
      </c>
      <c r="AZ143" s="85" t="s">
        <v>154</v>
      </c>
      <c r="BA143" s="46" t="s">
        <v>84</v>
      </c>
      <c r="BB143" s="47">
        <v>1</v>
      </c>
      <c r="BC143" s="118" t="s">
        <v>49</v>
      </c>
      <c r="BD143" s="118" t="s">
        <v>158</v>
      </c>
      <c r="BE143" s="45"/>
    </row>
    <row r="144" spans="1:438" s="1" customFormat="1" ht="50.25" hidden="1" customHeight="1" x14ac:dyDescent="0.25">
      <c r="A144" s="35">
        <v>199</v>
      </c>
      <c r="B144" s="26" t="s">
        <v>21</v>
      </c>
      <c r="C144" s="25" t="s">
        <v>541</v>
      </c>
      <c r="D144" s="28" t="s">
        <v>96</v>
      </c>
      <c r="E144" s="25" t="s">
        <v>326</v>
      </c>
      <c r="F144" s="25" t="s">
        <v>611</v>
      </c>
      <c r="G144" s="156" t="s">
        <v>301</v>
      </c>
      <c r="H144" s="156" t="s">
        <v>6</v>
      </c>
      <c r="I144" s="157" t="s">
        <v>1025</v>
      </c>
      <c r="J144" s="157" t="s">
        <v>84</v>
      </c>
      <c r="K144" s="156" t="s">
        <v>1007</v>
      </c>
      <c r="L144" s="157">
        <v>2019</v>
      </c>
      <c r="M144" s="26" t="s">
        <v>1026</v>
      </c>
      <c r="N144" s="26" t="s">
        <v>1009</v>
      </c>
      <c r="O144" s="26" t="s">
        <v>1027</v>
      </c>
      <c r="P144" s="157" t="s">
        <v>84</v>
      </c>
      <c r="Q144" s="156" t="s">
        <v>84</v>
      </c>
      <c r="R144" s="156" t="s">
        <v>1000</v>
      </c>
      <c r="S144" s="157" t="s">
        <v>84</v>
      </c>
      <c r="T144" s="157" t="s">
        <v>84</v>
      </c>
      <c r="U144" s="160">
        <v>43990</v>
      </c>
      <c r="V144" s="160">
        <v>44354</v>
      </c>
      <c r="W144" s="37">
        <v>44452</v>
      </c>
      <c r="X144" s="160" t="s">
        <v>64</v>
      </c>
      <c r="Y144" s="160" t="s">
        <v>64</v>
      </c>
      <c r="Z144" s="34" t="e">
        <f>(IF(AP144=#REF!,#REF!,V144-#REF!))</f>
        <v>#REF!</v>
      </c>
      <c r="AA144" s="161" t="s">
        <v>1016</v>
      </c>
      <c r="AB144" s="162"/>
      <c r="AC144" s="163"/>
      <c r="AD144" s="173"/>
      <c r="AE144" s="164"/>
      <c r="AF144" s="156" t="s">
        <v>197</v>
      </c>
      <c r="AG144" s="165">
        <v>-97</v>
      </c>
      <c r="AH144" s="161" t="s">
        <v>198</v>
      </c>
      <c r="AI144" s="124">
        <v>44553</v>
      </c>
      <c r="AJ144" s="118" t="s">
        <v>1028</v>
      </c>
      <c r="AK144" s="118" t="s">
        <v>295</v>
      </c>
      <c r="AL144" s="125">
        <v>1</v>
      </c>
      <c r="AM144" s="125">
        <v>1</v>
      </c>
      <c r="AN144" s="118" t="s">
        <v>157</v>
      </c>
      <c r="AO144" s="193" t="s">
        <v>158</v>
      </c>
      <c r="AP144" s="191" t="s">
        <v>49</v>
      </c>
      <c r="AQ144" s="85" t="s">
        <v>154</v>
      </c>
      <c r="AR144" s="48">
        <v>44228</v>
      </c>
      <c r="AS144" s="46" t="s">
        <v>62</v>
      </c>
      <c r="AT144" s="46" t="s">
        <v>84</v>
      </c>
      <c r="AU144" s="47">
        <v>1</v>
      </c>
      <c r="AV144" s="4" t="str">
        <f t="shared" si="2"/>
        <v>CUMPLIMIENTO TOTAL</v>
      </c>
      <c r="AW144" s="107" t="str">
        <f>(IF(AP144="CERRADO","NO APLICA ACCION CERRADA",AE144-#REF!))</f>
        <v>NO APLICA ACCION CERRADA</v>
      </c>
      <c r="AX144" s="118" t="str">
        <f>(IF(AP144="CERRADO","NO APLICA ACCION CERRADA",IF(Z144&lt;=0,"VENCIDO",IF(Z144&lt;=#REF!,"POR VENCER","CON TIEMPO"))))</f>
        <v>NO APLICA ACCION CERRADA</v>
      </c>
      <c r="AY144" s="48">
        <v>44228</v>
      </c>
      <c r="AZ144" s="85" t="s">
        <v>154</v>
      </c>
      <c r="BA144" s="46" t="s">
        <v>84</v>
      </c>
      <c r="BB144" s="47">
        <v>1</v>
      </c>
      <c r="BC144" s="118" t="s">
        <v>49</v>
      </c>
      <c r="BD144" s="118" t="s">
        <v>158</v>
      </c>
      <c r="BE144" s="45"/>
    </row>
    <row r="145" spans="1:438" s="1" customFormat="1" ht="50.25" hidden="1" customHeight="1" x14ac:dyDescent="0.25">
      <c r="A145" s="35">
        <v>200</v>
      </c>
      <c r="B145" s="26" t="s">
        <v>21</v>
      </c>
      <c r="C145" s="25" t="s">
        <v>541</v>
      </c>
      <c r="D145" s="28" t="s">
        <v>96</v>
      </c>
      <c r="E145" s="25" t="s">
        <v>326</v>
      </c>
      <c r="F145" s="25" t="s">
        <v>873</v>
      </c>
      <c r="G145" s="156" t="s">
        <v>301</v>
      </c>
      <c r="H145" s="156" t="s">
        <v>6</v>
      </c>
      <c r="I145" s="157" t="s">
        <v>1029</v>
      </c>
      <c r="J145" s="157" t="s">
        <v>84</v>
      </c>
      <c r="K145" s="156" t="s">
        <v>1007</v>
      </c>
      <c r="L145" s="157">
        <v>2019</v>
      </c>
      <c r="M145" s="26" t="s">
        <v>1030</v>
      </c>
      <c r="N145" s="26" t="s">
        <v>1009</v>
      </c>
      <c r="O145" s="26" t="s">
        <v>1031</v>
      </c>
      <c r="P145" s="157" t="s">
        <v>84</v>
      </c>
      <c r="Q145" s="156" t="s">
        <v>84</v>
      </c>
      <c r="R145" s="156" t="s">
        <v>1000</v>
      </c>
      <c r="S145" s="157" t="s">
        <v>84</v>
      </c>
      <c r="T145" s="157" t="s">
        <v>84</v>
      </c>
      <c r="U145" s="160">
        <v>43990</v>
      </c>
      <c r="V145" s="160">
        <v>44354</v>
      </c>
      <c r="W145" s="37">
        <v>44452</v>
      </c>
      <c r="X145" s="160" t="s">
        <v>64</v>
      </c>
      <c r="Y145" s="160" t="s">
        <v>64</v>
      </c>
      <c r="Z145" s="34" t="e">
        <f>(IF(AP145=#REF!,#REF!,V145-#REF!))</f>
        <v>#REF!</v>
      </c>
      <c r="AA145" s="161" t="s">
        <v>1016</v>
      </c>
      <c r="AB145" s="162"/>
      <c r="AC145" s="163"/>
      <c r="AD145" s="173"/>
      <c r="AE145" s="164"/>
      <c r="AF145" s="156" t="s">
        <v>197</v>
      </c>
      <c r="AG145" s="165">
        <v>-97</v>
      </c>
      <c r="AH145" s="161" t="s">
        <v>198</v>
      </c>
      <c r="AI145" s="124">
        <v>44553</v>
      </c>
      <c r="AJ145" s="118" t="s">
        <v>1032</v>
      </c>
      <c r="AK145" s="118" t="s">
        <v>295</v>
      </c>
      <c r="AL145" s="125">
        <v>1</v>
      </c>
      <c r="AM145" s="125">
        <v>1</v>
      </c>
      <c r="AN145" s="118" t="s">
        <v>157</v>
      </c>
      <c r="AO145" s="193" t="s">
        <v>158</v>
      </c>
      <c r="AP145" s="191" t="s">
        <v>49</v>
      </c>
      <c r="AQ145" s="85" t="s">
        <v>154</v>
      </c>
      <c r="AR145" s="48">
        <v>44228</v>
      </c>
      <c r="AS145" s="46" t="s">
        <v>62</v>
      </c>
      <c r="AT145" s="46" t="s">
        <v>84</v>
      </c>
      <c r="AU145" s="47">
        <v>1</v>
      </c>
      <c r="AV145" s="4" t="str">
        <f t="shared" si="2"/>
        <v>CUMPLIMIENTO TOTAL</v>
      </c>
      <c r="AW145" s="107" t="str">
        <f>(IF(AP145="CERRADO","NO APLICA ACCION CERRADA",AE145-#REF!))</f>
        <v>NO APLICA ACCION CERRADA</v>
      </c>
      <c r="AX145" s="118" t="str">
        <f>(IF(AP145="CERRADO","NO APLICA ACCION CERRADA",IF(Z145&lt;=0,"VENCIDO",IF(Z145&lt;=#REF!,"POR VENCER","CON TIEMPO"))))</f>
        <v>NO APLICA ACCION CERRADA</v>
      </c>
      <c r="AY145" s="48">
        <v>44228</v>
      </c>
      <c r="AZ145" s="85" t="s">
        <v>154</v>
      </c>
      <c r="BA145" s="46" t="s">
        <v>84</v>
      </c>
      <c r="BB145" s="47">
        <v>1</v>
      </c>
      <c r="BC145" s="118" t="s">
        <v>49</v>
      </c>
      <c r="BD145" s="118" t="s">
        <v>158</v>
      </c>
      <c r="BE145" s="45"/>
    </row>
    <row r="146" spans="1:438" s="1" customFormat="1" ht="50.25" hidden="1" customHeight="1" x14ac:dyDescent="0.25">
      <c r="A146" s="35">
        <v>201</v>
      </c>
      <c r="B146" s="26" t="s">
        <v>21</v>
      </c>
      <c r="C146" s="25" t="s">
        <v>541</v>
      </c>
      <c r="D146" s="28" t="s">
        <v>96</v>
      </c>
      <c r="E146" s="25" t="s">
        <v>326</v>
      </c>
      <c r="F146" s="25" t="s">
        <v>1033</v>
      </c>
      <c r="G146" s="156" t="s">
        <v>301</v>
      </c>
      <c r="H146" s="156" t="s">
        <v>6</v>
      </c>
      <c r="I146" s="157" t="s">
        <v>1034</v>
      </c>
      <c r="J146" s="157" t="s">
        <v>84</v>
      </c>
      <c r="K146" s="156" t="s">
        <v>1007</v>
      </c>
      <c r="L146" s="157">
        <v>2019</v>
      </c>
      <c r="M146" s="26" t="s">
        <v>1035</v>
      </c>
      <c r="N146" s="26" t="s">
        <v>1009</v>
      </c>
      <c r="O146" s="26" t="s">
        <v>1036</v>
      </c>
      <c r="P146" s="157" t="s">
        <v>84</v>
      </c>
      <c r="Q146" s="156" t="s">
        <v>84</v>
      </c>
      <c r="R146" s="156" t="s">
        <v>1000</v>
      </c>
      <c r="S146" s="157" t="s">
        <v>84</v>
      </c>
      <c r="T146" s="157" t="s">
        <v>84</v>
      </c>
      <c r="U146" s="160">
        <v>43990</v>
      </c>
      <c r="V146" s="160">
        <v>44354</v>
      </c>
      <c r="W146" s="37">
        <v>44452</v>
      </c>
      <c r="X146" s="160" t="s">
        <v>64</v>
      </c>
      <c r="Y146" s="160" t="s">
        <v>64</v>
      </c>
      <c r="Z146" s="34" t="e">
        <f>(IF(AP146=#REF!,#REF!,V146-#REF!))</f>
        <v>#REF!</v>
      </c>
      <c r="AA146" s="161" t="s">
        <v>1016</v>
      </c>
      <c r="AB146" s="162"/>
      <c r="AC146" s="163"/>
      <c r="AD146" s="173"/>
      <c r="AE146" s="164"/>
      <c r="AF146" s="156" t="s">
        <v>197</v>
      </c>
      <c r="AG146" s="165">
        <v>-97</v>
      </c>
      <c r="AH146" s="161" t="s">
        <v>198</v>
      </c>
      <c r="AI146" s="124">
        <v>44553</v>
      </c>
      <c r="AJ146" s="118" t="s">
        <v>1037</v>
      </c>
      <c r="AK146" s="118" t="s">
        <v>295</v>
      </c>
      <c r="AL146" s="125">
        <v>1</v>
      </c>
      <c r="AM146" s="125">
        <v>1</v>
      </c>
      <c r="AN146" s="118" t="s">
        <v>157</v>
      </c>
      <c r="AO146" s="193" t="s">
        <v>158</v>
      </c>
      <c r="AP146" s="191" t="s">
        <v>49</v>
      </c>
      <c r="AQ146" s="85" t="s">
        <v>154</v>
      </c>
      <c r="AR146" s="48">
        <v>44228</v>
      </c>
      <c r="AS146" s="46" t="s">
        <v>62</v>
      </c>
      <c r="AT146" s="46" t="s">
        <v>84</v>
      </c>
      <c r="AU146" s="47">
        <v>1</v>
      </c>
      <c r="AV146" s="4" t="str">
        <f t="shared" si="2"/>
        <v>CUMPLIMIENTO TOTAL</v>
      </c>
      <c r="AW146" s="107" t="str">
        <f>(IF(AP146="CERRADO","NO APLICA ACCION CERRADA",AE146-#REF!))</f>
        <v>NO APLICA ACCION CERRADA</v>
      </c>
      <c r="AX146" s="118" t="str">
        <f>(IF(AP146="CERRADO","NO APLICA ACCION CERRADA",IF(Z146&lt;=0,"VENCIDO",IF(Z146&lt;=#REF!,"POR VENCER","CON TIEMPO"))))</f>
        <v>NO APLICA ACCION CERRADA</v>
      </c>
      <c r="AY146" s="48">
        <v>44228</v>
      </c>
      <c r="AZ146" s="85" t="s">
        <v>154</v>
      </c>
      <c r="BA146" s="46" t="s">
        <v>84</v>
      </c>
      <c r="BB146" s="47">
        <v>1</v>
      </c>
      <c r="BC146" s="118" t="s">
        <v>49</v>
      </c>
      <c r="BD146" s="118" t="s">
        <v>158</v>
      </c>
      <c r="BE146" s="45"/>
    </row>
    <row r="147" spans="1:438" s="1" customFormat="1" ht="50.25" hidden="1" customHeight="1" x14ac:dyDescent="0.25">
      <c r="A147" s="35">
        <v>202</v>
      </c>
      <c r="B147" s="26" t="s">
        <v>21</v>
      </c>
      <c r="C147" s="25" t="s">
        <v>541</v>
      </c>
      <c r="D147" s="28" t="s">
        <v>96</v>
      </c>
      <c r="E147" s="25" t="s">
        <v>326</v>
      </c>
      <c r="F147" s="25" t="s">
        <v>1033</v>
      </c>
      <c r="G147" s="156" t="s">
        <v>301</v>
      </c>
      <c r="H147" s="156" t="s">
        <v>6</v>
      </c>
      <c r="I147" s="157" t="s">
        <v>1038</v>
      </c>
      <c r="J147" s="157" t="s">
        <v>84</v>
      </c>
      <c r="K147" s="156" t="s">
        <v>1007</v>
      </c>
      <c r="L147" s="157">
        <v>2019</v>
      </c>
      <c r="M147" s="26" t="s">
        <v>1035</v>
      </c>
      <c r="N147" s="26" t="s">
        <v>1009</v>
      </c>
      <c r="O147" s="26" t="s">
        <v>1039</v>
      </c>
      <c r="P147" s="157" t="s">
        <v>84</v>
      </c>
      <c r="Q147" s="156" t="s">
        <v>84</v>
      </c>
      <c r="R147" s="156" t="s">
        <v>1000</v>
      </c>
      <c r="S147" s="157" t="s">
        <v>84</v>
      </c>
      <c r="T147" s="157" t="s">
        <v>84</v>
      </c>
      <c r="U147" s="160">
        <v>43990</v>
      </c>
      <c r="V147" s="160">
        <v>44354</v>
      </c>
      <c r="W147" s="37">
        <v>44452</v>
      </c>
      <c r="X147" s="160" t="s">
        <v>64</v>
      </c>
      <c r="Y147" s="160" t="s">
        <v>64</v>
      </c>
      <c r="Z147" s="34" t="e">
        <f>(IF(AP147=#REF!,#REF!,V147-#REF!))</f>
        <v>#REF!</v>
      </c>
      <c r="AA147" s="161" t="s">
        <v>1016</v>
      </c>
      <c r="AB147" s="162"/>
      <c r="AC147" s="163"/>
      <c r="AD147" s="173"/>
      <c r="AE147" s="164"/>
      <c r="AF147" s="156" t="s">
        <v>197</v>
      </c>
      <c r="AG147" s="165">
        <v>-97</v>
      </c>
      <c r="AH147" s="161" t="s">
        <v>198</v>
      </c>
      <c r="AI147" s="124">
        <v>44553</v>
      </c>
      <c r="AJ147" s="118" t="s">
        <v>1037</v>
      </c>
      <c r="AK147" s="118" t="s">
        <v>295</v>
      </c>
      <c r="AL147" s="125">
        <v>1</v>
      </c>
      <c r="AM147" s="125">
        <v>1</v>
      </c>
      <c r="AN147" s="118" t="s">
        <v>157</v>
      </c>
      <c r="AO147" s="193" t="s">
        <v>158</v>
      </c>
      <c r="AP147" s="191" t="s">
        <v>49</v>
      </c>
      <c r="AQ147" s="85" t="s">
        <v>154</v>
      </c>
      <c r="AR147" s="48">
        <v>44228</v>
      </c>
      <c r="AS147" s="46" t="s">
        <v>62</v>
      </c>
      <c r="AT147" s="46" t="s">
        <v>84</v>
      </c>
      <c r="AU147" s="47">
        <v>1</v>
      </c>
      <c r="AV147" s="4" t="str">
        <f t="shared" si="2"/>
        <v>CUMPLIMIENTO TOTAL</v>
      </c>
      <c r="AW147" s="107" t="str">
        <f>(IF(AP147="CERRADO","NO APLICA ACCION CERRADA",AE147-#REF!))</f>
        <v>NO APLICA ACCION CERRADA</v>
      </c>
      <c r="AX147" s="118" t="str">
        <f>(IF(AP147="CERRADO","NO APLICA ACCION CERRADA",IF(Z147&lt;=0,"VENCIDO",IF(Z147&lt;=#REF!,"POR VENCER","CON TIEMPO"))))</f>
        <v>NO APLICA ACCION CERRADA</v>
      </c>
      <c r="AY147" s="48">
        <v>44228</v>
      </c>
      <c r="AZ147" s="85" t="s">
        <v>154</v>
      </c>
      <c r="BA147" s="46" t="s">
        <v>84</v>
      </c>
      <c r="BB147" s="47">
        <v>1</v>
      </c>
      <c r="BC147" s="118" t="s">
        <v>49</v>
      </c>
      <c r="BD147" s="118" t="s">
        <v>158</v>
      </c>
      <c r="BE147" s="45"/>
    </row>
    <row r="148" spans="1:438" s="1" customFormat="1" ht="50.25" hidden="1" customHeight="1" x14ac:dyDescent="0.25">
      <c r="A148" s="35">
        <v>204</v>
      </c>
      <c r="B148" s="26" t="s">
        <v>21</v>
      </c>
      <c r="C148" s="25" t="s">
        <v>541</v>
      </c>
      <c r="D148" s="28" t="s">
        <v>96</v>
      </c>
      <c r="E148" s="25" t="s">
        <v>326</v>
      </c>
      <c r="F148" s="25" t="s">
        <v>922</v>
      </c>
      <c r="G148" s="156" t="s">
        <v>301</v>
      </c>
      <c r="H148" s="156" t="s">
        <v>6</v>
      </c>
      <c r="I148" s="157" t="s">
        <v>1038</v>
      </c>
      <c r="J148" s="157" t="s">
        <v>84</v>
      </c>
      <c r="K148" s="156" t="s">
        <v>1007</v>
      </c>
      <c r="L148" s="157">
        <v>2019</v>
      </c>
      <c r="M148" s="26" t="s">
        <v>1040</v>
      </c>
      <c r="N148" s="26" t="s">
        <v>1009</v>
      </c>
      <c r="O148" s="26" t="s">
        <v>1041</v>
      </c>
      <c r="P148" s="157" t="s">
        <v>84</v>
      </c>
      <c r="Q148" s="156" t="s">
        <v>84</v>
      </c>
      <c r="R148" s="156" t="s">
        <v>1000</v>
      </c>
      <c r="S148" s="157" t="s">
        <v>84</v>
      </c>
      <c r="T148" s="157" t="s">
        <v>84</v>
      </c>
      <c r="U148" s="160">
        <v>43990</v>
      </c>
      <c r="V148" s="160">
        <v>44354</v>
      </c>
      <c r="W148" s="37">
        <v>44452</v>
      </c>
      <c r="X148" s="160" t="s">
        <v>64</v>
      </c>
      <c r="Y148" s="160" t="s">
        <v>64</v>
      </c>
      <c r="Z148" s="34" t="e">
        <f>(IF(AP148=#REF!,#REF!,V148-#REF!))</f>
        <v>#REF!</v>
      </c>
      <c r="AA148" s="161"/>
      <c r="AB148" s="162"/>
      <c r="AC148" s="163"/>
      <c r="AD148" s="173"/>
      <c r="AE148" s="164"/>
      <c r="AF148" s="156" t="s">
        <v>197</v>
      </c>
      <c r="AG148" s="165">
        <v>-97</v>
      </c>
      <c r="AH148" s="161" t="s">
        <v>198</v>
      </c>
      <c r="AI148" s="124">
        <v>44553</v>
      </c>
      <c r="AJ148" s="118" t="s">
        <v>1042</v>
      </c>
      <c r="AK148" s="118" t="s">
        <v>295</v>
      </c>
      <c r="AL148" s="125">
        <v>1</v>
      </c>
      <c r="AM148" s="125">
        <v>1</v>
      </c>
      <c r="AN148" s="118" t="s">
        <v>157</v>
      </c>
      <c r="AO148" s="193" t="s">
        <v>158</v>
      </c>
      <c r="AP148" s="191" t="s">
        <v>49</v>
      </c>
      <c r="AQ148" s="85" t="s">
        <v>154</v>
      </c>
      <c r="AR148" s="48">
        <v>44228</v>
      </c>
      <c r="AS148" s="46" t="s">
        <v>62</v>
      </c>
      <c r="AT148" s="46" t="s">
        <v>84</v>
      </c>
      <c r="AU148" s="47">
        <v>1</v>
      </c>
      <c r="AV148" s="4" t="str">
        <f t="shared" si="2"/>
        <v>CUMPLIMIENTO TOTAL</v>
      </c>
      <c r="AW148" s="107" t="str">
        <f>(IF(AP148="CERRADO","NO APLICA ACCION CERRADA",AE148-#REF!))</f>
        <v>NO APLICA ACCION CERRADA</v>
      </c>
      <c r="AX148" s="118" t="str">
        <f>(IF(AP148="CERRADO","NO APLICA ACCION CERRADA",IF(Z148&lt;=0,"VENCIDO",IF(Z148&lt;=#REF!,"POR VENCER","CON TIEMPO"))))</f>
        <v>NO APLICA ACCION CERRADA</v>
      </c>
      <c r="AY148" s="48">
        <v>44228</v>
      </c>
      <c r="AZ148" s="85" t="s">
        <v>154</v>
      </c>
      <c r="BA148" s="46" t="s">
        <v>84</v>
      </c>
      <c r="BB148" s="47">
        <v>1</v>
      </c>
      <c r="BC148" s="118" t="s">
        <v>49</v>
      </c>
      <c r="BD148" s="118" t="s">
        <v>158</v>
      </c>
      <c r="BE148" s="45"/>
    </row>
    <row r="149" spans="1:438" s="1" customFormat="1" ht="50.25" hidden="1" customHeight="1" x14ac:dyDescent="0.25">
      <c r="A149" s="35">
        <v>218</v>
      </c>
      <c r="B149" s="26" t="s">
        <v>40</v>
      </c>
      <c r="C149" s="25" t="s">
        <v>40</v>
      </c>
      <c r="D149" s="28" t="s">
        <v>102</v>
      </c>
      <c r="E149" s="28" t="s">
        <v>170</v>
      </c>
      <c r="F149" s="25" t="s">
        <v>278</v>
      </c>
      <c r="G149" s="25" t="s">
        <v>231</v>
      </c>
      <c r="H149" s="25" t="s">
        <v>6</v>
      </c>
      <c r="I149" s="28" t="s">
        <v>1043</v>
      </c>
      <c r="J149" s="28" t="s">
        <v>84</v>
      </c>
      <c r="K149" s="25" t="s">
        <v>1044</v>
      </c>
      <c r="L149" s="28">
        <v>2019</v>
      </c>
      <c r="M149" s="26" t="s">
        <v>1045</v>
      </c>
      <c r="N149" s="40" t="s">
        <v>1046</v>
      </c>
      <c r="O149" s="26" t="s">
        <v>1047</v>
      </c>
      <c r="P149" s="28" t="s">
        <v>84</v>
      </c>
      <c r="Q149" s="25" t="s">
        <v>84</v>
      </c>
      <c r="R149" s="25" t="s">
        <v>1000</v>
      </c>
      <c r="S149" s="28" t="s">
        <v>84</v>
      </c>
      <c r="T149" s="28" t="s">
        <v>84</v>
      </c>
      <c r="U149" s="37">
        <v>43878</v>
      </c>
      <c r="V149" s="37">
        <v>44225</v>
      </c>
      <c r="W149" s="37">
        <v>44452</v>
      </c>
      <c r="X149" s="37" t="s">
        <v>64</v>
      </c>
      <c r="Y149" s="37" t="s">
        <v>64</v>
      </c>
      <c r="Z149" s="34" t="e">
        <f>(IF(AP149=#REF!,#REF!,V149-#REF!))</f>
        <v>#REF!</v>
      </c>
      <c r="AA149" s="73" t="s">
        <v>1048</v>
      </c>
      <c r="AB149" s="124">
        <v>44384</v>
      </c>
      <c r="AC149" s="112"/>
      <c r="AD149" s="112"/>
      <c r="AE149" s="125"/>
      <c r="AF149" s="4" t="s">
        <v>197</v>
      </c>
      <c r="AG149" s="107">
        <v>-226</v>
      </c>
      <c r="AH149" s="118" t="s">
        <v>198</v>
      </c>
      <c r="AI149" s="124">
        <v>44559</v>
      </c>
      <c r="AJ149" s="118" t="s">
        <v>1049</v>
      </c>
      <c r="AK149" s="118" t="s">
        <v>295</v>
      </c>
      <c r="AL149" s="127">
        <v>1</v>
      </c>
      <c r="AM149" s="125">
        <v>1</v>
      </c>
      <c r="AN149" s="118" t="s">
        <v>157</v>
      </c>
      <c r="AO149" s="193" t="s">
        <v>158</v>
      </c>
      <c r="AP149" s="191" t="s">
        <v>49</v>
      </c>
      <c r="AQ149" s="246" t="s">
        <v>1050</v>
      </c>
      <c r="AR149" s="48">
        <v>44228</v>
      </c>
      <c r="AS149" s="46" t="s">
        <v>62</v>
      </c>
      <c r="AT149" s="46" t="s">
        <v>84</v>
      </c>
      <c r="AU149" s="47">
        <v>1</v>
      </c>
      <c r="AV149" s="4" t="str">
        <f t="shared" si="2"/>
        <v>CUMPLIMIENTO TOTAL</v>
      </c>
      <c r="AW149" s="107" t="str">
        <f>(IF(AP149="CERRADO","NO APLICA ACCION CERRADA",AE149-#REF!))</f>
        <v>NO APLICA ACCION CERRADA</v>
      </c>
      <c r="AX149" s="118" t="str">
        <f>(IF(AP149="CERRADO","NO APLICA ACCION CERRADA",IF(Z149&lt;=0,"VENCIDO",IF(Z149&lt;=#REF!,"POR VENCER","CON TIEMPO"))))</f>
        <v>NO APLICA ACCION CERRADA</v>
      </c>
      <c r="AY149" s="48">
        <v>44228</v>
      </c>
      <c r="AZ149" s="85" t="s">
        <v>1051</v>
      </c>
      <c r="BA149" s="46" t="s">
        <v>84</v>
      </c>
      <c r="BB149" s="47">
        <v>1</v>
      </c>
      <c r="BC149" s="118" t="s">
        <v>49</v>
      </c>
      <c r="BD149" s="118" t="s">
        <v>158</v>
      </c>
      <c r="BE149" s="45"/>
    </row>
    <row r="150" spans="1:438" s="1" customFormat="1" ht="50.25" hidden="1" customHeight="1" x14ac:dyDescent="0.25">
      <c r="A150" s="35">
        <v>219</v>
      </c>
      <c r="B150" s="26" t="s">
        <v>40</v>
      </c>
      <c r="C150" s="25" t="s">
        <v>40</v>
      </c>
      <c r="D150" s="28" t="s">
        <v>102</v>
      </c>
      <c r="E150" s="76" t="s">
        <v>258</v>
      </c>
      <c r="F150" s="76" t="s">
        <v>1052</v>
      </c>
      <c r="G150" s="25" t="s">
        <v>231</v>
      </c>
      <c r="H150" s="25" t="s">
        <v>6</v>
      </c>
      <c r="I150" s="28" t="s">
        <v>1053</v>
      </c>
      <c r="J150" s="28" t="s">
        <v>84</v>
      </c>
      <c r="K150" s="25" t="s">
        <v>1044</v>
      </c>
      <c r="L150" s="28">
        <v>2019</v>
      </c>
      <c r="M150" s="26" t="s">
        <v>1054</v>
      </c>
      <c r="N150" s="40" t="s">
        <v>1055</v>
      </c>
      <c r="O150" s="26" t="s">
        <v>1047</v>
      </c>
      <c r="P150" s="28" t="s">
        <v>84</v>
      </c>
      <c r="Q150" s="25" t="s">
        <v>84</v>
      </c>
      <c r="R150" s="25" t="s">
        <v>1000</v>
      </c>
      <c r="S150" s="28" t="s">
        <v>84</v>
      </c>
      <c r="T150" s="28" t="s">
        <v>84</v>
      </c>
      <c r="U150" s="37">
        <v>43878</v>
      </c>
      <c r="V150" s="37">
        <v>44225</v>
      </c>
      <c r="W150" s="37">
        <v>44452</v>
      </c>
      <c r="X150" s="37" t="s">
        <v>64</v>
      </c>
      <c r="Y150" s="37" t="s">
        <v>64</v>
      </c>
      <c r="Z150" s="34" t="e">
        <f>(IF(AP150=#REF!,#REF!,V150-#REF!))</f>
        <v>#REF!</v>
      </c>
      <c r="AA150" s="73" t="s">
        <v>1048</v>
      </c>
      <c r="AB150" s="124">
        <v>44384</v>
      </c>
      <c r="AC150" s="112"/>
      <c r="AD150" s="112"/>
      <c r="AE150" s="125"/>
      <c r="AF150" s="4" t="s">
        <v>197</v>
      </c>
      <c r="AG150" s="107">
        <v>-226</v>
      </c>
      <c r="AH150" s="118" t="s">
        <v>198</v>
      </c>
      <c r="AI150" s="124">
        <v>44559</v>
      </c>
      <c r="AJ150" s="118" t="s">
        <v>1056</v>
      </c>
      <c r="AK150" s="118" t="s">
        <v>295</v>
      </c>
      <c r="AL150" s="127">
        <v>1</v>
      </c>
      <c r="AM150" s="125">
        <v>1</v>
      </c>
      <c r="AN150" s="118" t="s">
        <v>157</v>
      </c>
      <c r="AO150" s="193" t="s">
        <v>158</v>
      </c>
      <c r="AP150" s="191" t="s">
        <v>49</v>
      </c>
      <c r="AQ150" s="246" t="s">
        <v>1057</v>
      </c>
      <c r="AR150" s="48">
        <v>44228</v>
      </c>
      <c r="AS150" s="46" t="s">
        <v>62</v>
      </c>
      <c r="AT150" s="46" t="s">
        <v>84</v>
      </c>
      <c r="AU150" s="47">
        <v>1</v>
      </c>
      <c r="AV150" s="4" t="str">
        <f t="shared" si="2"/>
        <v>CUMPLIMIENTO TOTAL</v>
      </c>
      <c r="AW150" s="107" t="str">
        <f>(IF(AP150="CERRADO","NO APLICA ACCION CERRADA",AE150-#REF!))</f>
        <v>NO APLICA ACCION CERRADA</v>
      </c>
      <c r="AX150" s="118" t="str">
        <f>(IF(AP150="CERRADO","NO APLICA ACCION CERRADA",IF(Z150&lt;=0,"VENCIDO",IF(Z150&lt;=#REF!,"POR VENCER","CON TIEMPO"))))</f>
        <v>NO APLICA ACCION CERRADA</v>
      </c>
      <c r="AY150" s="48">
        <v>44228</v>
      </c>
      <c r="AZ150" s="85" t="s">
        <v>154</v>
      </c>
      <c r="BA150" s="46" t="s">
        <v>84</v>
      </c>
      <c r="BB150" s="47">
        <v>1</v>
      </c>
      <c r="BC150" s="118" t="s">
        <v>49</v>
      </c>
      <c r="BD150" s="118" t="s">
        <v>158</v>
      </c>
      <c r="BE150" s="45"/>
    </row>
    <row r="151" spans="1:438" s="1" customFormat="1" ht="50.25" hidden="1" customHeight="1" x14ac:dyDescent="0.25">
      <c r="A151" s="35">
        <v>224</v>
      </c>
      <c r="B151" s="26" t="s">
        <v>40</v>
      </c>
      <c r="C151" s="25" t="s">
        <v>40</v>
      </c>
      <c r="D151" s="28" t="s">
        <v>102</v>
      </c>
      <c r="E151" s="25" t="s">
        <v>462</v>
      </c>
      <c r="F151" s="25" t="s">
        <v>1058</v>
      </c>
      <c r="G151" s="25" t="s">
        <v>231</v>
      </c>
      <c r="H151" s="25" t="s">
        <v>6</v>
      </c>
      <c r="I151" s="28" t="s">
        <v>1059</v>
      </c>
      <c r="J151" s="28" t="s">
        <v>84</v>
      </c>
      <c r="K151" s="25" t="s">
        <v>1044</v>
      </c>
      <c r="L151" s="28">
        <v>2019</v>
      </c>
      <c r="M151" s="26" t="s">
        <v>1060</v>
      </c>
      <c r="N151" s="40" t="s">
        <v>1061</v>
      </c>
      <c r="O151" s="26" t="s">
        <v>1047</v>
      </c>
      <c r="P151" s="28" t="s">
        <v>84</v>
      </c>
      <c r="Q151" s="25" t="s">
        <v>84</v>
      </c>
      <c r="R151" s="25" t="s">
        <v>1000</v>
      </c>
      <c r="S151" s="28" t="s">
        <v>84</v>
      </c>
      <c r="T151" s="28" t="s">
        <v>84</v>
      </c>
      <c r="U151" s="37">
        <v>43878</v>
      </c>
      <c r="V151" s="37">
        <v>44225</v>
      </c>
      <c r="W151" s="37">
        <v>44452</v>
      </c>
      <c r="X151" s="37" t="s">
        <v>64</v>
      </c>
      <c r="Y151" s="37" t="s">
        <v>64</v>
      </c>
      <c r="Z151" s="34" t="e">
        <f>(IF(AP151=#REF!,#REF!,V151-#REF!))</f>
        <v>#REF!</v>
      </c>
      <c r="AA151" s="73" t="s">
        <v>1048</v>
      </c>
      <c r="AB151" s="124">
        <v>44384</v>
      </c>
      <c r="AC151" s="112"/>
      <c r="AD151" s="112"/>
      <c r="AE151" s="125"/>
      <c r="AF151" s="4" t="s">
        <v>197</v>
      </c>
      <c r="AG151" s="107">
        <v>-226</v>
      </c>
      <c r="AH151" s="118" t="s">
        <v>198</v>
      </c>
      <c r="AI151" s="124">
        <v>44559</v>
      </c>
      <c r="AJ151" s="118" t="s">
        <v>1062</v>
      </c>
      <c r="AK151" s="118" t="s">
        <v>295</v>
      </c>
      <c r="AL151" s="127">
        <v>1</v>
      </c>
      <c r="AM151" s="125">
        <v>1</v>
      </c>
      <c r="AN151" s="118" t="s">
        <v>157</v>
      </c>
      <c r="AO151" s="193" t="s">
        <v>158</v>
      </c>
      <c r="AP151" s="191" t="s">
        <v>49</v>
      </c>
      <c r="AQ151" s="85" t="s">
        <v>154</v>
      </c>
      <c r="AR151" s="48">
        <v>44228</v>
      </c>
      <c r="AS151" s="46" t="s">
        <v>62</v>
      </c>
      <c r="AT151" s="46" t="s">
        <v>84</v>
      </c>
      <c r="AU151" s="47">
        <v>1</v>
      </c>
      <c r="AV151" s="4" t="str">
        <f t="shared" si="2"/>
        <v>CUMPLIMIENTO TOTAL</v>
      </c>
      <c r="AW151" s="107" t="str">
        <f>(IF(AP151="CERRADO","NO APLICA ACCION CERRADA",AE151-#REF!))</f>
        <v>NO APLICA ACCION CERRADA</v>
      </c>
      <c r="AX151" s="118" t="str">
        <f>(IF(AP151="CERRADO","NO APLICA ACCION CERRADA",IF(Z151&lt;=0,"VENCIDO",IF(Z151&lt;=#REF!,"POR VENCER","CON TIEMPO"))))</f>
        <v>NO APLICA ACCION CERRADA</v>
      </c>
      <c r="AY151" s="48">
        <v>44228</v>
      </c>
      <c r="AZ151" s="85" t="s">
        <v>154</v>
      </c>
      <c r="BA151" s="46" t="s">
        <v>84</v>
      </c>
      <c r="BB151" s="47">
        <v>1</v>
      </c>
      <c r="BC151" s="118" t="s">
        <v>49</v>
      </c>
      <c r="BD151" s="118" t="s">
        <v>158</v>
      </c>
      <c r="BE151" s="45"/>
    </row>
    <row r="152" spans="1:438" ht="50.25" hidden="1" customHeight="1" x14ac:dyDescent="0.25">
      <c r="A152" s="35">
        <v>229</v>
      </c>
      <c r="B152" s="26" t="s">
        <v>40</v>
      </c>
      <c r="C152" s="25" t="s">
        <v>40</v>
      </c>
      <c r="D152" s="28" t="s">
        <v>102</v>
      </c>
      <c r="E152" s="25" t="s">
        <v>258</v>
      </c>
      <c r="F152" s="25" t="s">
        <v>1063</v>
      </c>
      <c r="G152" s="25" t="s">
        <v>231</v>
      </c>
      <c r="H152" s="25" t="s">
        <v>6</v>
      </c>
      <c r="I152" s="28" t="s">
        <v>1064</v>
      </c>
      <c r="J152" s="28" t="s">
        <v>84</v>
      </c>
      <c r="K152" s="25" t="s">
        <v>1065</v>
      </c>
      <c r="L152" s="28">
        <v>2019</v>
      </c>
      <c r="M152" s="26" t="s">
        <v>1066</v>
      </c>
      <c r="N152" s="25" t="s">
        <v>1067</v>
      </c>
      <c r="O152" s="25" t="s">
        <v>1068</v>
      </c>
      <c r="P152" s="28" t="s">
        <v>84</v>
      </c>
      <c r="Q152" s="25" t="s">
        <v>84</v>
      </c>
      <c r="R152" s="25" t="s">
        <v>1000</v>
      </c>
      <c r="S152" s="28" t="s">
        <v>84</v>
      </c>
      <c r="T152" s="28" t="s">
        <v>84</v>
      </c>
      <c r="U152" s="37">
        <v>43872</v>
      </c>
      <c r="V152" s="37">
        <v>44238</v>
      </c>
      <c r="W152" s="228">
        <v>2020</v>
      </c>
      <c r="X152" s="37" t="s">
        <v>64</v>
      </c>
      <c r="Y152" s="37" t="s">
        <v>64</v>
      </c>
      <c r="Z152" s="34" t="e">
        <f>(IF(AP152=#REF!,#REF!,V152-#REF!))</f>
        <v>#REF!</v>
      </c>
      <c r="AA152" s="118" t="s">
        <v>154</v>
      </c>
      <c r="AB152" s="124">
        <v>44337</v>
      </c>
      <c r="AC152" s="112" t="s">
        <v>62</v>
      </c>
      <c r="AD152" s="112" t="s">
        <v>84</v>
      </c>
      <c r="AE152" s="125">
        <v>1</v>
      </c>
      <c r="AF152" s="4" t="s">
        <v>155</v>
      </c>
      <c r="AG152" s="107" t="s">
        <v>156</v>
      </c>
      <c r="AH152" s="118" t="s">
        <v>156</v>
      </c>
      <c r="AI152" s="126">
        <v>44337</v>
      </c>
      <c r="AJ152" s="118" t="s">
        <v>154</v>
      </c>
      <c r="AK152" s="118" t="s">
        <v>84</v>
      </c>
      <c r="AL152" s="127">
        <v>1</v>
      </c>
      <c r="AM152" s="125">
        <v>1</v>
      </c>
      <c r="AN152" s="118" t="s">
        <v>157</v>
      </c>
      <c r="AO152" s="193" t="s">
        <v>158</v>
      </c>
      <c r="AP152" s="191" t="s">
        <v>49</v>
      </c>
      <c r="AQ152" s="85" t="s">
        <v>154</v>
      </c>
      <c r="AR152" s="48">
        <v>44228</v>
      </c>
      <c r="AS152" s="46" t="s">
        <v>62</v>
      </c>
      <c r="AT152" s="46" t="s">
        <v>84</v>
      </c>
      <c r="AU152" s="47">
        <v>1</v>
      </c>
      <c r="AV152" s="4" t="str">
        <f t="shared" si="2"/>
        <v>CUMPLIMIENTO TOTAL</v>
      </c>
      <c r="AW152" s="107" t="str">
        <f>(IF(AP152="CERRADO","NO APLICA ACCION CERRADA",AE152-#REF!))</f>
        <v>NO APLICA ACCION CERRADA</v>
      </c>
      <c r="AX152" s="118" t="str">
        <f>(IF(AP152="CERRADO","NO APLICA ACCION CERRADA",IF(Z152&lt;=0,"VENCIDO",IF(Z152&lt;=#REF!,"POR VENCER","CON TIEMPO"))))</f>
        <v>NO APLICA ACCION CERRADA</v>
      </c>
      <c r="AY152" s="48">
        <v>44228</v>
      </c>
      <c r="AZ152" s="85" t="s">
        <v>154</v>
      </c>
      <c r="BA152" s="46" t="s">
        <v>84</v>
      </c>
      <c r="BB152" s="47">
        <v>1</v>
      </c>
      <c r="BC152" s="118" t="s">
        <v>49</v>
      </c>
      <c r="BD152" s="118" t="s">
        <v>158</v>
      </c>
      <c r="BE152" s="45"/>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row>
    <row r="153" spans="1:438" ht="50.25" hidden="1" customHeight="1" x14ac:dyDescent="0.25">
      <c r="A153" s="35">
        <v>230</v>
      </c>
      <c r="B153" s="26" t="s">
        <v>40</v>
      </c>
      <c r="C153" s="25" t="s">
        <v>40</v>
      </c>
      <c r="D153" s="28" t="s">
        <v>102</v>
      </c>
      <c r="E153" s="25" t="s">
        <v>334</v>
      </c>
      <c r="F153" s="25" t="s">
        <v>1069</v>
      </c>
      <c r="G153" s="25" t="s">
        <v>231</v>
      </c>
      <c r="H153" s="25" t="s">
        <v>6</v>
      </c>
      <c r="I153" s="28" t="s">
        <v>1070</v>
      </c>
      <c r="J153" s="28" t="s">
        <v>84</v>
      </c>
      <c r="K153" s="25" t="s">
        <v>1065</v>
      </c>
      <c r="L153" s="28">
        <v>2019</v>
      </c>
      <c r="M153" s="26" t="s">
        <v>1071</v>
      </c>
      <c r="N153" s="25" t="s">
        <v>1072</v>
      </c>
      <c r="O153" s="25" t="s">
        <v>1073</v>
      </c>
      <c r="P153" s="28" t="s">
        <v>84</v>
      </c>
      <c r="Q153" s="25" t="s">
        <v>84</v>
      </c>
      <c r="R153" s="25" t="s">
        <v>1000</v>
      </c>
      <c r="S153" s="28" t="s">
        <v>84</v>
      </c>
      <c r="T153" s="28" t="s">
        <v>84</v>
      </c>
      <c r="U153" s="37">
        <v>43872</v>
      </c>
      <c r="V153" s="37">
        <v>44238</v>
      </c>
      <c r="W153" s="228">
        <v>2020</v>
      </c>
      <c r="X153" s="37" t="s">
        <v>64</v>
      </c>
      <c r="Y153" s="37" t="s">
        <v>64</v>
      </c>
      <c r="Z153" s="34" t="e">
        <f>(IF(AP153=#REF!,#REF!,V153-#REF!))</f>
        <v>#REF!</v>
      </c>
      <c r="AA153" s="118" t="s">
        <v>154</v>
      </c>
      <c r="AB153" s="124">
        <v>44337</v>
      </c>
      <c r="AC153" s="112" t="s">
        <v>62</v>
      </c>
      <c r="AD153" s="112" t="s">
        <v>84</v>
      </c>
      <c r="AE153" s="125">
        <v>1</v>
      </c>
      <c r="AF153" s="4" t="s">
        <v>155</v>
      </c>
      <c r="AG153" s="107" t="s">
        <v>156</v>
      </c>
      <c r="AH153" s="118" t="s">
        <v>156</v>
      </c>
      <c r="AI153" s="126">
        <v>44337</v>
      </c>
      <c r="AJ153" s="118" t="s">
        <v>154</v>
      </c>
      <c r="AK153" s="118" t="s">
        <v>84</v>
      </c>
      <c r="AL153" s="127">
        <v>1</v>
      </c>
      <c r="AM153" s="125">
        <v>1</v>
      </c>
      <c r="AN153" s="118" t="s">
        <v>157</v>
      </c>
      <c r="AO153" s="193" t="s">
        <v>158</v>
      </c>
      <c r="AP153" s="191" t="s">
        <v>49</v>
      </c>
      <c r="AQ153" s="85" t="s">
        <v>154</v>
      </c>
      <c r="AR153" s="48">
        <v>44228</v>
      </c>
      <c r="AS153" s="46" t="s">
        <v>62</v>
      </c>
      <c r="AT153" s="46" t="s">
        <v>84</v>
      </c>
      <c r="AU153" s="47">
        <v>1</v>
      </c>
      <c r="AV153" s="4" t="str">
        <f t="shared" si="2"/>
        <v>CUMPLIMIENTO TOTAL</v>
      </c>
      <c r="AW153" s="107" t="str">
        <f>(IF(AP153="CERRADO","NO APLICA ACCION CERRADA",AE153-#REF!))</f>
        <v>NO APLICA ACCION CERRADA</v>
      </c>
      <c r="AX153" s="118" t="str">
        <f>(IF(AP153="CERRADO","NO APLICA ACCION CERRADA",IF(Z153&lt;=0,"VENCIDO",IF(Z153&lt;=#REF!,"POR VENCER","CON TIEMPO"))))</f>
        <v>NO APLICA ACCION CERRADA</v>
      </c>
      <c r="AY153" s="48">
        <v>44228</v>
      </c>
      <c r="AZ153" s="85" t="s">
        <v>154</v>
      </c>
      <c r="BA153" s="46" t="s">
        <v>84</v>
      </c>
      <c r="BB153" s="47">
        <v>1</v>
      </c>
      <c r="BC153" s="118" t="s">
        <v>49</v>
      </c>
      <c r="BD153" s="118" t="s">
        <v>158</v>
      </c>
      <c r="BE153" s="45"/>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row>
    <row r="154" spans="1:438" ht="50.25" hidden="1" customHeight="1" x14ac:dyDescent="0.25">
      <c r="A154" s="35">
        <v>232</v>
      </c>
      <c r="B154" s="26" t="s">
        <v>40</v>
      </c>
      <c r="C154" s="25" t="s">
        <v>40</v>
      </c>
      <c r="D154" s="28" t="s">
        <v>102</v>
      </c>
      <c r="E154" s="25" t="s">
        <v>1074</v>
      </c>
      <c r="F154" s="25" t="s">
        <v>1075</v>
      </c>
      <c r="G154" s="25" t="s">
        <v>231</v>
      </c>
      <c r="H154" s="25" t="s">
        <v>6</v>
      </c>
      <c r="I154" s="28" t="s">
        <v>1076</v>
      </c>
      <c r="J154" s="28" t="s">
        <v>84</v>
      </c>
      <c r="K154" s="25" t="s">
        <v>1065</v>
      </c>
      <c r="L154" s="28">
        <v>2019</v>
      </c>
      <c r="M154" s="26" t="s">
        <v>1077</v>
      </c>
      <c r="N154" s="25" t="s">
        <v>1078</v>
      </c>
      <c r="O154" s="25" t="s">
        <v>1079</v>
      </c>
      <c r="P154" s="28" t="s">
        <v>84</v>
      </c>
      <c r="Q154" s="25" t="s">
        <v>84</v>
      </c>
      <c r="R154" s="25" t="s">
        <v>1000</v>
      </c>
      <c r="S154" s="28" t="s">
        <v>84</v>
      </c>
      <c r="T154" s="28" t="s">
        <v>84</v>
      </c>
      <c r="U154" s="37">
        <v>43872</v>
      </c>
      <c r="V154" s="37">
        <v>44238</v>
      </c>
      <c r="W154" s="37">
        <v>44452</v>
      </c>
      <c r="X154" s="37" t="s">
        <v>64</v>
      </c>
      <c r="Y154" s="37" t="s">
        <v>64</v>
      </c>
      <c r="Z154" s="34" t="e">
        <f>(IF(AP154=#REF!,#REF!,V154-#REF!))</f>
        <v>#REF!</v>
      </c>
      <c r="AA154" s="106" t="s">
        <v>1080</v>
      </c>
      <c r="AB154" s="124">
        <v>44384</v>
      </c>
      <c r="AC154" s="112" t="s">
        <v>62</v>
      </c>
      <c r="AD154" s="112" t="s">
        <v>84</v>
      </c>
      <c r="AE154" s="125">
        <v>1</v>
      </c>
      <c r="AF154" s="4" t="s">
        <v>155</v>
      </c>
      <c r="AG154" s="107">
        <v>-213</v>
      </c>
      <c r="AH154" s="118" t="s">
        <v>198</v>
      </c>
      <c r="AI154" s="126">
        <v>44519</v>
      </c>
      <c r="AJ154" s="118" t="s">
        <v>1081</v>
      </c>
      <c r="AK154" s="118" t="s">
        <v>200</v>
      </c>
      <c r="AL154" s="127">
        <v>1</v>
      </c>
      <c r="AM154" s="125">
        <v>1</v>
      </c>
      <c r="AN154" s="118" t="s">
        <v>157</v>
      </c>
      <c r="AO154" s="193" t="s">
        <v>158</v>
      </c>
      <c r="AP154" s="191" t="s">
        <v>49</v>
      </c>
      <c r="AQ154" s="85" t="s">
        <v>154</v>
      </c>
      <c r="AR154" s="48">
        <v>44228</v>
      </c>
      <c r="AS154" s="46" t="s">
        <v>62</v>
      </c>
      <c r="AT154" s="46" t="s">
        <v>84</v>
      </c>
      <c r="AU154" s="47">
        <v>1</v>
      </c>
      <c r="AV154" s="4" t="str">
        <f t="shared" si="2"/>
        <v>CUMPLIMIENTO TOTAL</v>
      </c>
      <c r="AW154" s="107" t="str">
        <f>(IF(AP154="CERRADO","NO APLICA ACCION CERRADA",AE154-#REF!))</f>
        <v>NO APLICA ACCION CERRADA</v>
      </c>
      <c r="AX154" s="118" t="str">
        <f>(IF(AP154="CERRADO","NO APLICA ACCION CERRADA",IF(Z154&lt;=0,"VENCIDO",IF(Z154&lt;=#REF!,"POR VENCER","CON TIEMPO"))))</f>
        <v>NO APLICA ACCION CERRADA</v>
      </c>
      <c r="AY154" s="48">
        <v>44228</v>
      </c>
      <c r="AZ154" s="85" t="s">
        <v>154</v>
      </c>
      <c r="BA154" s="46" t="s">
        <v>84</v>
      </c>
      <c r="BB154" s="47">
        <v>1</v>
      </c>
      <c r="BC154" s="118" t="s">
        <v>49</v>
      </c>
      <c r="BD154" s="118" t="s">
        <v>158</v>
      </c>
      <c r="BE154" s="45"/>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row>
    <row r="155" spans="1:438" ht="50.25" hidden="1" customHeight="1" x14ac:dyDescent="0.25">
      <c r="A155" s="35">
        <v>235</v>
      </c>
      <c r="B155" s="26" t="s">
        <v>40</v>
      </c>
      <c r="C155" s="25" t="s">
        <v>40</v>
      </c>
      <c r="D155" s="28" t="s">
        <v>102</v>
      </c>
      <c r="E155" s="25" t="s">
        <v>258</v>
      </c>
      <c r="F155" s="25" t="s">
        <v>956</v>
      </c>
      <c r="G155" s="25" t="s">
        <v>231</v>
      </c>
      <c r="H155" s="25" t="s">
        <v>6</v>
      </c>
      <c r="I155" s="28" t="s">
        <v>1082</v>
      </c>
      <c r="J155" s="28" t="s">
        <v>84</v>
      </c>
      <c r="K155" s="25" t="s">
        <v>1065</v>
      </c>
      <c r="L155" s="28">
        <v>2019</v>
      </c>
      <c r="M155" s="26" t="s">
        <v>1083</v>
      </c>
      <c r="N155" s="25" t="s">
        <v>1084</v>
      </c>
      <c r="O155" s="25" t="s">
        <v>1085</v>
      </c>
      <c r="P155" s="28" t="s">
        <v>84</v>
      </c>
      <c r="Q155" s="25" t="s">
        <v>84</v>
      </c>
      <c r="R155" s="25" t="s">
        <v>1000</v>
      </c>
      <c r="S155" s="28" t="s">
        <v>84</v>
      </c>
      <c r="T155" s="28" t="s">
        <v>84</v>
      </c>
      <c r="U155" s="37">
        <v>43872</v>
      </c>
      <c r="V155" s="37">
        <v>44238</v>
      </c>
      <c r="W155" s="228">
        <v>2020</v>
      </c>
      <c r="X155" s="37" t="s">
        <v>64</v>
      </c>
      <c r="Y155" s="37" t="s">
        <v>64</v>
      </c>
      <c r="Z155" s="34" t="e">
        <f>(IF(AP155=#REF!,#REF!,V155-#REF!))</f>
        <v>#REF!</v>
      </c>
      <c r="AA155" s="118" t="s">
        <v>154</v>
      </c>
      <c r="AB155" s="124">
        <v>44337</v>
      </c>
      <c r="AC155" s="112" t="s">
        <v>62</v>
      </c>
      <c r="AD155" s="112" t="s">
        <v>84</v>
      </c>
      <c r="AE155" s="125">
        <v>1</v>
      </c>
      <c r="AF155" s="4" t="s">
        <v>155</v>
      </c>
      <c r="AG155" s="107" t="s">
        <v>156</v>
      </c>
      <c r="AH155" s="118" t="s">
        <v>156</v>
      </c>
      <c r="AI155" s="126">
        <v>44337</v>
      </c>
      <c r="AJ155" s="118" t="s">
        <v>154</v>
      </c>
      <c r="AK155" s="118" t="s">
        <v>84</v>
      </c>
      <c r="AL155" s="127">
        <v>1</v>
      </c>
      <c r="AM155" s="125">
        <v>1</v>
      </c>
      <c r="AN155" s="118" t="s">
        <v>157</v>
      </c>
      <c r="AO155" s="193" t="s">
        <v>158</v>
      </c>
      <c r="AP155" s="191" t="s">
        <v>49</v>
      </c>
      <c r="AQ155" s="85" t="s">
        <v>154</v>
      </c>
      <c r="AR155" s="48">
        <v>44228</v>
      </c>
      <c r="AS155" s="46" t="s">
        <v>62</v>
      </c>
      <c r="AT155" s="46" t="s">
        <v>84</v>
      </c>
      <c r="AU155" s="47">
        <v>1</v>
      </c>
      <c r="AV155" s="4" t="str">
        <f t="shared" si="2"/>
        <v>CUMPLIMIENTO TOTAL</v>
      </c>
      <c r="AW155" s="107" t="str">
        <f>(IF(AP155="CERRADO","NO APLICA ACCION CERRADA",AE155-#REF!))</f>
        <v>NO APLICA ACCION CERRADA</v>
      </c>
      <c r="AX155" s="118" t="str">
        <f>(IF(AP155="CERRADO","NO APLICA ACCION CERRADA",IF(Z155&lt;=0,"VENCIDO",IF(Z155&lt;=#REF!,"POR VENCER","CON TIEMPO"))))</f>
        <v>NO APLICA ACCION CERRADA</v>
      </c>
      <c r="AY155" s="48">
        <v>44228</v>
      </c>
      <c r="AZ155" s="85" t="s">
        <v>154</v>
      </c>
      <c r="BA155" s="46" t="s">
        <v>84</v>
      </c>
      <c r="BB155" s="47">
        <v>1</v>
      </c>
      <c r="BC155" s="118" t="s">
        <v>49</v>
      </c>
      <c r="BD155" s="118" t="s">
        <v>158</v>
      </c>
      <c r="BE155" s="45"/>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row>
    <row r="156" spans="1:438" ht="50.25" hidden="1" customHeight="1" x14ac:dyDescent="0.25">
      <c r="A156" s="35">
        <v>238</v>
      </c>
      <c r="B156" s="26" t="s">
        <v>40</v>
      </c>
      <c r="C156" s="25" t="s">
        <v>40</v>
      </c>
      <c r="D156" s="28" t="s">
        <v>102</v>
      </c>
      <c r="E156" s="25" t="s">
        <v>258</v>
      </c>
      <c r="F156" s="25" t="s">
        <v>1086</v>
      </c>
      <c r="G156" s="25" t="s">
        <v>231</v>
      </c>
      <c r="H156" s="25" t="s">
        <v>6</v>
      </c>
      <c r="I156" s="28" t="s">
        <v>1087</v>
      </c>
      <c r="J156" s="28" t="s">
        <v>84</v>
      </c>
      <c r="K156" s="25" t="s">
        <v>1065</v>
      </c>
      <c r="L156" s="28">
        <v>2019</v>
      </c>
      <c r="M156" s="26" t="s">
        <v>1088</v>
      </c>
      <c r="N156" s="25" t="s">
        <v>1089</v>
      </c>
      <c r="O156" s="25" t="s">
        <v>1090</v>
      </c>
      <c r="P156" s="28" t="s">
        <v>84</v>
      </c>
      <c r="Q156" s="25" t="s">
        <v>84</v>
      </c>
      <c r="R156" s="25" t="s">
        <v>1000</v>
      </c>
      <c r="S156" s="28" t="s">
        <v>84</v>
      </c>
      <c r="T156" s="28" t="s">
        <v>84</v>
      </c>
      <c r="U156" s="37">
        <v>43872</v>
      </c>
      <c r="V156" s="37">
        <v>44238</v>
      </c>
      <c r="W156" s="228">
        <v>2020</v>
      </c>
      <c r="X156" s="37" t="s">
        <v>64</v>
      </c>
      <c r="Y156" s="37" t="s">
        <v>64</v>
      </c>
      <c r="Z156" s="34" t="e">
        <f>(IF(AP156=#REF!,#REF!,V156-#REF!))</f>
        <v>#REF!</v>
      </c>
      <c r="AA156" s="118" t="s">
        <v>154</v>
      </c>
      <c r="AB156" s="124">
        <v>44337</v>
      </c>
      <c r="AC156" s="112" t="s">
        <v>62</v>
      </c>
      <c r="AD156" s="112" t="s">
        <v>84</v>
      </c>
      <c r="AE156" s="125">
        <v>1</v>
      </c>
      <c r="AF156" s="4" t="s">
        <v>155</v>
      </c>
      <c r="AG156" s="107" t="s">
        <v>156</v>
      </c>
      <c r="AH156" s="118" t="s">
        <v>156</v>
      </c>
      <c r="AI156" s="126">
        <v>44337</v>
      </c>
      <c r="AJ156" s="118" t="s">
        <v>154</v>
      </c>
      <c r="AK156" s="118" t="s">
        <v>84</v>
      </c>
      <c r="AL156" s="127">
        <v>1</v>
      </c>
      <c r="AM156" s="125">
        <v>1</v>
      </c>
      <c r="AN156" s="118" t="s">
        <v>157</v>
      </c>
      <c r="AO156" s="193" t="s">
        <v>158</v>
      </c>
      <c r="AP156" s="191" t="s">
        <v>49</v>
      </c>
      <c r="AQ156" s="85" t="s">
        <v>154</v>
      </c>
      <c r="AR156" s="48">
        <v>44228</v>
      </c>
      <c r="AS156" s="46" t="s">
        <v>62</v>
      </c>
      <c r="AT156" s="46" t="s">
        <v>84</v>
      </c>
      <c r="AU156" s="47">
        <v>1</v>
      </c>
      <c r="AV156" s="4" t="str">
        <f t="shared" si="2"/>
        <v>CUMPLIMIENTO TOTAL</v>
      </c>
      <c r="AW156" s="107" t="str">
        <f>(IF(AP156="CERRADO","NO APLICA ACCION CERRADA",AE156-#REF!))</f>
        <v>NO APLICA ACCION CERRADA</v>
      </c>
      <c r="AX156" s="118" t="str">
        <f>(IF(AP156="CERRADO","NO APLICA ACCION CERRADA",IF(Z156&lt;=0,"VENCIDO",IF(Z156&lt;=#REF!,"POR VENCER","CON TIEMPO"))))</f>
        <v>NO APLICA ACCION CERRADA</v>
      </c>
      <c r="AY156" s="48">
        <v>44228</v>
      </c>
      <c r="AZ156" s="85" t="s">
        <v>154</v>
      </c>
      <c r="BA156" s="46" t="s">
        <v>84</v>
      </c>
      <c r="BB156" s="47">
        <v>1</v>
      </c>
      <c r="BC156" s="118" t="s">
        <v>49</v>
      </c>
      <c r="BD156" s="118" t="s">
        <v>158</v>
      </c>
      <c r="BE156" s="45"/>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row>
    <row r="157" spans="1:438" ht="50.25" hidden="1" customHeight="1" x14ac:dyDescent="0.25">
      <c r="A157" s="35">
        <v>239</v>
      </c>
      <c r="B157" s="26" t="s">
        <v>40</v>
      </c>
      <c r="C157" s="25" t="s">
        <v>40</v>
      </c>
      <c r="D157" s="28" t="s">
        <v>102</v>
      </c>
      <c r="E157" s="28" t="s">
        <v>170</v>
      </c>
      <c r="F157" s="25" t="s">
        <v>278</v>
      </c>
      <c r="G157" s="25" t="s">
        <v>231</v>
      </c>
      <c r="H157" s="25" t="s">
        <v>6</v>
      </c>
      <c r="I157" s="28" t="s">
        <v>1091</v>
      </c>
      <c r="J157" s="28" t="s">
        <v>84</v>
      </c>
      <c r="K157" s="25" t="s">
        <v>1065</v>
      </c>
      <c r="L157" s="28">
        <v>2019</v>
      </c>
      <c r="M157" s="26" t="s">
        <v>1092</v>
      </c>
      <c r="N157" s="25" t="s">
        <v>1093</v>
      </c>
      <c r="O157" s="25" t="s">
        <v>1094</v>
      </c>
      <c r="P157" s="28" t="s">
        <v>84</v>
      </c>
      <c r="Q157" s="25" t="s">
        <v>84</v>
      </c>
      <c r="R157" s="25" t="s">
        <v>1000</v>
      </c>
      <c r="S157" s="28" t="s">
        <v>84</v>
      </c>
      <c r="T157" s="28" t="s">
        <v>84</v>
      </c>
      <c r="U157" s="37">
        <v>43872</v>
      </c>
      <c r="V157" s="37">
        <v>44238</v>
      </c>
      <c r="W157" s="228">
        <v>2020</v>
      </c>
      <c r="X157" s="37" t="s">
        <v>64</v>
      </c>
      <c r="Y157" s="37" t="s">
        <v>64</v>
      </c>
      <c r="Z157" s="34" t="e">
        <f>(IF(AP157=#REF!,#REF!,V157-#REF!))</f>
        <v>#REF!</v>
      </c>
      <c r="AA157" s="118" t="s">
        <v>154</v>
      </c>
      <c r="AB157" s="124">
        <v>44337</v>
      </c>
      <c r="AC157" s="112" t="s">
        <v>62</v>
      </c>
      <c r="AD157" s="112" t="s">
        <v>84</v>
      </c>
      <c r="AE157" s="125">
        <v>1</v>
      </c>
      <c r="AF157" s="4" t="s">
        <v>155</v>
      </c>
      <c r="AG157" s="107" t="s">
        <v>156</v>
      </c>
      <c r="AH157" s="118" t="s">
        <v>156</v>
      </c>
      <c r="AI157" s="126">
        <v>44337</v>
      </c>
      <c r="AJ157" s="118" t="s">
        <v>154</v>
      </c>
      <c r="AK157" s="118" t="s">
        <v>84</v>
      </c>
      <c r="AL157" s="127">
        <v>1</v>
      </c>
      <c r="AM157" s="125">
        <v>1</v>
      </c>
      <c r="AN157" s="118" t="s">
        <v>157</v>
      </c>
      <c r="AO157" s="193" t="s">
        <v>158</v>
      </c>
      <c r="AP157" s="191" t="s">
        <v>49</v>
      </c>
      <c r="AQ157" s="85" t="s">
        <v>154</v>
      </c>
      <c r="AR157" s="48">
        <v>44228</v>
      </c>
      <c r="AS157" s="46" t="s">
        <v>62</v>
      </c>
      <c r="AT157" s="46" t="s">
        <v>84</v>
      </c>
      <c r="AU157" s="47">
        <v>1</v>
      </c>
      <c r="AV157" s="4" t="str">
        <f t="shared" si="2"/>
        <v>CUMPLIMIENTO TOTAL</v>
      </c>
      <c r="AW157" s="107" t="str">
        <f>(IF(AP157="CERRADO","NO APLICA ACCION CERRADA",AE157-#REF!))</f>
        <v>NO APLICA ACCION CERRADA</v>
      </c>
      <c r="AX157" s="118" t="str">
        <f>(IF(AP157="CERRADO","NO APLICA ACCION CERRADA",IF(Z157&lt;=0,"VENCIDO",IF(Z157&lt;=#REF!,"POR VENCER","CON TIEMPO"))))</f>
        <v>NO APLICA ACCION CERRADA</v>
      </c>
      <c r="AY157" s="48">
        <v>44228</v>
      </c>
      <c r="AZ157" s="85" t="s">
        <v>154</v>
      </c>
      <c r="BA157" s="46" t="s">
        <v>84</v>
      </c>
      <c r="BB157" s="47">
        <v>1</v>
      </c>
      <c r="BC157" s="118" t="s">
        <v>49</v>
      </c>
      <c r="BD157" s="118" t="s">
        <v>158</v>
      </c>
      <c r="BE157" s="45"/>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row>
    <row r="158" spans="1:438" ht="50.25" hidden="1" customHeight="1" x14ac:dyDescent="0.25">
      <c r="A158" s="35">
        <v>241</v>
      </c>
      <c r="B158" s="26" t="s">
        <v>40</v>
      </c>
      <c r="C158" s="25" t="s">
        <v>40</v>
      </c>
      <c r="D158" s="28" t="s">
        <v>102</v>
      </c>
      <c r="E158" s="25" t="s">
        <v>258</v>
      </c>
      <c r="F158" s="25" t="s">
        <v>1095</v>
      </c>
      <c r="G158" s="25" t="s">
        <v>231</v>
      </c>
      <c r="H158" s="25" t="s">
        <v>6</v>
      </c>
      <c r="I158" s="28" t="s">
        <v>1096</v>
      </c>
      <c r="J158" s="28" t="s">
        <v>84</v>
      </c>
      <c r="K158" s="25" t="s">
        <v>1065</v>
      </c>
      <c r="L158" s="28">
        <v>2019</v>
      </c>
      <c r="M158" s="26" t="s">
        <v>1097</v>
      </c>
      <c r="N158" s="25" t="s">
        <v>1098</v>
      </c>
      <c r="O158" s="25" t="s">
        <v>1099</v>
      </c>
      <c r="P158" s="28" t="s">
        <v>84</v>
      </c>
      <c r="Q158" s="25" t="s">
        <v>84</v>
      </c>
      <c r="R158" s="25" t="s">
        <v>1000</v>
      </c>
      <c r="S158" s="28" t="s">
        <v>84</v>
      </c>
      <c r="T158" s="28" t="s">
        <v>84</v>
      </c>
      <c r="U158" s="37">
        <v>43872</v>
      </c>
      <c r="V158" s="37">
        <v>44238</v>
      </c>
      <c r="W158" s="228">
        <v>2020</v>
      </c>
      <c r="X158" s="37" t="s">
        <v>64</v>
      </c>
      <c r="Y158" s="37" t="s">
        <v>64</v>
      </c>
      <c r="Z158" s="34" t="e">
        <f>(IF(AP158=#REF!,#REF!,V158-#REF!))</f>
        <v>#REF!</v>
      </c>
      <c r="AA158" s="118" t="s">
        <v>154</v>
      </c>
      <c r="AB158" s="112" t="s">
        <v>84</v>
      </c>
      <c r="AC158" s="112" t="s">
        <v>84</v>
      </c>
      <c r="AD158" s="112" t="s">
        <v>84</v>
      </c>
      <c r="AE158" s="125">
        <v>1</v>
      </c>
      <c r="AF158" s="4" t="s">
        <v>155</v>
      </c>
      <c r="AG158" s="107" t="s">
        <v>156</v>
      </c>
      <c r="AH158" s="118" t="s">
        <v>156</v>
      </c>
      <c r="AI158" s="126">
        <v>44337</v>
      </c>
      <c r="AJ158" s="118" t="s">
        <v>154</v>
      </c>
      <c r="AK158" s="118" t="s">
        <v>84</v>
      </c>
      <c r="AL158" s="127">
        <v>1</v>
      </c>
      <c r="AM158" s="125">
        <v>1</v>
      </c>
      <c r="AN158" s="118" t="s">
        <v>157</v>
      </c>
      <c r="AO158" s="193" t="s">
        <v>158</v>
      </c>
      <c r="AP158" s="191" t="s">
        <v>49</v>
      </c>
      <c r="AQ158" s="85" t="s">
        <v>154</v>
      </c>
      <c r="AR158" s="48">
        <v>44228</v>
      </c>
      <c r="AS158" s="46" t="s">
        <v>62</v>
      </c>
      <c r="AT158" s="46" t="s">
        <v>84</v>
      </c>
      <c r="AU158" s="47">
        <v>1</v>
      </c>
      <c r="AV158" s="4" t="str">
        <f t="shared" si="2"/>
        <v>CUMPLIMIENTO TOTAL</v>
      </c>
      <c r="AW158" s="107" t="str">
        <f>(IF(AP158="CERRADO","NO APLICA ACCION CERRADA",AE158-#REF!))</f>
        <v>NO APLICA ACCION CERRADA</v>
      </c>
      <c r="AX158" s="118" t="str">
        <f>(IF(AP158="CERRADO","NO APLICA ACCION CERRADA",IF(Z158&lt;=0,"VENCIDO",IF(Z158&lt;=#REF!,"POR VENCER","CON TIEMPO"))))</f>
        <v>NO APLICA ACCION CERRADA</v>
      </c>
      <c r="AY158" s="48">
        <v>44228</v>
      </c>
      <c r="AZ158" s="85" t="s">
        <v>154</v>
      </c>
      <c r="BA158" s="46" t="s">
        <v>84</v>
      </c>
      <c r="BB158" s="47">
        <v>1</v>
      </c>
      <c r="BC158" s="118" t="s">
        <v>49</v>
      </c>
      <c r="BD158" s="118" t="s">
        <v>158</v>
      </c>
      <c r="BE158" s="45"/>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row>
    <row r="159" spans="1:438" ht="50.25" hidden="1" customHeight="1" x14ac:dyDescent="0.25">
      <c r="A159" s="35">
        <v>242</v>
      </c>
      <c r="B159" s="26" t="s">
        <v>40</v>
      </c>
      <c r="C159" s="25" t="s">
        <v>40</v>
      </c>
      <c r="D159" s="28" t="s">
        <v>102</v>
      </c>
      <c r="E159" s="25" t="s">
        <v>258</v>
      </c>
      <c r="F159" s="25" t="s">
        <v>1100</v>
      </c>
      <c r="G159" s="25" t="s">
        <v>231</v>
      </c>
      <c r="H159" s="25" t="s">
        <v>6</v>
      </c>
      <c r="I159" s="28" t="s">
        <v>1101</v>
      </c>
      <c r="J159" s="28" t="s">
        <v>84</v>
      </c>
      <c r="K159" s="25" t="s">
        <v>1065</v>
      </c>
      <c r="L159" s="28">
        <v>2019</v>
      </c>
      <c r="M159" s="26" t="s">
        <v>1102</v>
      </c>
      <c r="N159" s="25" t="s">
        <v>1103</v>
      </c>
      <c r="O159" s="25" t="s">
        <v>1104</v>
      </c>
      <c r="P159" s="28" t="s">
        <v>84</v>
      </c>
      <c r="Q159" s="25" t="s">
        <v>84</v>
      </c>
      <c r="R159" s="25" t="s">
        <v>1000</v>
      </c>
      <c r="S159" s="28" t="s">
        <v>84</v>
      </c>
      <c r="T159" s="28" t="s">
        <v>84</v>
      </c>
      <c r="U159" s="37">
        <v>43872</v>
      </c>
      <c r="V159" s="37">
        <v>44238</v>
      </c>
      <c r="W159" s="228">
        <v>2020</v>
      </c>
      <c r="X159" s="37" t="s">
        <v>64</v>
      </c>
      <c r="Y159" s="37" t="s">
        <v>64</v>
      </c>
      <c r="Z159" s="34" t="e">
        <f>(IF(AP159=#REF!,#REF!,V159-#REF!))</f>
        <v>#REF!</v>
      </c>
      <c r="AA159" s="118" t="s">
        <v>154</v>
      </c>
      <c r="AB159" s="124">
        <v>44337</v>
      </c>
      <c r="AC159" s="112" t="s">
        <v>62</v>
      </c>
      <c r="AD159" s="112" t="s">
        <v>84</v>
      </c>
      <c r="AE159" s="125">
        <v>1</v>
      </c>
      <c r="AF159" s="4" t="s">
        <v>155</v>
      </c>
      <c r="AG159" s="107" t="s">
        <v>156</v>
      </c>
      <c r="AH159" s="118" t="s">
        <v>156</v>
      </c>
      <c r="AI159" s="126">
        <v>44337</v>
      </c>
      <c r="AJ159" s="118" t="s">
        <v>154</v>
      </c>
      <c r="AK159" s="118" t="s">
        <v>84</v>
      </c>
      <c r="AL159" s="127">
        <v>1</v>
      </c>
      <c r="AM159" s="125">
        <v>1</v>
      </c>
      <c r="AN159" s="118" t="s">
        <v>157</v>
      </c>
      <c r="AO159" s="193" t="s">
        <v>158</v>
      </c>
      <c r="AP159" s="191" t="s">
        <v>49</v>
      </c>
      <c r="AQ159" s="85" t="s">
        <v>154</v>
      </c>
      <c r="AR159" s="48">
        <v>44228</v>
      </c>
      <c r="AS159" s="46" t="s">
        <v>62</v>
      </c>
      <c r="AT159" s="46" t="s">
        <v>84</v>
      </c>
      <c r="AU159" s="47">
        <v>1</v>
      </c>
      <c r="AV159" s="4" t="str">
        <f t="shared" si="2"/>
        <v>CUMPLIMIENTO TOTAL</v>
      </c>
      <c r="AW159" s="107" t="str">
        <f>(IF(AP159="CERRADO","NO APLICA ACCION CERRADA",AE159-#REF!))</f>
        <v>NO APLICA ACCION CERRADA</v>
      </c>
      <c r="AX159" s="118" t="str">
        <f>(IF(AP159="CERRADO","NO APLICA ACCION CERRADA",IF(Z159&lt;=0,"VENCIDO",IF(Z159&lt;=#REF!,"POR VENCER","CON TIEMPO"))))</f>
        <v>NO APLICA ACCION CERRADA</v>
      </c>
      <c r="AY159" s="48">
        <v>44228</v>
      </c>
      <c r="AZ159" s="85" t="s">
        <v>154</v>
      </c>
      <c r="BA159" s="46" t="s">
        <v>84</v>
      </c>
      <c r="BB159" s="47">
        <v>1</v>
      </c>
      <c r="BC159" s="118" t="s">
        <v>49</v>
      </c>
      <c r="BD159" s="118" t="s">
        <v>158</v>
      </c>
      <c r="BE159" s="45"/>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row>
    <row r="160" spans="1:438" s="1" customFormat="1" ht="50.25" hidden="1" customHeight="1" x14ac:dyDescent="0.25">
      <c r="A160" s="35">
        <v>243</v>
      </c>
      <c r="B160" s="26" t="s">
        <v>40</v>
      </c>
      <c r="C160" s="25" t="s">
        <v>40</v>
      </c>
      <c r="D160" s="28" t="s">
        <v>102</v>
      </c>
      <c r="E160" s="25" t="s">
        <v>341</v>
      </c>
      <c r="F160" s="25" t="s">
        <v>240</v>
      </c>
      <c r="G160" s="25" t="s">
        <v>231</v>
      </c>
      <c r="H160" s="25" t="s">
        <v>6</v>
      </c>
      <c r="I160" s="28" t="s">
        <v>1105</v>
      </c>
      <c r="J160" s="28" t="s">
        <v>84</v>
      </c>
      <c r="K160" s="25" t="s">
        <v>1065</v>
      </c>
      <c r="L160" s="28">
        <v>2019</v>
      </c>
      <c r="M160" s="26" t="s">
        <v>1106</v>
      </c>
      <c r="N160" s="101" t="s">
        <v>1107</v>
      </c>
      <c r="O160" s="101" t="s">
        <v>1108</v>
      </c>
      <c r="P160" s="28" t="s">
        <v>84</v>
      </c>
      <c r="Q160" s="25" t="s">
        <v>84</v>
      </c>
      <c r="R160" s="25" t="s">
        <v>1000</v>
      </c>
      <c r="S160" s="28" t="s">
        <v>84</v>
      </c>
      <c r="T160" s="28" t="s">
        <v>84</v>
      </c>
      <c r="U160" s="37">
        <v>43872</v>
      </c>
      <c r="V160" s="37">
        <v>44238</v>
      </c>
      <c r="W160" s="37">
        <v>44452</v>
      </c>
      <c r="X160" s="37" t="s">
        <v>64</v>
      </c>
      <c r="Y160" s="37" t="s">
        <v>64</v>
      </c>
      <c r="Z160" s="34" t="e">
        <f>(IF(AP160=#REF!,#REF!,V160-#REF!))</f>
        <v>#REF!</v>
      </c>
      <c r="AA160" s="106" t="s">
        <v>1109</v>
      </c>
      <c r="AB160" s="124">
        <v>44384</v>
      </c>
      <c r="AC160" s="112" t="s">
        <v>62</v>
      </c>
      <c r="AD160" s="112" t="s">
        <v>84</v>
      </c>
      <c r="AE160" s="125">
        <v>1</v>
      </c>
      <c r="AF160" s="4" t="s">
        <v>155</v>
      </c>
      <c r="AG160" s="107">
        <v>-213</v>
      </c>
      <c r="AH160" s="118" t="s">
        <v>198</v>
      </c>
      <c r="AI160" s="126">
        <v>44519</v>
      </c>
      <c r="AJ160" s="118" t="s">
        <v>1110</v>
      </c>
      <c r="AK160" s="118" t="s">
        <v>200</v>
      </c>
      <c r="AL160" s="127">
        <v>1</v>
      </c>
      <c r="AM160" s="125">
        <v>0.85</v>
      </c>
      <c r="AN160" s="118" t="s">
        <v>157</v>
      </c>
      <c r="AO160" s="193" t="s">
        <v>158</v>
      </c>
      <c r="AP160" s="191" t="s">
        <v>49</v>
      </c>
      <c r="AQ160" s="85" t="s">
        <v>154</v>
      </c>
      <c r="AR160" s="48">
        <v>44228</v>
      </c>
      <c r="AS160" s="46" t="s">
        <v>62</v>
      </c>
      <c r="AT160" s="46" t="s">
        <v>84</v>
      </c>
      <c r="AU160" s="47">
        <v>1</v>
      </c>
      <c r="AV160" s="4" t="str">
        <f t="shared" si="2"/>
        <v>CUMPLIMIENTO TOTAL</v>
      </c>
      <c r="AW160" s="107" t="str">
        <f>(IF(AP160="CERRADO","NO APLICA ACCION CERRADA",AE160-#REF!))</f>
        <v>NO APLICA ACCION CERRADA</v>
      </c>
      <c r="AX160" s="118" t="str">
        <f>(IF(AP160="CERRADO","NO APLICA ACCION CERRADA",IF(Z160&lt;=0,"VENCIDO",IF(Z160&lt;=#REF!,"POR VENCER","CON TIEMPO"))))</f>
        <v>NO APLICA ACCION CERRADA</v>
      </c>
      <c r="AY160" s="48">
        <v>44228</v>
      </c>
      <c r="AZ160" s="85" t="s">
        <v>154</v>
      </c>
      <c r="BA160" s="46" t="s">
        <v>84</v>
      </c>
      <c r="BB160" s="47">
        <v>1</v>
      </c>
      <c r="BC160" s="118" t="s">
        <v>49</v>
      </c>
      <c r="BD160" s="118" t="s">
        <v>158</v>
      </c>
      <c r="BE160" s="45"/>
    </row>
    <row r="161" spans="1:438" s="1" customFormat="1" ht="50.25" hidden="1" customHeight="1" x14ac:dyDescent="0.25">
      <c r="A161" s="35">
        <v>244</v>
      </c>
      <c r="B161" s="26" t="s">
        <v>40</v>
      </c>
      <c r="C161" s="25" t="s">
        <v>40</v>
      </c>
      <c r="D161" s="28" t="s">
        <v>102</v>
      </c>
      <c r="E161" s="25" t="s">
        <v>240</v>
      </c>
      <c r="F161" s="25" t="s">
        <v>1111</v>
      </c>
      <c r="G161" s="25" t="s">
        <v>231</v>
      </c>
      <c r="H161" s="25" t="s">
        <v>6</v>
      </c>
      <c r="I161" s="28" t="s">
        <v>1112</v>
      </c>
      <c r="J161" s="28" t="s">
        <v>84</v>
      </c>
      <c r="K161" s="25" t="s">
        <v>1065</v>
      </c>
      <c r="L161" s="28">
        <v>2019</v>
      </c>
      <c r="M161" s="26" t="s">
        <v>1113</v>
      </c>
      <c r="N161" s="40" t="s">
        <v>1114</v>
      </c>
      <c r="O161" s="40" t="s">
        <v>1115</v>
      </c>
      <c r="P161" s="28" t="s">
        <v>84</v>
      </c>
      <c r="Q161" s="25" t="s">
        <v>84</v>
      </c>
      <c r="R161" s="25" t="s">
        <v>1000</v>
      </c>
      <c r="S161" s="28" t="s">
        <v>84</v>
      </c>
      <c r="T161" s="28" t="s">
        <v>84</v>
      </c>
      <c r="U161" s="37">
        <v>43872</v>
      </c>
      <c r="V161" s="37">
        <v>44238</v>
      </c>
      <c r="W161" s="37">
        <v>44452</v>
      </c>
      <c r="X161" s="37" t="s">
        <v>64</v>
      </c>
      <c r="Y161" s="37" t="s">
        <v>64</v>
      </c>
      <c r="Z161" s="34" t="e">
        <f>(IF(AP161=#REF!,#REF!,V161-#REF!))</f>
        <v>#REF!</v>
      </c>
      <c r="AA161" s="106" t="s">
        <v>1116</v>
      </c>
      <c r="AB161" s="124">
        <v>44384</v>
      </c>
      <c r="AC161" s="112" t="s">
        <v>62</v>
      </c>
      <c r="AD161" s="112" t="s">
        <v>84</v>
      </c>
      <c r="AE161" s="125">
        <v>1</v>
      </c>
      <c r="AF161" s="4" t="s">
        <v>155</v>
      </c>
      <c r="AG161" s="107">
        <v>-213</v>
      </c>
      <c r="AH161" s="118" t="s">
        <v>198</v>
      </c>
      <c r="AI161" s="126">
        <v>44519</v>
      </c>
      <c r="AJ161" s="118" t="s">
        <v>1117</v>
      </c>
      <c r="AK161" s="118" t="s">
        <v>200</v>
      </c>
      <c r="AL161" s="127">
        <v>1</v>
      </c>
      <c r="AM161" s="125">
        <v>0.9</v>
      </c>
      <c r="AN161" s="118" t="s">
        <v>157</v>
      </c>
      <c r="AO161" s="193" t="s">
        <v>158</v>
      </c>
      <c r="AP161" s="191" t="s">
        <v>49</v>
      </c>
      <c r="AQ161" s="85" t="s">
        <v>154</v>
      </c>
      <c r="AR161" s="48">
        <v>44228</v>
      </c>
      <c r="AS161" s="46" t="s">
        <v>62</v>
      </c>
      <c r="AT161" s="46" t="s">
        <v>84</v>
      </c>
      <c r="AU161" s="47">
        <v>1</v>
      </c>
      <c r="AV161" s="4" t="str">
        <f t="shared" si="2"/>
        <v>CUMPLIMIENTO TOTAL</v>
      </c>
      <c r="AW161" s="107" t="str">
        <f>(IF(AP161="CERRADO","NO APLICA ACCION CERRADA",AE161-#REF!))</f>
        <v>NO APLICA ACCION CERRADA</v>
      </c>
      <c r="AX161" s="118" t="str">
        <f>(IF(AP161="CERRADO","NO APLICA ACCION CERRADA",IF(Z161&lt;=0,"VENCIDO",IF(Z161&lt;=#REF!,"POR VENCER","CON TIEMPO"))))</f>
        <v>NO APLICA ACCION CERRADA</v>
      </c>
      <c r="AY161" s="48">
        <v>44228</v>
      </c>
      <c r="AZ161" s="85" t="s">
        <v>154</v>
      </c>
      <c r="BA161" s="46" t="s">
        <v>84</v>
      </c>
      <c r="BB161" s="47">
        <v>1</v>
      </c>
      <c r="BC161" s="118" t="s">
        <v>49</v>
      </c>
      <c r="BD161" s="118" t="s">
        <v>158</v>
      </c>
      <c r="BE161" s="45"/>
    </row>
    <row r="162" spans="1:438" s="1" customFormat="1" ht="50.25" hidden="1" customHeight="1" x14ac:dyDescent="0.25">
      <c r="A162" s="35">
        <v>245</v>
      </c>
      <c r="B162" s="26" t="s">
        <v>40</v>
      </c>
      <c r="C162" s="25" t="s">
        <v>40</v>
      </c>
      <c r="D162" s="28" t="s">
        <v>102</v>
      </c>
      <c r="E162" s="25" t="s">
        <v>240</v>
      </c>
      <c r="F162" s="25" t="s">
        <v>1111</v>
      </c>
      <c r="G162" s="25" t="s">
        <v>231</v>
      </c>
      <c r="H162" s="25" t="s">
        <v>6</v>
      </c>
      <c r="I162" s="28" t="s">
        <v>1118</v>
      </c>
      <c r="J162" s="28" t="s">
        <v>84</v>
      </c>
      <c r="K162" s="25" t="s">
        <v>1065</v>
      </c>
      <c r="L162" s="28">
        <v>2019</v>
      </c>
      <c r="M162" s="26" t="s">
        <v>1119</v>
      </c>
      <c r="N162" s="40" t="s">
        <v>1120</v>
      </c>
      <c r="O162" s="40" t="s">
        <v>1121</v>
      </c>
      <c r="P162" s="28" t="s">
        <v>84</v>
      </c>
      <c r="Q162" s="25" t="s">
        <v>84</v>
      </c>
      <c r="R162" s="25" t="s">
        <v>1000</v>
      </c>
      <c r="S162" s="28" t="s">
        <v>84</v>
      </c>
      <c r="T162" s="28" t="s">
        <v>84</v>
      </c>
      <c r="U162" s="37">
        <v>43872</v>
      </c>
      <c r="V162" s="37">
        <v>44238</v>
      </c>
      <c r="W162" s="37">
        <v>44452</v>
      </c>
      <c r="X162" s="37" t="s">
        <v>64</v>
      </c>
      <c r="Y162" s="37" t="s">
        <v>64</v>
      </c>
      <c r="Z162" s="34" t="e">
        <f>(IF(AP162=#REF!,#REF!,V162-#REF!))</f>
        <v>#REF!</v>
      </c>
      <c r="AA162" s="106" t="s">
        <v>1122</v>
      </c>
      <c r="AB162" s="124">
        <v>44384</v>
      </c>
      <c r="AC162" s="112" t="s">
        <v>62</v>
      </c>
      <c r="AD162" s="112" t="s">
        <v>84</v>
      </c>
      <c r="AE162" s="125">
        <v>1</v>
      </c>
      <c r="AF162" s="4" t="s">
        <v>155</v>
      </c>
      <c r="AG162" s="107">
        <v>-213</v>
      </c>
      <c r="AH162" s="118" t="s">
        <v>198</v>
      </c>
      <c r="AI162" s="126">
        <v>44519</v>
      </c>
      <c r="AJ162" s="118" t="s">
        <v>1123</v>
      </c>
      <c r="AK162" s="118" t="s">
        <v>200</v>
      </c>
      <c r="AL162" s="127">
        <v>1</v>
      </c>
      <c r="AM162" s="125">
        <v>0.85</v>
      </c>
      <c r="AN162" s="118" t="s">
        <v>157</v>
      </c>
      <c r="AO162" s="193" t="s">
        <v>158</v>
      </c>
      <c r="AP162" s="191" t="s">
        <v>49</v>
      </c>
      <c r="AQ162" s="85" t="s">
        <v>154</v>
      </c>
      <c r="AR162" s="48">
        <v>44228</v>
      </c>
      <c r="AS162" s="46" t="s">
        <v>62</v>
      </c>
      <c r="AT162" s="46" t="s">
        <v>84</v>
      </c>
      <c r="AU162" s="47">
        <v>1</v>
      </c>
      <c r="AV162" s="4" t="str">
        <f t="shared" si="2"/>
        <v>CUMPLIMIENTO TOTAL</v>
      </c>
      <c r="AW162" s="107" t="str">
        <f>(IF(AP162="CERRADO","NO APLICA ACCION CERRADA",AE162-#REF!))</f>
        <v>NO APLICA ACCION CERRADA</v>
      </c>
      <c r="AX162" s="118" t="str">
        <f>(IF(AP162="CERRADO","NO APLICA ACCION CERRADA",IF(Z162&lt;=0,"VENCIDO",IF(Z162&lt;=#REF!,"POR VENCER","CON TIEMPO"))))</f>
        <v>NO APLICA ACCION CERRADA</v>
      </c>
      <c r="AY162" s="48">
        <v>44228</v>
      </c>
      <c r="AZ162" s="85" t="s">
        <v>154</v>
      </c>
      <c r="BA162" s="46" t="s">
        <v>84</v>
      </c>
      <c r="BB162" s="47">
        <v>1</v>
      </c>
      <c r="BC162" s="118" t="s">
        <v>49</v>
      </c>
      <c r="BD162" s="118" t="s">
        <v>158</v>
      </c>
      <c r="BE162" s="45"/>
    </row>
    <row r="163" spans="1:438" s="1" customFormat="1" ht="50.25" hidden="1" customHeight="1" x14ac:dyDescent="0.25">
      <c r="A163" s="35">
        <v>247</v>
      </c>
      <c r="B163" s="26" t="s">
        <v>40</v>
      </c>
      <c r="C163" s="25" t="s">
        <v>40</v>
      </c>
      <c r="D163" s="28" t="s">
        <v>102</v>
      </c>
      <c r="E163" s="25" t="s">
        <v>240</v>
      </c>
      <c r="F163" s="25" t="s">
        <v>1124</v>
      </c>
      <c r="G163" s="25" t="s">
        <v>231</v>
      </c>
      <c r="H163" s="25" t="s">
        <v>6</v>
      </c>
      <c r="I163" s="28" t="s">
        <v>1125</v>
      </c>
      <c r="J163" s="28" t="s">
        <v>84</v>
      </c>
      <c r="K163" s="25" t="s">
        <v>1065</v>
      </c>
      <c r="L163" s="28">
        <v>2019</v>
      </c>
      <c r="M163" s="26" t="s">
        <v>1126</v>
      </c>
      <c r="N163" s="40" t="s">
        <v>1127</v>
      </c>
      <c r="O163" s="40" t="s">
        <v>1128</v>
      </c>
      <c r="P163" s="28" t="s">
        <v>84</v>
      </c>
      <c r="Q163" s="25" t="s">
        <v>84</v>
      </c>
      <c r="R163" s="25" t="s">
        <v>1000</v>
      </c>
      <c r="S163" s="28" t="s">
        <v>84</v>
      </c>
      <c r="T163" s="28" t="s">
        <v>84</v>
      </c>
      <c r="U163" s="37">
        <v>43872</v>
      </c>
      <c r="V163" s="37">
        <v>44238</v>
      </c>
      <c r="W163" s="37"/>
      <c r="X163" s="37" t="s">
        <v>64</v>
      </c>
      <c r="Y163" s="37" t="s">
        <v>64</v>
      </c>
      <c r="Z163" s="34" t="e">
        <f>(IF(AP163=#REF!,#REF!,V163-#REF!))</f>
        <v>#REF!</v>
      </c>
      <c r="AA163" s="106" t="s">
        <v>1129</v>
      </c>
      <c r="AB163" s="124">
        <v>44384</v>
      </c>
      <c r="AC163" s="112" t="s">
        <v>62</v>
      </c>
      <c r="AD163" s="112" t="s">
        <v>84</v>
      </c>
      <c r="AE163" s="125">
        <v>1</v>
      </c>
      <c r="AF163" s="4" t="s">
        <v>155</v>
      </c>
      <c r="AG163" s="107">
        <v>-213</v>
      </c>
      <c r="AH163" s="118" t="s">
        <v>198</v>
      </c>
      <c r="AI163" s="126">
        <v>44520</v>
      </c>
      <c r="AJ163" s="118" t="s">
        <v>1130</v>
      </c>
      <c r="AK163" s="118" t="s">
        <v>200</v>
      </c>
      <c r="AL163" s="127">
        <v>0</v>
      </c>
      <c r="AM163" s="125">
        <v>0</v>
      </c>
      <c r="AN163" s="118" t="s">
        <v>213</v>
      </c>
      <c r="AO163" s="193" t="s">
        <v>158</v>
      </c>
      <c r="AP163" s="190" t="s">
        <v>984</v>
      </c>
      <c r="AQ163" s="45" t="s">
        <v>1003</v>
      </c>
      <c r="AR163" s="257">
        <v>44620</v>
      </c>
      <c r="AS163" s="45" t="s">
        <v>221</v>
      </c>
      <c r="AT163" s="45" t="s">
        <v>84</v>
      </c>
      <c r="AU163" s="234">
        <v>1</v>
      </c>
      <c r="AV163" s="4" t="str">
        <f t="shared" si="2"/>
        <v>CUMPLIMIENTO TOTAL</v>
      </c>
      <c r="AW163" s="107" t="e">
        <f>(IF(AP163="CERRADO","NO APLICA ACCION CERRADA",AE163-#REF!))</f>
        <v>#REF!</v>
      </c>
      <c r="AX163" s="118" t="e">
        <f>(IF(AP163="CERRADO","NO APLICA ACCION CERRADA",IF(Z163&lt;=0,"VENCIDO",IF(Z163&lt;=#REF!,"POR VENCER","CON TIEMPO"))))</f>
        <v>#REF!</v>
      </c>
      <c r="AY163" s="48">
        <v>44631</v>
      </c>
      <c r="AZ163" s="256" t="s">
        <v>1131</v>
      </c>
      <c r="BA163" s="85" t="s">
        <v>1132</v>
      </c>
      <c r="BB163" s="47">
        <v>1</v>
      </c>
      <c r="BC163" s="118" t="s">
        <v>49</v>
      </c>
      <c r="BD163" s="118" t="s">
        <v>158</v>
      </c>
      <c r="BE163" s="45"/>
    </row>
    <row r="164" spans="1:438" ht="50.25" hidden="1" customHeight="1" x14ac:dyDescent="0.25">
      <c r="A164" s="35">
        <v>257</v>
      </c>
      <c r="B164" s="26" t="s">
        <v>40</v>
      </c>
      <c r="C164" s="25" t="s">
        <v>40</v>
      </c>
      <c r="D164" s="28" t="s">
        <v>102</v>
      </c>
      <c r="E164" s="28" t="s">
        <v>252</v>
      </c>
      <c r="F164" s="25" t="s">
        <v>1133</v>
      </c>
      <c r="G164" s="25" t="s">
        <v>231</v>
      </c>
      <c r="H164" s="25" t="s">
        <v>6</v>
      </c>
      <c r="I164" s="28" t="s">
        <v>1134</v>
      </c>
      <c r="J164" s="28" t="s">
        <v>84</v>
      </c>
      <c r="K164" s="25" t="s">
        <v>1065</v>
      </c>
      <c r="L164" s="28">
        <v>2019</v>
      </c>
      <c r="M164" s="26" t="s">
        <v>1135</v>
      </c>
      <c r="N164" s="40" t="s">
        <v>1078</v>
      </c>
      <c r="O164" s="40" t="s">
        <v>1079</v>
      </c>
      <c r="P164" s="28" t="s">
        <v>84</v>
      </c>
      <c r="Q164" s="25" t="s">
        <v>84</v>
      </c>
      <c r="R164" s="25" t="s">
        <v>1000</v>
      </c>
      <c r="S164" s="28" t="s">
        <v>84</v>
      </c>
      <c r="T164" s="28" t="s">
        <v>84</v>
      </c>
      <c r="U164" s="37">
        <v>43872</v>
      </c>
      <c r="V164" s="37">
        <v>44238</v>
      </c>
      <c r="W164" s="37">
        <v>44452</v>
      </c>
      <c r="X164" s="37" t="s">
        <v>64</v>
      </c>
      <c r="Y164" s="37" t="s">
        <v>64</v>
      </c>
      <c r="Z164" s="34" t="e">
        <f>(IF(AP164=#REF!,#REF!,V164-#REF!))</f>
        <v>#REF!</v>
      </c>
      <c r="AA164" s="106" t="s">
        <v>1080</v>
      </c>
      <c r="AB164" s="124">
        <v>44384</v>
      </c>
      <c r="AC164" s="112" t="s">
        <v>62</v>
      </c>
      <c r="AD164" s="112" t="s">
        <v>84</v>
      </c>
      <c r="AE164" s="125">
        <v>1</v>
      </c>
      <c r="AF164" s="4" t="s">
        <v>155</v>
      </c>
      <c r="AG164" s="107">
        <v>-213</v>
      </c>
      <c r="AH164" s="118" t="s">
        <v>198</v>
      </c>
      <c r="AI164" s="126">
        <v>44520</v>
      </c>
      <c r="AJ164" s="118" t="s">
        <v>1081</v>
      </c>
      <c r="AK164" s="118" t="s">
        <v>200</v>
      </c>
      <c r="AL164" s="127">
        <v>1</v>
      </c>
      <c r="AM164" s="125">
        <v>1</v>
      </c>
      <c r="AN164" s="118" t="s">
        <v>157</v>
      </c>
      <c r="AO164" s="193" t="s">
        <v>158</v>
      </c>
      <c r="AP164" s="191" t="s">
        <v>49</v>
      </c>
      <c r="AQ164" s="85" t="s">
        <v>154</v>
      </c>
      <c r="AR164" s="48">
        <v>44228</v>
      </c>
      <c r="AS164" s="46" t="s">
        <v>62</v>
      </c>
      <c r="AT164" s="46" t="s">
        <v>84</v>
      </c>
      <c r="AU164" s="47">
        <v>1</v>
      </c>
      <c r="AV164" s="4" t="str">
        <f t="shared" si="2"/>
        <v>CUMPLIMIENTO TOTAL</v>
      </c>
      <c r="AW164" s="107" t="str">
        <f>(IF(AP164="CERRADO","NO APLICA ACCION CERRADA",AE164-#REF!))</f>
        <v>NO APLICA ACCION CERRADA</v>
      </c>
      <c r="AX164" s="118" t="str">
        <f>(IF(AP164="CERRADO","NO APLICA ACCION CERRADA",IF(Z164&lt;=0,"VENCIDO",IF(Z164&lt;=#REF!,"POR VENCER","CON TIEMPO"))))</f>
        <v>NO APLICA ACCION CERRADA</v>
      </c>
      <c r="AY164" s="48">
        <v>44228</v>
      </c>
      <c r="AZ164" s="85" t="s">
        <v>154</v>
      </c>
      <c r="BA164" s="46" t="s">
        <v>84</v>
      </c>
      <c r="BB164" s="47">
        <v>1</v>
      </c>
      <c r="BC164" s="118" t="s">
        <v>49</v>
      </c>
      <c r="BD164" s="118" t="s">
        <v>158</v>
      </c>
      <c r="BE164" s="45"/>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row>
    <row r="165" spans="1:438" ht="50.25" hidden="1" customHeight="1" x14ac:dyDescent="0.25">
      <c r="A165" s="35">
        <v>261</v>
      </c>
      <c r="B165" s="26" t="s">
        <v>40</v>
      </c>
      <c r="C165" s="25" t="s">
        <v>40</v>
      </c>
      <c r="D165" s="28" t="s">
        <v>102</v>
      </c>
      <c r="E165" s="25" t="s">
        <v>258</v>
      </c>
      <c r="F165" s="25" t="s">
        <v>399</v>
      </c>
      <c r="G165" s="25" t="s">
        <v>231</v>
      </c>
      <c r="H165" s="25" t="s">
        <v>6</v>
      </c>
      <c r="I165" s="28" t="s">
        <v>1136</v>
      </c>
      <c r="J165" s="28" t="s">
        <v>84</v>
      </c>
      <c r="K165" s="25" t="s">
        <v>1065</v>
      </c>
      <c r="L165" s="28">
        <v>2019</v>
      </c>
      <c r="M165" s="26" t="s">
        <v>1137</v>
      </c>
      <c r="N165" s="25" t="s">
        <v>1138</v>
      </c>
      <c r="O165" s="25" t="s">
        <v>1139</v>
      </c>
      <c r="P165" s="28" t="s">
        <v>84</v>
      </c>
      <c r="Q165" s="25" t="s">
        <v>84</v>
      </c>
      <c r="R165" s="25" t="s">
        <v>1000</v>
      </c>
      <c r="S165" s="28" t="s">
        <v>84</v>
      </c>
      <c r="T165" s="28" t="s">
        <v>84</v>
      </c>
      <c r="U165" s="37">
        <v>43872</v>
      </c>
      <c r="V165" s="37">
        <v>44238</v>
      </c>
      <c r="W165" s="228">
        <v>2020</v>
      </c>
      <c r="X165" s="37" t="s">
        <v>64</v>
      </c>
      <c r="Y165" s="37" t="s">
        <v>64</v>
      </c>
      <c r="Z165" s="34" t="e">
        <f>(IF(AP165=#REF!,#REF!,V165-#REF!))</f>
        <v>#REF!</v>
      </c>
      <c r="AA165" s="118" t="s">
        <v>154</v>
      </c>
      <c r="AB165" s="124">
        <v>44337</v>
      </c>
      <c r="AC165" s="112" t="s">
        <v>62</v>
      </c>
      <c r="AD165" s="112" t="s">
        <v>84</v>
      </c>
      <c r="AE165" s="125">
        <v>1</v>
      </c>
      <c r="AF165" s="4" t="s">
        <v>155</v>
      </c>
      <c r="AG165" s="107" t="s">
        <v>156</v>
      </c>
      <c r="AH165" s="118" t="s">
        <v>156</v>
      </c>
      <c r="AI165" s="126">
        <v>44337</v>
      </c>
      <c r="AJ165" s="118" t="s">
        <v>154</v>
      </c>
      <c r="AK165" s="118" t="s">
        <v>84</v>
      </c>
      <c r="AL165" s="127">
        <v>1</v>
      </c>
      <c r="AM165" s="125">
        <v>1</v>
      </c>
      <c r="AN165" s="118" t="s">
        <v>157</v>
      </c>
      <c r="AO165" s="193" t="s">
        <v>158</v>
      </c>
      <c r="AP165" s="191" t="s">
        <v>49</v>
      </c>
      <c r="AQ165" s="85" t="s">
        <v>154</v>
      </c>
      <c r="AR165" s="48">
        <v>44228</v>
      </c>
      <c r="AS165" s="46" t="s">
        <v>62</v>
      </c>
      <c r="AT165" s="46" t="s">
        <v>84</v>
      </c>
      <c r="AU165" s="47">
        <v>1</v>
      </c>
      <c r="AV165" s="4" t="str">
        <f t="shared" si="2"/>
        <v>CUMPLIMIENTO TOTAL</v>
      </c>
      <c r="AW165" s="107" t="str">
        <f>(IF(AP165="CERRADO","NO APLICA ACCION CERRADA",AE165-#REF!))</f>
        <v>NO APLICA ACCION CERRADA</v>
      </c>
      <c r="AX165" s="118" t="str">
        <f>(IF(AP165="CERRADO","NO APLICA ACCION CERRADA",IF(Z165&lt;=0,"VENCIDO",IF(Z165&lt;=#REF!,"POR VENCER","CON TIEMPO"))))</f>
        <v>NO APLICA ACCION CERRADA</v>
      </c>
      <c r="AY165" s="48">
        <v>44228</v>
      </c>
      <c r="AZ165" s="85" t="s">
        <v>154</v>
      </c>
      <c r="BA165" s="46" t="s">
        <v>84</v>
      </c>
      <c r="BB165" s="47">
        <v>1</v>
      </c>
      <c r="BC165" s="118" t="s">
        <v>49</v>
      </c>
      <c r="BD165" s="118" t="s">
        <v>158</v>
      </c>
      <c r="BE165" s="45"/>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row>
    <row r="166" spans="1:438" ht="50.25" hidden="1" customHeight="1" x14ac:dyDescent="0.25">
      <c r="A166" s="35">
        <v>262</v>
      </c>
      <c r="B166" s="26" t="s">
        <v>40</v>
      </c>
      <c r="C166" s="25" t="s">
        <v>40</v>
      </c>
      <c r="D166" s="28" t="s">
        <v>102</v>
      </c>
      <c r="E166" s="25" t="s">
        <v>258</v>
      </c>
      <c r="F166" s="25" t="s">
        <v>399</v>
      </c>
      <c r="G166" s="25" t="s">
        <v>231</v>
      </c>
      <c r="H166" s="25" t="s">
        <v>6</v>
      </c>
      <c r="I166" s="28" t="s">
        <v>1140</v>
      </c>
      <c r="J166" s="28" t="s">
        <v>84</v>
      </c>
      <c r="K166" s="25" t="s">
        <v>1065</v>
      </c>
      <c r="L166" s="28">
        <v>2019</v>
      </c>
      <c r="M166" s="26" t="s">
        <v>1141</v>
      </c>
      <c r="N166" s="25" t="s">
        <v>1142</v>
      </c>
      <c r="O166" s="25" t="s">
        <v>1143</v>
      </c>
      <c r="P166" s="28" t="s">
        <v>84</v>
      </c>
      <c r="Q166" s="25" t="s">
        <v>84</v>
      </c>
      <c r="R166" s="25" t="s">
        <v>1000</v>
      </c>
      <c r="S166" s="28" t="s">
        <v>84</v>
      </c>
      <c r="T166" s="28" t="s">
        <v>84</v>
      </c>
      <c r="U166" s="37">
        <v>43872</v>
      </c>
      <c r="V166" s="37">
        <v>44238</v>
      </c>
      <c r="W166" s="228">
        <v>2020</v>
      </c>
      <c r="X166" s="37" t="s">
        <v>64</v>
      </c>
      <c r="Y166" s="37" t="s">
        <v>64</v>
      </c>
      <c r="Z166" s="34" t="e">
        <f>(IF(AP166=#REF!,#REF!,V166-#REF!))</f>
        <v>#REF!</v>
      </c>
      <c r="AA166" s="118" t="s">
        <v>154</v>
      </c>
      <c r="AB166" s="124">
        <v>44337</v>
      </c>
      <c r="AC166" s="112" t="s">
        <v>62</v>
      </c>
      <c r="AD166" s="112" t="s">
        <v>84</v>
      </c>
      <c r="AE166" s="125">
        <v>1</v>
      </c>
      <c r="AF166" s="4" t="s">
        <v>155</v>
      </c>
      <c r="AG166" s="107" t="s">
        <v>156</v>
      </c>
      <c r="AH166" s="118" t="s">
        <v>156</v>
      </c>
      <c r="AI166" s="126">
        <v>44337</v>
      </c>
      <c r="AJ166" s="118" t="s">
        <v>154</v>
      </c>
      <c r="AK166" s="118" t="s">
        <v>84</v>
      </c>
      <c r="AL166" s="127">
        <v>1</v>
      </c>
      <c r="AM166" s="125">
        <v>1</v>
      </c>
      <c r="AN166" s="118" t="s">
        <v>157</v>
      </c>
      <c r="AO166" s="193" t="s">
        <v>158</v>
      </c>
      <c r="AP166" s="191" t="s">
        <v>49</v>
      </c>
      <c r="AQ166" s="85" t="s">
        <v>154</v>
      </c>
      <c r="AR166" s="48">
        <v>44228</v>
      </c>
      <c r="AS166" s="46" t="s">
        <v>62</v>
      </c>
      <c r="AT166" s="46" t="s">
        <v>84</v>
      </c>
      <c r="AU166" s="47">
        <v>1</v>
      </c>
      <c r="AV166" s="4" t="str">
        <f t="shared" si="2"/>
        <v>CUMPLIMIENTO TOTAL</v>
      </c>
      <c r="AW166" s="107" t="str">
        <f>(IF(AP166="CERRADO","NO APLICA ACCION CERRADA",AE166-#REF!))</f>
        <v>NO APLICA ACCION CERRADA</v>
      </c>
      <c r="AX166" s="118" t="str">
        <f>(IF(AP166="CERRADO","NO APLICA ACCION CERRADA",IF(Z166&lt;=0,"VENCIDO",IF(Z166&lt;=#REF!,"POR VENCER","CON TIEMPO"))))</f>
        <v>NO APLICA ACCION CERRADA</v>
      </c>
      <c r="AY166" s="48">
        <v>44228</v>
      </c>
      <c r="AZ166" s="85" t="s">
        <v>154</v>
      </c>
      <c r="BA166" s="46" t="s">
        <v>84</v>
      </c>
      <c r="BB166" s="47">
        <v>1</v>
      </c>
      <c r="BC166" s="118" t="s">
        <v>49</v>
      </c>
      <c r="BD166" s="118" t="s">
        <v>158</v>
      </c>
      <c r="BE166" s="45"/>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row>
    <row r="167" spans="1:438" ht="50.25" hidden="1" customHeight="1" x14ac:dyDescent="0.25">
      <c r="A167" s="35">
        <v>265</v>
      </c>
      <c r="B167" s="26" t="s">
        <v>40</v>
      </c>
      <c r="C167" s="25" t="s">
        <v>40</v>
      </c>
      <c r="D167" s="28" t="s">
        <v>102</v>
      </c>
      <c r="E167" s="25" t="s">
        <v>170</v>
      </c>
      <c r="F167" s="25" t="s">
        <v>171</v>
      </c>
      <c r="G167" s="25" t="s">
        <v>231</v>
      </c>
      <c r="H167" s="25" t="s">
        <v>6</v>
      </c>
      <c r="I167" s="28" t="s">
        <v>1144</v>
      </c>
      <c r="J167" s="28" t="s">
        <v>84</v>
      </c>
      <c r="K167" s="25" t="s">
        <v>1065</v>
      </c>
      <c r="L167" s="28">
        <v>2019</v>
      </c>
      <c r="M167" s="26" t="s">
        <v>1145</v>
      </c>
      <c r="N167" s="25" t="s">
        <v>1146</v>
      </c>
      <c r="O167" s="25" t="s">
        <v>1147</v>
      </c>
      <c r="P167" s="28" t="s">
        <v>84</v>
      </c>
      <c r="Q167" s="25" t="s">
        <v>84</v>
      </c>
      <c r="R167" s="25" t="s">
        <v>1000</v>
      </c>
      <c r="S167" s="28" t="s">
        <v>84</v>
      </c>
      <c r="T167" s="28" t="s">
        <v>84</v>
      </c>
      <c r="U167" s="37">
        <v>43872</v>
      </c>
      <c r="V167" s="37">
        <v>44238</v>
      </c>
      <c r="W167" s="228">
        <v>2020</v>
      </c>
      <c r="X167" s="37" t="s">
        <v>64</v>
      </c>
      <c r="Y167" s="37" t="s">
        <v>64</v>
      </c>
      <c r="Z167" s="34" t="e">
        <f>(IF(AP167=#REF!,#REF!,V167-#REF!))</f>
        <v>#REF!</v>
      </c>
      <c r="AA167" s="118" t="s">
        <v>154</v>
      </c>
      <c r="AB167" s="124">
        <v>44337</v>
      </c>
      <c r="AC167" s="112" t="s">
        <v>62</v>
      </c>
      <c r="AD167" s="112" t="s">
        <v>84</v>
      </c>
      <c r="AE167" s="125">
        <v>1</v>
      </c>
      <c r="AF167" s="4" t="s">
        <v>155</v>
      </c>
      <c r="AG167" s="107" t="s">
        <v>156</v>
      </c>
      <c r="AH167" s="118" t="s">
        <v>156</v>
      </c>
      <c r="AI167" s="126">
        <v>44337</v>
      </c>
      <c r="AJ167" s="118" t="s">
        <v>154</v>
      </c>
      <c r="AK167" s="118" t="s">
        <v>84</v>
      </c>
      <c r="AL167" s="127">
        <v>1</v>
      </c>
      <c r="AM167" s="125">
        <v>1</v>
      </c>
      <c r="AN167" s="118" t="s">
        <v>157</v>
      </c>
      <c r="AO167" s="193" t="s">
        <v>158</v>
      </c>
      <c r="AP167" s="191" t="s">
        <v>49</v>
      </c>
      <c r="AQ167" s="85" t="s">
        <v>154</v>
      </c>
      <c r="AR167" s="48">
        <v>44228</v>
      </c>
      <c r="AS167" s="46" t="s">
        <v>62</v>
      </c>
      <c r="AT167" s="46" t="s">
        <v>84</v>
      </c>
      <c r="AU167" s="47">
        <v>1</v>
      </c>
      <c r="AV167" s="4" t="str">
        <f t="shared" si="2"/>
        <v>CUMPLIMIENTO TOTAL</v>
      </c>
      <c r="AW167" s="107" t="str">
        <f>(IF(AP167="CERRADO","NO APLICA ACCION CERRADA",AE167-#REF!))</f>
        <v>NO APLICA ACCION CERRADA</v>
      </c>
      <c r="AX167" s="118" t="str">
        <f>(IF(AP167="CERRADO","NO APLICA ACCION CERRADA",IF(Z167&lt;=0,"VENCIDO",IF(Z167&lt;=#REF!,"POR VENCER","CON TIEMPO"))))</f>
        <v>NO APLICA ACCION CERRADA</v>
      </c>
      <c r="AY167" s="48">
        <v>44228</v>
      </c>
      <c r="AZ167" s="85" t="s">
        <v>154</v>
      </c>
      <c r="BA167" s="46" t="s">
        <v>84</v>
      </c>
      <c r="BB167" s="47">
        <v>1</v>
      </c>
      <c r="BC167" s="118" t="s">
        <v>49</v>
      </c>
      <c r="BD167" s="118" t="s">
        <v>158</v>
      </c>
      <c r="BE167" s="45"/>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row>
    <row r="168" spans="1:438" ht="50.25" hidden="1" customHeight="1" x14ac:dyDescent="0.25">
      <c r="A168" s="35">
        <v>274</v>
      </c>
      <c r="B168" s="26" t="s">
        <v>40</v>
      </c>
      <c r="C168" s="25" t="s">
        <v>40</v>
      </c>
      <c r="D168" s="28" t="s">
        <v>102</v>
      </c>
      <c r="E168" s="25" t="s">
        <v>159</v>
      </c>
      <c r="F168" s="25" t="s">
        <v>1148</v>
      </c>
      <c r="G168" s="25" t="s">
        <v>231</v>
      </c>
      <c r="H168" s="25" t="s">
        <v>6</v>
      </c>
      <c r="I168" s="28" t="s">
        <v>1149</v>
      </c>
      <c r="J168" s="28" t="s">
        <v>84</v>
      </c>
      <c r="K168" s="76" t="s">
        <v>1150</v>
      </c>
      <c r="L168" s="28">
        <v>2019</v>
      </c>
      <c r="M168" s="26" t="s">
        <v>1151</v>
      </c>
      <c r="N168" s="25" t="s">
        <v>1152</v>
      </c>
      <c r="O168" s="25" t="s">
        <v>1153</v>
      </c>
      <c r="P168" s="28" t="s">
        <v>84</v>
      </c>
      <c r="Q168" s="25" t="s">
        <v>84</v>
      </c>
      <c r="R168" s="25" t="s">
        <v>1000</v>
      </c>
      <c r="S168" s="28" t="s">
        <v>84</v>
      </c>
      <c r="T168" s="28" t="s">
        <v>84</v>
      </c>
      <c r="U168" s="37">
        <v>43466</v>
      </c>
      <c r="V168" s="37">
        <v>43799</v>
      </c>
      <c r="W168" s="228">
        <v>2020</v>
      </c>
      <c r="X168" s="37" t="s">
        <v>64</v>
      </c>
      <c r="Y168" s="37" t="s">
        <v>64</v>
      </c>
      <c r="Z168" s="34" t="e">
        <f>(IF(AP168=#REF!,#REF!,V168-#REF!))</f>
        <v>#REF!</v>
      </c>
      <c r="AA168" s="118" t="s">
        <v>154</v>
      </c>
      <c r="AB168" s="124">
        <v>44337</v>
      </c>
      <c r="AC168" s="112" t="s">
        <v>62</v>
      </c>
      <c r="AD168" s="112" t="s">
        <v>84</v>
      </c>
      <c r="AE168" s="125">
        <v>1</v>
      </c>
      <c r="AF168" s="4" t="s">
        <v>155</v>
      </c>
      <c r="AG168" s="107" t="s">
        <v>156</v>
      </c>
      <c r="AH168" s="118" t="s">
        <v>156</v>
      </c>
      <c r="AI168" s="126">
        <v>44337</v>
      </c>
      <c r="AJ168" s="118" t="s">
        <v>154</v>
      </c>
      <c r="AK168" s="118" t="s">
        <v>84</v>
      </c>
      <c r="AL168" s="127">
        <v>1</v>
      </c>
      <c r="AM168" s="125">
        <v>1</v>
      </c>
      <c r="AN168" s="118" t="s">
        <v>157</v>
      </c>
      <c r="AO168" s="193" t="s">
        <v>158</v>
      </c>
      <c r="AP168" s="191" t="s">
        <v>49</v>
      </c>
      <c r="AQ168" s="85" t="s">
        <v>154</v>
      </c>
      <c r="AR168" s="48">
        <v>44228</v>
      </c>
      <c r="AS168" s="46" t="s">
        <v>62</v>
      </c>
      <c r="AT168" s="46" t="s">
        <v>84</v>
      </c>
      <c r="AU168" s="47">
        <v>1</v>
      </c>
      <c r="AV168" s="4" t="str">
        <f t="shared" si="2"/>
        <v>CUMPLIMIENTO TOTAL</v>
      </c>
      <c r="AW168" s="107" t="str">
        <f>(IF(AP168="CERRADO","NO APLICA ACCION CERRADA",AE168-#REF!))</f>
        <v>NO APLICA ACCION CERRADA</v>
      </c>
      <c r="AX168" s="118" t="str">
        <f>(IF(AP168="CERRADO","NO APLICA ACCION CERRADA",IF(Z168&lt;=0,"VENCIDO",IF(Z168&lt;=#REF!,"POR VENCER","CON TIEMPO"))))</f>
        <v>NO APLICA ACCION CERRADA</v>
      </c>
      <c r="AY168" s="48">
        <v>44228</v>
      </c>
      <c r="AZ168" s="85" t="s">
        <v>154</v>
      </c>
      <c r="BA168" s="46" t="s">
        <v>84</v>
      </c>
      <c r="BB168" s="47">
        <v>1</v>
      </c>
      <c r="BC168" s="118" t="s">
        <v>49</v>
      </c>
      <c r="BD168" s="118" t="s">
        <v>158</v>
      </c>
      <c r="BE168" s="45"/>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row>
    <row r="169" spans="1:438" ht="50.25" hidden="1" customHeight="1" x14ac:dyDescent="0.25">
      <c r="A169" s="35">
        <v>278</v>
      </c>
      <c r="B169" s="26" t="s">
        <v>40</v>
      </c>
      <c r="C169" s="25" t="s">
        <v>40</v>
      </c>
      <c r="D169" s="28" t="s">
        <v>102</v>
      </c>
      <c r="E169" s="25" t="s">
        <v>247</v>
      </c>
      <c r="F169" s="25" t="s">
        <v>248</v>
      </c>
      <c r="G169" s="25" t="s">
        <v>231</v>
      </c>
      <c r="H169" s="25" t="s">
        <v>6</v>
      </c>
      <c r="I169" s="28" t="s">
        <v>1154</v>
      </c>
      <c r="J169" s="28" t="s">
        <v>84</v>
      </c>
      <c r="K169" s="76" t="s">
        <v>1150</v>
      </c>
      <c r="L169" s="28">
        <v>2019</v>
      </c>
      <c r="M169" s="26" t="s">
        <v>1155</v>
      </c>
      <c r="N169" s="25" t="s">
        <v>1156</v>
      </c>
      <c r="O169" s="25" t="s">
        <v>1157</v>
      </c>
      <c r="P169" s="28" t="s">
        <v>84</v>
      </c>
      <c r="Q169" s="25" t="s">
        <v>84</v>
      </c>
      <c r="R169" s="25" t="s">
        <v>1000</v>
      </c>
      <c r="S169" s="28" t="s">
        <v>84</v>
      </c>
      <c r="T169" s="28" t="s">
        <v>84</v>
      </c>
      <c r="U169" s="37">
        <v>43466</v>
      </c>
      <c r="V169" s="37">
        <v>43799</v>
      </c>
      <c r="W169" s="228">
        <v>2020</v>
      </c>
      <c r="X169" s="37" t="s">
        <v>64</v>
      </c>
      <c r="Y169" s="37" t="s">
        <v>64</v>
      </c>
      <c r="Z169" s="34" t="e">
        <f>(IF(AP169=#REF!,#REF!,V169-#REF!))</f>
        <v>#REF!</v>
      </c>
      <c r="AA169" s="118" t="s">
        <v>154</v>
      </c>
      <c r="AB169" s="124">
        <v>44337</v>
      </c>
      <c r="AC169" s="112" t="s">
        <v>62</v>
      </c>
      <c r="AD169" s="112" t="s">
        <v>84</v>
      </c>
      <c r="AE169" s="125">
        <v>1</v>
      </c>
      <c r="AF169" s="4" t="s">
        <v>155</v>
      </c>
      <c r="AG169" s="107" t="s">
        <v>156</v>
      </c>
      <c r="AH169" s="118" t="s">
        <v>156</v>
      </c>
      <c r="AI169" s="126">
        <v>44337</v>
      </c>
      <c r="AJ169" s="118" t="s">
        <v>154</v>
      </c>
      <c r="AK169" s="118" t="s">
        <v>84</v>
      </c>
      <c r="AL169" s="127">
        <v>1</v>
      </c>
      <c r="AM169" s="125">
        <v>1</v>
      </c>
      <c r="AN169" s="118" t="s">
        <v>157</v>
      </c>
      <c r="AO169" s="193" t="s">
        <v>158</v>
      </c>
      <c r="AP169" s="191" t="s">
        <v>49</v>
      </c>
      <c r="AQ169" s="85" t="s">
        <v>154</v>
      </c>
      <c r="AR169" s="48">
        <v>44228</v>
      </c>
      <c r="AS169" s="46" t="s">
        <v>62</v>
      </c>
      <c r="AT169" s="46" t="s">
        <v>84</v>
      </c>
      <c r="AU169" s="47">
        <v>1</v>
      </c>
      <c r="AV169" s="4" t="str">
        <f t="shared" si="2"/>
        <v>CUMPLIMIENTO TOTAL</v>
      </c>
      <c r="AW169" s="107" t="str">
        <f>(IF(AP169="CERRADO","NO APLICA ACCION CERRADA",AE169-#REF!))</f>
        <v>NO APLICA ACCION CERRADA</v>
      </c>
      <c r="AX169" s="118" t="str">
        <f>(IF(AP169="CERRADO","NO APLICA ACCION CERRADA",IF(Z169&lt;=0,"VENCIDO",IF(Z169&lt;=#REF!,"POR VENCER","CON TIEMPO"))))</f>
        <v>NO APLICA ACCION CERRADA</v>
      </c>
      <c r="AY169" s="292">
        <v>44631</v>
      </c>
      <c r="AZ169" s="293" t="s">
        <v>1158</v>
      </c>
      <c r="BA169" s="293" t="s">
        <v>269</v>
      </c>
      <c r="BB169" s="294">
        <v>0</v>
      </c>
      <c r="BC169" s="118" t="s">
        <v>49</v>
      </c>
      <c r="BD169" s="118" t="s">
        <v>158</v>
      </c>
      <c r="BE169" s="45"/>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row>
    <row r="170" spans="1:438" ht="50.25" hidden="1" customHeight="1" x14ac:dyDescent="0.25">
      <c r="A170" s="35">
        <v>280</v>
      </c>
      <c r="B170" s="26" t="s">
        <v>1159</v>
      </c>
      <c r="C170" s="25" t="s">
        <v>25</v>
      </c>
      <c r="D170" s="28" t="s">
        <v>99</v>
      </c>
      <c r="E170" s="25" t="s">
        <v>462</v>
      </c>
      <c r="F170" s="25" t="s">
        <v>1160</v>
      </c>
      <c r="G170" s="25" t="s">
        <v>309</v>
      </c>
      <c r="H170" s="25" t="s">
        <v>6</v>
      </c>
      <c r="I170" s="28" t="s">
        <v>1161</v>
      </c>
      <c r="J170" s="28" t="s">
        <v>84</v>
      </c>
      <c r="K170" s="25" t="s">
        <v>1162</v>
      </c>
      <c r="L170" s="28">
        <v>2019</v>
      </c>
      <c r="M170" s="26" t="s">
        <v>1163</v>
      </c>
      <c r="N170" s="25" t="s">
        <v>1164</v>
      </c>
      <c r="O170" s="25" t="s">
        <v>1165</v>
      </c>
      <c r="P170" s="28" t="s">
        <v>84</v>
      </c>
      <c r="Q170" s="25" t="s">
        <v>84</v>
      </c>
      <c r="R170" s="25" t="s">
        <v>1000</v>
      </c>
      <c r="S170" s="28" t="s">
        <v>84</v>
      </c>
      <c r="T170" s="28" t="s">
        <v>84</v>
      </c>
      <c r="U170" s="37">
        <v>44440</v>
      </c>
      <c r="V170" s="37">
        <v>44592</v>
      </c>
      <c r="W170" s="37"/>
      <c r="X170" s="37" t="s">
        <v>64</v>
      </c>
      <c r="Y170" s="37" t="s">
        <v>64</v>
      </c>
      <c r="Z170" s="34" t="e">
        <f>(IF(AP170=#REF!,#REF!,V170-#REF!))</f>
        <v>#REF!</v>
      </c>
      <c r="AA170" s="26" t="s">
        <v>1166</v>
      </c>
      <c r="AB170" s="124">
        <v>44386</v>
      </c>
      <c r="AC170" s="112" t="s">
        <v>64</v>
      </c>
      <c r="AD170" s="112" t="s">
        <v>479</v>
      </c>
      <c r="AE170" s="125">
        <v>0</v>
      </c>
      <c r="AF170" s="4" t="s">
        <v>197</v>
      </c>
      <c r="AG170" s="107">
        <v>141</v>
      </c>
      <c r="AH170" s="118" t="s">
        <v>267</v>
      </c>
      <c r="AI170" s="124">
        <v>44502</v>
      </c>
      <c r="AJ170" s="118" t="s">
        <v>1167</v>
      </c>
      <c r="AK170" s="145" t="s">
        <v>481</v>
      </c>
      <c r="AL170" s="125">
        <v>0</v>
      </c>
      <c r="AM170" s="125">
        <v>0</v>
      </c>
      <c r="AN170" s="118" t="s">
        <v>270</v>
      </c>
      <c r="AO170" s="193" t="s">
        <v>158</v>
      </c>
      <c r="AP170" s="192" t="s">
        <v>202</v>
      </c>
      <c r="AQ170" s="85" t="s">
        <v>1168</v>
      </c>
      <c r="AR170" s="48">
        <v>44620</v>
      </c>
      <c r="AS170" s="46" t="s">
        <v>221</v>
      </c>
      <c r="AT170" s="46" t="s">
        <v>84</v>
      </c>
      <c r="AU170" s="47">
        <v>1</v>
      </c>
      <c r="AV170" s="4" t="str">
        <f t="shared" si="2"/>
        <v>CUMPLIMIENTO TOTAL</v>
      </c>
      <c r="AW170" s="107" t="e">
        <f>(IF(AP170="CERRADO","NO APLICA ACCION CERRADA",AE170-#REF!))</f>
        <v>#REF!</v>
      </c>
      <c r="AX170" s="118" t="e">
        <f>(IF(AP170="CERRADO","NO APLICA ACCION CERRADA",IF(Z170&lt;=0,"VENCIDO",IF(Z170&lt;=#REF!,"POR VENCER","CON TIEMPO"))))</f>
        <v>#REF!</v>
      </c>
      <c r="AY170" s="295">
        <v>44638</v>
      </c>
      <c r="AZ170" s="296" t="s">
        <v>1169</v>
      </c>
      <c r="BA170" s="297" t="s">
        <v>1170</v>
      </c>
      <c r="BB170" s="298">
        <v>1</v>
      </c>
      <c r="BC170" s="118" t="s">
        <v>49</v>
      </c>
      <c r="BD170" s="118" t="s">
        <v>158</v>
      </c>
      <c r="BE170" s="45"/>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row>
    <row r="171" spans="1:438" ht="50.25" hidden="1" customHeight="1" x14ac:dyDescent="0.25">
      <c r="A171" s="35">
        <v>281</v>
      </c>
      <c r="B171" s="26" t="s">
        <v>24</v>
      </c>
      <c r="C171" s="25" t="s">
        <v>29</v>
      </c>
      <c r="D171" s="28" t="s">
        <v>99</v>
      </c>
      <c r="E171" s="25" t="s">
        <v>462</v>
      </c>
      <c r="F171" s="25" t="s">
        <v>1160</v>
      </c>
      <c r="G171" s="25" t="s">
        <v>309</v>
      </c>
      <c r="H171" s="25" t="s">
        <v>6</v>
      </c>
      <c r="I171" s="28" t="s">
        <v>1171</v>
      </c>
      <c r="J171" s="28" t="s">
        <v>84</v>
      </c>
      <c r="K171" s="25" t="s">
        <v>1162</v>
      </c>
      <c r="L171" s="28">
        <v>2019</v>
      </c>
      <c r="M171" s="26" t="s">
        <v>1163</v>
      </c>
      <c r="N171" s="25" t="s">
        <v>1164</v>
      </c>
      <c r="O171" s="25" t="s">
        <v>1172</v>
      </c>
      <c r="P171" s="28" t="s">
        <v>84</v>
      </c>
      <c r="Q171" s="25" t="s">
        <v>84</v>
      </c>
      <c r="R171" s="25" t="s">
        <v>1000</v>
      </c>
      <c r="S171" s="28" t="s">
        <v>84</v>
      </c>
      <c r="T171" s="28" t="s">
        <v>84</v>
      </c>
      <c r="U171" s="37">
        <v>44440</v>
      </c>
      <c r="V171" s="37">
        <v>44592</v>
      </c>
      <c r="W171" s="37"/>
      <c r="X171" s="37" t="s">
        <v>64</v>
      </c>
      <c r="Y171" s="37" t="s">
        <v>64</v>
      </c>
      <c r="Z171" s="34" t="e">
        <f>(IF(AP171=#REF!,#REF!,V171-#REF!))</f>
        <v>#REF!</v>
      </c>
      <c r="AA171" s="26" t="s">
        <v>1166</v>
      </c>
      <c r="AB171" s="124"/>
      <c r="AC171" s="112"/>
      <c r="AD171" s="112"/>
      <c r="AE171" s="125">
        <v>0</v>
      </c>
      <c r="AF171" s="4" t="s">
        <v>197</v>
      </c>
      <c r="AG171" s="107">
        <v>141</v>
      </c>
      <c r="AH171" s="118" t="s">
        <v>267</v>
      </c>
      <c r="AI171" s="124" t="s">
        <v>495</v>
      </c>
      <c r="AJ171" s="96" t="s">
        <v>1166</v>
      </c>
      <c r="AK171" s="145" t="s">
        <v>495</v>
      </c>
      <c r="AL171" s="125">
        <v>0</v>
      </c>
      <c r="AM171" s="125">
        <v>0</v>
      </c>
      <c r="AN171" s="118" t="s">
        <v>270</v>
      </c>
      <c r="AO171" s="193" t="s">
        <v>158</v>
      </c>
      <c r="AP171" s="192" t="s">
        <v>202</v>
      </c>
      <c r="AQ171" s="256" t="s">
        <v>1173</v>
      </c>
      <c r="AR171" s="252">
        <v>44620</v>
      </c>
      <c r="AS171" s="2" t="s">
        <v>62</v>
      </c>
      <c r="AT171" s="85" t="s">
        <v>84</v>
      </c>
      <c r="AU171" s="270">
        <v>1</v>
      </c>
      <c r="AV171" s="4" t="str">
        <f t="shared" si="2"/>
        <v>CUMPLIMIENTO TOTAL</v>
      </c>
      <c r="AW171" s="107" t="e">
        <f>(IF(AP171="CERRADO","NO APLICA ACCION CERRADA",AE171-#REF!))</f>
        <v>#REF!</v>
      </c>
      <c r="AX171" s="118" t="e">
        <f>(IF(AP171="CERRADO","NO APLICA ACCION CERRADA",IF(Z171&lt;=0,"VENCIDO",IF(Z171&lt;=#REF!,"POR VENCER","CON TIEMPO"))))</f>
        <v>#REF!</v>
      </c>
      <c r="AY171" s="299">
        <v>44638</v>
      </c>
      <c r="AZ171" s="297" t="s">
        <v>1174</v>
      </c>
      <c r="BA171" s="297" t="s">
        <v>1170</v>
      </c>
      <c r="BB171" s="298">
        <v>1</v>
      </c>
      <c r="BC171" s="118" t="s">
        <v>49</v>
      </c>
      <c r="BD171" s="118" t="s">
        <v>158</v>
      </c>
      <c r="BE171" s="45"/>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row>
    <row r="172" spans="1:438" ht="50.25" hidden="1" customHeight="1" x14ac:dyDescent="0.25">
      <c r="A172" s="35">
        <v>283</v>
      </c>
      <c r="B172" s="26" t="s">
        <v>1159</v>
      </c>
      <c r="C172" s="25" t="s">
        <v>25</v>
      </c>
      <c r="D172" s="28" t="s">
        <v>99</v>
      </c>
      <c r="E172" s="25" t="s">
        <v>240</v>
      </c>
      <c r="F172" s="25" t="s">
        <v>1175</v>
      </c>
      <c r="G172" s="25" t="s">
        <v>309</v>
      </c>
      <c r="H172" s="25" t="s">
        <v>6</v>
      </c>
      <c r="I172" s="28" t="s">
        <v>1176</v>
      </c>
      <c r="J172" s="28" t="s">
        <v>84</v>
      </c>
      <c r="K172" s="25" t="s">
        <v>1162</v>
      </c>
      <c r="L172" s="28">
        <v>2019</v>
      </c>
      <c r="M172" s="26" t="s">
        <v>1177</v>
      </c>
      <c r="N172" s="25" t="s">
        <v>1178</v>
      </c>
      <c r="O172" s="25" t="s">
        <v>1179</v>
      </c>
      <c r="P172" s="28" t="s">
        <v>84</v>
      </c>
      <c r="Q172" s="25" t="s">
        <v>84</v>
      </c>
      <c r="R172" s="25" t="s">
        <v>1000</v>
      </c>
      <c r="S172" s="28" t="s">
        <v>84</v>
      </c>
      <c r="T172" s="28" t="s">
        <v>84</v>
      </c>
      <c r="U172" s="37">
        <v>44440</v>
      </c>
      <c r="V172" s="37">
        <v>44440</v>
      </c>
      <c r="W172" s="37"/>
      <c r="X172" s="37" t="s">
        <v>64</v>
      </c>
      <c r="Y172" s="37" t="s">
        <v>64</v>
      </c>
      <c r="Z172" s="34" t="e">
        <f>(IF(AP172=#REF!,#REF!,V172-#REF!))</f>
        <v>#REF!</v>
      </c>
      <c r="AA172" s="96" t="s">
        <v>1166</v>
      </c>
      <c r="AB172" s="124">
        <v>44386</v>
      </c>
      <c r="AC172" s="112" t="s">
        <v>64</v>
      </c>
      <c r="AD172" s="112" t="s">
        <v>479</v>
      </c>
      <c r="AE172" s="125">
        <v>0</v>
      </c>
      <c r="AF172" s="4" t="s">
        <v>197</v>
      </c>
      <c r="AG172" s="107">
        <v>-11</v>
      </c>
      <c r="AH172" s="118" t="s">
        <v>198</v>
      </c>
      <c r="AI172" s="124">
        <v>44502</v>
      </c>
      <c r="AJ172" s="118" t="s">
        <v>1167</v>
      </c>
      <c r="AK172" s="145" t="s">
        <v>481</v>
      </c>
      <c r="AL172" s="125">
        <v>0</v>
      </c>
      <c r="AM172" s="125">
        <v>0</v>
      </c>
      <c r="AN172" s="118" t="s">
        <v>213</v>
      </c>
      <c r="AO172" s="193" t="s">
        <v>158</v>
      </c>
      <c r="AP172" s="192" t="s">
        <v>202</v>
      </c>
      <c r="AQ172" s="2" t="s">
        <v>1180</v>
      </c>
      <c r="AR172" s="273">
        <v>44620</v>
      </c>
      <c r="AS172" s="274" t="s">
        <v>62</v>
      </c>
      <c r="AT172" s="265" t="s">
        <v>84</v>
      </c>
      <c r="AU172" s="275">
        <v>1</v>
      </c>
      <c r="AV172" s="4" t="str">
        <f t="shared" si="2"/>
        <v>CUMPLIMIENTO TOTAL</v>
      </c>
      <c r="AW172" s="107" t="e">
        <f>(IF(AP172="CERRADO","NO APLICA ACCION CERRADA",AE172-#REF!))</f>
        <v>#REF!</v>
      </c>
      <c r="AX172" s="118" t="e">
        <f>(IF(AP172="CERRADO","NO APLICA ACCION CERRADA",IF(Z172&lt;=0,"VENCIDO",IF(Z172&lt;=#REF!,"POR VENCER","CON TIEMPO"))))</f>
        <v>#REF!</v>
      </c>
      <c r="AY172" s="292">
        <v>44638</v>
      </c>
      <c r="AZ172" s="293" t="s">
        <v>1181</v>
      </c>
      <c r="BA172" s="293" t="s">
        <v>1170</v>
      </c>
      <c r="BB172" s="294">
        <v>1</v>
      </c>
      <c r="BC172" s="118" t="s">
        <v>49</v>
      </c>
      <c r="BD172" s="118" t="s">
        <v>158</v>
      </c>
      <c r="BE172" s="45"/>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row>
    <row r="173" spans="1:438" ht="50.25" hidden="1" customHeight="1" x14ac:dyDescent="0.25">
      <c r="A173" s="35">
        <v>284</v>
      </c>
      <c r="B173" s="26" t="s">
        <v>1182</v>
      </c>
      <c r="C173" s="25" t="s">
        <v>25</v>
      </c>
      <c r="D173" s="28" t="s">
        <v>99</v>
      </c>
      <c r="E173" s="25" t="s">
        <v>240</v>
      </c>
      <c r="F173" s="25" t="s">
        <v>1175</v>
      </c>
      <c r="G173" s="25" t="s">
        <v>309</v>
      </c>
      <c r="H173" s="25" t="s">
        <v>6</v>
      </c>
      <c r="I173" s="28" t="s">
        <v>1183</v>
      </c>
      <c r="J173" s="28" t="s">
        <v>84</v>
      </c>
      <c r="K173" s="25" t="s">
        <v>1162</v>
      </c>
      <c r="L173" s="28">
        <v>2019</v>
      </c>
      <c r="M173" s="26" t="s">
        <v>1177</v>
      </c>
      <c r="N173" s="25" t="s">
        <v>1178</v>
      </c>
      <c r="O173" s="25" t="s">
        <v>1184</v>
      </c>
      <c r="P173" s="28" t="s">
        <v>84</v>
      </c>
      <c r="Q173" s="25" t="s">
        <v>84</v>
      </c>
      <c r="R173" s="25" t="s">
        <v>1000</v>
      </c>
      <c r="S173" s="28" t="s">
        <v>84</v>
      </c>
      <c r="T173" s="28" t="s">
        <v>84</v>
      </c>
      <c r="U173" s="37">
        <v>44440</v>
      </c>
      <c r="V173" s="37">
        <v>44440</v>
      </c>
      <c r="W173" s="37"/>
      <c r="X173" s="37" t="s">
        <v>64</v>
      </c>
      <c r="Y173" s="37" t="s">
        <v>64</v>
      </c>
      <c r="Z173" s="34" t="e">
        <f>(IF(AP173=#REF!,#REF!,V173-#REF!))</f>
        <v>#REF!</v>
      </c>
      <c r="AA173" s="96" t="s">
        <v>1166</v>
      </c>
      <c r="AB173" s="124"/>
      <c r="AC173" s="112"/>
      <c r="AD173" s="112"/>
      <c r="AE173" s="125">
        <v>0</v>
      </c>
      <c r="AF173" s="4" t="s">
        <v>197</v>
      </c>
      <c r="AG173" s="107">
        <v>-11</v>
      </c>
      <c r="AH173" s="118" t="s">
        <v>198</v>
      </c>
      <c r="AI173" s="124" t="s">
        <v>495</v>
      </c>
      <c r="AJ173" s="118" t="s">
        <v>1166</v>
      </c>
      <c r="AK173" s="145" t="s">
        <v>481</v>
      </c>
      <c r="AL173" s="138">
        <v>0</v>
      </c>
      <c r="AM173" s="138">
        <v>0</v>
      </c>
      <c r="AN173" s="118" t="s">
        <v>213</v>
      </c>
      <c r="AO173" s="193" t="s">
        <v>158</v>
      </c>
      <c r="AP173" s="192" t="s">
        <v>202</v>
      </c>
      <c r="AQ173" s="255" t="s">
        <v>1185</v>
      </c>
      <c r="AR173" s="273">
        <v>44620</v>
      </c>
      <c r="AS173" s="274" t="s">
        <v>62</v>
      </c>
      <c r="AT173" s="265" t="s">
        <v>84</v>
      </c>
      <c r="AU173" s="275">
        <v>1</v>
      </c>
      <c r="AV173" s="4" t="str">
        <f t="shared" si="2"/>
        <v>CUMPLIMIENTO TOTAL</v>
      </c>
      <c r="AW173" s="107" t="e">
        <f>(IF(AP173="CERRADO","NO APLICA ACCION CERRADA",AE173-#REF!))</f>
        <v>#REF!</v>
      </c>
      <c r="AX173" s="118" t="e">
        <f>(IF(AP173="CERRADO","NO APLICA ACCION CERRADA",IF(Z173&lt;=0,"VENCIDO",IF(Z173&lt;=#REF!,"POR VENCER","CON TIEMPO"))))</f>
        <v>#REF!</v>
      </c>
      <c r="AY173" s="292">
        <v>44638</v>
      </c>
      <c r="AZ173" s="300" t="s">
        <v>1186</v>
      </c>
      <c r="BA173" s="301" t="s">
        <v>1170</v>
      </c>
      <c r="BB173" s="302">
        <v>1</v>
      </c>
      <c r="BC173" s="118" t="s">
        <v>49</v>
      </c>
      <c r="BD173" s="118" t="s">
        <v>158</v>
      </c>
      <c r="BE173" s="45"/>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row>
    <row r="174" spans="1:438" ht="50.25" hidden="1" customHeight="1" x14ac:dyDescent="0.25">
      <c r="A174" s="35">
        <v>285</v>
      </c>
      <c r="B174" s="25" t="s">
        <v>1187</v>
      </c>
      <c r="C174" s="25" t="s">
        <v>29</v>
      </c>
      <c r="D174" s="28" t="s">
        <v>99</v>
      </c>
      <c r="E174" s="25" t="s">
        <v>462</v>
      </c>
      <c r="F174" s="25" t="s">
        <v>1188</v>
      </c>
      <c r="G174" s="25" t="s">
        <v>309</v>
      </c>
      <c r="H174" s="25" t="s">
        <v>6</v>
      </c>
      <c r="I174" s="98" t="s">
        <v>1189</v>
      </c>
      <c r="J174" s="28" t="s">
        <v>84</v>
      </c>
      <c r="K174" s="25" t="s">
        <v>1162</v>
      </c>
      <c r="L174" s="28">
        <v>2019</v>
      </c>
      <c r="M174" s="26" t="s">
        <v>1190</v>
      </c>
      <c r="N174" s="25" t="s">
        <v>1191</v>
      </c>
      <c r="O174" s="25" t="s">
        <v>1192</v>
      </c>
      <c r="P174" s="25" t="s">
        <v>84</v>
      </c>
      <c r="Q174" s="25" t="s">
        <v>84</v>
      </c>
      <c r="R174" s="25" t="s">
        <v>1000</v>
      </c>
      <c r="S174" s="28" t="s">
        <v>84</v>
      </c>
      <c r="T174" s="28" t="s">
        <v>84</v>
      </c>
      <c r="U174" s="37">
        <v>44440</v>
      </c>
      <c r="V174" s="37">
        <v>44440</v>
      </c>
      <c r="W174" s="37"/>
      <c r="X174" s="37" t="s">
        <v>64</v>
      </c>
      <c r="Y174" s="37" t="s">
        <v>64</v>
      </c>
      <c r="Z174" s="34" t="e">
        <f>(IF(AP174=#REF!,#REF!,V174-#REF!))</f>
        <v>#REF!</v>
      </c>
      <c r="AA174" s="25" t="s">
        <v>1193</v>
      </c>
      <c r="AB174" s="124">
        <v>44386</v>
      </c>
      <c r="AC174" s="112" t="s">
        <v>64</v>
      </c>
      <c r="AD174" s="112" t="s">
        <v>479</v>
      </c>
      <c r="AE174" s="125">
        <v>0</v>
      </c>
      <c r="AF174" s="4" t="s">
        <v>197</v>
      </c>
      <c r="AG174" s="107">
        <v>-11</v>
      </c>
      <c r="AH174" s="118" t="s">
        <v>198</v>
      </c>
      <c r="AI174" s="124">
        <v>44502</v>
      </c>
      <c r="AJ174" s="118" t="s">
        <v>1194</v>
      </c>
      <c r="AK174" s="145" t="s">
        <v>481</v>
      </c>
      <c r="AL174" s="125">
        <v>0</v>
      </c>
      <c r="AM174" s="125">
        <v>0</v>
      </c>
      <c r="AN174" s="118" t="s">
        <v>213</v>
      </c>
      <c r="AO174" s="193" t="s">
        <v>158</v>
      </c>
      <c r="AP174" s="192" t="s">
        <v>202</v>
      </c>
      <c r="AQ174" s="256" t="s">
        <v>1195</v>
      </c>
      <c r="AR174" s="252">
        <v>44620</v>
      </c>
      <c r="AS174" s="2" t="s">
        <v>62</v>
      </c>
      <c r="AT174" s="85" t="s">
        <v>84</v>
      </c>
      <c r="AU174" s="270">
        <v>1</v>
      </c>
      <c r="AV174" s="4" t="str">
        <f t="shared" si="2"/>
        <v>CUMPLIMIENTO TOTAL</v>
      </c>
      <c r="AW174" s="107" t="e">
        <f>(IF(AP174="CERRADO","NO APLICA ACCION CERRADA",AE174-#REF!))</f>
        <v>#REF!</v>
      </c>
      <c r="AX174" s="118" t="e">
        <f>(IF(AP174="CERRADO","NO APLICA ACCION CERRADA",IF(Z174&lt;=0,"VENCIDO",IF(Z174&lt;=#REF!,"POR VENCER","CON TIEMPO"))))</f>
        <v>#REF!</v>
      </c>
      <c r="AY174" s="303">
        <v>44638</v>
      </c>
      <c r="AZ174" s="304" t="s">
        <v>1196</v>
      </c>
      <c r="BA174" s="305" t="s">
        <v>1170</v>
      </c>
      <c r="BB174" s="294">
        <v>1</v>
      </c>
      <c r="BC174" s="118" t="s">
        <v>49</v>
      </c>
      <c r="BD174" s="118" t="s">
        <v>158</v>
      </c>
      <c r="BE174" s="45"/>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row>
    <row r="175" spans="1:438" ht="50.25" hidden="1" customHeight="1" x14ac:dyDescent="0.25">
      <c r="A175" s="35">
        <v>286</v>
      </c>
      <c r="B175" s="25" t="s">
        <v>1187</v>
      </c>
      <c r="C175" s="25" t="s">
        <v>29</v>
      </c>
      <c r="D175" s="28" t="s">
        <v>99</v>
      </c>
      <c r="E175" s="25" t="s">
        <v>462</v>
      </c>
      <c r="F175" s="25" t="s">
        <v>1188</v>
      </c>
      <c r="G175" s="25" t="s">
        <v>309</v>
      </c>
      <c r="H175" s="25" t="s">
        <v>6</v>
      </c>
      <c r="I175" s="98" t="s">
        <v>1197</v>
      </c>
      <c r="J175" s="28" t="s">
        <v>84</v>
      </c>
      <c r="K175" s="25" t="s">
        <v>1162</v>
      </c>
      <c r="L175" s="28">
        <v>2019</v>
      </c>
      <c r="M175" s="26" t="s">
        <v>1190</v>
      </c>
      <c r="N175" s="25" t="s">
        <v>1191</v>
      </c>
      <c r="O175" s="25" t="s">
        <v>1198</v>
      </c>
      <c r="P175" s="25" t="s">
        <v>84</v>
      </c>
      <c r="Q175" s="25" t="s">
        <v>84</v>
      </c>
      <c r="R175" s="25" t="s">
        <v>1000</v>
      </c>
      <c r="S175" s="28" t="s">
        <v>84</v>
      </c>
      <c r="T175" s="28" t="s">
        <v>84</v>
      </c>
      <c r="U175" s="37">
        <v>44440</v>
      </c>
      <c r="V175" s="37">
        <v>44440</v>
      </c>
      <c r="W175" s="37"/>
      <c r="X175" s="37" t="s">
        <v>64</v>
      </c>
      <c r="Y175" s="37" t="s">
        <v>64</v>
      </c>
      <c r="Z175" s="34" t="e">
        <f>(IF(AP175=#REF!,#REF!,V175-#REF!))</f>
        <v>#REF!</v>
      </c>
      <c r="AA175" s="25" t="s">
        <v>1199</v>
      </c>
      <c r="AB175" s="124"/>
      <c r="AC175" s="112"/>
      <c r="AD175" s="112"/>
      <c r="AE175" s="125">
        <v>0</v>
      </c>
      <c r="AF175" s="4" t="s">
        <v>197</v>
      </c>
      <c r="AG175" s="107">
        <v>-11</v>
      </c>
      <c r="AH175" s="118" t="s">
        <v>198</v>
      </c>
      <c r="AI175" s="124" t="s">
        <v>495</v>
      </c>
      <c r="AJ175" s="118" t="s">
        <v>1199</v>
      </c>
      <c r="AK175" s="145" t="s">
        <v>495</v>
      </c>
      <c r="AL175" s="125">
        <v>0</v>
      </c>
      <c r="AM175" s="125">
        <v>0</v>
      </c>
      <c r="AN175" s="118" t="s">
        <v>213</v>
      </c>
      <c r="AO175" s="193" t="s">
        <v>158</v>
      </c>
      <c r="AP175" s="192" t="s">
        <v>202</v>
      </c>
      <c r="AQ175" s="256" t="s">
        <v>1200</v>
      </c>
      <c r="AR175" s="252">
        <v>44620</v>
      </c>
      <c r="AS175" s="2" t="s">
        <v>62</v>
      </c>
      <c r="AT175" s="85" t="s">
        <v>84</v>
      </c>
      <c r="AU175" s="270">
        <v>1</v>
      </c>
      <c r="AV175" s="4" t="str">
        <f t="shared" si="2"/>
        <v>CUMPLIMIENTO TOTAL</v>
      </c>
      <c r="AW175" s="107" t="e">
        <f>(IF(AP175="CERRADO","NO APLICA ACCION CERRADA",AE175-#REF!))</f>
        <v>#REF!</v>
      </c>
      <c r="AX175" s="118" t="e">
        <f>(IF(AP175="CERRADO","NO APLICA ACCION CERRADA",IF(Z175&lt;=0,"VENCIDO",IF(Z175&lt;=#REF!,"POR VENCER","CON TIEMPO"))))</f>
        <v>#REF!</v>
      </c>
      <c r="AY175" s="299">
        <v>44638</v>
      </c>
      <c r="AZ175" s="297" t="s">
        <v>1201</v>
      </c>
      <c r="BA175" s="306" t="s">
        <v>1170</v>
      </c>
      <c r="BB175" s="294">
        <v>1</v>
      </c>
      <c r="BC175" s="118" t="s">
        <v>49</v>
      </c>
      <c r="BD175" s="118" t="s">
        <v>158</v>
      </c>
      <c r="BE175" s="45"/>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row>
    <row r="176" spans="1:438" ht="50.25" hidden="1" customHeight="1" x14ac:dyDescent="0.25">
      <c r="A176" s="35">
        <v>287</v>
      </c>
      <c r="B176" s="25" t="s">
        <v>1159</v>
      </c>
      <c r="C176" s="25" t="s">
        <v>29</v>
      </c>
      <c r="D176" s="28" t="s">
        <v>99</v>
      </c>
      <c r="E176" s="25" t="s">
        <v>240</v>
      </c>
      <c r="F176" s="25" t="s">
        <v>1202</v>
      </c>
      <c r="G176" s="25" t="s">
        <v>309</v>
      </c>
      <c r="H176" s="25" t="s">
        <v>6</v>
      </c>
      <c r="I176" s="28" t="s">
        <v>1203</v>
      </c>
      <c r="J176" s="28" t="s">
        <v>84</v>
      </c>
      <c r="K176" s="25" t="s">
        <v>1162</v>
      </c>
      <c r="L176" s="28">
        <v>2019</v>
      </c>
      <c r="M176" s="26" t="s">
        <v>1204</v>
      </c>
      <c r="N176" s="25" t="s">
        <v>1178</v>
      </c>
      <c r="O176" s="25" t="s">
        <v>1205</v>
      </c>
      <c r="P176" s="28" t="s">
        <v>84</v>
      </c>
      <c r="Q176" s="97" t="s">
        <v>84</v>
      </c>
      <c r="R176" s="25" t="s">
        <v>1000</v>
      </c>
      <c r="S176" s="28" t="s">
        <v>84</v>
      </c>
      <c r="T176" s="28" t="s">
        <v>84</v>
      </c>
      <c r="U176" s="37">
        <v>44440</v>
      </c>
      <c r="V176" s="37">
        <v>44545</v>
      </c>
      <c r="W176" s="37"/>
      <c r="X176" s="37" t="s">
        <v>64</v>
      </c>
      <c r="Y176" s="37" t="s">
        <v>64</v>
      </c>
      <c r="Z176" s="34" t="e">
        <f>(IF(AP176=#REF!,#REF!,V176-#REF!))</f>
        <v>#REF!</v>
      </c>
      <c r="AA176" s="25" t="s">
        <v>478</v>
      </c>
      <c r="AB176" s="124">
        <v>44386</v>
      </c>
      <c r="AC176" s="112" t="s">
        <v>64</v>
      </c>
      <c r="AD176" s="112" t="s">
        <v>479</v>
      </c>
      <c r="AE176" s="125">
        <v>0</v>
      </c>
      <c r="AF176" s="4" t="s">
        <v>197</v>
      </c>
      <c r="AG176" s="107">
        <v>94</v>
      </c>
      <c r="AH176" s="118" t="s">
        <v>267</v>
      </c>
      <c r="AI176" s="124">
        <v>44502</v>
      </c>
      <c r="AJ176" s="118" t="s">
        <v>1206</v>
      </c>
      <c r="AK176" s="145" t="s">
        <v>481</v>
      </c>
      <c r="AL176" s="125">
        <v>0</v>
      </c>
      <c r="AM176" s="125">
        <v>0</v>
      </c>
      <c r="AN176" s="118" t="s">
        <v>270</v>
      </c>
      <c r="AO176" s="193" t="s">
        <v>158</v>
      </c>
      <c r="AP176" s="192" t="s">
        <v>202</v>
      </c>
      <c r="AQ176" s="256" t="s">
        <v>1207</v>
      </c>
      <c r="AR176" s="252">
        <v>44620</v>
      </c>
      <c r="AS176" s="2" t="s">
        <v>62</v>
      </c>
      <c r="AT176" s="85" t="s">
        <v>84</v>
      </c>
      <c r="AU176" s="270">
        <v>1</v>
      </c>
      <c r="AV176" s="4" t="str">
        <f t="shared" si="2"/>
        <v>CUMPLIMIENTO TOTAL</v>
      </c>
      <c r="AW176" s="107" t="e">
        <f>(IF(AP176="CERRADO","NO APLICA ACCION CERRADA",AE176-#REF!))</f>
        <v>#REF!</v>
      </c>
      <c r="AX176" s="118" t="e">
        <f>(IF(AP176="CERRADO","NO APLICA ACCION CERRADA",IF(Z176&lt;=0,"VENCIDO",IF(Z176&lt;=#REF!,"POR VENCER","CON TIEMPO"))))</f>
        <v>#REF!</v>
      </c>
      <c r="AY176" s="299">
        <v>44638</v>
      </c>
      <c r="AZ176" s="297" t="s">
        <v>1181</v>
      </c>
      <c r="BA176" s="297" t="s">
        <v>1170</v>
      </c>
      <c r="BB176" s="298">
        <v>1</v>
      </c>
      <c r="BC176" s="118" t="s">
        <v>49</v>
      </c>
      <c r="BD176" s="118" t="s">
        <v>158</v>
      </c>
      <c r="BE176" s="45"/>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row>
    <row r="177" spans="1:438" ht="50.25" hidden="1" customHeight="1" x14ac:dyDescent="0.25">
      <c r="A177" s="35">
        <v>288</v>
      </c>
      <c r="B177" s="148" t="s">
        <v>1182</v>
      </c>
      <c r="C177" s="25" t="s">
        <v>25</v>
      </c>
      <c r="D177" s="28" t="s">
        <v>99</v>
      </c>
      <c r="E177" s="25" t="s">
        <v>240</v>
      </c>
      <c r="F177" s="25" t="s">
        <v>1202</v>
      </c>
      <c r="G177" s="25" t="s">
        <v>309</v>
      </c>
      <c r="H177" s="25" t="s">
        <v>6</v>
      </c>
      <c r="I177" s="28" t="s">
        <v>1208</v>
      </c>
      <c r="J177" s="28" t="s">
        <v>84</v>
      </c>
      <c r="K177" s="25" t="s">
        <v>1162</v>
      </c>
      <c r="L177" s="28">
        <v>2019</v>
      </c>
      <c r="M177" s="26" t="s">
        <v>1204</v>
      </c>
      <c r="N177" s="25" t="s">
        <v>1178</v>
      </c>
      <c r="O177" s="25" t="s">
        <v>1209</v>
      </c>
      <c r="P177" s="28" t="s">
        <v>84</v>
      </c>
      <c r="Q177" s="97" t="s">
        <v>84</v>
      </c>
      <c r="R177" s="25" t="s">
        <v>1000</v>
      </c>
      <c r="S177" s="28" t="s">
        <v>84</v>
      </c>
      <c r="T177" s="28" t="s">
        <v>84</v>
      </c>
      <c r="U177" s="37">
        <v>44440</v>
      </c>
      <c r="V177" s="37">
        <v>44545</v>
      </c>
      <c r="W177" s="37"/>
      <c r="X177" s="37" t="s">
        <v>64</v>
      </c>
      <c r="Y177" s="37" t="s">
        <v>64</v>
      </c>
      <c r="Z177" s="34" t="e">
        <f>(IF(AP177=#REF!,#REF!,V177-#REF!))</f>
        <v>#REF!</v>
      </c>
      <c r="AA177" s="25"/>
      <c r="AB177" s="124"/>
      <c r="AC177" s="112"/>
      <c r="AD177" s="112"/>
      <c r="AE177" s="125"/>
      <c r="AF177" s="4" t="s">
        <v>197</v>
      </c>
      <c r="AG177" s="107">
        <v>94</v>
      </c>
      <c r="AH177" s="118" t="s">
        <v>267</v>
      </c>
      <c r="AI177" s="118" t="s">
        <v>495</v>
      </c>
      <c r="AJ177" s="118" t="s">
        <v>495</v>
      </c>
      <c r="AK177" s="118" t="s">
        <v>495</v>
      </c>
      <c r="AL177" s="127">
        <v>0</v>
      </c>
      <c r="AM177" s="125">
        <v>0</v>
      </c>
      <c r="AN177" s="118" t="s">
        <v>270</v>
      </c>
      <c r="AO177" s="193" t="s">
        <v>158</v>
      </c>
      <c r="AP177" s="192" t="s">
        <v>202</v>
      </c>
      <c r="AQ177" s="2" t="s">
        <v>1210</v>
      </c>
      <c r="AR177" s="273">
        <v>44620</v>
      </c>
      <c r="AS177" s="274" t="s">
        <v>62</v>
      </c>
      <c r="AT177" s="265" t="s">
        <v>84</v>
      </c>
      <c r="AU177" s="275">
        <v>1</v>
      </c>
      <c r="AV177" s="4" t="str">
        <f t="shared" si="2"/>
        <v>CUMPLIMIENTO TOTAL</v>
      </c>
      <c r="AW177" s="107" t="e">
        <f>(IF(AP177="CERRADO","NO APLICA ACCION CERRADA",AE177-#REF!))</f>
        <v>#REF!</v>
      </c>
      <c r="AX177" s="118" t="e">
        <f>(IF(AP177="CERRADO","NO APLICA ACCION CERRADA",IF(Z177&lt;=0,"VENCIDO",IF(Z177&lt;=#REF!,"POR VENCER","CON TIEMPO"))))</f>
        <v>#REF!</v>
      </c>
      <c r="AY177" s="299">
        <v>44638</v>
      </c>
      <c r="AZ177" s="297" t="s">
        <v>1186</v>
      </c>
      <c r="BA177" s="306" t="s">
        <v>1170</v>
      </c>
      <c r="BB177" s="302">
        <v>1</v>
      </c>
      <c r="BC177" s="118" t="s">
        <v>49</v>
      </c>
      <c r="BD177" s="118" t="s">
        <v>158</v>
      </c>
      <c r="BE177" s="45"/>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row>
    <row r="178" spans="1:438" ht="50.25" hidden="1" customHeight="1" x14ac:dyDescent="0.25">
      <c r="A178" s="35">
        <v>289</v>
      </c>
      <c r="B178" s="25" t="s">
        <v>1211</v>
      </c>
      <c r="C178" s="25" t="s">
        <v>27</v>
      </c>
      <c r="D178" s="28" t="s">
        <v>99</v>
      </c>
      <c r="E178" s="25" t="s">
        <v>247</v>
      </c>
      <c r="F178" s="35" t="s">
        <v>360</v>
      </c>
      <c r="G178" s="25" t="s">
        <v>309</v>
      </c>
      <c r="H178" s="25" t="s">
        <v>6</v>
      </c>
      <c r="I178" s="28" t="s">
        <v>1212</v>
      </c>
      <c r="J178" s="28" t="s">
        <v>84</v>
      </c>
      <c r="K178" s="25" t="s">
        <v>1162</v>
      </c>
      <c r="L178" s="28">
        <v>2019</v>
      </c>
      <c r="M178" s="26" t="s">
        <v>1213</v>
      </c>
      <c r="N178" s="26" t="s">
        <v>1214</v>
      </c>
      <c r="O178" s="26" t="s">
        <v>1215</v>
      </c>
      <c r="P178" s="28" t="s">
        <v>84</v>
      </c>
      <c r="Q178" s="25" t="s">
        <v>84</v>
      </c>
      <c r="R178" s="25" t="s">
        <v>1000</v>
      </c>
      <c r="S178" s="28" t="s">
        <v>84</v>
      </c>
      <c r="T178" s="28" t="s">
        <v>84</v>
      </c>
      <c r="U178" s="155">
        <v>44440</v>
      </c>
      <c r="V178" s="155">
        <v>44592</v>
      </c>
      <c r="W178" s="155"/>
      <c r="X178" s="37" t="s">
        <v>64</v>
      </c>
      <c r="Y178" s="37" t="s">
        <v>64</v>
      </c>
      <c r="Z178" s="34" t="e">
        <f>(IF(AP178=#REF!,#REF!,V178-#REF!))</f>
        <v>#REF!</v>
      </c>
      <c r="AA178" s="25" t="s">
        <v>478</v>
      </c>
      <c r="AB178" s="124">
        <v>44386</v>
      </c>
      <c r="AC178" s="112" t="s">
        <v>64</v>
      </c>
      <c r="AD178" s="112" t="s">
        <v>479</v>
      </c>
      <c r="AE178" s="125">
        <v>0</v>
      </c>
      <c r="AF178" s="4" t="s">
        <v>197</v>
      </c>
      <c r="AG178" s="107">
        <v>141</v>
      </c>
      <c r="AH178" s="118" t="s">
        <v>267</v>
      </c>
      <c r="AI178" s="124">
        <v>44502</v>
      </c>
      <c r="AJ178" s="118" t="s">
        <v>1206</v>
      </c>
      <c r="AK178" s="145" t="s">
        <v>481</v>
      </c>
      <c r="AL178" s="125">
        <v>0</v>
      </c>
      <c r="AM178" s="125">
        <v>0</v>
      </c>
      <c r="AN178" s="118" t="s">
        <v>270</v>
      </c>
      <c r="AO178" s="193" t="s">
        <v>158</v>
      </c>
      <c r="AP178" s="192" t="s">
        <v>202</v>
      </c>
      <c r="AQ178" s="85" t="s">
        <v>1180</v>
      </c>
      <c r="AR178" s="252">
        <v>44620</v>
      </c>
      <c r="AS178" s="2" t="s">
        <v>62</v>
      </c>
      <c r="AT178" s="85" t="s">
        <v>84</v>
      </c>
      <c r="AU178" s="270">
        <v>1</v>
      </c>
      <c r="AV178" s="4" t="str">
        <f t="shared" si="2"/>
        <v>CUMPLIMIENTO TOTAL</v>
      </c>
      <c r="AW178" s="107" t="e">
        <f>(IF(AP178="CERRADO","NO APLICA ACCION CERRADA",AE178-#REF!))</f>
        <v>#REF!</v>
      </c>
      <c r="AX178" s="118" t="e">
        <f>(IF(AP178="CERRADO","NO APLICA ACCION CERRADA",IF(Z178&lt;=0,"VENCIDO",IF(Z178&lt;=#REF!,"POR VENCER","CON TIEMPO"))))</f>
        <v>#REF!</v>
      </c>
      <c r="AY178" s="299">
        <v>44638</v>
      </c>
      <c r="AZ178" s="297" t="s">
        <v>1216</v>
      </c>
      <c r="BA178" s="297" t="s">
        <v>1170</v>
      </c>
      <c r="BB178" s="298">
        <v>1</v>
      </c>
      <c r="BC178" s="118" t="s">
        <v>49</v>
      </c>
      <c r="BD178" s="118" t="s">
        <v>158</v>
      </c>
      <c r="BE178" s="45"/>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row>
    <row r="179" spans="1:438" ht="50.25" hidden="1" customHeight="1" x14ac:dyDescent="0.25">
      <c r="A179" s="35">
        <v>292</v>
      </c>
      <c r="B179" s="25" t="s">
        <v>1217</v>
      </c>
      <c r="C179" s="25" t="s">
        <v>35</v>
      </c>
      <c r="D179" s="28" t="s">
        <v>99</v>
      </c>
      <c r="E179" s="25" t="s">
        <v>462</v>
      </c>
      <c r="F179" s="25" t="s">
        <v>485</v>
      </c>
      <c r="G179" s="25" t="s">
        <v>309</v>
      </c>
      <c r="H179" s="25" t="s">
        <v>6</v>
      </c>
      <c r="I179" s="28" t="s">
        <v>1218</v>
      </c>
      <c r="J179" s="28" t="s">
        <v>84</v>
      </c>
      <c r="K179" s="25" t="s">
        <v>1162</v>
      </c>
      <c r="L179" s="28">
        <v>2019</v>
      </c>
      <c r="M179" s="26" t="s">
        <v>1219</v>
      </c>
      <c r="N179" s="25" t="s">
        <v>1220</v>
      </c>
      <c r="O179" s="25" t="s">
        <v>1221</v>
      </c>
      <c r="P179" s="28" t="s">
        <v>84</v>
      </c>
      <c r="Q179" s="25" t="s">
        <v>84</v>
      </c>
      <c r="R179" s="25" t="s">
        <v>1000</v>
      </c>
      <c r="S179" s="28" t="s">
        <v>84</v>
      </c>
      <c r="T179" s="28" t="s">
        <v>84</v>
      </c>
      <c r="U179" s="155">
        <v>44440</v>
      </c>
      <c r="V179" s="155">
        <v>44592</v>
      </c>
      <c r="W179" s="155"/>
      <c r="X179" s="37" t="s">
        <v>64</v>
      </c>
      <c r="Y179" s="37" t="s">
        <v>64</v>
      </c>
      <c r="Z179" s="34" t="e">
        <f>(IF(AP179=#REF!,#REF!,V179-#REF!))</f>
        <v>#REF!</v>
      </c>
      <c r="AA179" s="25" t="s">
        <v>478</v>
      </c>
      <c r="AB179" s="124">
        <v>44386</v>
      </c>
      <c r="AC179" s="112" t="s">
        <v>64</v>
      </c>
      <c r="AD179" s="112" t="s">
        <v>479</v>
      </c>
      <c r="AE179" s="125">
        <v>0</v>
      </c>
      <c r="AF179" s="4" t="s">
        <v>197</v>
      </c>
      <c r="AG179" s="107">
        <v>141</v>
      </c>
      <c r="AH179" s="118" t="s">
        <v>267</v>
      </c>
      <c r="AI179" s="124">
        <v>44502</v>
      </c>
      <c r="AJ179" s="118" t="s">
        <v>1206</v>
      </c>
      <c r="AK179" s="145" t="s">
        <v>481</v>
      </c>
      <c r="AL179" s="125">
        <v>0</v>
      </c>
      <c r="AM179" s="125">
        <v>0</v>
      </c>
      <c r="AN179" s="118" t="s">
        <v>270</v>
      </c>
      <c r="AO179" s="193" t="s">
        <v>158</v>
      </c>
      <c r="AP179" s="192" t="s">
        <v>202</v>
      </c>
      <c r="AQ179" s="272" t="s">
        <v>491</v>
      </c>
      <c r="AR179" s="252">
        <v>44620</v>
      </c>
      <c r="AS179" s="2" t="s">
        <v>62</v>
      </c>
      <c r="AT179" s="85" t="s">
        <v>84</v>
      </c>
      <c r="AU179" s="270">
        <v>1</v>
      </c>
      <c r="AV179" s="4" t="str">
        <f t="shared" si="2"/>
        <v>CUMPLIMIENTO TOTAL</v>
      </c>
      <c r="AW179" s="107" t="e">
        <f>(IF(AP179="CERRADO","NO APLICA ACCION CERRADA",AE179-#REF!))</f>
        <v>#REF!</v>
      </c>
      <c r="AX179" s="118" t="e">
        <f>(IF(AP179="CERRADO","NO APLICA ACCION CERRADA",IF(Z179&lt;=0,"VENCIDO",IF(Z179&lt;=#REF!,"POR VENCER","CON TIEMPO"))))</f>
        <v>#REF!</v>
      </c>
      <c r="AY179" s="307">
        <v>44638</v>
      </c>
      <c r="AZ179" s="308" t="s">
        <v>492</v>
      </c>
      <c r="BA179" s="308" t="s">
        <v>1170</v>
      </c>
      <c r="BB179" s="309">
        <v>1</v>
      </c>
      <c r="BC179" s="118" t="s">
        <v>49</v>
      </c>
      <c r="BD179" s="118" t="s">
        <v>158</v>
      </c>
      <c r="BE179" s="45"/>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row>
    <row r="180" spans="1:438" ht="50.25" hidden="1" customHeight="1" x14ac:dyDescent="0.25">
      <c r="A180" s="35">
        <v>293</v>
      </c>
      <c r="B180" s="25" t="s">
        <v>1222</v>
      </c>
      <c r="C180" s="25" t="s">
        <v>27</v>
      </c>
      <c r="D180" s="28" t="s">
        <v>99</v>
      </c>
      <c r="E180" s="25" t="s">
        <v>462</v>
      </c>
      <c r="F180" s="25" t="s">
        <v>485</v>
      </c>
      <c r="G180" s="25" t="s">
        <v>309</v>
      </c>
      <c r="H180" s="25" t="s">
        <v>6</v>
      </c>
      <c r="I180" s="28" t="s">
        <v>1223</v>
      </c>
      <c r="J180" s="28" t="s">
        <v>84</v>
      </c>
      <c r="K180" s="25" t="s">
        <v>1162</v>
      </c>
      <c r="L180" s="28">
        <v>2019</v>
      </c>
      <c r="M180" s="26" t="s">
        <v>1219</v>
      </c>
      <c r="N180" s="25" t="s">
        <v>1224</v>
      </c>
      <c r="O180" s="25" t="s">
        <v>1225</v>
      </c>
      <c r="P180" s="28" t="s">
        <v>84</v>
      </c>
      <c r="Q180" s="25" t="s">
        <v>84</v>
      </c>
      <c r="R180" s="25" t="s">
        <v>1000</v>
      </c>
      <c r="S180" s="28" t="s">
        <v>84</v>
      </c>
      <c r="T180" s="28" t="s">
        <v>84</v>
      </c>
      <c r="U180" s="155">
        <v>44440</v>
      </c>
      <c r="V180" s="155">
        <v>44592</v>
      </c>
      <c r="W180" s="155"/>
      <c r="X180" s="37" t="s">
        <v>64</v>
      </c>
      <c r="Y180" s="37" t="s">
        <v>64</v>
      </c>
      <c r="Z180" s="34" t="e">
        <f>(IF(AP180=#REF!,#REF!,V180-#REF!))</f>
        <v>#REF!</v>
      </c>
      <c r="AA180" s="25"/>
      <c r="AB180" s="124"/>
      <c r="AC180" s="112"/>
      <c r="AD180" s="112"/>
      <c r="AE180" s="125">
        <v>0</v>
      </c>
      <c r="AF180" s="4" t="s">
        <v>197</v>
      </c>
      <c r="AG180" s="107">
        <v>141</v>
      </c>
      <c r="AH180" s="118" t="s">
        <v>267</v>
      </c>
      <c r="AI180" s="118" t="s">
        <v>495</v>
      </c>
      <c r="AJ180" s="118" t="s">
        <v>495</v>
      </c>
      <c r="AK180" s="118" t="s">
        <v>495</v>
      </c>
      <c r="AL180" s="127">
        <v>0</v>
      </c>
      <c r="AM180" s="125">
        <v>0</v>
      </c>
      <c r="AN180" s="118" t="s">
        <v>270</v>
      </c>
      <c r="AO180" s="193" t="s">
        <v>158</v>
      </c>
      <c r="AP180" s="192" t="s">
        <v>202</v>
      </c>
      <c r="AQ180" s="272" t="s">
        <v>1226</v>
      </c>
      <c r="AR180" s="252">
        <v>44620</v>
      </c>
      <c r="AS180" s="2" t="s">
        <v>62</v>
      </c>
      <c r="AT180" s="85" t="s">
        <v>84</v>
      </c>
      <c r="AU180" s="270">
        <v>1</v>
      </c>
      <c r="AV180" s="4" t="str">
        <f t="shared" si="2"/>
        <v>CUMPLIMIENTO TOTAL</v>
      </c>
      <c r="AW180" s="107" t="e">
        <f>(IF(AP180="CERRADO","NO APLICA ACCION CERRADA",AE180-#REF!))</f>
        <v>#REF!</v>
      </c>
      <c r="AX180" s="118" t="e">
        <f>(IF(AP180="CERRADO","NO APLICA ACCION CERRADA",IF(Z180&lt;=0,"VENCIDO",IF(Z180&lt;=#REF!,"POR VENCER","CON TIEMPO"))))</f>
        <v>#REF!</v>
      </c>
      <c r="AY180" s="257">
        <v>44638</v>
      </c>
      <c r="AZ180" s="310" t="s">
        <v>492</v>
      </c>
      <c r="BA180" s="311" t="s">
        <v>1170</v>
      </c>
      <c r="BB180" s="234">
        <v>1</v>
      </c>
      <c r="BC180" s="118" t="s">
        <v>49</v>
      </c>
      <c r="BD180" s="118" t="s">
        <v>158</v>
      </c>
      <c r="BE180" s="45"/>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row>
    <row r="181" spans="1:438" ht="50.25" hidden="1" customHeight="1" x14ac:dyDescent="0.25">
      <c r="A181" s="35">
        <v>294</v>
      </c>
      <c r="B181" s="25" t="s">
        <v>1227</v>
      </c>
      <c r="C181" s="25" t="s">
        <v>29</v>
      </c>
      <c r="D181" s="28" t="s">
        <v>99</v>
      </c>
      <c r="E181" s="25" t="s">
        <v>462</v>
      </c>
      <c r="F181" s="25" t="s">
        <v>485</v>
      </c>
      <c r="G181" s="25" t="s">
        <v>309</v>
      </c>
      <c r="H181" s="25" t="s">
        <v>6</v>
      </c>
      <c r="I181" s="28" t="s">
        <v>1228</v>
      </c>
      <c r="J181" s="28" t="s">
        <v>84</v>
      </c>
      <c r="K181" s="25" t="s">
        <v>1162</v>
      </c>
      <c r="L181" s="28">
        <v>2019</v>
      </c>
      <c r="M181" s="26" t="s">
        <v>1219</v>
      </c>
      <c r="N181" s="25" t="s">
        <v>1229</v>
      </c>
      <c r="O181" s="25" t="s">
        <v>1230</v>
      </c>
      <c r="P181" s="28" t="s">
        <v>84</v>
      </c>
      <c r="Q181" s="25" t="s">
        <v>84</v>
      </c>
      <c r="R181" s="25" t="s">
        <v>1000</v>
      </c>
      <c r="S181" s="28" t="s">
        <v>84</v>
      </c>
      <c r="T181" s="28" t="s">
        <v>84</v>
      </c>
      <c r="U181" s="155">
        <v>44440</v>
      </c>
      <c r="V181" s="155">
        <v>44592</v>
      </c>
      <c r="W181" s="155"/>
      <c r="X181" s="37" t="s">
        <v>64</v>
      </c>
      <c r="Y181" s="37" t="s">
        <v>64</v>
      </c>
      <c r="Z181" s="34" t="e">
        <f>(IF(AP181=#REF!,#REF!,V181-#REF!))</f>
        <v>#REF!</v>
      </c>
      <c r="AA181" s="25"/>
      <c r="AB181" s="124"/>
      <c r="AC181" s="112"/>
      <c r="AD181" s="112"/>
      <c r="AE181" s="125">
        <v>0</v>
      </c>
      <c r="AF181" s="4" t="s">
        <v>197</v>
      </c>
      <c r="AG181" s="107">
        <v>141</v>
      </c>
      <c r="AH181" s="118" t="s">
        <v>267</v>
      </c>
      <c r="AI181" s="118" t="s">
        <v>495</v>
      </c>
      <c r="AJ181" s="118" t="s">
        <v>495</v>
      </c>
      <c r="AK181" s="118" t="s">
        <v>495</v>
      </c>
      <c r="AL181" s="127">
        <v>0</v>
      </c>
      <c r="AM181" s="125">
        <v>0</v>
      </c>
      <c r="AN181" s="118" t="s">
        <v>270</v>
      </c>
      <c r="AO181" s="193" t="s">
        <v>158</v>
      </c>
      <c r="AP181" s="192" t="s">
        <v>202</v>
      </c>
      <c r="AQ181" s="272" t="s">
        <v>1231</v>
      </c>
      <c r="AR181" s="252">
        <v>44620</v>
      </c>
      <c r="AS181" s="2" t="s">
        <v>62</v>
      </c>
      <c r="AT181" s="85" t="s">
        <v>84</v>
      </c>
      <c r="AU181" s="270">
        <v>1</v>
      </c>
      <c r="AV181" s="4" t="str">
        <f t="shared" si="2"/>
        <v>CUMPLIMIENTO TOTAL</v>
      </c>
      <c r="AW181" s="107" t="e">
        <f>(IF(AP181="CERRADO","NO APLICA ACCION CERRADA",AE181-#REF!))</f>
        <v>#REF!</v>
      </c>
      <c r="AX181" s="118" t="e">
        <f>(IF(AP181="CERRADO","NO APLICA ACCION CERRADA",IF(Z181&lt;=0,"VENCIDO",IF(Z181&lt;=#REF!,"POR VENCER","CON TIEMPO"))))</f>
        <v>#REF!</v>
      </c>
      <c r="AY181" s="257">
        <v>44638</v>
      </c>
      <c r="AZ181" s="256" t="s">
        <v>492</v>
      </c>
      <c r="BA181" s="45" t="s">
        <v>1170</v>
      </c>
      <c r="BB181" s="234">
        <v>1</v>
      </c>
      <c r="BC181" s="118" t="s">
        <v>49</v>
      </c>
      <c r="BD181" s="118" t="s">
        <v>158</v>
      </c>
      <c r="BE181" s="45"/>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row>
    <row r="182" spans="1:438" ht="50.25" hidden="1" customHeight="1" x14ac:dyDescent="0.25">
      <c r="A182" s="35">
        <v>295</v>
      </c>
      <c r="B182" s="25" t="s">
        <v>462</v>
      </c>
      <c r="C182" s="25" t="s">
        <v>29</v>
      </c>
      <c r="D182" s="28" t="s">
        <v>99</v>
      </c>
      <c r="E182" s="25" t="s">
        <v>462</v>
      </c>
      <c r="F182" s="25" t="s">
        <v>700</v>
      </c>
      <c r="G182" s="25" t="s">
        <v>309</v>
      </c>
      <c r="H182" s="25" t="s">
        <v>6</v>
      </c>
      <c r="I182" s="28" t="s">
        <v>1232</v>
      </c>
      <c r="J182" s="28" t="s">
        <v>84</v>
      </c>
      <c r="K182" s="25" t="s">
        <v>1162</v>
      </c>
      <c r="L182" s="28">
        <v>2019</v>
      </c>
      <c r="M182" s="26" t="s">
        <v>1233</v>
      </c>
      <c r="N182" s="25" t="s">
        <v>1234</v>
      </c>
      <c r="O182" s="25" t="s">
        <v>1235</v>
      </c>
      <c r="P182" s="28" t="s">
        <v>84</v>
      </c>
      <c r="Q182" s="25" t="s">
        <v>84</v>
      </c>
      <c r="R182" s="25" t="s">
        <v>1000</v>
      </c>
      <c r="S182" s="28" t="s">
        <v>84</v>
      </c>
      <c r="T182" s="28" t="s">
        <v>84</v>
      </c>
      <c r="U182" s="37">
        <v>44440</v>
      </c>
      <c r="V182" s="37">
        <v>44592</v>
      </c>
      <c r="W182" s="37"/>
      <c r="X182" s="37" t="s">
        <v>64</v>
      </c>
      <c r="Y182" s="37" t="s">
        <v>64</v>
      </c>
      <c r="Z182" s="34" t="e">
        <f>(IF(AP182=#REF!,#REF!,V182-#REF!))</f>
        <v>#REF!</v>
      </c>
      <c r="AA182" s="25" t="s">
        <v>478</v>
      </c>
      <c r="AB182" s="124">
        <v>44386</v>
      </c>
      <c r="AC182" s="112" t="s">
        <v>64</v>
      </c>
      <c r="AD182" s="112" t="s">
        <v>479</v>
      </c>
      <c r="AE182" s="125">
        <v>0</v>
      </c>
      <c r="AF182" s="4" t="s">
        <v>197</v>
      </c>
      <c r="AG182" s="107">
        <v>141</v>
      </c>
      <c r="AH182" s="118" t="s">
        <v>267</v>
      </c>
      <c r="AI182" s="124">
        <v>44502</v>
      </c>
      <c r="AJ182" s="118" t="s">
        <v>1206</v>
      </c>
      <c r="AK182" s="145" t="s">
        <v>481</v>
      </c>
      <c r="AL182" s="125">
        <v>0</v>
      </c>
      <c r="AM182" s="125">
        <v>0</v>
      </c>
      <c r="AN182" s="118" t="s">
        <v>270</v>
      </c>
      <c r="AO182" s="193" t="s">
        <v>158</v>
      </c>
      <c r="AP182" s="192" t="s">
        <v>202</v>
      </c>
      <c r="AQ182" s="272" t="s">
        <v>1231</v>
      </c>
      <c r="AR182" s="252">
        <v>44620</v>
      </c>
      <c r="AS182" s="2" t="s">
        <v>62</v>
      </c>
      <c r="AT182" s="85" t="s">
        <v>84</v>
      </c>
      <c r="AU182" s="270">
        <v>1</v>
      </c>
      <c r="AV182" s="4" t="str">
        <f t="shared" si="2"/>
        <v>CUMPLIMIENTO TOTAL</v>
      </c>
      <c r="AW182" s="107" t="e">
        <f>(IF(AP182="CERRADO","NO APLICA ACCION CERRADA",AE182-#REF!))</f>
        <v>#REF!</v>
      </c>
      <c r="AX182" s="118" t="e">
        <f>(IF(AP182="CERRADO","NO APLICA ACCION CERRADA",IF(Z182&lt;=0,"VENCIDO",IF(Z182&lt;=#REF!,"POR VENCER","CON TIEMPO"))))</f>
        <v>#REF!</v>
      </c>
      <c r="AY182" s="257">
        <v>44638</v>
      </c>
      <c r="AZ182" s="256" t="s">
        <v>1236</v>
      </c>
      <c r="BA182" s="45" t="s">
        <v>1170</v>
      </c>
      <c r="BB182" s="234">
        <v>1</v>
      </c>
      <c r="BC182" s="118" t="s">
        <v>49</v>
      </c>
      <c r="BD182" s="45"/>
      <c r="BE182" s="45"/>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row>
    <row r="183" spans="1:438" ht="50.25" hidden="1" customHeight="1" x14ac:dyDescent="0.25">
      <c r="A183" s="35">
        <v>298</v>
      </c>
      <c r="B183" s="26" t="s">
        <v>24</v>
      </c>
      <c r="C183" s="25" t="s">
        <v>25</v>
      </c>
      <c r="D183" s="28" t="s">
        <v>99</v>
      </c>
      <c r="E183" s="25" t="s">
        <v>247</v>
      </c>
      <c r="F183" s="25" t="s">
        <v>360</v>
      </c>
      <c r="G183" s="25" t="s">
        <v>701</v>
      </c>
      <c r="H183" s="25" t="s">
        <v>6</v>
      </c>
      <c r="I183" s="28" t="s">
        <v>1237</v>
      </c>
      <c r="J183" s="28" t="s">
        <v>84</v>
      </c>
      <c r="K183" s="25" t="s">
        <v>1238</v>
      </c>
      <c r="L183" s="28">
        <v>2019</v>
      </c>
      <c r="M183" s="26" t="s">
        <v>1239</v>
      </c>
      <c r="N183" s="40" t="s">
        <v>1240</v>
      </c>
      <c r="O183" s="27" t="s">
        <v>1241</v>
      </c>
      <c r="P183" s="28" t="s">
        <v>84</v>
      </c>
      <c r="Q183" s="25" t="s">
        <v>84</v>
      </c>
      <c r="R183" s="25" t="s">
        <v>1000</v>
      </c>
      <c r="S183" s="28" t="s">
        <v>84</v>
      </c>
      <c r="T183" s="28" t="s">
        <v>84</v>
      </c>
      <c r="U183" s="37">
        <v>43952</v>
      </c>
      <c r="V183" s="37">
        <v>44196</v>
      </c>
      <c r="W183" s="37">
        <v>44452</v>
      </c>
      <c r="X183" s="37" t="s">
        <v>64</v>
      </c>
      <c r="Y183" s="37" t="s">
        <v>64</v>
      </c>
      <c r="Z183" s="34" t="e">
        <f>(IF(AP183=#REF!,#REF!,V183-#REF!))</f>
        <v>#REF!</v>
      </c>
      <c r="AA183" s="117" t="s">
        <v>1242</v>
      </c>
      <c r="AB183" s="124">
        <v>44418</v>
      </c>
      <c r="AC183" s="112" t="s">
        <v>64</v>
      </c>
      <c r="AD183" s="110" t="s">
        <v>1243</v>
      </c>
      <c r="AE183" s="125">
        <v>0.75</v>
      </c>
      <c r="AF183" s="4" t="s">
        <v>527</v>
      </c>
      <c r="AG183" s="107">
        <v>-255</v>
      </c>
      <c r="AH183" s="118" t="s">
        <v>198</v>
      </c>
      <c r="AI183" s="124">
        <v>44502</v>
      </c>
      <c r="AJ183" s="118" t="s">
        <v>1244</v>
      </c>
      <c r="AK183" s="118" t="s">
        <v>481</v>
      </c>
      <c r="AL183" s="125">
        <v>1</v>
      </c>
      <c r="AM183" s="125">
        <v>1</v>
      </c>
      <c r="AN183" s="118" t="s">
        <v>157</v>
      </c>
      <c r="AO183" s="193" t="s">
        <v>158</v>
      </c>
      <c r="AP183" s="191" t="s">
        <v>49</v>
      </c>
      <c r="AQ183" s="85" t="s">
        <v>154</v>
      </c>
      <c r="AR183" s="48">
        <v>44228</v>
      </c>
      <c r="AS183" s="46" t="s">
        <v>62</v>
      </c>
      <c r="AT183" s="46" t="s">
        <v>84</v>
      </c>
      <c r="AU183" s="47">
        <v>1</v>
      </c>
      <c r="AV183" s="4" t="str">
        <f t="shared" si="2"/>
        <v>CUMPLIMIENTO TOTAL</v>
      </c>
      <c r="AW183" s="107" t="str">
        <f>(IF(AP183="CERRADO","NO APLICA ACCION CERRADA",AE183-#REF!))</f>
        <v>NO APLICA ACCION CERRADA</v>
      </c>
      <c r="AX183" s="118" t="str">
        <f>(IF(AP183="CERRADO","NO APLICA ACCION CERRADA",IF(Z183&lt;=0,"VENCIDO",IF(Z183&lt;=#REF!,"POR VENCER","CON TIEMPO"))))</f>
        <v>NO APLICA ACCION CERRADA</v>
      </c>
      <c r="AY183" s="48">
        <v>44228</v>
      </c>
      <c r="AZ183" s="313" t="s">
        <v>154</v>
      </c>
      <c r="BA183" s="46" t="s">
        <v>84</v>
      </c>
      <c r="BB183" s="47">
        <v>1</v>
      </c>
      <c r="BC183" s="118" t="s">
        <v>49</v>
      </c>
      <c r="BD183" s="45"/>
      <c r="BE183" s="45"/>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row>
    <row r="184" spans="1:438" ht="50.25" hidden="1" customHeight="1" x14ac:dyDescent="0.25">
      <c r="A184" s="35">
        <v>303</v>
      </c>
      <c r="B184" s="26" t="s">
        <v>24</v>
      </c>
      <c r="C184" s="25" t="s">
        <v>25</v>
      </c>
      <c r="D184" s="28" t="s">
        <v>99</v>
      </c>
      <c r="E184" s="25" t="s">
        <v>229</v>
      </c>
      <c r="F184" s="25" t="s">
        <v>1245</v>
      </c>
      <c r="G184" s="25" t="s">
        <v>701</v>
      </c>
      <c r="H184" s="25" t="s">
        <v>6</v>
      </c>
      <c r="I184" s="28" t="s">
        <v>1246</v>
      </c>
      <c r="J184" s="28" t="s">
        <v>84</v>
      </c>
      <c r="K184" s="25" t="s">
        <v>1238</v>
      </c>
      <c r="L184" s="28">
        <v>2019</v>
      </c>
      <c r="M184" s="26" t="s">
        <v>1247</v>
      </c>
      <c r="N184" s="40" t="s">
        <v>1248</v>
      </c>
      <c r="O184" s="27" t="s">
        <v>1249</v>
      </c>
      <c r="P184" s="28" t="s">
        <v>84</v>
      </c>
      <c r="Q184" s="25" t="s">
        <v>84</v>
      </c>
      <c r="R184" s="25" t="s">
        <v>1000</v>
      </c>
      <c r="S184" s="28" t="s">
        <v>84</v>
      </c>
      <c r="T184" s="28" t="s">
        <v>84</v>
      </c>
      <c r="U184" s="37">
        <v>43862</v>
      </c>
      <c r="V184" s="37">
        <v>44196</v>
      </c>
      <c r="W184" s="37">
        <v>44452</v>
      </c>
      <c r="X184" s="37" t="s">
        <v>64</v>
      </c>
      <c r="Y184" s="37" t="s">
        <v>64</v>
      </c>
      <c r="Z184" s="34" t="e">
        <f>(IF(AP184=#REF!,#REF!,V184-#REF!))</f>
        <v>#REF!</v>
      </c>
      <c r="AA184" s="110" t="s">
        <v>1250</v>
      </c>
      <c r="AB184" s="124">
        <v>44418</v>
      </c>
      <c r="AC184" s="112" t="s">
        <v>62</v>
      </c>
      <c r="AD184" s="112" t="s">
        <v>84</v>
      </c>
      <c r="AE184" s="125">
        <v>1</v>
      </c>
      <c r="AF184" s="4" t="s">
        <v>155</v>
      </c>
      <c r="AG184" s="107">
        <v>-255</v>
      </c>
      <c r="AH184" s="118" t="s">
        <v>198</v>
      </c>
      <c r="AI184" s="124">
        <v>44502</v>
      </c>
      <c r="AJ184" s="118" t="s">
        <v>1244</v>
      </c>
      <c r="AK184" s="118" t="s">
        <v>481</v>
      </c>
      <c r="AL184" s="125">
        <v>1</v>
      </c>
      <c r="AM184" s="125">
        <v>1</v>
      </c>
      <c r="AN184" s="118" t="s">
        <v>157</v>
      </c>
      <c r="AO184" s="193" t="s">
        <v>158</v>
      </c>
      <c r="AP184" s="191" t="s">
        <v>49</v>
      </c>
      <c r="AQ184" s="85" t="s">
        <v>154</v>
      </c>
      <c r="AR184" s="48">
        <v>44228</v>
      </c>
      <c r="AS184" s="46" t="s">
        <v>62</v>
      </c>
      <c r="AT184" s="46" t="s">
        <v>84</v>
      </c>
      <c r="AU184" s="47">
        <v>1</v>
      </c>
      <c r="AV184" s="4" t="str">
        <f t="shared" si="2"/>
        <v>CUMPLIMIENTO TOTAL</v>
      </c>
      <c r="AW184" s="107" t="str">
        <f>(IF(AP184="CERRADO","NO APLICA ACCION CERRADA",AE184-#REF!))</f>
        <v>NO APLICA ACCION CERRADA</v>
      </c>
      <c r="AX184" s="118" t="str">
        <f>(IF(AP184="CERRADO","NO APLICA ACCION CERRADA",IF(Z184&lt;=0,"VENCIDO",IF(Z184&lt;=#REF!,"POR VENCER","CON TIEMPO"))))</f>
        <v>NO APLICA ACCION CERRADA</v>
      </c>
      <c r="AY184" s="48">
        <v>44228</v>
      </c>
      <c r="AZ184" s="85" t="s">
        <v>154</v>
      </c>
      <c r="BA184" s="46" t="s">
        <v>84</v>
      </c>
      <c r="BB184" s="47">
        <v>1</v>
      </c>
      <c r="BC184" s="118" t="s">
        <v>49</v>
      </c>
      <c r="BD184" s="45"/>
      <c r="BE184" s="45"/>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row>
    <row r="185" spans="1:438" ht="50.25" hidden="1" customHeight="1" x14ac:dyDescent="0.25">
      <c r="A185" s="35">
        <v>304</v>
      </c>
      <c r="B185" s="26" t="s">
        <v>24</v>
      </c>
      <c r="C185" s="25" t="s">
        <v>25</v>
      </c>
      <c r="D185" s="28" t="s">
        <v>99</v>
      </c>
      <c r="E185" s="28" t="s">
        <v>252</v>
      </c>
      <c r="F185" s="25" t="s">
        <v>1075</v>
      </c>
      <c r="G185" s="25" t="s">
        <v>701</v>
      </c>
      <c r="H185" s="25" t="s">
        <v>6</v>
      </c>
      <c r="I185" s="28" t="s">
        <v>1251</v>
      </c>
      <c r="J185" s="28" t="s">
        <v>84</v>
      </c>
      <c r="K185" s="25" t="s">
        <v>1238</v>
      </c>
      <c r="L185" s="28">
        <v>2019</v>
      </c>
      <c r="M185" s="26" t="s">
        <v>1252</v>
      </c>
      <c r="N185" s="40" t="s">
        <v>1253</v>
      </c>
      <c r="O185" s="27" t="s">
        <v>1254</v>
      </c>
      <c r="P185" s="28" t="s">
        <v>84</v>
      </c>
      <c r="Q185" s="25" t="s">
        <v>84</v>
      </c>
      <c r="R185" s="25" t="s">
        <v>1000</v>
      </c>
      <c r="S185" s="28" t="s">
        <v>84</v>
      </c>
      <c r="T185" s="28" t="s">
        <v>84</v>
      </c>
      <c r="U185" s="37">
        <v>43952</v>
      </c>
      <c r="V185" s="37">
        <v>44196</v>
      </c>
      <c r="W185" s="37">
        <v>44452</v>
      </c>
      <c r="X185" s="37" t="s">
        <v>64</v>
      </c>
      <c r="Y185" s="37" t="s">
        <v>64</v>
      </c>
      <c r="Z185" s="34" t="e">
        <f>(IF(AP185=#REF!,#REF!,V185-#REF!))</f>
        <v>#REF!</v>
      </c>
      <c r="AA185" s="110" t="s">
        <v>1255</v>
      </c>
      <c r="AB185" s="124">
        <v>44418</v>
      </c>
      <c r="AC185" s="112" t="s">
        <v>62</v>
      </c>
      <c r="AD185" s="112" t="s">
        <v>84</v>
      </c>
      <c r="AE185" s="125">
        <v>1</v>
      </c>
      <c r="AF185" s="4" t="s">
        <v>155</v>
      </c>
      <c r="AG185" s="107">
        <v>-255</v>
      </c>
      <c r="AH185" s="118" t="s">
        <v>198</v>
      </c>
      <c r="AI185" s="124">
        <v>44502</v>
      </c>
      <c r="AJ185" s="118" t="s">
        <v>1244</v>
      </c>
      <c r="AK185" s="118" t="s">
        <v>481</v>
      </c>
      <c r="AL185" s="125">
        <v>1</v>
      </c>
      <c r="AM185" s="125">
        <v>1</v>
      </c>
      <c r="AN185" s="118" t="s">
        <v>157</v>
      </c>
      <c r="AO185" s="193" t="s">
        <v>158</v>
      </c>
      <c r="AP185" s="191" t="s">
        <v>49</v>
      </c>
      <c r="AQ185" s="85" t="s">
        <v>154</v>
      </c>
      <c r="AR185" s="48">
        <v>44228</v>
      </c>
      <c r="AS185" s="46" t="s">
        <v>62</v>
      </c>
      <c r="AT185" s="46" t="s">
        <v>84</v>
      </c>
      <c r="AU185" s="47">
        <v>1</v>
      </c>
      <c r="AV185" s="4" t="str">
        <f t="shared" si="2"/>
        <v>CUMPLIMIENTO TOTAL</v>
      </c>
      <c r="AW185" s="107" t="str">
        <f>(IF(AP185="CERRADO","NO APLICA ACCION CERRADA",AE185-#REF!))</f>
        <v>NO APLICA ACCION CERRADA</v>
      </c>
      <c r="AX185" s="118" t="str">
        <f>(IF(AP185="CERRADO","NO APLICA ACCION CERRADA",IF(Z185&lt;=0,"VENCIDO",IF(Z185&lt;=#REF!,"POR VENCER","CON TIEMPO"))))</f>
        <v>NO APLICA ACCION CERRADA</v>
      </c>
      <c r="AY185" s="48">
        <v>44228</v>
      </c>
      <c r="AZ185" s="85" t="s">
        <v>154</v>
      </c>
      <c r="BA185" s="46" t="s">
        <v>84</v>
      </c>
      <c r="BB185" s="47">
        <v>1</v>
      </c>
      <c r="BC185" s="118" t="s">
        <v>49</v>
      </c>
      <c r="BD185" s="45"/>
      <c r="BE185" s="45"/>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row>
    <row r="186" spans="1:438" ht="50.25" hidden="1" customHeight="1" x14ac:dyDescent="0.25">
      <c r="A186" s="35">
        <v>305</v>
      </c>
      <c r="B186" s="26" t="s">
        <v>24</v>
      </c>
      <c r="C186" s="25" t="s">
        <v>25</v>
      </c>
      <c r="D186" s="28" t="s">
        <v>99</v>
      </c>
      <c r="E186" s="25" t="s">
        <v>240</v>
      </c>
      <c r="F186" s="25" t="s">
        <v>1175</v>
      </c>
      <c r="G186" s="25" t="s">
        <v>701</v>
      </c>
      <c r="H186" s="25" t="s">
        <v>6</v>
      </c>
      <c r="I186" s="28" t="s">
        <v>1256</v>
      </c>
      <c r="J186" s="28" t="s">
        <v>84</v>
      </c>
      <c r="K186" s="25" t="s">
        <v>1238</v>
      </c>
      <c r="L186" s="28">
        <v>2019</v>
      </c>
      <c r="M186" s="26" t="s">
        <v>1257</v>
      </c>
      <c r="N186" s="40" t="s">
        <v>1258</v>
      </c>
      <c r="O186" s="27" t="s">
        <v>1259</v>
      </c>
      <c r="P186" s="28" t="s">
        <v>84</v>
      </c>
      <c r="Q186" s="25" t="s">
        <v>84</v>
      </c>
      <c r="R186" s="25" t="s">
        <v>1000</v>
      </c>
      <c r="S186" s="28" t="s">
        <v>84</v>
      </c>
      <c r="T186" s="28" t="s">
        <v>84</v>
      </c>
      <c r="U186" s="37">
        <v>43891</v>
      </c>
      <c r="V186" s="37">
        <v>44285</v>
      </c>
      <c r="W186" s="37">
        <v>44452</v>
      </c>
      <c r="X186" s="37" t="s">
        <v>64</v>
      </c>
      <c r="Y186" s="37" t="s">
        <v>64</v>
      </c>
      <c r="Z186" s="34" t="e">
        <f>(IF(AP186=#REF!,#REF!,V186-#REF!))</f>
        <v>#REF!</v>
      </c>
      <c r="AA186" s="110" t="s">
        <v>1260</v>
      </c>
      <c r="AB186" s="124">
        <v>44418</v>
      </c>
      <c r="AC186" s="112" t="s">
        <v>62</v>
      </c>
      <c r="AD186" s="112" t="s">
        <v>84</v>
      </c>
      <c r="AE186" s="125">
        <v>1</v>
      </c>
      <c r="AF186" s="4" t="s">
        <v>155</v>
      </c>
      <c r="AG186" s="107">
        <v>-166</v>
      </c>
      <c r="AH186" s="118" t="s">
        <v>198</v>
      </c>
      <c r="AI186" s="124">
        <v>44502</v>
      </c>
      <c r="AJ186" s="118" t="s">
        <v>1244</v>
      </c>
      <c r="AK186" s="118" t="s">
        <v>481</v>
      </c>
      <c r="AL186" s="125">
        <v>1</v>
      </c>
      <c r="AM186" s="125">
        <v>1</v>
      </c>
      <c r="AN186" s="118" t="s">
        <v>157</v>
      </c>
      <c r="AO186" s="193" t="s">
        <v>158</v>
      </c>
      <c r="AP186" s="191" t="s">
        <v>49</v>
      </c>
      <c r="AQ186" s="85" t="s">
        <v>154</v>
      </c>
      <c r="AR186" s="48">
        <v>44228</v>
      </c>
      <c r="AS186" s="46" t="s">
        <v>62</v>
      </c>
      <c r="AT186" s="46" t="s">
        <v>84</v>
      </c>
      <c r="AU186" s="47">
        <v>1</v>
      </c>
      <c r="AV186" s="4" t="str">
        <f t="shared" si="2"/>
        <v>CUMPLIMIENTO TOTAL</v>
      </c>
      <c r="AW186" s="107" t="str">
        <f>(IF(AP186="CERRADO","NO APLICA ACCION CERRADA",AE186-#REF!))</f>
        <v>NO APLICA ACCION CERRADA</v>
      </c>
      <c r="AX186" s="118" t="str">
        <f>(IF(AP186="CERRADO","NO APLICA ACCION CERRADA",IF(Z186&lt;=0,"VENCIDO",IF(Z186&lt;=#REF!,"POR VENCER","CON TIEMPO"))))</f>
        <v>NO APLICA ACCION CERRADA</v>
      </c>
      <c r="AY186" s="48">
        <v>44228</v>
      </c>
      <c r="AZ186" s="85" t="s">
        <v>154</v>
      </c>
      <c r="BA186" s="46" t="s">
        <v>84</v>
      </c>
      <c r="BB186" s="47">
        <v>1</v>
      </c>
      <c r="BC186" s="118" t="s">
        <v>49</v>
      </c>
      <c r="BD186" s="45"/>
      <c r="BE186" s="45"/>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row>
    <row r="187" spans="1:438" ht="50.25" hidden="1" customHeight="1" x14ac:dyDescent="0.25">
      <c r="A187" s="35">
        <v>306</v>
      </c>
      <c r="B187" s="26" t="s">
        <v>24</v>
      </c>
      <c r="C187" s="25" t="s">
        <v>25</v>
      </c>
      <c r="D187" s="28" t="s">
        <v>99</v>
      </c>
      <c r="E187" s="25" t="s">
        <v>240</v>
      </c>
      <c r="F187" s="25" t="s">
        <v>1261</v>
      </c>
      <c r="G187" s="25" t="s">
        <v>701</v>
      </c>
      <c r="H187" s="25" t="s">
        <v>6</v>
      </c>
      <c r="I187" s="28" t="s">
        <v>1262</v>
      </c>
      <c r="J187" s="28" t="s">
        <v>84</v>
      </c>
      <c r="K187" s="25" t="s">
        <v>1238</v>
      </c>
      <c r="L187" s="28">
        <v>2019</v>
      </c>
      <c r="M187" s="26" t="s">
        <v>1263</v>
      </c>
      <c r="N187" s="40" t="s">
        <v>1264</v>
      </c>
      <c r="O187" s="27" t="s">
        <v>1265</v>
      </c>
      <c r="P187" s="28" t="s">
        <v>84</v>
      </c>
      <c r="Q187" s="25" t="s">
        <v>84</v>
      </c>
      <c r="R187" s="25" t="s">
        <v>1000</v>
      </c>
      <c r="S187" s="28" t="s">
        <v>84</v>
      </c>
      <c r="T187" s="28" t="s">
        <v>84</v>
      </c>
      <c r="U187" s="37">
        <v>43952</v>
      </c>
      <c r="V187" s="37">
        <v>44196</v>
      </c>
      <c r="W187" s="37">
        <v>44452</v>
      </c>
      <c r="X187" s="37" t="s">
        <v>64</v>
      </c>
      <c r="Y187" s="37" t="s">
        <v>64</v>
      </c>
      <c r="Z187" s="34" t="e">
        <f>(IF(AP187=#REF!,#REF!,V187-#REF!))</f>
        <v>#REF!</v>
      </c>
      <c r="AA187" s="110" t="s">
        <v>1266</v>
      </c>
      <c r="AB187" s="124">
        <v>44418</v>
      </c>
      <c r="AC187" s="112" t="s">
        <v>64</v>
      </c>
      <c r="AD187" s="110" t="s">
        <v>1267</v>
      </c>
      <c r="AE187" s="125">
        <v>1</v>
      </c>
      <c r="AF187" s="4" t="s">
        <v>155</v>
      </c>
      <c r="AG187" s="107">
        <v>-255</v>
      </c>
      <c r="AH187" s="118" t="s">
        <v>198</v>
      </c>
      <c r="AI187" s="124">
        <v>44502</v>
      </c>
      <c r="AJ187" s="118" t="s">
        <v>1244</v>
      </c>
      <c r="AK187" s="118" t="s">
        <v>481</v>
      </c>
      <c r="AL187" s="125">
        <v>1</v>
      </c>
      <c r="AM187" s="125">
        <v>1</v>
      </c>
      <c r="AN187" s="118" t="s">
        <v>157</v>
      </c>
      <c r="AO187" s="193" t="s">
        <v>158</v>
      </c>
      <c r="AP187" s="191" t="s">
        <v>49</v>
      </c>
      <c r="AQ187" s="85" t="s">
        <v>154</v>
      </c>
      <c r="AR187" s="48">
        <v>44228</v>
      </c>
      <c r="AS187" s="46" t="s">
        <v>62</v>
      </c>
      <c r="AT187" s="46" t="s">
        <v>84</v>
      </c>
      <c r="AU187" s="47">
        <v>1</v>
      </c>
      <c r="AV187" s="4" t="str">
        <f t="shared" si="2"/>
        <v>CUMPLIMIENTO TOTAL</v>
      </c>
      <c r="AW187" s="107" t="str">
        <f>(IF(AP187="CERRADO","NO APLICA ACCION CERRADA",AE187-#REF!))</f>
        <v>NO APLICA ACCION CERRADA</v>
      </c>
      <c r="AX187" s="118" t="str">
        <f>(IF(AP187="CERRADO","NO APLICA ACCION CERRADA",IF(Z187&lt;=0,"VENCIDO",IF(Z187&lt;=#REF!,"POR VENCER","CON TIEMPO"))))</f>
        <v>NO APLICA ACCION CERRADA</v>
      </c>
      <c r="AY187" s="48">
        <v>44228</v>
      </c>
      <c r="AZ187" s="85" t="s">
        <v>154</v>
      </c>
      <c r="BA187" s="46" t="s">
        <v>84</v>
      </c>
      <c r="BB187" s="47">
        <v>1</v>
      </c>
      <c r="BC187" s="118" t="s">
        <v>49</v>
      </c>
      <c r="BD187" s="45"/>
      <c r="BE187" s="45"/>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row>
    <row r="188" spans="1:438" ht="50.25" hidden="1" customHeight="1" x14ac:dyDescent="0.25">
      <c r="A188" s="35">
        <v>310</v>
      </c>
      <c r="B188" s="26" t="s">
        <v>24</v>
      </c>
      <c r="C188" s="25" t="s">
        <v>29</v>
      </c>
      <c r="D188" s="28" t="s">
        <v>99</v>
      </c>
      <c r="E188" s="25" t="s">
        <v>462</v>
      </c>
      <c r="F188" s="25" t="s">
        <v>1188</v>
      </c>
      <c r="G188" s="25" t="s">
        <v>309</v>
      </c>
      <c r="H188" s="25" t="s">
        <v>6</v>
      </c>
      <c r="I188" s="28" t="s">
        <v>1268</v>
      </c>
      <c r="J188" s="28" t="s">
        <v>84</v>
      </c>
      <c r="K188" s="25" t="s">
        <v>1269</v>
      </c>
      <c r="L188" s="28">
        <v>2019</v>
      </c>
      <c r="M188" s="26" t="s">
        <v>1270</v>
      </c>
      <c r="N188" s="25" t="s">
        <v>54</v>
      </c>
      <c r="O188" s="26" t="s">
        <v>1271</v>
      </c>
      <c r="P188" s="28" t="s">
        <v>84</v>
      </c>
      <c r="Q188" s="25" t="s">
        <v>84</v>
      </c>
      <c r="R188" s="25" t="s">
        <v>1000</v>
      </c>
      <c r="S188" s="28" t="s">
        <v>84</v>
      </c>
      <c r="T188" s="28" t="s">
        <v>84</v>
      </c>
      <c r="U188" s="37" t="s">
        <v>54</v>
      </c>
      <c r="V188" s="37" t="s">
        <v>54</v>
      </c>
      <c r="W188" s="228">
        <v>2020</v>
      </c>
      <c r="X188" s="37" t="s">
        <v>64</v>
      </c>
      <c r="Y188" s="37" t="s">
        <v>62</v>
      </c>
      <c r="Z188" s="34" t="e">
        <f>(IF(AP188=#REF!,#REF!,V188-#REF!))</f>
        <v>#REF!</v>
      </c>
      <c r="AA188" s="118" t="s">
        <v>154</v>
      </c>
      <c r="AB188" s="124">
        <v>44337</v>
      </c>
      <c r="AC188" s="112" t="s">
        <v>62</v>
      </c>
      <c r="AD188" s="112" t="s">
        <v>84</v>
      </c>
      <c r="AE188" s="125">
        <v>1</v>
      </c>
      <c r="AF188" s="4" t="s">
        <v>155</v>
      </c>
      <c r="AG188" s="107" t="s">
        <v>156</v>
      </c>
      <c r="AH188" s="118" t="s">
        <v>156</v>
      </c>
      <c r="AI188" s="126">
        <v>44337</v>
      </c>
      <c r="AJ188" s="118" t="s">
        <v>154</v>
      </c>
      <c r="AK188" s="118" t="s">
        <v>84</v>
      </c>
      <c r="AL188" s="125">
        <v>1</v>
      </c>
      <c r="AM188" s="125">
        <v>1</v>
      </c>
      <c r="AN188" s="118" t="s">
        <v>157</v>
      </c>
      <c r="AO188" s="193" t="s">
        <v>158</v>
      </c>
      <c r="AP188" s="191" t="s">
        <v>49</v>
      </c>
      <c r="AQ188" s="85" t="s">
        <v>154</v>
      </c>
      <c r="AR188" s="48">
        <v>44228</v>
      </c>
      <c r="AS188" s="46" t="s">
        <v>62</v>
      </c>
      <c r="AT188" s="46" t="s">
        <v>84</v>
      </c>
      <c r="AU188" s="47">
        <v>1</v>
      </c>
      <c r="AV188" s="4" t="str">
        <f t="shared" si="2"/>
        <v>CUMPLIMIENTO TOTAL</v>
      </c>
      <c r="AW188" s="107" t="str">
        <f>(IF(AP188="CERRADO","NO APLICA ACCION CERRADA",AE188-#REF!))</f>
        <v>NO APLICA ACCION CERRADA</v>
      </c>
      <c r="AX188" s="118" t="str">
        <f>(IF(AP188="CERRADO","NO APLICA ACCION CERRADA",IF(Z188&lt;=0,"VENCIDO",IF(Z188&lt;=#REF!,"POR VENCER","CON TIEMPO"))))</f>
        <v>NO APLICA ACCION CERRADA</v>
      </c>
      <c r="AY188" s="48">
        <v>44228</v>
      </c>
      <c r="AZ188" s="85" t="s">
        <v>154</v>
      </c>
      <c r="BA188" s="46" t="s">
        <v>84</v>
      </c>
      <c r="BB188" s="47">
        <v>1</v>
      </c>
      <c r="BC188" s="118" t="s">
        <v>49</v>
      </c>
      <c r="BD188" s="45"/>
      <c r="BE188" s="45"/>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row>
    <row r="189" spans="1:438" ht="50.25" hidden="1" customHeight="1" x14ac:dyDescent="0.25">
      <c r="A189" s="35">
        <v>311</v>
      </c>
      <c r="B189" s="26" t="s">
        <v>24</v>
      </c>
      <c r="C189" s="25" t="s">
        <v>31</v>
      </c>
      <c r="D189" s="28" t="s">
        <v>99</v>
      </c>
      <c r="E189" s="25" t="s">
        <v>252</v>
      </c>
      <c r="F189" s="25" t="s">
        <v>1272</v>
      </c>
      <c r="G189" s="25" t="s">
        <v>631</v>
      </c>
      <c r="H189" s="25" t="s">
        <v>6</v>
      </c>
      <c r="I189" s="28" t="s">
        <v>1273</v>
      </c>
      <c r="J189" s="28" t="s">
        <v>84</v>
      </c>
      <c r="K189" s="25" t="s">
        <v>1274</v>
      </c>
      <c r="L189" s="28">
        <v>2019</v>
      </c>
      <c r="M189" s="26" t="s">
        <v>1275</v>
      </c>
      <c r="N189" s="29" t="s">
        <v>1276</v>
      </c>
      <c r="O189" s="26" t="s">
        <v>1277</v>
      </c>
      <c r="P189" s="28" t="s">
        <v>84</v>
      </c>
      <c r="Q189" s="25" t="s">
        <v>84</v>
      </c>
      <c r="R189" s="25" t="s">
        <v>1000</v>
      </c>
      <c r="S189" s="28" t="s">
        <v>84</v>
      </c>
      <c r="T189" s="28" t="s">
        <v>84</v>
      </c>
      <c r="U189" s="37">
        <v>43617</v>
      </c>
      <c r="V189" s="37">
        <v>43981</v>
      </c>
      <c r="W189" s="228">
        <v>2020</v>
      </c>
      <c r="X189" s="37" t="s">
        <v>64</v>
      </c>
      <c r="Y189" s="37" t="s">
        <v>64</v>
      </c>
      <c r="Z189" s="34" t="e">
        <f>(IF(AP189=#REF!,#REF!,V189-#REF!))</f>
        <v>#REF!</v>
      </c>
      <c r="AA189" s="118" t="s">
        <v>154</v>
      </c>
      <c r="AB189" s="124">
        <v>44337</v>
      </c>
      <c r="AC189" s="112" t="s">
        <v>62</v>
      </c>
      <c r="AD189" s="112" t="s">
        <v>84</v>
      </c>
      <c r="AE189" s="125">
        <v>1</v>
      </c>
      <c r="AF189" s="4" t="s">
        <v>155</v>
      </c>
      <c r="AG189" s="107" t="s">
        <v>156</v>
      </c>
      <c r="AH189" s="118" t="s">
        <v>156</v>
      </c>
      <c r="AI189" s="126">
        <v>44337</v>
      </c>
      <c r="AJ189" s="118" t="s">
        <v>154</v>
      </c>
      <c r="AK189" s="118" t="s">
        <v>84</v>
      </c>
      <c r="AL189" s="125">
        <v>1</v>
      </c>
      <c r="AM189" s="125">
        <v>1</v>
      </c>
      <c r="AN189" s="118" t="s">
        <v>157</v>
      </c>
      <c r="AO189" s="193" t="s">
        <v>158</v>
      </c>
      <c r="AP189" s="191" t="s">
        <v>49</v>
      </c>
      <c r="AQ189" s="85" t="s">
        <v>154</v>
      </c>
      <c r="AR189" s="48">
        <v>44228</v>
      </c>
      <c r="AS189" s="46" t="s">
        <v>62</v>
      </c>
      <c r="AT189" s="46" t="s">
        <v>84</v>
      </c>
      <c r="AU189" s="47">
        <v>1</v>
      </c>
      <c r="AV189" s="4" t="str">
        <f t="shared" si="2"/>
        <v>CUMPLIMIENTO TOTAL</v>
      </c>
      <c r="AW189" s="107" t="str">
        <f>(IF(AP189="CERRADO","NO APLICA ACCION CERRADA",AE189-#REF!))</f>
        <v>NO APLICA ACCION CERRADA</v>
      </c>
      <c r="AX189" s="118" t="str">
        <f>(IF(AP189="CERRADO","NO APLICA ACCION CERRADA",IF(Z189&lt;=0,"VENCIDO",IF(Z189&lt;=#REF!,"POR VENCER","CON TIEMPO"))))</f>
        <v>NO APLICA ACCION CERRADA</v>
      </c>
      <c r="AY189" s="48">
        <v>44228</v>
      </c>
      <c r="AZ189" s="85" t="s">
        <v>154</v>
      </c>
      <c r="BA189" s="46" t="s">
        <v>84</v>
      </c>
      <c r="BB189" s="47">
        <v>1</v>
      </c>
      <c r="BC189" s="118" t="s">
        <v>49</v>
      </c>
      <c r="BD189" s="45"/>
      <c r="BE189" s="45"/>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row>
    <row r="190" spans="1:438" ht="50.25" hidden="1" customHeight="1" x14ac:dyDescent="0.25">
      <c r="A190" s="35">
        <v>312</v>
      </c>
      <c r="B190" s="26" t="s">
        <v>24</v>
      </c>
      <c r="C190" s="25" t="s">
        <v>31</v>
      </c>
      <c r="D190" s="28" t="s">
        <v>99</v>
      </c>
      <c r="E190" s="25" t="s">
        <v>252</v>
      </c>
      <c r="F190" s="25" t="s">
        <v>1272</v>
      </c>
      <c r="G190" s="25" t="s">
        <v>631</v>
      </c>
      <c r="H190" s="25" t="s">
        <v>6</v>
      </c>
      <c r="I190" s="28" t="s">
        <v>1278</v>
      </c>
      <c r="J190" s="28" t="s">
        <v>84</v>
      </c>
      <c r="K190" s="25" t="s">
        <v>1274</v>
      </c>
      <c r="L190" s="28">
        <v>2019</v>
      </c>
      <c r="M190" s="26" t="s">
        <v>1279</v>
      </c>
      <c r="N190" s="26" t="s">
        <v>1280</v>
      </c>
      <c r="O190" s="29" t="s">
        <v>1281</v>
      </c>
      <c r="P190" s="28" t="s">
        <v>84</v>
      </c>
      <c r="Q190" s="25" t="s">
        <v>84</v>
      </c>
      <c r="R190" s="25" t="s">
        <v>1000</v>
      </c>
      <c r="S190" s="28" t="s">
        <v>84</v>
      </c>
      <c r="T190" s="28" t="s">
        <v>84</v>
      </c>
      <c r="U190" s="37">
        <v>43617</v>
      </c>
      <c r="V190" s="37">
        <v>43981</v>
      </c>
      <c r="W190" s="37"/>
      <c r="X190" s="37" t="s">
        <v>64</v>
      </c>
      <c r="Y190" s="37" t="s">
        <v>64</v>
      </c>
      <c r="Z190" s="34" t="e">
        <f>(IF(AP190=#REF!,#REF!,V190-#REF!))</f>
        <v>#REF!</v>
      </c>
      <c r="AA190" s="106" t="s">
        <v>1282</v>
      </c>
      <c r="AB190" s="124">
        <v>44385</v>
      </c>
      <c r="AC190" s="112" t="s">
        <v>62</v>
      </c>
      <c r="AD190" s="112" t="s">
        <v>84</v>
      </c>
      <c r="AE190" s="125">
        <v>1</v>
      </c>
      <c r="AF190" s="4" t="s">
        <v>155</v>
      </c>
      <c r="AG190" s="107">
        <v>-470</v>
      </c>
      <c r="AH190" s="118" t="s">
        <v>198</v>
      </c>
      <c r="AI190" s="126" t="s">
        <v>1283</v>
      </c>
      <c r="AJ190" s="126" t="s">
        <v>1284</v>
      </c>
      <c r="AK190" s="118" t="s">
        <v>200</v>
      </c>
      <c r="AL190" s="125">
        <v>1</v>
      </c>
      <c r="AM190" s="125">
        <v>0.7</v>
      </c>
      <c r="AN190" s="118" t="s">
        <v>201</v>
      </c>
      <c r="AO190" s="193" t="s">
        <v>158</v>
      </c>
      <c r="AP190" s="192" t="s">
        <v>202</v>
      </c>
      <c r="AQ190" s="85" t="s">
        <v>1285</v>
      </c>
      <c r="AR190" s="48">
        <v>44620</v>
      </c>
      <c r="AS190" s="46" t="s">
        <v>221</v>
      </c>
      <c r="AT190" s="46" t="s">
        <v>84</v>
      </c>
      <c r="AU190" s="47">
        <v>1</v>
      </c>
      <c r="AV190" s="4" t="str">
        <f t="shared" si="2"/>
        <v>CUMPLIMIENTO TOTAL</v>
      </c>
      <c r="AW190" s="107" t="e">
        <f>(IF(AP190="CERRADO","NO APLICA ACCION CERRADA",AE190-#REF!))</f>
        <v>#REF!</v>
      </c>
      <c r="AX190" s="118" t="e">
        <f>(IF(AP190="CERRADO","NO APLICA ACCION CERRADA",IF(Z190&lt;=0,"VENCIDO",IF(Z190&lt;=#REF!,"POR VENCER","CON TIEMPO"))))</f>
        <v>#REF!</v>
      </c>
      <c r="AY190" s="257">
        <v>44638</v>
      </c>
      <c r="AZ190" s="314" t="s">
        <v>1286</v>
      </c>
      <c r="BA190" s="45" t="s">
        <v>1005</v>
      </c>
      <c r="BB190" s="234">
        <v>1</v>
      </c>
      <c r="BC190" s="118" t="s">
        <v>49</v>
      </c>
      <c r="BD190" s="45"/>
      <c r="BE190" s="45"/>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row>
    <row r="191" spans="1:438" ht="50.25" hidden="1" customHeight="1" x14ac:dyDescent="0.25">
      <c r="A191" s="35">
        <v>313</v>
      </c>
      <c r="B191" s="26" t="s">
        <v>24</v>
      </c>
      <c r="C191" s="25" t="s">
        <v>31</v>
      </c>
      <c r="D191" s="28" t="s">
        <v>99</v>
      </c>
      <c r="E191" s="25" t="s">
        <v>1074</v>
      </c>
      <c r="F191" s="25" t="s">
        <v>1075</v>
      </c>
      <c r="G191" s="25" t="s">
        <v>631</v>
      </c>
      <c r="H191" s="25" t="s">
        <v>6</v>
      </c>
      <c r="I191" s="28" t="s">
        <v>1287</v>
      </c>
      <c r="J191" s="28" t="s">
        <v>84</v>
      </c>
      <c r="K191" s="25" t="s">
        <v>1274</v>
      </c>
      <c r="L191" s="28">
        <v>2019</v>
      </c>
      <c r="M191" s="26" t="s">
        <v>1288</v>
      </c>
      <c r="N191" s="26" t="s">
        <v>1289</v>
      </c>
      <c r="O191" s="26" t="s">
        <v>1290</v>
      </c>
      <c r="P191" s="28" t="s">
        <v>84</v>
      </c>
      <c r="Q191" s="25" t="s">
        <v>84</v>
      </c>
      <c r="R191" s="25" t="s">
        <v>1000</v>
      </c>
      <c r="S191" s="28" t="s">
        <v>84</v>
      </c>
      <c r="T191" s="28" t="s">
        <v>84</v>
      </c>
      <c r="U191" s="37">
        <v>43617</v>
      </c>
      <c r="V191" s="37">
        <v>43981</v>
      </c>
      <c r="W191" s="37"/>
      <c r="X191" s="37" t="s">
        <v>64</v>
      </c>
      <c r="Y191" s="37" t="s">
        <v>64</v>
      </c>
      <c r="Z191" s="34" t="e">
        <f>(IF(AP191=#REF!,#REF!,V191-#REF!))</f>
        <v>#REF!</v>
      </c>
      <c r="AA191" s="106" t="s">
        <v>1291</v>
      </c>
      <c r="AB191" s="124">
        <v>44385</v>
      </c>
      <c r="AC191" s="112" t="s">
        <v>64</v>
      </c>
      <c r="AD191" s="116" t="s">
        <v>1292</v>
      </c>
      <c r="AE191" s="125">
        <v>0.26</v>
      </c>
      <c r="AF191" s="4" t="s">
        <v>920</v>
      </c>
      <c r="AG191" s="107">
        <v>-470</v>
      </c>
      <c r="AH191" s="118" t="s">
        <v>198</v>
      </c>
      <c r="AI191" s="124">
        <v>44516</v>
      </c>
      <c r="AJ191" s="118" t="s">
        <v>1293</v>
      </c>
      <c r="AK191" s="118" t="s">
        <v>200</v>
      </c>
      <c r="AL191" s="125">
        <v>0</v>
      </c>
      <c r="AM191" s="125">
        <v>0.26</v>
      </c>
      <c r="AN191" s="118" t="s">
        <v>213</v>
      </c>
      <c r="AO191" s="193" t="s">
        <v>158</v>
      </c>
      <c r="AP191" s="192" t="s">
        <v>202</v>
      </c>
      <c r="AQ191" s="268" t="s">
        <v>1294</v>
      </c>
      <c r="AR191" s="48">
        <v>44620</v>
      </c>
      <c r="AS191" s="46" t="s">
        <v>221</v>
      </c>
      <c r="AT191" s="46" t="s">
        <v>84</v>
      </c>
      <c r="AU191" s="47">
        <v>1</v>
      </c>
      <c r="AV191" s="4" t="str">
        <f t="shared" si="2"/>
        <v>CUMPLIMIENTO TOTAL</v>
      </c>
      <c r="AW191" s="107" t="e">
        <f>(IF(AP191="CERRADO","NO APLICA ACCION CERRADA",AE191-#REF!))</f>
        <v>#REF!</v>
      </c>
      <c r="AX191" s="118" t="e">
        <f>(IF(AP191="CERRADO","NO APLICA ACCION CERRADA",IF(Z191&lt;=0,"VENCIDO",IF(Z191&lt;=#REF!,"POR VENCER","CON TIEMPO"))))</f>
        <v>#REF!</v>
      </c>
      <c r="AY191" s="257">
        <v>44638</v>
      </c>
      <c r="AZ191" s="2" t="s">
        <v>1295</v>
      </c>
      <c r="BA191" s="45" t="s">
        <v>1005</v>
      </c>
      <c r="BB191" s="234">
        <v>1</v>
      </c>
      <c r="BC191" s="118" t="s">
        <v>49</v>
      </c>
      <c r="BD191" s="45"/>
      <c r="BE191" s="45"/>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row>
    <row r="192" spans="1:438" ht="50.25" hidden="1" customHeight="1" x14ac:dyDescent="0.25">
      <c r="A192" s="35">
        <v>314</v>
      </c>
      <c r="B192" s="26" t="s">
        <v>24</v>
      </c>
      <c r="C192" s="25" t="s">
        <v>31</v>
      </c>
      <c r="D192" s="28" t="s">
        <v>99</v>
      </c>
      <c r="E192" s="25" t="s">
        <v>967</v>
      </c>
      <c r="F192" s="25" t="s">
        <v>1296</v>
      </c>
      <c r="G192" s="25" t="s">
        <v>631</v>
      </c>
      <c r="H192" s="25" t="s">
        <v>6</v>
      </c>
      <c r="I192" s="28" t="s">
        <v>1297</v>
      </c>
      <c r="J192" s="28" t="s">
        <v>84</v>
      </c>
      <c r="K192" s="25" t="s">
        <v>1274</v>
      </c>
      <c r="L192" s="28">
        <v>2019</v>
      </c>
      <c r="M192" s="26" t="s">
        <v>1298</v>
      </c>
      <c r="N192" s="26" t="s">
        <v>1299</v>
      </c>
      <c r="O192" s="26" t="s">
        <v>1300</v>
      </c>
      <c r="P192" s="28" t="s">
        <v>84</v>
      </c>
      <c r="Q192" s="25" t="s">
        <v>84</v>
      </c>
      <c r="R192" s="25" t="s">
        <v>1000</v>
      </c>
      <c r="S192" s="28" t="s">
        <v>84</v>
      </c>
      <c r="T192" s="28" t="s">
        <v>84</v>
      </c>
      <c r="U192" s="37">
        <v>43617</v>
      </c>
      <c r="V192" s="37">
        <v>43981</v>
      </c>
      <c r="W192" s="37">
        <v>44452</v>
      </c>
      <c r="X192" s="37" t="s">
        <v>64</v>
      </c>
      <c r="Y192" s="37" t="s">
        <v>64</v>
      </c>
      <c r="Z192" s="34" t="e">
        <f>(IF(AP192=#REF!,#REF!,V192-#REF!))</f>
        <v>#REF!</v>
      </c>
      <c r="AA192" s="106" t="s">
        <v>1301</v>
      </c>
      <c r="AB192" s="124">
        <v>44385</v>
      </c>
      <c r="AC192" s="112" t="s">
        <v>62</v>
      </c>
      <c r="AD192" s="112" t="s">
        <v>84</v>
      </c>
      <c r="AE192" s="125">
        <v>1</v>
      </c>
      <c r="AF192" s="4" t="s">
        <v>155</v>
      </c>
      <c r="AG192" s="107">
        <v>-470</v>
      </c>
      <c r="AH192" s="118" t="s">
        <v>198</v>
      </c>
      <c r="AI192" s="124">
        <v>44516</v>
      </c>
      <c r="AJ192" s="118" t="s">
        <v>1302</v>
      </c>
      <c r="AK192" s="118" t="s">
        <v>200</v>
      </c>
      <c r="AL192" s="125">
        <v>1</v>
      </c>
      <c r="AM192" s="125">
        <v>1</v>
      </c>
      <c r="AN192" s="118" t="s">
        <v>157</v>
      </c>
      <c r="AO192" s="193" t="s">
        <v>158</v>
      </c>
      <c r="AP192" s="191" t="s">
        <v>49</v>
      </c>
      <c r="AQ192" s="85" t="s">
        <v>154</v>
      </c>
      <c r="AR192" s="48">
        <v>44228</v>
      </c>
      <c r="AS192" s="46" t="s">
        <v>62</v>
      </c>
      <c r="AT192" s="46" t="s">
        <v>84</v>
      </c>
      <c r="AU192" s="47">
        <v>1</v>
      </c>
      <c r="AV192" s="4" t="str">
        <f t="shared" si="2"/>
        <v>CUMPLIMIENTO TOTAL</v>
      </c>
      <c r="AW192" s="107" t="str">
        <f>(IF(AP192="CERRADO","NO APLICA ACCION CERRADA",AE192-#REF!))</f>
        <v>NO APLICA ACCION CERRADA</v>
      </c>
      <c r="AX192" s="118" t="str">
        <f>(IF(AP192="CERRADO","NO APLICA ACCION CERRADA",IF(Z192&lt;=0,"VENCIDO",IF(Z192&lt;=#REF!,"POR VENCER","CON TIEMPO"))))</f>
        <v>NO APLICA ACCION CERRADA</v>
      </c>
      <c r="AY192" s="48">
        <v>44228</v>
      </c>
      <c r="AZ192" s="85" t="s">
        <v>154</v>
      </c>
      <c r="BA192" s="46" t="s">
        <v>84</v>
      </c>
      <c r="BB192" s="47">
        <v>1</v>
      </c>
      <c r="BC192" s="118" t="s">
        <v>49</v>
      </c>
      <c r="BD192" s="45"/>
      <c r="BE192" s="45"/>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row>
    <row r="193" spans="1:438" ht="50.25" hidden="1" customHeight="1" x14ac:dyDescent="0.25">
      <c r="A193" s="35">
        <v>315</v>
      </c>
      <c r="B193" s="26" t="s">
        <v>24</v>
      </c>
      <c r="C193" s="25" t="s">
        <v>31</v>
      </c>
      <c r="D193" s="28" t="s">
        <v>99</v>
      </c>
      <c r="E193" s="25" t="s">
        <v>1074</v>
      </c>
      <c r="F193" s="25" t="s">
        <v>1303</v>
      </c>
      <c r="G193" s="25" t="s">
        <v>631</v>
      </c>
      <c r="H193" s="25" t="s">
        <v>6</v>
      </c>
      <c r="I193" s="28" t="s">
        <v>1304</v>
      </c>
      <c r="J193" s="28" t="s">
        <v>84</v>
      </c>
      <c r="K193" s="25" t="s">
        <v>1274</v>
      </c>
      <c r="L193" s="28">
        <v>2019</v>
      </c>
      <c r="M193" s="26" t="s">
        <v>1305</v>
      </c>
      <c r="N193" s="26" t="s">
        <v>1306</v>
      </c>
      <c r="O193" s="26" t="s">
        <v>1307</v>
      </c>
      <c r="P193" s="28" t="s">
        <v>84</v>
      </c>
      <c r="Q193" s="25" t="s">
        <v>84</v>
      </c>
      <c r="R193" s="25" t="s">
        <v>1000</v>
      </c>
      <c r="S193" s="28" t="s">
        <v>84</v>
      </c>
      <c r="T193" s="28" t="s">
        <v>84</v>
      </c>
      <c r="U193" s="37">
        <v>43617</v>
      </c>
      <c r="V193" s="37">
        <v>43981</v>
      </c>
      <c r="W193" s="228">
        <v>2020</v>
      </c>
      <c r="X193" s="37" t="s">
        <v>64</v>
      </c>
      <c r="Y193" s="37" t="s">
        <v>64</v>
      </c>
      <c r="Z193" s="34" t="e">
        <f>(IF(AP193=#REF!,#REF!,V193-#REF!))</f>
        <v>#REF!</v>
      </c>
      <c r="AA193" s="118" t="s">
        <v>154</v>
      </c>
      <c r="AB193" s="124">
        <v>44337</v>
      </c>
      <c r="AC193" s="112" t="s">
        <v>62</v>
      </c>
      <c r="AD193" s="112" t="s">
        <v>84</v>
      </c>
      <c r="AE193" s="125">
        <v>1</v>
      </c>
      <c r="AF193" s="4" t="s">
        <v>155</v>
      </c>
      <c r="AG193" s="107" t="s">
        <v>156</v>
      </c>
      <c r="AH193" s="118" t="s">
        <v>156</v>
      </c>
      <c r="AI193" s="126">
        <v>44337</v>
      </c>
      <c r="AJ193" s="118" t="s">
        <v>154</v>
      </c>
      <c r="AK193" s="118" t="s">
        <v>84</v>
      </c>
      <c r="AL193" s="125">
        <v>1</v>
      </c>
      <c r="AM193" s="125">
        <v>1</v>
      </c>
      <c r="AN193" s="118" t="s">
        <v>157</v>
      </c>
      <c r="AO193" s="193" t="s">
        <v>158</v>
      </c>
      <c r="AP193" s="191" t="s">
        <v>49</v>
      </c>
      <c r="AQ193" s="85" t="s">
        <v>154</v>
      </c>
      <c r="AR193" s="48">
        <v>44228</v>
      </c>
      <c r="AS193" s="46" t="s">
        <v>62</v>
      </c>
      <c r="AT193" s="46" t="s">
        <v>84</v>
      </c>
      <c r="AU193" s="47">
        <v>1</v>
      </c>
      <c r="AV193" s="4" t="str">
        <f t="shared" si="2"/>
        <v>CUMPLIMIENTO TOTAL</v>
      </c>
      <c r="AW193" s="107" t="str">
        <f>(IF(AP193="CERRADO","NO APLICA ACCION CERRADA",AE193-#REF!))</f>
        <v>NO APLICA ACCION CERRADA</v>
      </c>
      <c r="AX193" s="118" t="str">
        <f>(IF(AP193="CERRADO","NO APLICA ACCION CERRADA",IF(Z193&lt;=0,"VENCIDO",IF(Z193&lt;=#REF!,"POR VENCER","CON TIEMPO"))))</f>
        <v>NO APLICA ACCION CERRADA</v>
      </c>
      <c r="AY193" s="48">
        <v>44228</v>
      </c>
      <c r="AZ193" s="85" t="s">
        <v>154</v>
      </c>
      <c r="BA193" s="46" t="s">
        <v>84</v>
      </c>
      <c r="BB193" s="47">
        <v>1</v>
      </c>
      <c r="BC193" s="118" t="s">
        <v>49</v>
      </c>
      <c r="BD193" s="45"/>
      <c r="BE193" s="45"/>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row>
    <row r="194" spans="1:438" ht="50.25" hidden="1" customHeight="1" x14ac:dyDescent="0.25">
      <c r="A194" s="35">
        <v>316</v>
      </c>
      <c r="B194" s="26" t="s">
        <v>24</v>
      </c>
      <c r="C194" s="25" t="s">
        <v>31</v>
      </c>
      <c r="D194" s="28" t="s">
        <v>99</v>
      </c>
      <c r="E194" s="25" t="s">
        <v>334</v>
      </c>
      <c r="F194" s="25" t="s">
        <v>1069</v>
      </c>
      <c r="G194" s="25" t="s">
        <v>631</v>
      </c>
      <c r="H194" s="25" t="s">
        <v>6</v>
      </c>
      <c r="I194" s="28" t="s">
        <v>1308</v>
      </c>
      <c r="J194" s="28" t="s">
        <v>84</v>
      </c>
      <c r="K194" s="25" t="s">
        <v>1274</v>
      </c>
      <c r="L194" s="28">
        <v>2019</v>
      </c>
      <c r="M194" s="26" t="s">
        <v>1309</v>
      </c>
      <c r="N194" s="26" t="s">
        <v>1310</v>
      </c>
      <c r="O194" s="26" t="s">
        <v>1311</v>
      </c>
      <c r="P194" s="28" t="s">
        <v>84</v>
      </c>
      <c r="Q194" s="25" t="s">
        <v>84</v>
      </c>
      <c r="R194" s="25" t="s">
        <v>1000</v>
      </c>
      <c r="S194" s="28" t="s">
        <v>84</v>
      </c>
      <c r="T194" s="28" t="s">
        <v>84</v>
      </c>
      <c r="U194" s="37">
        <v>43617</v>
      </c>
      <c r="V194" s="37">
        <v>43981</v>
      </c>
      <c r="W194" s="228">
        <v>2020</v>
      </c>
      <c r="X194" s="37" t="s">
        <v>64</v>
      </c>
      <c r="Y194" s="37" t="s">
        <v>64</v>
      </c>
      <c r="Z194" s="34" t="e">
        <f>(IF(AP194=#REF!,#REF!,V194-#REF!))</f>
        <v>#REF!</v>
      </c>
      <c r="AA194" s="118" t="s">
        <v>154</v>
      </c>
      <c r="AB194" s="124">
        <v>44337</v>
      </c>
      <c r="AC194" s="112" t="s">
        <v>62</v>
      </c>
      <c r="AD194" s="112" t="s">
        <v>84</v>
      </c>
      <c r="AE194" s="125">
        <v>1</v>
      </c>
      <c r="AF194" s="4" t="s">
        <v>155</v>
      </c>
      <c r="AG194" s="107" t="s">
        <v>156</v>
      </c>
      <c r="AH194" s="118" t="s">
        <v>156</v>
      </c>
      <c r="AI194" s="126">
        <v>44337</v>
      </c>
      <c r="AJ194" s="118" t="s">
        <v>154</v>
      </c>
      <c r="AK194" s="118" t="s">
        <v>84</v>
      </c>
      <c r="AL194" s="125">
        <v>1</v>
      </c>
      <c r="AM194" s="125">
        <v>1</v>
      </c>
      <c r="AN194" s="118" t="s">
        <v>157</v>
      </c>
      <c r="AO194" s="193" t="s">
        <v>158</v>
      </c>
      <c r="AP194" s="191" t="s">
        <v>49</v>
      </c>
      <c r="AQ194" s="85" t="s">
        <v>154</v>
      </c>
      <c r="AR194" s="48">
        <v>44228</v>
      </c>
      <c r="AS194" s="46" t="s">
        <v>62</v>
      </c>
      <c r="AT194" s="46" t="s">
        <v>84</v>
      </c>
      <c r="AU194" s="47">
        <v>1</v>
      </c>
      <c r="AV194" s="4" t="str">
        <f t="shared" si="2"/>
        <v>CUMPLIMIENTO TOTAL</v>
      </c>
      <c r="AW194" s="107" t="str">
        <f>(IF(AP194="CERRADO","NO APLICA ACCION CERRADA",AE194-#REF!))</f>
        <v>NO APLICA ACCION CERRADA</v>
      </c>
      <c r="AX194" s="118" t="str">
        <f>(IF(AP194="CERRADO","NO APLICA ACCION CERRADA",IF(Z194&lt;=0,"VENCIDO",IF(Z194&lt;=#REF!,"POR VENCER","CON TIEMPO"))))</f>
        <v>NO APLICA ACCION CERRADA</v>
      </c>
      <c r="AY194" s="48">
        <v>44228</v>
      </c>
      <c r="AZ194" s="85" t="s">
        <v>154</v>
      </c>
      <c r="BA194" s="46" t="s">
        <v>84</v>
      </c>
      <c r="BB194" s="47">
        <v>1</v>
      </c>
      <c r="BC194" s="118" t="s">
        <v>49</v>
      </c>
      <c r="BD194" s="45"/>
      <c r="BE194" s="45"/>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row>
    <row r="195" spans="1:438" ht="50.25" hidden="1" customHeight="1" x14ac:dyDescent="0.25">
      <c r="A195" s="35">
        <v>317</v>
      </c>
      <c r="B195" s="26" t="s">
        <v>24</v>
      </c>
      <c r="C195" s="25" t="s">
        <v>30</v>
      </c>
      <c r="D195" s="28" t="s">
        <v>99</v>
      </c>
      <c r="E195" s="75" t="s">
        <v>229</v>
      </c>
      <c r="F195" s="25" t="s">
        <v>1312</v>
      </c>
      <c r="G195" s="25" t="s">
        <v>309</v>
      </c>
      <c r="H195" s="25" t="s">
        <v>6</v>
      </c>
      <c r="I195" s="28" t="s">
        <v>1313</v>
      </c>
      <c r="J195" s="28" t="s">
        <v>84</v>
      </c>
      <c r="K195" s="76" t="s">
        <v>1314</v>
      </c>
      <c r="L195" s="28">
        <v>2019</v>
      </c>
      <c r="M195" s="26" t="s">
        <v>1315</v>
      </c>
      <c r="N195" s="26" t="s">
        <v>54</v>
      </c>
      <c r="O195" s="26" t="s">
        <v>1316</v>
      </c>
      <c r="P195" s="28" t="s">
        <v>84</v>
      </c>
      <c r="Q195" s="25" t="s">
        <v>84</v>
      </c>
      <c r="R195" s="25" t="s">
        <v>1000</v>
      </c>
      <c r="S195" s="28" t="s">
        <v>84</v>
      </c>
      <c r="T195" s="28" t="s">
        <v>84</v>
      </c>
      <c r="U195" s="37" t="s">
        <v>54</v>
      </c>
      <c r="V195" s="37" t="s">
        <v>54</v>
      </c>
      <c r="W195" s="37"/>
      <c r="X195" s="37" t="s">
        <v>64</v>
      </c>
      <c r="Y195" s="37" t="s">
        <v>62</v>
      </c>
      <c r="Z195" s="34" t="e">
        <f>(IF(AP195=#REF!,#REF!,V195-#REF!))</f>
        <v>#REF!</v>
      </c>
      <c r="AA195" s="106" t="s">
        <v>1317</v>
      </c>
      <c r="AB195" s="124">
        <v>44372</v>
      </c>
      <c r="AC195" s="112" t="s">
        <v>64</v>
      </c>
      <c r="AD195" s="106" t="s">
        <v>1318</v>
      </c>
      <c r="AE195" s="125">
        <v>0.87</v>
      </c>
      <c r="AF195" s="4" t="s">
        <v>527</v>
      </c>
      <c r="AG195" s="107" t="e">
        <v>#VALUE!</v>
      </c>
      <c r="AH195" s="118" t="e">
        <v>#VALUE!</v>
      </c>
      <c r="AI195" s="124">
        <v>44514</v>
      </c>
      <c r="AJ195" s="118" t="s">
        <v>1319</v>
      </c>
      <c r="AK195" s="108" t="s">
        <v>295</v>
      </c>
      <c r="AL195" s="125">
        <v>0.87</v>
      </c>
      <c r="AM195" s="125">
        <v>0.87</v>
      </c>
      <c r="AN195" s="118" t="e">
        <v>#VALUE!</v>
      </c>
      <c r="AO195" s="193" t="s">
        <v>158</v>
      </c>
      <c r="AP195" s="192" t="s">
        <v>202</v>
      </c>
      <c r="AQ195" s="85" t="s">
        <v>1320</v>
      </c>
      <c r="AR195" s="233">
        <v>44620</v>
      </c>
      <c r="AS195" s="46" t="s">
        <v>1321</v>
      </c>
      <c r="AT195" s="255" t="s">
        <v>84</v>
      </c>
      <c r="AU195" s="47">
        <v>1</v>
      </c>
      <c r="AV195" s="4" t="str">
        <f t="shared" si="2"/>
        <v>CUMPLIMIENTO TOTAL</v>
      </c>
      <c r="AW195" s="107" t="e">
        <f>(IF(AP195="CERRADO","NO APLICA ACCION CERRADA",AE195-#REF!))</f>
        <v>#REF!</v>
      </c>
      <c r="AX195" s="118" t="e">
        <f>(IF(AP195="CERRADO","NO APLICA ACCION CERRADA",IF(Z195&lt;=0,"VENCIDO",IF(Z195&lt;=#REF!,"POR VENCER","CON TIEMPO"))))</f>
        <v>#REF!</v>
      </c>
      <c r="AY195" s="257">
        <v>44638</v>
      </c>
      <c r="AZ195" s="85" t="s">
        <v>1322</v>
      </c>
      <c r="BA195" s="45" t="s">
        <v>1005</v>
      </c>
      <c r="BB195" s="234">
        <v>1</v>
      </c>
      <c r="BC195" s="118" t="s">
        <v>49</v>
      </c>
      <c r="BD195" s="45"/>
      <c r="BE195" s="45"/>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row>
    <row r="196" spans="1:438" ht="50.25" hidden="1" customHeight="1" x14ac:dyDescent="0.25">
      <c r="A196" s="35">
        <v>318</v>
      </c>
      <c r="B196" s="26" t="s">
        <v>24</v>
      </c>
      <c r="C196" s="25" t="s">
        <v>30</v>
      </c>
      <c r="D196" s="28" t="s">
        <v>99</v>
      </c>
      <c r="E196" s="76" t="s">
        <v>341</v>
      </c>
      <c r="F196" s="25" t="s">
        <v>1323</v>
      </c>
      <c r="G196" s="25" t="s">
        <v>309</v>
      </c>
      <c r="H196" s="25" t="s">
        <v>6</v>
      </c>
      <c r="I196" s="28" t="s">
        <v>1324</v>
      </c>
      <c r="J196" s="28" t="s">
        <v>84</v>
      </c>
      <c r="K196" s="76" t="s">
        <v>1325</v>
      </c>
      <c r="L196" s="28">
        <v>2019</v>
      </c>
      <c r="M196" s="26" t="s">
        <v>1326</v>
      </c>
      <c r="N196" s="26" t="s">
        <v>54</v>
      </c>
      <c r="O196" s="26" t="s">
        <v>1327</v>
      </c>
      <c r="P196" s="28" t="s">
        <v>84</v>
      </c>
      <c r="Q196" s="25" t="s">
        <v>84</v>
      </c>
      <c r="R196" s="25" t="s">
        <v>1000</v>
      </c>
      <c r="S196" s="28" t="s">
        <v>84</v>
      </c>
      <c r="T196" s="28" t="s">
        <v>84</v>
      </c>
      <c r="U196" s="37" t="s">
        <v>54</v>
      </c>
      <c r="V196" s="37" t="s">
        <v>54</v>
      </c>
      <c r="W196" s="37">
        <v>44452</v>
      </c>
      <c r="X196" s="37" t="s">
        <v>64</v>
      </c>
      <c r="Y196" s="37" t="s">
        <v>62</v>
      </c>
      <c r="Z196" s="34" t="e">
        <f>(IF(AP196=#REF!,#REF!,V196-#REF!))</f>
        <v>#REF!</v>
      </c>
      <c r="AA196" s="106" t="s">
        <v>1328</v>
      </c>
      <c r="AB196" s="124">
        <v>44372</v>
      </c>
      <c r="AC196" s="112" t="s">
        <v>62</v>
      </c>
      <c r="AD196" s="112" t="s">
        <v>84</v>
      </c>
      <c r="AE196" s="125">
        <v>1</v>
      </c>
      <c r="AF196" s="4" t="s">
        <v>155</v>
      </c>
      <c r="AG196" s="107" t="e">
        <v>#VALUE!</v>
      </c>
      <c r="AH196" s="118" t="e">
        <v>#VALUE!</v>
      </c>
      <c r="AI196" s="124">
        <v>44514</v>
      </c>
      <c r="AJ196" s="118" t="s">
        <v>1329</v>
      </c>
      <c r="AK196" s="108" t="s">
        <v>295</v>
      </c>
      <c r="AL196" s="125">
        <v>1</v>
      </c>
      <c r="AM196" s="125">
        <v>1</v>
      </c>
      <c r="AN196" s="118" t="s">
        <v>157</v>
      </c>
      <c r="AO196" s="193" t="s">
        <v>158</v>
      </c>
      <c r="AP196" s="191" t="s">
        <v>49</v>
      </c>
      <c r="AQ196" s="85" t="s">
        <v>154</v>
      </c>
      <c r="AR196" s="48">
        <v>44228</v>
      </c>
      <c r="AS196" s="46" t="s">
        <v>62</v>
      </c>
      <c r="AT196" s="46" t="s">
        <v>84</v>
      </c>
      <c r="AU196" s="47">
        <v>1</v>
      </c>
      <c r="AV196" s="4" t="str">
        <f t="shared" ref="AV196:AV259" si="3">IF(AU196&lt;=0%,"SIN AVANCE",IF(AU196&lt;33%,"AVANCE MINIMO",IF(AU196&lt;66%,"AVANCE PARCIAL",IF(AU196&lt;=99.9%,"AVANCE SIGNIFICATIVO",IF(AU196=100%,"CUMPLIMIENTO TOTAL","ERROR")))))</f>
        <v>CUMPLIMIENTO TOTAL</v>
      </c>
      <c r="AW196" s="107" t="str">
        <f>(IF(AP196="CERRADO","NO APLICA ACCION CERRADA",AE196-#REF!))</f>
        <v>NO APLICA ACCION CERRADA</v>
      </c>
      <c r="AX196" s="118" t="str">
        <f>(IF(AP196="CERRADO","NO APLICA ACCION CERRADA",IF(Z196&lt;=0,"VENCIDO",IF(Z196&lt;=#REF!,"POR VENCER","CON TIEMPO"))))</f>
        <v>NO APLICA ACCION CERRADA</v>
      </c>
      <c r="AY196" s="48">
        <v>44228</v>
      </c>
      <c r="AZ196" s="85" t="s">
        <v>154</v>
      </c>
      <c r="BA196" s="46" t="s">
        <v>84</v>
      </c>
      <c r="BB196" s="47">
        <v>1</v>
      </c>
      <c r="BC196" s="118" t="s">
        <v>49</v>
      </c>
      <c r="BD196" s="45"/>
      <c r="BE196" s="45"/>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row>
    <row r="197" spans="1:438" ht="50.25" hidden="1" customHeight="1" x14ac:dyDescent="0.25">
      <c r="A197" s="35">
        <v>319</v>
      </c>
      <c r="B197" s="26" t="s">
        <v>24</v>
      </c>
      <c r="C197" s="25" t="s">
        <v>30</v>
      </c>
      <c r="D197" s="28" t="s">
        <v>99</v>
      </c>
      <c r="E197" s="76" t="s">
        <v>229</v>
      </c>
      <c r="F197" s="25" t="s">
        <v>1245</v>
      </c>
      <c r="G197" s="25" t="s">
        <v>309</v>
      </c>
      <c r="H197" s="25" t="s">
        <v>6</v>
      </c>
      <c r="I197" s="28" t="s">
        <v>1330</v>
      </c>
      <c r="J197" s="28" t="s">
        <v>84</v>
      </c>
      <c r="K197" s="76" t="s">
        <v>1331</v>
      </c>
      <c r="L197" s="28">
        <v>2019</v>
      </c>
      <c r="M197" s="26" t="s">
        <v>1332</v>
      </c>
      <c r="N197" s="26" t="s">
        <v>54</v>
      </c>
      <c r="O197" s="26" t="s">
        <v>1333</v>
      </c>
      <c r="P197" s="28" t="s">
        <v>84</v>
      </c>
      <c r="Q197" s="25" t="s">
        <v>84</v>
      </c>
      <c r="R197" s="25" t="s">
        <v>1000</v>
      </c>
      <c r="S197" s="28" t="s">
        <v>84</v>
      </c>
      <c r="T197" s="28" t="s">
        <v>84</v>
      </c>
      <c r="U197" s="37" t="s">
        <v>54</v>
      </c>
      <c r="V197" s="37" t="s">
        <v>54</v>
      </c>
      <c r="W197" s="37">
        <v>44452</v>
      </c>
      <c r="X197" s="37" t="s">
        <v>64</v>
      </c>
      <c r="Y197" s="37" t="s">
        <v>62</v>
      </c>
      <c r="Z197" s="34" t="e">
        <f>(IF(AP197=#REF!,#REF!,V197-#REF!))</f>
        <v>#REF!</v>
      </c>
      <c r="AA197" s="106" t="s">
        <v>1334</v>
      </c>
      <c r="AB197" s="124">
        <v>44372</v>
      </c>
      <c r="AC197" s="112" t="s">
        <v>64</v>
      </c>
      <c r="AD197" s="116" t="s">
        <v>1335</v>
      </c>
      <c r="AE197" s="125">
        <v>0.9</v>
      </c>
      <c r="AF197" s="4" t="s">
        <v>527</v>
      </c>
      <c r="AG197" s="107" t="e">
        <v>#VALUE!</v>
      </c>
      <c r="AH197" s="118" t="e">
        <v>#VALUE!</v>
      </c>
      <c r="AI197" s="124">
        <v>44514</v>
      </c>
      <c r="AJ197" s="118" t="s">
        <v>1336</v>
      </c>
      <c r="AK197" s="108" t="s">
        <v>295</v>
      </c>
      <c r="AL197" s="125">
        <v>1</v>
      </c>
      <c r="AM197" s="125">
        <v>1</v>
      </c>
      <c r="AN197" s="118" t="s">
        <v>157</v>
      </c>
      <c r="AO197" s="193" t="s">
        <v>158</v>
      </c>
      <c r="AP197" s="191" t="s">
        <v>49</v>
      </c>
      <c r="AQ197" s="85" t="s">
        <v>154</v>
      </c>
      <c r="AR197" s="48">
        <v>44228</v>
      </c>
      <c r="AS197" s="46" t="s">
        <v>62</v>
      </c>
      <c r="AT197" s="46" t="s">
        <v>84</v>
      </c>
      <c r="AU197" s="47">
        <v>1</v>
      </c>
      <c r="AV197" s="4" t="str">
        <f t="shared" si="3"/>
        <v>CUMPLIMIENTO TOTAL</v>
      </c>
      <c r="AW197" s="107" t="str">
        <f>(IF(AP197="CERRADO","NO APLICA ACCION CERRADA",AE197-#REF!))</f>
        <v>NO APLICA ACCION CERRADA</v>
      </c>
      <c r="AX197" s="118" t="str">
        <f>(IF(AP197="CERRADO","NO APLICA ACCION CERRADA",IF(Z197&lt;=0,"VENCIDO",IF(Z197&lt;=#REF!,"POR VENCER","CON TIEMPO"))))</f>
        <v>NO APLICA ACCION CERRADA</v>
      </c>
      <c r="AY197" s="48">
        <v>44228</v>
      </c>
      <c r="AZ197" s="85" t="s">
        <v>154</v>
      </c>
      <c r="BA197" s="46" t="s">
        <v>84</v>
      </c>
      <c r="BB197" s="47">
        <v>1</v>
      </c>
      <c r="BC197" s="118" t="s">
        <v>49</v>
      </c>
      <c r="BD197" s="45"/>
      <c r="BE197" s="45"/>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row>
    <row r="198" spans="1:438" ht="50.25" hidden="1" customHeight="1" x14ac:dyDescent="0.25">
      <c r="A198" s="35">
        <v>320</v>
      </c>
      <c r="B198" s="26" t="s">
        <v>24</v>
      </c>
      <c r="C198" s="25" t="s">
        <v>30</v>
      </c>
      <c r="D198" s="28" t="s">
        <v>99</v>
      </c>
      <c r="E198" s="76" t="s">
        <v>229</v>
      </c>
      <c r="F198" s="25" t="s">
        <v>1337</v>
      </c>
      <c r="G198" s="25" t="s">
        <v>309</v>
      </c>
      <c r="H198" s="25" t="s">
        <v>6</v>
      </c>
      <c r="I198" s="28" t="s">
        <v>1338</v>
      </c>
      <c r="J198" s="28" t="s">
        <v>84</v>
      </c>
      <c r="K198" s="76" t="s">
        <v>1339</v>
      </c>
      <c r="L198" s="28">
        <v>2019</v>
      </c>
      <c r="M198" s="26" t="s">
        <v>1340</v>
      </c>
      <c r="N198" s="26" t="s">
        <v>54</v>
      </c>
      <c r="O198" s="26" t="s">
        <v>1341</v>
      </c>
      <c r="P198" s="28" t="s">
        <v>84</v>
      </c>
      <c r="Q198" s="25" t="s">
        <v>84</v>
      </c>
      <c r="R198" s="25" t="s">
        <v>1000</v>
      </c>
      <c r="S198" s="28" t="s">
        <v>84</v>
      </c>
      <c r="T198" s="28" t="s">
        <v>84</v>
      </c>
      <c r="U198" s="37" t="s">
        <v>54</v>
      </c>
      <c r="V198" s="37" t="s">
        <v>54</v>
      </c>
      <c r="W198" s="37">
        <v>44452</v>
      </c>
      <c r="X198" s="37" t="s">
        <v>64</v>
      </c>
      <c r="Y198" s="37" t="s">
        <v>62</v>
      </c>
      <c r="Z198" s="34" t="e">
        <f>(IF(AP198=#REF!,#REF!,V198-#REF!))</f>
        <v>#REF!</v>
      </c>
      <c r="AA198" s="106" t="s">
        <v>1334</v>
      </c>
      <c r="AB198" s="124">
        <v>44372</v>
      </c>
      <c r="AC198" s="112" t="s">
        <v>64</v>
      </c>
      <c r="AD198" s="116" t="s">
        <v>1335</v>
      </c>
      <c r="AE198" s="125">
        <v>0.9</v>
      </c>
      <c r="AF198" s="4" t="s">
        <v>527</v>
      </c>
      <c r="AG198" s="107" t="e">
        <v>#VALUE!</v>
      </c>
      <c r="AH198" s="118" t="e">
        <v>#VALUE!</v>
      </c>
      <c r="AI198" s="124">
        <v>44514</v>
      </c>
      <c r="AJ198" s="118" t="s">
        <v>1342</v>
      </c>
      <c r="AK198" s="108" t="s">
        <v>295</v>
      </c>
      <c r="AL198" s="125">
        <v>1</v>
      </c>
      <c r="AM198" s="125">
        <v>1</v>
      </c>
      <c r="AN198" s="118" t="s">
        <v>157</v>
      </c>
      <c r="AO198" s="193" t="s">
        <v>158</v>
      </c>
      <c r="AP198" s="191" t="s">
        <v>49</v>
      </c>
      <c r="AQ198" s="85" t="s">
        <v>154</v>
      </c>
      <c r="AR198" s="48">
        <v>44228</v>
      </c>
      <c r="AS198" s="46" t="s">
        <v>62</v>
      </c>
      <c r="AT198" s="46" t="s">
        <v>84</v>
      </c>
      <c r="AU198" s="47">
        <v>1</v>
      </c>
      <c r="AV198" s="4" t="str">
        <f t="shared" si="3"/>
        <v>CUMPLIMIENTO TOTAL</v>
      </c>
      <c r="AW198" s="107" t="str">
        <f>(IF(AP198="CERRADO","NO APLICA ACCION CERRADA",AE198-#REF!))</f>
        <v>NO APLICA ACCION CERRADA</v>
      </c>
      <c r="AX198" s="118" t="str">
        <f>(IF(AP198="CERRADO","NO APLICA ACCION CERRADA",IF(Z198&lt;=0,"VENCIDO",IF(Z198&lt;=#REF!,"POR VENCER","CON TIEMPO"))))</f>
        <v>NO APLICA ACCION CERRADA</v>
      </c>
      <c r="AY198" s="48">
        <v>44228</v>
      </c>
      <c r="AZ198" s="85" t="s">
        <v>154</v>
      </c>
      <c r="BA198" s="46" t="s">
        <v>84</v>
      </c>
      <c r="BB198" s="47">
        <v>1</v>
      </c>
      <c r="BC198" s="118" t="s">
        <v>49</v>
      </c>
      <c r="BD198" s="45"/>
      <c r="BE198" s="45"/>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row>
    <row r="199" spans="1:438" ht="50.25" hidden="1" customHeight="1" x14ac:dyDescent="0.25">
      <c r="A199" s="35">
        <v>321</v>
      </c>
      <c r="B199" s="26" t="s">
        <v>24</v>
      </c>
      <c r="C199" s="25" t="s">
        <v>30</v>
      </c>
      <c r="D199" s="28" t="s">
        <v>99</v>
      </c>
      <c r="E199" s="75" t="s">
        <v>229</v>
      </c>
      <c r="F199" s="25" t="s">
        <v>1337</v>
      </c>
      <c r="G199" s="25" t="s">
        <v>309</v>
      </c>
      <c r="H199" s="25" t="s">
        <v>6</v>
      </c>
      <c r="I199" s="28" t="s">
        <v>1343</v>
      </c>
      <c r="J199" s="28" t="s">
        <v>84</v>
      </c>
      <c r="K199" s="76" t="s">
        <v>1344</v>
      </c>
      <c r="L199" s="28">
        <v>2019</v>
      </c>
      <c r="M199" s="26" t="s">
        <v>1345</v>
      </c>
      <c r="N199" s="26" t="s">
        <v>54</v>
      </c>
      <c r="O199" s="26" t="s">
        <v>1346</v>
      </c>
      <c r="P199" s="28" t="s">
        <v>84</v>
      </c>
      <c r="Q199" s="25" t="s">
        <v>84</v>
      </c>
      <c r="R199" s="25" t="s">
        <v>1000</v>
      </c>
      <c r="S199" s="28" t="s">
        <v>84</v>
      </c>
      <c r="T199" s="28" t="s">
        <v>84</v>
      </c>
      <c r="U199" s="37" t="s">
        <v>54</v>
      </c>
      <c r="V199" s="37" t="s">
        <v>54</v>
      </c>
      <c r="W199" s="37">
        <v>44452</v>
      </c>
      <c r="X199" s="37" t="s">
        <v>64</v>
      </c>
      <c r="Y199" s="37" t="s">
        <v>62</v>
      </c>
      <c r="Z199" s="34" t="e">
        <f>(IF(AP199=#REF!,#REF!,V199-#REF!))</f>
        <v>#REF!</v>
      </c>
      <c r="AA199" s="106" t="s">
        <v>1334</v>
      </c>
      <c r="AB199" s="124">
        <v>44372</v>
      </c>
      <c r="AC199" s="112" t="s">
        <v>64</v>
      </c>
      <c r="AD199" s="116" t="s">
        <v>1335</v>
      </c>
      <c r="AE199" s="125">
        <v>0.9</v>
      </c>
      <c r="AF199" s="4" t="s">
        <v>527</v>
      </c>
      <c r="AG199" s="107" t="e">
        <v>#VALUE!</v>
      </c>
      <c r="AH199" s="118" t="e">
        <v>#VALUE!</v>
      </c>
      <c r="AI199" s="124">
        <v>44514</v>
      </c>
      <c r="AJ199" s="118" t="s">
        <v>1347</v>
      </c>
      <c r="AK199" s="108" t="s">
        <v>295</v>
      </c>
      <c r="AL199" s="125">
        <v>1</v>
      </c>
      <c r="AM199" s="125">
        <v>1</v>
      </c>
      <c r="AN199" s="118" t="s">
        <v>157</v>
      </c>
      <c r="AO199" s="193" t="s">
        <v>158</v>
      </c>
      <c r="AP199" s="191" t="s">
        <v>49</v>
      </c>
      <c r="AQ199" s="85" t="s">
        <v>154</v>
      </c>
      <c r="AR199" s="48">
        <v>44228</v>
      </c>
      <c r="AS199" s="46" t="s">
        <v>62</v>
      </c>
      <c r="AT199" s="46" t="s">
        <v>84</v>
      </c>
      <c r="AU199" s="47">
        <v>1</v>
      </c>
      <c r="AV199" s="4" t="str">
        <f t="shared" si="3"/>
        <v>CUMPLIMIENTO TOTAL</v>
      </c>
      <c r="AW199" s="107" t="str">
        <f>(IF(AP199="CERRADO","NO APLICA ACCION CERRADA",AE199-#REF!))</f>
        <v>NO APLICA ACCION CERRADA</v>
      </c>
      <c r="AX199" s="118" t="str">
        <f>(IF(AP199="CERRADO","NO APLICA ACCION CERRADA",IF(Z199&lt;=0,"VENCIDO",IF(Z199&lt;=#REF!,"POR VENCER","CON TIEMPO"))))</f>
        <v>NO APLICA ACCION CERRADA</v>
      </c>
      <c r="AY199" s="48">
        <v>44228</v>
      </c>
      <c r="AZ199" s="85" t="s">
        <v>154</v>
      </c>
      <c r="BA199" s="46" t="s">
        <v>84</v>
      </c>
      <c r="BB199" s="47">
        <v>1</v>
      </c>
      <c r="BC199" s="118" t="s">
        <v>49</v>
      </c>
      <c r="BD199" s="45"/>
      <c r="BE199" s="45"/>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row>
    <row r="200" spans="1:438" ht="50.25" hidden="1" customHeight="1" x14ac:dyDescent="0.25">
      <c r="A200" s="35">
        <v>322</v>
      </c>
      <c r="B200" s="26" t="s">
        <v>24</v>
      </c>
      <c r="C200" s="25" t="s">
        <v>30</v>
      </c>
      <c r="D200" s="28" t="s">
        <v>99</v>
      </c>
      <c r="E200" s="76" t="s">
        <v>170</v>
      </c>
      <c r="F200" s="25" t="s">
        <v>171</v>
      </c>
      <c r="G200" s="25" t="s">
        <v>309</v>
      </c>
      <c r="H200" s="25" t="s">
        <v>6</v>
      </c>
      <c r="I200" s="28" t="s">
        <v>1348</v>
      </c>
      <c r="J200" s="28" t="s">
        <v>84</v>
      </c>
      <c r="K200" s="76" t="s">
        <v>1349</v>
      </c>
      <c r="L200" s="28">
        <v>2019</v>
      </c>
      <c r="M200" s="26" t="s">
        <v>1350</v>
      </c>
      <c r="N200" s="26" t="s">
        <v>54</v>
      </c>
      <c r="O200" s="26" t="s">
        <v>1351</v>
      </c>
      <c r="P200" s="28" t="s">
        <v>84</v>
      </c>
      <c r="Q200" s="25" t="s">
        <v>84</v>
      </c>
      <c r="R200" s="25" t="s">
        <v>1000</v>
      </c>
      <c r="S200" s="28" t="s">
        <v>84</v>
      </c>
      <c r="T200" s="28" t="s">
        <v>84</v>
      </c>
      <c r="U200" s="37" t="s">
        <v>54</v>
      </c>
      <c r="V200" s="37" t="s">
        <v>54</v>
      </c>
      <c r="W200" s="37"/>
      <c r="X200" s="37" t="s">
        <v>64</v>
      </c>
      <c r="Y200" s="37" t="s">
        <v>62</v>
      </c>
      <c r="Z200" s="34" t="e">
        <f>(IF(AP200=#REF!,#REF!,V200-#REF!))</f>
        <v>#REF!</v>
      </c>
      <c r="AA200" s="106" t="s">
        <v>1352</v>
      </c>
      <c r="AB200" s="124">
        <v>44372</v>
      </c>
      <c r="AC200" s="112" t="s">
        <v>62</v>
      </c>
      <c r="AD200" s="112" t="s">
        <v>84</v>
      </c>
      <c r="AE200" s="125">
        <v>1</v>
      </c>
      <c r="AF200" s="4" t="s">
        <v>155</v>
      </c>
      <c r="AG200" s="107" t="e">
        <v>#VALUE!</v>
      </c>
      <c r="AH200" s="118" t="e">
        <v>#VALUE!</v>
      </c>
      <c r="AI200" s="124">
        <v>44514</v>
      </c>
      <c r="AJ200" s="118" t="s">
        <v>1353</v>
      </c>
      <c r="AK200" s="118" t="s">
        <v>295</v>
      </c>
      <c r="AL200" s="125">
        <v>0.5</v>
      </c>
      <c r="AM200" s="125">
        <v>0.5</v>
      </c>
      <c r="AN200" s="118" t="e">
        <v>#VALUE!</v>
      </c>
      <c r="AO200" s="193" t="s">
        <v>158</v>
      </c>
      <c r="AP200" s="192" t="s">
        <v>202</v>
      </c>
      <c r="AQ200" s="256" t="s">
        <v>1354</v>
      </c>
      <c r="AR200" s="233">
        <v>44620</v>
      </c>
      <c r="AS200" s="46" t="s">
        <v>1321</v>
      </c>
      <c r="AT200" s="255" t="s">
        <v>84</v>
      </c>
      <c r="AU200" s="47">
        <v>1</v>
      </c>
      <c r="AV200" s="4" t="str">
        <f t="shared" si="3"/>
        <v>CUMPLIMIENTO TOTAL</v>
      </c>
      <c r="AW200" s="107" t="e">
        <f>(IF(AP200="CERRADO","NO APLICA ACCION CERRADA",AE200-#REF!))</f>
        <v>#REF!</v>
      </c>
      <c r="AX200" s="118" t="e">
        <f>(IF(AP200="CERRADO","NO APLICA ACCION CERRADA",IF(Z200&lt;=0,"VENCIDO",IF(Z200&lt;=#REF!,"POR VENCER","CON TIEMPO"))))</f>
        <v>#REF!</v>
      </c>
      <c r="AY200" s="257">
        <v>44638</v>
      </c>
      <c r="AZ200" s="85" t="s">
        <v>1355</v>
      </c>
      <c r="BA200" s="45" t="s">
        <v>1005</v>
      </c>
      <c r="BB200" s="234">
        <v>1</v>
      </c>
      <c r="BC200" s="118" t="s">
        <v>49</v>
      </c>
      <c r="BD200" s="45"/>
      <c r="BE200" s="45"/>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row>
    <row r="201" spans="1:438" ht="50.25" hidden="1" customHeight="1" x14ac:dyDescent="0.25">
      <c r="A201" s="35">
        <v>323</v>
      </c>
      <c r="B201" s="26" t="s">
        <v>24</v>
      </c>
      <c r="C201" s="25" t="s">
        <v>26</v>
      </c>
      <c r="D201" s="28" t="s">
        <v>99</v>
      </c>
      <c r="E201" s="25" t="s">
        <v>247</v>
      </c>
      <c r="F201" s="25" t="s">
        <v>360</v>
      </c>
      <c r="G201" s="25" t="s">
        <v>309</v>
      </c>
      <c r="H201" s="25" t="s">
        <v>6</v>
      </c>
      <c r="I201" s="28" t="s">
        <v>1356</v>
      </c>
      <c r="J201" s="28" t="s">
        <v>84</v>
      </c>
      <c r="K201" s="25" t="s">
        <v>1357</v>
      </c>
      <c r="L201" s="28">
        <v>2019</v>
      </c>
      <c r="M201" s="26" t="s">
        <v>1358</v>
      </c>
      <c r="N201" s="26" t="s">
        <v>1359</v>
      </c>
      <c r="O201" s="26" t="s">
        <v>1360</v>
      </c>
      <c r="P201" s="28" t="s">
        <v>84</v>
      </c>
      <c r="Q201" s="25" t="s">
        <v>84</v>
      </c>
      <c r="R201" s="25" t="s">
        <v>1000</v>
      </c>
      <c r="S201" s="28" t="s">
        <v>84</v>
      </c>
      <c r="T201" s="28" t="s">
        <v>84</v>
      </c>
      <c r="U201" s="37">
        <v>43850</v>
      </c>
      <c r="V201" s="37">
        <v>44227</v>
      </c>
      <c r="W201" s="37"/>
      <c r="X201" s="37" t="s">
        <v>64</v>
      </c>
      <c r="Y201" s="37" t="s">
        <v>64</v>
      </c>
      <c r="Z201" s="34" t="e">
        <f>(IF(AP201=#REF!,#REF!,V201-#REF!))</f>
        <v>#REF!</v>
      </c>
      <c r="AA201" s="118" t="s">
        <v>1361</v>
      </c>
      <c r="AB201" s="124">
        <v>44372</v>
      </c>
      <c r="AC201" s="112" t="s">
        <v>221</v>
      </c>
      <c r="AD201" s="112" t="s">
        <v>84</v>
      </c>
      <c r="AE201" s="125">
        <v>1</v>
      </c>
      <c r="AF201" s="4" t="s">
        <v>155</v>
      </c>
      <c r="AG201" s="107">
        <v>-224</v>
      </c>
      <c r="AH201" s="118" t="s">
        <v>198</v>
      </c>
      <c r="AI201" s="124">
        <v>40859</v>
      </c>
      <c r="AJ201" s="118" t="s">
        <v>1362</v>
      </c>
      <c r="AK201" s="118" t="s">
        <v>269</v>
      </c>
      <c r="AL201" s="125">
        <v>1</v>
      </c>
      <c r="AM201" s="125">
        <v>0.5</v>
      </c>
      <c r="AN201" s="118" t="s">
        <v>201</v>
      </c>
      <c r="AO201" s="193" t="s">
        <v>158</v>
      </c>
      <c r="AP201" s="192" t="s">
        <v>202</v>
      </c>
      <c r="AQ201" s="236" t="s">
        <v>1363</v>
      </c>
      <c r="AR201" s="238">
        <v>44613</v>
      </c>
      <c r="AS201" s="239" t="s">
        <v>62</v>
      </c>
      <c r="AT201" s="237" t="s">
        <v>84</v>
      </c>
      <c r="AU201" s="240">
        <v>1</v>
      </c>
      <c r="AV201" s="4" t="str">
        <f t="shared" si="3"/>
        <v>CUMPLIMIENTO TOTAL</v>
      </c>
      <c r="AW201" s="107" t="e">
        <f>(IF(AP201="CERRADO","NO APLICA ACCION CERRADA",AE201-#REF!))</f>
        <v>#REF!</v>
      </c>
      <c r="AX201" s="118" t="e">
        <f>(IF(AP201="CERRADO","NO APLICA ACCION CERRADA",IF(Z201&lt;=0,"VENCIDO",IF(Z201&lt;=#REF!,"POR VENCER","CON TIEMPO"))))</f>
        <v>#REF!</v>
      </c>
      <c r="AY201" s="233">
        <v>44637</v>
      </c>
      <c r="AZ201" s="2" t="s">
        <v>1364</v>
      </c>
      <c r="BA201" s="255" t="s">
        <v>206</v>
      </c>
      <c r="BB201" s="234">
        <v>1</v>
      </c>
      <c r="BC201" s="118" t="s">
        <v>49</v>
      </c>
      <c r="BD201" s="45"/>
      <c r="BE201" s="45"/>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row>
    <row r="202" spans="1:438" ht="50.25" hidden="1" customHeight="1" x14ac:dyDescent="0.25">
      <c r="A202" s="35">
        <v>324</v>
      </c>
      <c r="B202" s="26" t="s">
        <v>24</v>
      </c>
      <c r="C202" s="25" t="s">
        <v>26</v>
      </c>
      <c r="D202" s="28" t="s">
        <v>99</v>
      </c>
      <c r="E202" s="25" t="s">
        <v>189</v>
      </c>
      <c r="F202" s="25" t="s">
        <v>1365</v>
      </c>
      <c r="G202" s="25" t="s">
        <v>309</v>
      </c>
      <c r="H202" s="25" t="s">
        <v>6</v>
      </c>
      <c r="I202" s="28" t="s">
        <v>1366</v>
      </c>
      <c r="J202" s="28" t="s">
        <v>84</v>
      </c>
      <c r="K202" s="25" t="s">
        <v>1357</v>
      </c>
      <c r="L202" s="28">
        <v>2019</v>
      </c>
      <c r="M202" s="26" t="s">
        <v>1367</v>
      </c>
      <c r="N202" s="26" t="s">
        <v>1359</v>
      </c>
      <c r="O202" s="26" t="s">
        <v>1368</v>
      </c>
      <c r="P202" s="28" t="s">
        <v>84</v>
      </c>
      <c r="Q202" s="25" t="s">
        <v>84</v>
      </c>
      <c r="R202" s="25" t="s">
        <v>1000</v>
      </c>
      <c r="S202" s="28" t="s">
        <v>84</v>
      </c>
      <c r="T202" s="28" t="s">
        <v>84</v>
      </c>
      <c r="U202" s="37">
        <v>43850</v>
      </c>
      <c r="V202" s="37">
        <v>44227</v>
      </c>
      <c r="W202" s="228">
        <v>2020</v>
      </c>
      <c r="X202" s="37" t="s">
        <v>64</v>
      </c>
      <c r="Y202" s="37" t="s">
        <v>64</v>
      </c>
      <c r="Z202" s="34" t="e">
        <f>(IF(AP202=#REF!,#REF!,V202-#REF!))</f>
        <v>#REF!</v>
      </c>
      <c r="AA202" s="118" t="s">
        <v>154</v>
      </c>
      <c r="AB202" s="124">
        <v>44337</v>
      </c>
      <c r="AC202" s="112" t="s">
        <v>62</v>
      </c>
      <c r="AD202" s="112" t="s">
        <v>84</v>
      </c>
      <c r="AE202" s="125">
        <v>1</v>
      </c>
      <c r="AF202" s="4" t="s">
        <v>155</v>
      </c>
      <c r="AG202" s="107" t="s">
        <v>156</v>
      </c>
      <c r="AH202" s="118" t="s">
        <v>156</v>
      </c>
      <c r="AI202" s="126">
        <v>44337</v>
      </c>
      <c r="AJ202" s="118" t="s">
        <v>154</v>
      </c>
      <c r="AK202" s="118" t="s">
        <v>84</v>
      </c>
      <c r="AL202" s="125">
        <v>1</v>
      </c>
      <c r="AM202" s="125">
        <v>1</v>
      </c>
      <c r="AN202" s="118" t="s">
        <v>157</v>
      </c>
      <c r="AO202" s="193" t="s">
        <v>158</v>
      </c>
      <c r="AP202" s="191" t="s">
        <v>49</v>
      </c>
      <c r="AQ202" s="85" t="s">
        <v>154</v>
      </c>
      <c r="AR202" s="48">
        <v>44228</v>
      </c>
      <c r="AS202" s="46" t="s">
        <v>62</v>
      </c>
      <c r="AT202" s="46" t="s">
        <v>84</v>
      </c>
      <c r="AU202" s="45">
        <v>1</v>
      </c>
      <c r="AV202" s="4" t="str">
        <f t="shared" si="3"/>
        <v>CUMPLIMIENTO TOTAL</v>
      </c>
      <c r="AW202" s="107" t="str">
        <f>(IF(AP202="CERRADO","NO APLICA ACCION CERRADA",AE202-#REF!))</f>
        <v>NO APLICA ACCION CERRADA</v>
      </c>
      <c r="AX202" s="118" t="str">
        <f>(IF(AP202="CERRADO","NO APLICA ACCION CERRADA",IF(Z202&lt;=0,"VENCIDO",IF(Z202&lt;=#REF!,"POR VENCER","CON TIEMPO"))))</f>
        <v>NO APLICA ACCION CERRADA</v>
      </c>
      <c r="AY202" s="48">
        <v>44228</v>
      </c>
      <c r="AZ202" s="85" t="s">
        <v>154</v>
      </c>
      <c r="BA202" s="46" t="s">
        <v>84</v>
      </c>
      <c r="BB202" s="47">
        <v>1</v>
      </c>
      <c r="BC202" s="118" t="s">
        <v>49</v>
      </c>
      <c r="BD202" s="45"/>
      <c r="BE202" s="45"/>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row>
    <row r="203" spans="1:438" ht="50.25" hidden="1" customHeight="1" x14ac:dyDescent="0.25">
      <c r="A203" s="35">
        <v>326</v>
      </c>
      <c r="B203" s="26" t="s">
        <v>24</v>
      </c>
      <c r="C203" s="25" t="s">
        <v>26</v>
      </c>
      <c r="D203" s="28" t="s">
        <v>99</v>
      </c>
      <c r="E203" s="25" t="s">
        <v>189</v>
      </c>
      <c r="F203" s="25" t="s">
        <v>1369</v>
      </c>
      <c r="G203" s="25" t="s">
        <v>309</v>
      </c>
      <c r="H203" s="25" t="s">
        <v>6</v>
      </c>
      <c r="I203" s="28" t="s">
        <v>1370</v>
      </c>
      <c r="J203" s="28" t="s">
        <v>84</v>
      </c>
      <c r="K203" s="25" t="s">
        <v>1357</v>
      </c>
      <c r="L203" s="28">
        <v>2019</v>
      </c>
      <c r="M203" s="26" t="s">
        <v>1371</v>
      </c>
      <c r="N203" s="83" t="s">
        <v>1372</v>
      </c>
      <c r="O203" s="26" t="s">
        <v>1373</v>
      </c>
      <c r="P203" s="28" t="s">
        <v>84</v>
      </c>
      <c r="Q203" s="25" t="s">
        <v>84</v>
      </c>
      <c r="R203" s="25" t="s">
        <v>1000</v>
      </c>
      <c r="S203" s="28" t="s">
        <v>84</v>
      </c>
      <c r="T203" s="28" t="s">
        <v>84</v>
      </c>
      <c r="U203" s="37">
        <v>43850</v>
      </c>
      <c r="V203" s="37">
        <v>44227</v>
      </c>
      <c r="W203" s="37">
        <v>44452</v>
      </c>
      <c r="X203" s="37" t="s">
        <v>64</v>
      </c>
      <c r="Y203" s="37" t="s">
        <v>64</v>
      </c>
      <c r="Z203" s="34" t="e">
        <f>(IF(AP203=#REF!,#REF!,V203-#REF!))</f>
        <v>#REF!</v>
      </c>
      <c r="AA203" s="116" t="s">
        <v>1374</v>
      </c>
      <c r="AB203" s="124">
        <v>44372</v>
      </c>
      <c r="AC203" s="112" t="s">
        <v>221</v>
      </c>
      <c r="AD203" s="112" t="s">
        <v>84</v>
      </c>
      <c r="AE203" s="130">
        <v>1</v>
      </c>
      <c r="AF203" s="4" t="s">
        <v>155</v>
      </c>
      <c r="AG203" s="107">
        <v>-224</v>
      </c>
      <c r="AH203" s="118" t="s">
        <v>198</v>
      </c>
      <c r="AI203" s="126">
        <v>44512</v>
      </c>
      <c r="AJ203" s="118" t="s">
        <v>1375</v>
      </c>
      <c r="AK203" s="118" t="s">
        <v>269</v>
      </c>
      <c r="AL203" s="125">
        <v>1</v>
      </c>
      <c r="AM203" s="125">
        <v>1</v>
      </c>
      <c r="AN203" s="118" t="s">
        <v>157</v>
      </c>
      <c r="AO203" s="193" t="s">
        <v>158</v>
      </c>
      <c r="AP203" s="191" t="s">
        <v>49</v>
      </c>
      <c r="AQ203" s="85" t="s">
        <v>154</v>
      </c>
      <c r="AR203" s="48">
        <v>44228</v>
      </c>
      <c r="AS203" s="46" t="s">
        <v>62</v>
      </c>
      <c r="AT203" s="46" t="s">
        <v>84</v>
      </c>
      <c r="AU203" s="47">
        <v>1</v>
      </c>
      <c r="AV203" s="4" t="str">
        <f t="shared" si="3"/>
        <v>CUMPLIMIENTO TOTAL</v>
      </c>
      <c r="AW203" s="107" t="str">
        <f>(IF(AP203="CERRADO","NO APLICA ACCION CERRADA",AE203-#REF!))</f>
        <v>NO APLICA ACCION CERRADA</v>
      </c>
      <c r="AX203" s="118" t="str">
        <f>(IF(AP203="CERRADO","NO APLICA ACCION CERRADA",IF(Z203&lt;=0,"VENCIDO",IF(Z203&lt;=#REF!,"POR VENCER","CON TIEMPO"))))</f>
        <v>NO APLICA ACCION CERRADA</v>
      </c>
      <c r="AY203" s="48">
        <v>44228</v>
      </c>
      <c r="AZ203" s="85" t="s">
        <v>154</v>
      </c>
      <c r="BA203" s="46" t="s">
        <v>84</v>
      </c>
      <c r="BB203" s="47">
        <v>1</v>
      </c>
      <c r="BC203" s="118" t="s">
        <v>49</v>
      </c>
      <c r="BD203" s="45"/>
      <c r="BE203" s="45"/>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row>
    <row r="204" spans="1:438" ht="50.25" hidden="1" customHeight="1" x14ac:dyDescent="0.25">
      <c r="A204" s="35">
        <v>327</v>
      </c>
      <c r="B204" s="26" t="s">
        <v>24</v>
      </c>
      <c r="C204" s="25" t="s">
        <v>26</v>
      </c>
      <c r="D204" s="28" t="s">
        <v>99</v>
      </c>
      <c r="E204" s="25" t="s">
        <v>189</v>
      </c>
      <c r="F204" s="25" t="s">
        <v>1369</v>
      </c>
      <c r="G204" s="25" t="s">
        <v>309</v>
      </c>
      <c r="H204" s="25" t="s">
        <v>6</v>
      </c>
      <c r="I204" s="28" t="s">
        <v>1376</v>
      </c>
      <c r="J204" s="28" t="s">
        <v>84</v>
      </c>
      <c r="K204" s="25" t="s">
        <v>1357</v>
      </c>
      <c r="L204" s="28">
        <v>2019</v>
      </c>
      <c r="M204" s="26" t="s">
        <v>1377</v>
      </c>
      <c r="N204" s="83" t="s">
        <v>1378</v>
      </c>
      <c r="O204" s="26" t="s">
        <v>1379</v>
      </c>
      <c r="P204" s="28" t="s">
        <v>84</v>
      </c>
      <c r="Q204" s="25" t="s">
        <v>84</v>
      </c>
      <c r="R204" s="25" t="s">
        <v>1000</v>
      </c>
      <c r="S204" s="28" t="s">
        <v>84</v>
      </c>
      <c r="T204" s="28" t="s">
        <v>84</v>
      </c>
      <c r="U204" s="37">
        <v>43850</v>
      </c>
      <c r="V204" s="37">
        <v>44227</v>
      </c>
      <c r="W204" s="37">
        <v>44452</v>
      </c>
      <c r="X204" s="37" t="s">
        <v>64</v>
      </c>
      <c r="Y204" s="37" t="s">
        <v>64</v>
      </c>
      <c r="Z204" s="34" t="e">
        <f>(IF(AP204=#REF!,#REF!,V204-#REF!))</f>
        <v>#REF!</v>
      </c>
      <c r="AA204" s="116" t="s">
        <v>1380</v>
      </c>
      <c r="AB204" s="124">
        <v>44372</v>
      </c>
      <c r="AC204" s="112" t="s">
        <v>221</v>
      </c>
      <c r="AD204" s="112" t="s">
        <v>84</v>
      </c>
      <c r="AE204" s="130">
        <v>1</v>
      </c>
      <c r="AF204" s="4" t="s">
        <v>155</v>
      </c>
      <c r="AG204" s="107">
        <v>-224</v>
      </c>
      <c r="AH204" s="118" t="s">
        <v>198</v>
      </c>
      <c r="AI204" s="126">
        <v>44512</v>
      </c>
      <c r="AJ204" s="119" t="s">
        <v>1375</v>
      </c>
      <c r="AK204" s="118" t="s">
        <v>269</v>
      </c>
      <c r="AL204" s="125">
        <v>1</v>
      </c>
      <c r="AM204" s="125">
        <v>0.75</v>
      </c>
      <c r="AN204" s="118" t="s">
        <v>157</v>
      </c>
      <c r="AO204" s="193" t="s">
        <v>158</v>
      </c>
      <c r="AP204" s="191" t="s">
        <v>49</v>
      </c>
      <c r="AQ204" s="85" t="s">
        <v>154</v>
      </c>
      <c r="AR204" s="48">
        <v>44228</v>
      </c>
      <c r="AS204" s="46" t="s">
        <v>62</v>
      </c>
      <c r="AT204" s="46" t="s">
        <v>84</v>
      </c>
      <c r="AU204" s="47">
        <v>1</v>
      </c>
      <c r="AV204" s="4" t="str">
        <f t="shared" si="3"/>
        <v>CUMPLIMIENTO TOTAL</v>
      </c>
      <c r="AW204" s="107" t="str">
        <f>(IF(AP204="CERRADO","NO APLICA ACCION CERRADA",AE204-#REF!))</f>
        <v>NO APLICA ACCION CERRADA</v>
      </c>
      <c r="AX204" s="118" t="str">
        <f>(IF(AP204="CERRADO","NO APLICA ACCION CERRADA",IF(Z204&lt;=0,"VENCIDO",IF(Z204&lt;=#REF!,"POR VENCER","CON TIEMPO"))))</f>
        <v>NO APLICA ACCION CERRADA</v>
      </c>
      <c r="AY204" s="48">
        <v>44228</v>
      </c>
      <c r="AZ204" s="85" t="s">
        <v>154</v>
      </c>
      <c r="BA204" s="46" t="s">
        <v>84</v>
      </c>
      <c r="BB204" s="47">
        <v>1</v>
      </c>
      <c r="BC204" s="118" t="s">
        <v>49</v>
      </c>
      <c r="BD204" s="45"/>
      <c r="BE204" s="45"/>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row>
    <row r="205" spans="1:438" ht="50.25" hidden="1" customHeight="1" x14ac:dyDescent="0.25">
      <c r="A205" s="35">
        <v>328</v>
      </c>
      <c r="B205" s="26" t="s">
        <v>24</v>
      </c>
      <c r="C205" s="25" t="s">
        <v>26</v>
      </c>
      <c r="D205" s="28" t="s">
        <v>99</v>
      </c>
      <c r="E205" s="25" t="s">
        <v>189</v>
      </c>
      <c r="F205" s="25" t="s">
        <v>1381</v>
      </c>
      <c r="G205" s="25" t="s">
        <v>309</v>
      </c>
      <c r="H205" s="25" t="s">
        <v>6</v>
      </c>
      <c r="I205" s="28" t="s">
        <v>1382</v>
      </c>
      <c r="J205" s="28" t="s">
        <v>84</v>
      </c>
      <c r="K205" s="25" t="s">
        <v>1357</v>
      </c>
      <c r="L205" s="28">
        <v>2019</v>
      </c>
      <c r="M205" s="26" t="s">
        <v>1383</v>
      </c>
      <c r="N205" s="83" t="s">
        <v>1384</v>
      </c>
      <c r="O205" s="26" t="s">
        <v>1385</v>
      </c>
      <c r="P205" s="28" t="s">
        <v>84</v>
      </c>
      <c r="Q205" s="25" t="s">
        <v>84</v>
      </c>
      <c r="R205" s="25" t="s">
        <v>1000</v>
      </c>
      <c r="S205" s="28" t="s">
        <v>84</v>
      </c>
      <c r="T205" s="28" t="s">
        <v>84</v>
      </c>
      <c r="U205" s="37">
        <v>43850</v>
      </c>
      <c r="V205" s="37">
        <v>44227</v>
      </c>
      <c r="W205" s="37"/>
      <c r="X205" s="37" t="s">
        <v>64</v>
      </c>
      <c r="Y205" s="37" t="s">
        <v>64</v>
      </c>
      <c r="Z205" s="34" t="e">
        <f>(IF(AP205=#REF!,#REF!,V205-#REF!))</f>
        <v>#REF!</v>
      </c>
      <c r="AA205" s="116" t="s">
        <v>1386</v>
      </c>
      <c r="AB205" s="124">
        <v>44372</v>
      </c>
      <c r="AC205" s="112" t="s">
        <v>221</v>
      </c>
      <c r="AD205" s="106" t="s">
        <v>1387</v>
      </c>
      <c r="AE205" s="130">
        <v>0.7</v>
      </c>
      <c r="AF205" s="4" t="s">
        <v>527</v>
      </c>
      <c r="AG205" s="107">
        <v>-224</v>
      </c>
      <c r="AH205" s="118" t="s">
        <v>198</v>
      </c>
      <c r="AI205" s="126">
        <v>44512</v>
      </c>
      <c r="AJ205" s="118" t="s">
        <v>1388</v>
      </c>
      <c r="AK205" s="118" t="s">
        <v>269</v>
      </c>
      <c r="AL205" s="127">
        <v>0.7</v>
      </c>
      <c r="AM205" s="127">
        <v>0.5</v>
      </c>
      <c r="AN205" s="118" t="s">
        <v>213</v>
      </c>
      <c r="AO205" s="193" t="s">
        <v>158</v>
      </c>
      <c r="AP205" s="192" t="s">
        <v>202</v>
      </c>
      <c r="AQ205" s="241" t="s">
        <v>1389</v>
      </c>
      <c r="AR205" s="238">
        <v>44613</v>
      </c>
      <c r="AS205" s="239" t="s">
        <v>62</v>
      </c>
      <c r="AT205" s="242" t="s">
        <v>1387</v>
      </c>
      <c r="AU205" s="47">
        <v>0.7</v>
      </c>
      <c r="AV205" s="4" t="str">
        <f t="shared" si="3"/>
        <v>AVANCE SIGNIFICATIVO</v>
      </c>
      <c r="AW205" s="107" t="e">
        <f>(IF(AP205="CERRADO","NO APLICA ACCION CERRADA",AE205-#REF!))</f>
        <v>#REF!</v>
      </c>
      <c r="AX205" s="118" t="e">
        <f>(IF(AP205="CERRADO","NO APLICA ACCION CERRADA",IF(Z205&lt;=0,"VENCIDO",IF(Z205&lt;=#REF!,"POR VENCER","CON TIEMPO"))))</f>
        <v>#REF!</v>
      </c>
      <c r="AY205" s="233">
        <v>44637</v>
      </c>
      <c r="AZ205" s="2" t="s">
        <v>1390</v>
      </c>
      <c r="BA205" s="255" t="s">
        <v>206</v>
      </c>
      <c r="BB205" s="234">
        <v>1</v>
      </c>
      <c r="BC205" s="118" t="s">
        <v>49</v>
      </c>
      <c r="BD205" s="45"/>
      <c r="BE205" s="45"/>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row>
    <row r="206" spans="1:438" ht="50.25" hidden="1" customHeight="1" x14ac:dyDescent="0.25">
      <c r="A206" s="35">
        <v>329</v>
      </c>
      <c r="B206" s="26" t="s">
        <v>24</v>
      </c>
      <c r="C206" s="25" t="s">
        <v>26</v>
      </c>
      <c r="D206" s="28" t="s">
        <v>99</v>
      </c>
      <c r="E206" s="25" t="s">
        <v>967</v>
      </c>
      <c r="F206" s="25" t="s">
        <v>1391</v>
      </c>
      <c r="G206" s="25" t="s">
        <v>309</v>
      </c>
      <c r="H206" s="25" t="s">
        <v>6</v>
      </c>
      <c r="I206" s="28" t="s">
        <v>1392</v>
      </c>
      <c r="J206" s="28" t="s">
        <v>84</v>
      </c>
      <c r="K206" s="25" t="s">
        <v>1393</v>
      </c>
      <c r="L206" s="28">
        <v>2019</v>
      </c>
      <c r="M206" s="26" t="s">
        <v>1394</v>
      </c>
      <c r="N206" s="83" t="s">
        <v>54</v>
      </c>
      <c r="O206" s="26" t="s">
        <v>1395</v>
      </c>
      <c r="P206" s="28" t="s">
        <v>84</v>
      </c>
      <c r="Q206" s="25" t="s">
        <v>84</v>
      </c>
      <c r="R206" s="25" t="s">
        <v>1000</v>
      </c>
      <c r="S206" s="28" t="s">
        <v>84</v>
      </c>
      <c r="T206" s="28" t="s">
        <v>84</v>
      </c>
      <c r="U206" s="37" t="s">
        <v>54</v>
      </c>
      <c r="V206" s="37">
        <v>44196</v>
      </c>
      <c r="W206" s="37"/>
      <c r="X206" s="37" t="s">
        <v>64</v>
      </c>
      <c r="Y206" s="37" t="s">
        <v>62</v>
      </c>
      <c r="Z206" s="34" t="e">
        <f>(IF(AP206=#REF!,#REF!,V206-#REF!))</f>
        <v>#REF!</v>
      </c>
      <c r="AA206" s="116" t="s">
        <v>1396</v>
      </c>
      <c r="AB206" s="124">
        <v>44372</v>
      </c>
      <c r="AC206" s="112" t="s">
        <v>221</v>
      </c>
      <c r="AD206" s="112" t="s">
        <v>84</v>
      </c>
      <c r="AE206" s="130">
        <v>1</v>
      </c>
      <c r="AF206" s="4" t="s">
        <v>155</v>
      </c>
      <c r="AG206" s="107" t="e">
        <v>#VALUE!</v>
      </c>
      <c r="AH206" s="118" t="e">
        <v>#VALUE!</v>
      </c>
      <c r="AI206" s="126">
        <v>44512</v>
      </c>
      <c r="AJ206" s="118" t="s">
        <v>1397</v>
      </c>
      <c r="AK206" s="118" t="s">
        <v>269</v>
      </c>
      <c r="AL206" s="127">
        <v>0.7</v>
      </c>
      <c r="AM206" s="127">
        <v>0.5</v>
      </c>
      <c r="AN206" s="118" t="e">
        <v>#VALUE!</v>
      </c>
      <c r="AO206" s="193" t="s">
        <v>158</v>
      </c>
      <c r="AP206" s="192" t="s">
        <v>202</v>
      </c>
      <c r="AQ206" s="243" t="s">
        <v>1398</v>
      </c>
      <c r="AR206" s="238">
        <v>44613</v>
      </c>
      <c r="AS206" s="239" t="s">
        <v>62</v>
      </c>
      <c r="AT206" s="244" t="s">
        <v>1399</v>
      </c>
      <c r="AU206" s="47">
        <v>0.7</v>
      </c>
      <c r="AV206" s="4" t="str">
        <f t="shared" si="3"/>
        <v>AVANCE SIGNIFICATIVO</v>
      </c>
      <c r="AW206" s="107" t="e">
        <f>(IF(AP206="CERRADO","NO APLICA ACCION CERRADA",AE206-#REF!))</f>
        <v>#REF!</v>
      </c>
      <c r="AX206" s="118" t="e">
        <f>(IF(AP206="CERRADO","NO APLICA ACCION CERRADA",IF(Z206&lt;=0,"VENCIDO",IF(Z206&lt;=#REF!,"POR VENCER","CON TIEMPO"))))</f>
        <v>#REF!</v>
      </c>
      <c r="AY206" s="48">
        <v>44637</v>
      </c>
      <c r="AZ206" s="2" t="s">
        <v>1400</v>
      </c>
      <c r="BA206" s="255" t="s">
        <v>206</v>
      </c>
      <c r="BB206" s="234">
        <v>1</v>
      </c>
      <c r="BC206" s="118" t="s">
        <v>49</v>
      </c>
      <c r="BD206" s="45"/>
      <c r="BE206" s="45"/>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row>
    <row r="207" spans="1:438" ht="50.25" hidden="1" customHeight="1" x14ac:dyDescent="0.25">
      <c r="A207" s="35">
        <v>330</v>
      </c>
      <c r="B207" s="26" t="s">
        <v>24</v>
      </c>
      <c r="C207" s="25" t="s">
        <v>26</v>
      </c>
      <c r="D207" s="28" t="s">
        <v>99</v>
      </c>
      <c r="E207" s="25" t="s">
        <v>189</v>
      </c>
      <c r="F207" s="25" t="s">
        <v>1369</v>
      </c>
      <c r="G207" s="25" t="s">
        <v>309</v>
      </c>
      <c r="H207" s="25" t="s">
        <v>6</v>
      </c>
      <c r="I207" s="28" t="s">
        <v>1401</v>
      </c>
      <c r="J207" s="28" t="s">
        <v>84</v>
      </c>
      <c r="K207" s="25" t="s">
        <v>1402</v>
      </c>
      <c r="L207" s="28">
        <v>2019</v>
      </c>
      <c r="M207" s="26" t="s">
        <v>1403</v>
      </c>
      <c r="N207" s="83" t="s">
        <v>1404</v>
      </c>
      <c r="O207" s="26" t="s">
        <v>1405</v>
      </c>
      <c r="P207" s="28" t="s">
        <v>84</v>
      </c>
      <c r="Q207" s="25" t="s">
        <v>84</v>
      </c>
      <c r="R207" s="25" t="s">
        <v>1000</v>
      </c>
      <c r="S207" s="28" t="s">
        <v>84</v>
      </c>
      <c r="T207" s="28" t="s">
        <v>84</v>
      </c>
      <c r="U207" s="37" t="s">
        <v>1406</v>
      </c>
      <c r="V207" s="37">
        <v>44195</v>
      </c>
      <c r="W207" s="37">
        <v>44452</v>
      </c>
      <c r="X207" s="37" t="s">
        <v>64</v>
      </c>
      <c r="Y207" s="37" t="s">
        <v>64</v>
      </c>
      <c r="Z207" s="34" t="e">
        <f>(IF(AP207=#REF!,#REF!,V207-#REF!))</f>
        <v>#REF!</v>
      </c>
      <c r="AA207" s="116" t="s">
        <v>1407</v>
      </c>
      <c r="AB207" s="124">
        <v>44372</v>
      </c>
      <c r="AC207" s="112" t="s">
        <v>221</v>
      </c>
      <c r="AD207" s="112" t="s">
        <v>84</v>
      </c>
      <c r="AE207" s="130">
        <v>1</v>
      </c>
      <c r="AF207" s="4" t="s">
        <v>155</v>
      </c>
      <c r="AG207" s="107">
        <v>-256</v>
      </c>
      <c r="AH207" s="118" t="s">
        <v>198</v>
      </c>
      <c r="AI207" s="126">
        <v>44512</v>
      </c>
      <c r="AJ207" s="118" t="s">
        <v>1375</v>
      </c>
      <c r="AK207" s="118" t="s">
        <v>269</v>
      </c>
      <c r="AL207" s="125">
        <v>1</v>
      </c>
      <c r="AM207" s="125">
        <v>1</v>
      </c>
      <c r="AN207" s="118" t="s">
        <v>157</v>
      </c>
      <c r="AO207" s="193" t="s">
        <v>158</v>
      </c>
      <c r="AP207" s="191" t="s">
        <v>49</v>
      </c>
      <c r="AQ207" s="85" t="s">
        <v>154</v>
      </c>
      <c r="AR207" s="48">
        <v>44228</v>
      </c>
      <c r="AS207" s="46" t="s">
        <v>62</v>
      </c>
      <c r="AT207" s="46" t="s">
        <v>84</v>
      </c>
      <c r="AU207" s="47">
        <v>1</v>
      </c>
      <c r="AV207" s="4" t="str">
        <f t="shared" si="3"/>
        <v>CUMPLIMIENTO TOTAL</v>
      </c>
      <c r="AW207" s="107" t="str">
        <f>(IF(AP207="CERRADO","NO APLICA ACCION CERRADA",AE207-#REF!))</f>
        <v>NO APLICA ACCION CERRADA</v>
      </c>
      <c r="AX207" s="118" t="str">
        <f>(IF(AP207="CERRADO","NO APLICA ACCION CERRADA",IF(Z207&lt;=0,"VENCIDO",IF(Z207&lt;=#REF!,"POR VENCER","CON TIEMPO"))))</f>
        <v>NO APLICA ACCION CERRADA</v>
      </c>
      <c r="AY207" s="48">
        <v>44228</v>
      </c>
      <c r="AZ207" s="85" t="s">
        <v>154</v>
      </c>
      <c r="BA207" s="46" t="s">
        <v>84</v>
      </c>
      <c r="BB207" s="47">
        <v>1</v>
      </c>
      <c r="BC207" s="118" t="s">
        <v>49</v>
      </c>
      <c r="BD207" s="45"/>
      <c r="BE207" s="45"/>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row>
    <row r="208" spans="1:438" ht="50.25" hidden="1" customHeight="1" x14ac:dyDescent="0.25">
      <c r="A208" s="35">
        <v>331</v>
      </c>
      <c r="B208" s="26" t="s">
        <v>24</v>
      </c>
      <c r="C208" s="25" t="s">
        <v>26</v>
      </c>
      <c r="D208" s="28" t="s">
        <v>99</v>
      </c>
      <c r="E208" s="25" t="s">
        <v>247</v>
      </c>
      <c r="F208" s="25" t="s">
        <v>360</v>
      </c>
      <c r="G208" s="25" t="s">
        <v>309</v>
      </c>
      <c r="H208" s="25" t="s">
        <v>6</v>
      </c>
      <c r="I208" s="28" t="s">
        <v>1408</v>
      </c>
      <c r="J208" s="28" t="s">
        <v>84</v>
      </c>
      <c r="K208" s="25" t="s">
        <v>1402</v>
      </c>
      <c r="L208" s="28">
        <v>2019</v>
      </c>
      <c r="M208" s="26" t="s">
        <v>1409</v>
      </c>
      <c r="N208" s="83" t="s">
        <v>1410</v>
      </c>
      <c r="O208" s="26" t="s">
        <v>1411</v>
      </c>
      <c r="P208" s="28" t="s">
        <v>84</v>
      </c>
      <c r="Q208" s="25" t="s">
        <v>84</v>
      </c>
      <c r="R208" s="25" t="s">
        <v>1000</v>
      </c>
      <c r="S208" s="28" t="s">
        <v>84</v>
      </c>
      <c r="T208" s="28" t="s">
        <v>84</v>
      </c>
      <c r="U208" s="37" t="s">
        <v>54</v>
      </c>
      <c r="V208" s="37">
        <v>44195</v>
      </c>
      <c r="W208" s="37">
        <v>44452</v>
      </c>
      <c r="X208" s="37" t="s">
        <v>64</v>
      </c>
      <c r="Y208" s="37" t="s">
        <v>64</v>
      </c>
      <c r="Z208" s="34" t="e">
        <f>(IF(AP208=#REF!,#REF!,V208-#REF!))</f>
        <v>#REF!</v>
      </c>
      <c r="AA208" s="116" t="s">
        <v>1412</v>
      </c>
      <c r="AB208" s="124">
        <v>44372</v>
      </c>
      <c r="AC208" s="112" t="s">
        <v>221</v>
      </c>
      <c r="AD208" s="112" t="s">
        <v>84</v>
      </c>
      <c r="AE208" s="130">
        <v>1</v>
      </c>
      <c r="AF208" s="4" t="s">
        <v>155</v>
      </c>
      <c r="AG208" s="107">
        <v>-256</v>
      </c>
      <c r="AH208" s="118" t="s">
        <v>198</v>
      </c>
      <c r="AI208" s="126">
        <v>44512</v>
      </c>
      <c r="AJ208" s="118" t="s">
        <v>1413</v>
      </c>
      <c r="AK208" s="118" t="s">
        <v>269</v>
      </c>
      <c r="AL208" s="127">
        <v>1</v>
      </c>
      <c r="AM208" s="127">
        <v>1</v>
      </c>
      <c r="AN208" s="118" t="s">
        <v>157</v>
      </c>
      <c r="AO208" s="193" t="s">
        <v>158</v>
      </c>
      <c r="AP208" s="191" t="s">
        <v>49</v>
      </c>
      <c r="AQ208" s="85" t="s">
        <v>154</v>
      </c>
      <c r="AR208" s="48">
        <v>44228</v>
      </c>
      <c r="AS208" s="46" t="s">
        <v>62</v>
      </c>
      <c r="AT208" s="46" t="s">
        <v>84</v>
      </c>
      <c r="AU208" s="47">
        <v>1</v>
      </c>
      <c r="AV208" s="4" t="str">
        <f t="shared" si="3"/>
        <v>CUMPLIMIENTO TOTAL</v>
      </c>
      <c r="AW208" s="107" t="str">
        <f>(IF(AP208="CERRADO","NO APLICA ACCION CERRADA",AE208-#REF!))</f>
        <v>NO APLICA ACCION CERRADA</v>
      </c>
      <c r="AX208" s="118" t="str">
        <f>(IF(AP208="CERRADO","NO APLICA ACCION CERRADA",IF(Z208&lt;=0,"VENCIDO",IF(Z208&lt;=#REF!,"POR VENCER","CON TIEMPO"))))</f>
        <v>NO APLICA ACCION CERRADA</v>
      </c>
      <c r="AY208" s="48">
        <v>44228</v>
      </c>
      <c r="AZ208" s="85" t="s">
        <v>154</v>
      </c>
      <c r="BA208" s="46" t="s">
        <v>84</v>
      </c>
      <c r="BB208" s="47">
        <v>1</v>
      </c>
      <c r="BC208" s="118" t="s">
        <v>49</v>
      </c>
      <c r="BD208" s="45"/>
      <c r="BE208" s="45"/>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row>
    <row r="209" spans="1:438" ht="50.25" hidden="1" customHeight="1" x14ac:dyDescent="0.25">
      <c r="A209" s="35">
        <v>332</v>
      </c>
      <c r="B209" s="26" t="s">
        <v>24</v>
      </c>
      <c r="C209" s="25" t="s">
        <v>26</v>
      </c>
      <c r="D209" s="28" t="s">
        <v>99</v>
      </c>
      <c r="E209" s="25" t="s">
        <v>189</v>
      </c>
      <c r="F209" s="25" t="s">
        <v>1414</v>
      </c>
      <c r="G209" s="25" t="s">
        <v>309</v>
      </c>
      <c r="H209" s="25" t="s">
        <v>6</v>
      </c>
      <c r="I209" s="28" t="s">
        <v>1415</v>
      </c>
      <c r="J209" s="28" t="s">
        <v>84</v>
      </c>
      <c r="K209" s="25" t="s">
        <v>1402</v>
      </c>
      <c r="L209" s="28">
        <v>2019</v>
      </c>
      <c r="M209" s="26" t="s">
        <v>1416</v>
      </c>
      <c r="N209" s="83" t="s">
        <v>1417</v>
      </c>
      <c r="O209" s="26" t="s">
        <v>1418</v>
      </c>
      <c r="P209" s="28" t="s">
        <v>84</v>
      </c>
      <c r="Q209" s="25" t="s">
        <v>84</v>
      </c>
      <c r="R209" s="25" t="s">
        <v>1000</v>
      </c>
      <c r="S209" s="28" t="s">
        <v>84</v>
      </c>
      <c r="T209" s="28" t="s">
        <v>84</v>
      </c>
      <c r="U209" s="37" t="s">
        <v>1406</v>
      </c>
      <c r="V209" s="37">
        <v>44195</v>
      </c>
      <c r="W209" s="37">
        <v>44452</v>
      </c>
      <c r="X209" s="37" t="s">
        <v>64</v>
      </c>
      <c r="Y209" s="37" t="s">
        <v>64</v>
      </c>
      <c r="Z209" s="34" t="e">
        <f>(IF(AP209=#REF!,#REF!,V209-#REF!))</f>
        <v>#REF!</v>
      </c>
      <c r="AA209" s="116" t="s">
        <v>1396</v>
      </c>
      <c r="AB209" s="124">
        <v>44372</v>
      </c>
      <c r="AC209" s="112" t="s">
        <v>221</v>
      </c>
      <c r="AD209" s="112" t="s">
        <v>84</v>
      </c>
      <c r="AE209" s="130">
        <v>1</v>
      </c>
      <c r="AF209" s="4" t="s">
        <v>155</v>
      </c>
      <c r="AG209" s="107">
        <v>-256</v>
      </c>
      <c r="AH209" s="118" t="s">
        <v>198</v>
      </c>
      <c r="AI209" s="126">
        <v>44512</v>
      </c>
      <c r="AJ209" s="126" t="s">
        <v>1375</v>
      </c>
      <c r="AK209" s="118" t="s">
        <v>269</v>
      </c>
      <c r="AL209" s="127">
        <v>1</v>
      </c>
      <c r="AM209" s="125">
        <v>1</v>
      </c>
      <c r="AN209" s="118" t="s">
        <v>157</v>
      </c>
      <c r="AO209" s="193" t="s">
        <v>158</v>
      </c>
      <c r="AP209" s="191" t="s">
        <v>49</v>
      </c>
      <c r="AQ209" s="85" t="s">
        <v>154</v>
      </c>
      <c r="AR209" s="48">
        <v>44228</v>
      </c>
      <c r="AS209" s="46" t="s">
        <v>62</v>
      </c>
      <c r="AT209" s="46" t="s">
        <v>84</v>
      </c>
      <c r="AU209" s="47">
        <v>1</v>
      </c>
      <c r="AV209" s="4" t="str">
        <f t="shared" si="3"/>
        <v>CUMPLIMIENTO TOTAL</v>
      </c>
      <c r="AW209" s="107" t="str">
        <f>(IF(AP209="CERRADO","NO APLICA ACCION CERRADA",AE209-#REF!))</f>
        <v>NO APLICA ACCION CERRADA</v>
      </c>
      <c r="AX209" s="118" t="str">
        <f>(IF(AP209="CERRADO","NO APLICA ACCION CERRADA",IF(Z209&lt;=0,"VENCIDO",IF(Z209&lt;=#REF!,"POR VENCER","CON TIEMPO"))))</f>
        <v>NO APLICA ACCION CERRADA</v>
      </c>
      <c r="AY209" s="48">
        <v>44228</v>
      </c>
      <c r="AZ209" s="85" t="s">
        <v>154</v>
      </c>
      <c r="BA209" s="46" t="s">
        <v>84</v>
      </c>
      <c r="BB209" s="47">
        <v>1</v>
      </c>
      <c r="BC209" s="118" t="s">
        <v>49</v>
      </c>
      <c r="BD209" s="45"/>
      <c r="BE209" s="45"/>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row>
    <row r="210" spans="1:438" ht="50.25" hidden="1" customHeight="1" x14ac:dyDescent="0.25">
      <c r="A210" s="35">
        <v>333</v>
      </c>
      <c r="B210" s="26" t="s">
        <v>24</v>
      </c>
      <c r="C210" s="25" t="s">
        <v>26</v>
      </c>
      <c r="D210" s="28" t="s">
        <v>99</v>
      </c>
      <c r="E210" s="25" t="s">
        <v>189</v>
      </c>
      <c r="F210" s="25" t="s">
        <v>1369</v>
      </c>
      <c r="G210" s="25" t="s">
        <v>309</v>
      </c>
      <c r="H210" s="25" t="s">
        <v>6</v>
      </c>
      <c r="I210" s="28" t="s">
        <v>1419</v>
      </c>
      <c r="J210" s="28" t="s">
        <v>84</v>
      </c>
      <c r="K210" s="25" t="s">
        <v>1402</v>
      </c>
      <c r="L210" s="28">
        <v>2019</v>
      </c>
      <c r="M210" s="26" t="s">
        <v>1420</v>
      </c>
      <c r="N210" s="83" t="s">
        <v>1421</v>
      </c>
      <c r="O210" s="26" t="s">
        <v>1422</v>
      </c>
      <c r="P210" s="28" t="s">
        <v>84</v>
      </c>
      <c r="Q210" s="25" t="s">
        <v>84</v>
      </c>
      <c r="R210" s="25" t="s">
        <v>1000</v>
      </c>
      <c r="S210" s="28" t="s">
        <v>84</v>
      </c>
      <c r="T210" s="28" t="s">
        <v>84</v>
      </c>
      <c r="U210" s="37">
        <v>44061</v>
      </c>
      <c r="V210" s="37">
        <v>44195</v>
      </c>
      <c r="W210" s="37">
        <v>44452</v>
      </c>
      <c r="X210" s="37" t="s">
        <v>64</v>
      </c>
      <c r="Y210" s="37" t="s">
        <v>64</v>
      </c>
      <c r="Z210" s="34" t="e">
        <f>(IF(AP210=#REF!,#REF!,V210-#REF!))</f>
        <v>#REF!</v>
      </c>
      <c r="AA210" s="116" t="s">
        <v>1396</v>
      </c>
      <c r="AB210" s="124">
        <v>44372</v>
      </c>
      <c r="AC210" s="112" t="s">
        <v>221</v>
      </c>
      <c r="AD210" s="112" t="s">
        <v>84</v>
      </c>
      <c r="AE210" s="130">
        <v>1</v>
      </c>
      <c r="AF210" s="4" t="s">
        <v>155</v>
      </c>
      <c r="AG210" s="107">
        <v>-256</v>
      </c>
      <c r="AH210" s="118" t="s">
        <v>198</v>
      </c>
      <c r="AI210" s="126">
        <v>44512</v>
      </c>
      <c r="AJ210" s="126" t="s">
        <v>1375</v>
      </c>
      <c r="AK210" s="118" t="s">
        <v>269</v>
      </c>
      <c r="AL210" s="127">
        <v>1</v>
      </c>
      <c r="AM210" s="127">
        <v>1</v>
      </c>
      <c r="AN210" s="118" t="s">
        <v>157</v>
      </c>
      <c r="AO210" s="193" t="s">
        <v>158</v>
      </c>
      <c r="AP210" s="191" t="s">
        <v>49</v>
      </c>
      <c r="AQ210" s="85" t="s">
        <v>154</v>
      </c>
      <c r="AR210" s="48">
        <v>44228</v>
      </c>
      <c r="AS210" s="46" t="s">
        <v>62</v>
      </c>
      <c r="AT210" s="46" t="s">
        <v>84</v>
      </c>
      <c r="AU210" s="47">
        <v>1</v>
      </c>
      <c r="AV210" s="4" t="str">
        <f t="shared" si="3"/>
        <v>CUMPLIMIENTO TOTAL</v>
      </c>
      <c r="AW210" s="107" t="str">
        <f>(IF(AP210="CERRADO","NO APLICA ACCION CERRADA",AE210-#REF!))</f>
        <v>NO APLICA ACCION CERRADA</v>
      </c>
      <c r="AX210" s="118" t="str">
        <f>(IF(AP210="CERRADO","NO APLICA ACCION CERRADA",IF(Z210&lt;=0,"VENCIDO",IF(Z210&lt;=#REF!,"POR VENCER","CON TIEMPO"))))</f>
        <v>NO APLICA ACCION CERRADA</v>
      </c>
      <c r="AY210" s="48">
        <v>44228</v>
      </c>
      <c r="AZ210" s="85" t="s">
        <v>154</v>
      </c>
      <c r="BA210" s="46" t="s">
        <v>84</v>
      </c>
      <c r="BB210" s="47">
        <v>1</v>
      </c>
      <c r="BC210" s="118" t="s">
        <v>49</v>
      </c>
      <c r="BD210" s="45"/>
      <c r="BE210" s="45"/>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row>
    <row r="211" spans="1:438" ht="50.25" hidden="1" customHeight="1" x14ac:dyDescent="0.25">
      <c r="A211" s="35">
        <v>334</v>
      </c>
      <c r="B211" s="26" t="s">
        <v>24</v>
      </c>
      <c r="C211" s="25" t="s">
        <v>26</v>
      </c>
      <c r="D211" s="28" t="s">
        <v>99</v>
      </c>
      <c r="E211" s="25" t="s">
        <v>967</v>
      </c>
      <c r="F211" s="25" t="s">
        <v>1391</v>
      </c>
      <c r="G211" s="25" t="s">
        <v>309</v>
      </c>
      <c r="H211" s="25" t="s">
        <v>6</v>
      </c>
      <c r="I211" s="28" t="s">
        <v>1423</v>
      </c>
      <c r="J211" s="28" t="s">
        <v>84</v>
      </c>
      <c r="K211" s="25" t="s">
        <v>1402</v>
      </c>
      <c r="L211" s="28">
        <v>2019</v>
      </c>
      <c r="M211" s="26" t="s">
        <v>1424</v>
      </c>
      <c r="N211" s="83" t="s">
        <v>1425</v>
      </c>
      <c r="O211" s="26" t="s">
        <v>1426</v>
      </c>
      <c r="P211" s="28" t="s">
        <v>84</v>
      </c>
      <c r="Q211" s="25" t="s">
        <v>84</v>
      </c>
      <c r="R211" s="25" t="s">
        <v>1000</v>
      </c>
      <c r="S211" s="28" t="s">
        <v>84</v>
      </c>
      <c r="T211" s="28" t="s">
        <v>84</v>
      </c>
      <c r="U211" s="37" t="s">
        <v>54</v>
      </c>
      <c r="V211" s="37">
        <v>44196</v>
      </c>
      <c r="W211" s="37"/>
      <c r="X211" s="37" t="s">
        <v>64</v>
      </c>
      <c r="Y211" s="37" t="s">
        <v>64</v>
      </c>
      <c r="Z211" s="34" t="e">
        <f>(IF(AP211=#REF!,#REF!,V211-#REF!))</f>
        <v>#REF!</v>
      </c>
      <c r="AA211" s="116" t="s">
        <v>1427</v>
      </c>
      <c r="AB211" s="124">
        <v>44372</v>
      </c>
      <c r="AC211" s="112" t="s">
        <v>221</v>
      </c>
      <c r="AD211" s="116" t="s">
        <v>1428</v>
      </c>
      <c r="AE211" s="130">
        <v>0.5</v>
      </c>
      <c r="AF211" s="4" t="s">
        <v>590</v>
      </c>
      <c r="AG211" s="107">
        <v>-255</v>
      </c>
      <c r="AH211" s="118" t="s">
        <v>198</v>
      </c>
      <c r="AI211" s="126">
        <v>44512</v>
      </c>
      <c r="AJ211" s="118" t="s">
        <v>1429</v>
      </c>
      <c r="AK211" s="118" t="s">
        <v>269</v>
      </c>
      <c r="AL211" s="127">
        <v>0.5</v>
      </c>
      <c r="AM211" s="127">
        <v>0.5</v>
      </c>
      <c r="AN211" s="118" t="s">
        <v>213</v>
      </c>
      <c r="AO211" s="193" t="s">
        <v>158</v>
      </c>
      <c r="AP211" s="192" t="s">
        <v>202</v>
      </c>
      <c r="AQ211" s="236" t="s">
        <v>1430</v>
      </c>
      <c r="AR211" s="238">
        <v>44613</v>
      </c>
      <c r="AS211" s="239" t="s">
        <v>62</v>
      </c>
      <c r="AT211" s="237" t="s">
        <v>84</v>
      </c>
      <c r="AU211" s="47">
        <v>1</v>
      </c>
      <c r="AV211" s="4" t="str">
        <f t="shared" si="3"/>
        <v>CUMPLIMIENTO TOTAL</v>
      </c>
      <c r="AW211" s="107" t="e">
        <f>(IF(AP211="CERRADO","NO APLICA ACCION CERRADA",AE211-#REF!))</f>
        <v>#REF!</v>
      </c>
      <c r="AX211" s="118" t="e">
        <f>(IF(AP211="CERRADO","NO APLICA ACCION CERRADA",IF(Z211&lt;=0,"VENCIDO",IF(Z211&lt;=#REF!,"POR VENCER","CON TIEMPO"))))</f>
        <v>#REF!</v>
      </c>
      <c r="AY211" s="233">
        <v>44637</v>
      </c>
      <c r="AZ211" s="2" t="s">
        <v>1431</v>
      </c>
      <c r="BA211" s="255" t="s">
        <v>206</v>
      </c>
      <c r="BB211" s="234">
        <v>1</v>
      </c>
      <c r="BC211" s="118" t="s">
        <v>49</v>
      </c>
      <c r="BD211" s="45"/>
      <c r="BE211" s="45"/>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row>
    <row r="212" spans="1:438" ht="50.25" hidden="1" customHeight="1" x14ac:dyDescent="0.25">
      <c r="A212" s="35">
        <v>335</v>
      </c>
      <c r="B212" s="26" t="s">
        <v>24</v>
      </c>
      <c r="C212" s="25" t="s">
        <v>26</v>
      </c>
      <c r="D212" s="28" t="s">
        <v>99</v>
      </c>
      <c r="E212" s="25" t="s">
        <v>247</v>
      </c>
      <c r="F212" s="25" t="s">
        <v>360</v>
      </c>
      <c r="G212" s="25" t="s">
        <v>309</v>
      </c>
      <c r="H212" s="25" t="s">
        <v>6</v>
      </c>
      <c r="I212" s="28" t="s">
        <v>1432</v>
      </c>
      <c r="J212" s="28" t="s">
        <v>84</v>
      </c>
      <c r="K212" s="25" t="s">
        <v>1402</v>
      </c>
      <c r="L212" s="28">
        <v>2019</v>
      </c>
      <c r="M212" s="26" t="s">
        <v>1433</v>
      </c>
      <c r="N212" s="83" t="s">
        <v>1434</v>
      </c>
      <c r="O212" s="26" t="s">
        <v>1435</v>
      </c>
      <c r="P212" s="28" t="s">
        <v>84</v>
      </c>
      <c r="Q212" s="25" t="s">
        <v>84</v>
      </c>
      <c r="R212" s="25" t="s">
        <v>1000</v>
      </c>
      <c r="S212" s="28" t="s">
        <v>84</v>
      </c>
      <c r="T212" s="28" t="s">
        <v>84</v>
      </c>
      <c r="U212" s="37" t="s">
        <v>54</v>
      </c>
      <c r="V212" s="37">
        <v>44196</v>
      </c>
      <c r="W212" s="37">
        <v>44452</v>
      </c>
      <c r="X212" s="37" t="s">
        <v>64</v>
      </c>
      <c r="Y212" s="37" t="s">
        <v>64</v>
      </c>
      <c r="Z212" s="34" t="e">
        <f>(IF(AP212=#REF!,#REF!,V212-#REF!))</f>
        <v>#REF!</v>
      </c>
      <c r="AA212" s="118" t="s">
        <v>1396</v>
      </c>
      <c r="AB212" s="124">
        <v>44372</v>
      </c>
      <c r="AC212" s="112" t="s">
        <v>221</v>
      </c>
      <c r="AD212" s="112" t="s">
        <v>84</v>
      </c>
      <c r="AE212" s="130">
        <v>1</v>
      </c>
      <c r="AF212" s="4" t="s">
        <v>155</v>
      </c>
      <c r="AG212" s="107">
        <v>-255</v>
      </c>
      <c r="AH212" s="118" t="s">
        <v>198</v>
      </c>
      <c r="AI212" s="126">
        <v>44512</v>
      </c>
      <c r="AJ212" s="118" t="s">
        <v>1436</v>
      </c>
      <c r="AK212" s="118" t="s">
        <v>269</v>
      </c>
      <c r="AL212" s="127">
        <v>1</v>
      </c>
      <c r="AM212" s="127">
        <v>1</v>
      </c>
      <c r="AN212" s="118" t="s">
        <v>157</v>
      </c>
      <c r="AO212" s="193" t="s">
        <v>158</v>
      </c>
      <c r="AP212" s="191" t="s">
        <v>49</v>
      </c>
      <c r="AQ212" s="85" t="s">
        <v>154</v>
      </c>
      <c r="AR212" s="48">
        <v>44228</v>
      </c>
      <c r="AS212" s="46" t="s">
        <v>62</v>
      </c>
      <c r="AT212" s="46" t="s">
        <v>84</v>
      </c>
      <c r="AU212" s="47">
        <v>1</v>
      </c>
      <c r="AV212" s="4" t="str">
        <f t="shared" si="3"/>
        <v>CUMPLIMIENTO TOTAL</v>
      </c>
      <c r="AW212" s="107" t="str">
        <f>(IF(AP212="CERRADO","NO APLICA ACCION CERRADA",AE212-#REF!))</f>
        <v>NO APLICA ACCION CERRADA</v>
      </c>
      <c r="AX212" s="118" t="str">
        <f>(IF(AP212="CERRADO","NO APLICA ACCION CERRADA",IF(Z212&lt;=0,"VENCIDO",IF(Z212&lt;=#REF!,"POR VENCER","CON TIEMPO"))))</f>
        <v>NO APLICA ACCION CERRADA</v>
      </c>
      <c r="AY212" s="48">
        <v>44228</v>
      </c>
      <c r="AZ212" s="85" t="s">
        <v>154</v>
      </c>
      <c r="BA212" s="46" t="s">
        <v>84</v>
      </c>
      <c r="BB212" s="47">
        <v>1</v>
      </c>
      <c r="BC212" s="118" t="s">
        <v>49</v>
      </c>
      <c r="BD212" s="45"/>
      <c r="BE212" s="45"/>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row>
    <row r="213" spans="1:438" ht="50.25" hidden="1" customHeight="1" x14ac:dyDescent="0.25">
      <c r="A213" s="35">
        <v>336</v>
      </c>
      <c r="B213" s="26" t="s">
        <v>24</v>
      </c>
      <c r="C213" s="25" t="s">
        <v>47</v>
      </c>
      <c r="D213" s="28" t="s">
        <v>99</v>
      </c>
      <c r="E213" s="25" t="s">
        <v>247</v>
      </c>
      <c r="F213" s="25" t="s">
        <v>248</v>
      </c>
      <c r="G213" s="25" t="s">
        <v>309</v>
      </c>
      <c r="H213" s="25" t="s">
        <v>6</v>
      </c>
      <c r="I213" s="28" t="s">
        <v>1437</v>
      </c>
      <c r="J213" s="28" t="s">
        <v>84</v>
      </c>
      <c r="K213" s="25" t="s">
        <v>1438</v>
      </c>
      <c r="L213" s="28">
        <v>2019</v>
      </c>
      <c r="M213" s="27" t="s">
        <v>1439</v>
      </c>
      <c r="N213" s="102" t="s">
        <v>1440</v>
      </c>
      <c r="O213" s="26" t="s">
        <v>1441</v>
      </c>
      <c r="P213" s="28" t="s">
        <v>84</v>
      </c>
      <c r="Q213" s="25" t="s">
        <v>84</v>
      </c>
      <c r="R213" s="25" t="s">
        <v>1000</v>
      </c>
      <c r="S213" s="28" t="s">
        <v>84</v>
      </c>
      <c r="T213" s="28" t="s">
        <v>84</v>
      </c>
      <c r="U213" s="37">
        <v>44105</v>
      </c>
      <c r="V213" s="37">
        <v>44196</v>
      </c>
      <c r="W213" s="37">
        <v>44452</v>
      </c>
      <c r="X213" s="37" t="s">
        <v>64</v>
      </c>
      <c r="Y213" s="37" t="s">
        <v>64</v>
      </c>
      <c r="Z213" s="34" t="e">
        <f>(IF(AP213=#REF!,#REF!,V213-#REF!))</f>
        <v>#REF!</v>
      </c>
      <c r="AA213" s="106" t="s">
        <v>512</v>
      </c>
      <c r="AB213" s="124">
        <v>44356</v>
      </c>
      <c r="AC213" s="112" t="s">
        <v>62</v>
      </c>
      <c r="AD213" s="112" t="s">
        <v>84</v>
      </c>
      <c r="AE213" s="125">
        <v>1</v>
      </c>
      <c r="AF213" s="4" t="s">
        <v>155</v>
      </c>
      <c r="AG213" s="107">
        <v>-255</v>
      </c>
      <c r="AH213" s="118" t="s">
        <v>198</v>
      </c>
      <c r="AI213" s="131">
        <v>44470</v>
      </c>
      <c r="AJ213" s="118" t="s">
        <v>1442</v>
      </c>
      <c r="AK213" s="118" t="s">
        <v>481</v>
      </c>
      <c r="AL213" s="125">
        <v>1</v>
      </c>
      <c r="AM213" s="125">
        <v>1</v>
      </c>
      <c r="AN213" s="118" t="s">
        <v>157</v>
      </c>
      <c r="AO213" s="193" t="s">
        <v>158</v>
      </c>
      <c r="AP213" s="191" t="s">
        <v>49</v>
      </c>
      <c r="AQ213" s="85" t="s">
        <v>154</v>
      </c>
      <c r="AR213" s="48">
        <v>44228</v>
      </c>
      <c r="AS213" s="46" t="s">
        <v>62</v>
      </c>
      <c r="AT213" s="46" t="s">
        <v>84</v>
      </c>
      <c r="AU213" s="47">
        <v>1</v>
      </c>
      <c r="AV213" s="4" t="str">
        <f t="shared" si="3"/>
        <v>CUMPLIMIENTO TOTAL</v>
      </c>
      <c r="AW213" s="107" t="str">
        <f>(IF(AP213="CERRADO","NO APLICA ACCION CERRADA",AE213-#REF!))</f>
        <v>NO APLICA ACCION CERRADA</v>
      </c>
      <c r="AX213" s="118" t="str">
        <f>(IF(AP213="CERRADO","NO APLICA ACCION CERRADA",IF(Z213&lt;=0,"VENCIDO",IF(Z213&lt;=#REF!,"POR VENCER","CON TIEMPO"))))</f>
        <v>NO APLICA ACCION CERRADA</v>
      </c>
      <c r="AY213" s="48">
        <v>44228</v>
      </c>
      <c r="AZ213" s="85" t="s">
        <v>154</v>
      </c>
      <c r="BA213" s="46" t="s">
        <v>84</v>
      </c>
      <c r="BB213" s="47">
        <v>1</v>
      </c>
      <c r="BC213" s="118" t="s">
        <v>49</v>
      </c>
      <c r="BD213" s="45"/>
      <c r="BE213" s="45"/>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row>
    <row r="214" spans="1:438" ht="50.25" hidden="1" customHeight="1" x14ac:dyDescent="0.25">
      <c r="A214" s="35">
        <v>337</v>
      </c>
      <c r="B214" s="26" t="s">
        <v>24</v>
      </c>
      <c r="C214" s="25" t="s">
        <v>47</v>
      </c>
      <c r="D214" s="28" t="s">
        <v>99</v>
      </c>
      <c r="E214" s="25" t="s">
        <v>247</v>
      </c>
      <c r="F214" s="25" t="s">
        <v>360</v>
      </c>
      <c r="G214" s="25" t="s">
        <v>309</v>
      </c>
      <c r="H214" s="25" t="s">
        <v>6</v>
      </c>
      <c r="I214" s="28" t="s">
        <v>1443</v>
      </c>
      <c r="J214" s="28" t="s">
        <v>84</v>
      </c>
      <c r="K214" s="25" t="s">
        <v>1438</v>
      </c>
      <c r="L214" s="28">
        <v>2019</v>
      </c>
      <c r="M214" s="26" t="s">
        <v>1444</v>
      </c>
      <c r="N214" s="102" t="s">
        <v>1445</v>
      </c>
      <c r="O214" s="26" t="s">
        <v>1446</v>
      </c>
      <c r="P214" s="28" t="s">
        <v>84</v>
      </c>
      <c r="Q214" s="25" t="s">
        <v>84</v>
      </c>
      <c r="R214" s="25" t="s">
        <v>1000</v>
      </c>
      <c r="S214" s="28" t="s">
        <v>84</v>
      </c>
      <c r="T214" s="28" t="s">
        <v>84</v>
      </c>
      <c r="U214" s="37">
        <v>44105</v>
      </c>
      <c r="V214" s="37">
        <v>44196</v>
      </c>
      <c r="W214" s="37"/>
      <c r="X214" s="37" t="s">
        <v>64</v>
      </c>
      <c r="Y214" s="37" t="s">
        <v>64</v>
      </c>
      <c r="Z214" s="34" t="e">
        <f>(IF(AP214=#REF!,#REF!,V214-#REF!))</f>
        <v>#REF!</v>
      </c>
      <c r="AA214" s="106" t="s">
        <v>1447</v>
      </c>
      <c r="AB214" s="124">
        <v>44356</v>
      </c>
      <c r="AC214" s="112" t="s">
        <v>64</v>
      </c>
      <c r="AD214" s="116" t="s">
        <v>526</v>
      </c>
      <c r="AE214" s="125">
        <v>0.7</v>
      </c>
      <c r="AF214" s="4" t="s">
        <v>527</v>
      </c>
      <c r="AG214" s="107">
        <v>-255</v>
      </c>
      <c r="AH214" s="118" t="s">
        <v>198</v>
      </c>
      <c r="AI214" s="131">
        <v>44470</v>
      </c>
      <c r="AJ214" s="118" t="s">
        <v>1448</v>
      </c>
      <c r="AK214" s="118" t="s">
        <v>481</v>
      </c>
      <c r="AL214" s="125">
        <v>0.6</v>
      </c>
      <c r="AM214" s="125">
        <v>0.6</v>
      </c>
      <c r="AN214" s="118" t="s">
        <v>213</v>
      </c>
      <c r="AO214" s="193" t="s">
        <v>158</v>
      </c>
      <c r="AP214" s="192" t="s">
        <v>202</v>
      </c>
      <c r="AQ214" s="2" t="s">
        <v>1449</v>
      </c>
      <c r="AR214" s="257">
        <v>44620</v>
      </c>
      <c r="AS214" s="45" t="s">
        <v>221</v>
      </c>
      <c r="AT214" s="45" t="s">
        <v>84</v>
      </c>
      <c r="AU214" s="234">
        <v>1</v>
      </c>
      <c r="AV214" s="4" t="str">
        <f t="shared" si="3"/>
        <v>CUMPLIMIENTO TOTAL</v>
      </c>
      <c r="AW214" s="107" t="e">
        <f>(IF(AP214="CERRADO","NO APLICA ACCION CERRADA",AE214-#REF!))</f>
        <v>#REF!</v>
      </c>
      <c r="AX214" s="118" t="e">
        <f>(IF(AP214="CERRADO","NO APLICA ACCION CERRADA",IF(Z214&lt;=0,"VENCIDO",IF(Z214&lt;=#REF!,"POR VENCER","CON TIEMPO"))))</f>
        <v>#REF!</v>
      </c>
      <c r="AY214" s="48">
        <v>44638</v>
      </c>
      <c r="AZ214" s="85" t="s">
        <v>1450</v>
      </c>
      <c r="BA214" s="46" t="s">
        <v>1005</v>
      </c>
      <c r="BB214" s="234">
        <v>1</v>
      </c>
      <c r="BC214" s="118" t="s">
        <v>49</v>
      </c>
      <c r="BD214" s="45"/>
      <c r="BE214" s="45"/>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row>
    <row r="215" spans="1:438" ht="50.25" hidden="1" customHeight="1" x14ac:dyDescent="0.25">
      <c r="A215" s="35">
        <v>338</v>
      </c>
      <c r="B215" s="26" t="s">
        <v>24</v>
      </c>
      <c r="C215" s="25" t="s">
        <v>47</v>
      </c>
      <c r="D215" s="28" t="s">
        <v>99</v>
      </c>
      <c r="E215" s="25" t="s">
        <v>247</v>
      </c>
      <c r="F215" s="25" t="s">
        <v>893</v>
      </c>
      <c r="G215" s="25" t="s">
        <v>309</v>
      </c>
      <c r="H215" s="25" t="s">
        <v>6</v>
      </c>
      <c r="I215" s="28" t="s">
        <v>1451</v>
      </c>
      <c r="J215" s="28" t="s">
        <v>84</v>
      </c>
      <c r="K215" s="25" t="s">
        <v>1438</v>
      </c>
      <c r="L215" s="28">
        <v>2019</v>
      </c>
      <c r="M215" s="26" t="s">
        <v>1452</v>
      </c>
      <c r="N215" s="102" t="s">
        <v>1453</v>
      </c>
      <c r="O215" s="26" t="s">
        <v>1454</v>
      </c>
      <c r="P215" s="28" t="s">
        <v>84</v>
      </c>
      <c r="Q215" s="25" t="s">
        <v>84</v>
      </c>
      <c r="R215" s="25" t="s">
        <v>1000</v>
      </c>
      <c r="S215" s="28" t="s">
        <v>84</v>
      </c>
      <c r="T215" s="28" t="s">
        <v>84</v>
      </c>
      <c r="U215" s="37">
        <v>44105</v>
      </c>
      <c r="V215" s="37">
        <v>44196</v>
      </c>
      <c r="W215" s="37"/>
      <c r="X215" s="37" t="s">
        <v>64</v>
      </c>
      <c r="Y215" s="37" t="s">
        <v>64</v>
      </c>
      <c r="Z215" s="34" t="e">
        <f>(IF(AP215=#REF!,#REF!,V215-#REF!))</f>
        <v>#REF!</v>
      </c>
      <c r="AA215" s="106" t="s">
        <v>1455</v>
      </c>
      <c r="AB215" s="124">
        <v>44356</v>
      </c>
      <c r="AC215" s="112" t="s">
        <v>64</v>
      </c>
      <c r="AD215" s="116" t="s">
        <v>1456</v>
      </c>
      <c r="AE215" s="125">
        <v>0.4</v>
      </c>
      <c r="AF215" s="4" t="s">
        <v>590</v>
      </c>
      <c r="AG215" s="107">
        <v>-255</v>
      </c>
      <c r="AH215" s="118" t="s">
        <v>198</v>
      </c>
      <c r="AI215" s="131">
        <v>44470</v>
      </c>
      <c r="AJ215" s="118" t="s">
        <v>1457</v>
      </c>
      <c r="AK215" s="118" t="s">
        <v>481</v>
      </c>
      <c r="AL215" s="125">
        <v>0.4</v>
      </c>
      <c r="AM215" s="125">
        <v>0.4</v>
      </c>
      <c r="AN215" s="118" t="s">
        <v>213</v>
      </c>
      <c r="AO215" s="193" t="s">
        <v>158</v>
      </c>
      <c r="AP215" s="192" t="s">
        <v>202</v>
      </c>
      <c r="AQ215" s="2" t="s">
        <v>1458</v>
      </c>
      <c r="AR215" s="257">
        <v>44620</v>
      </c>
      <c r="AS215" s="45" t="s">
        <v>221</v>
      </c>
      <c r="AT215" s="45" t="s">
        <v>84</v>
      </c>
      <c r="AU215" s="234">
        <v>1</v>
      </c>
      <c r="AV215" s="4" t="str">
        <f t="shared" si="3"/>
        <v>CUMPLIMIENTO TOTAL</v>
      </c>
      <c r="AW215" s="107" t="e">
        <f>(IF(AP215="CERRADO","NO APLICA ACCION CERRADA",AE215-#REF!))</f>
        <v>#REF!</v>
      </c>
      <c r="AX215" s="118" t="e">
        <f>(IF(AP215="CERRADO","NO APLICA ACCION CERRADA",IF(Z215&lt;=0,"VENCIDO",IF(Z215&lt;=#REF!,"POR VENCER","CON TIEMPO"))))</f>
        <v>#REF!</v>
      </c>
      <c r="AY215" s="48">
        <v>44638</v>
      </c>
      <c r="AZ215" s="85" t="s">
        <v>1459</v>
      </c>
      <c r="BA215" s="46" t="s">
        <v>1005</v>
      </c>
      <c r="BB215" s="234">
        <v>1</v>
      </c>
      <c r="BC215" s="118" t="s">
        <v>49</v>
      </c>
      <c r="BD215" s="45"/>
      <c r="BE215" s="45"/>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row>
    <row r="216" spans="1:438" ht="50.25" hidden="1" customHeight="1" x14ac:dyDescent="0.25">
      <c r="A216" s="35">
        <v>339</v>
      </c>
      <c r="B216" s="26" t="s">
        <v>24</v>
      </c>
      <c r="C216" s="25" t="s">
        <v>47</v>
      </c>
      <c r="D216" s="28" t="s">
        <v>99</v>
      </c>
      <c r="E216" s="25" t="s">
        <v>247</v>
      </c>
      <c r="F216" s="25" t="s">
        <v>360</v>
      </c>
      <c r="G216" s="25" t="s">
        <v>309</v>
      </c>
      <c r="H216" s="25" t="s">
        <v>6</v>
      </c>
      <c r="I216" s="28" t="s">
        <v>1460</v>
      </c>
      <c r="J216" s="28" t="s">
        <v>84</v>
      </c>
      <c r="K216" s="25" t="s">
        <v>1438</v>
      </c>
      <c r="L216" s="28">
        <v>2019</v>
      </c>
      <c r="M216" s="26" t="s">
        <v>1461</v>
      </c>
      <c r="N216" s="102" t="s">
        <v>1462</v>
      </c>
      <c r="O216" s="26" t="s">
        <v>1463</v>
      </c>
      <c r="P216" s="28" t="s">
        <v>84</v>
      </c>
      <c r="Q216" s="25" t="s">
        <v>84</v>
      </c>
      <c r="R216" s="25" t="s">
        <v>1000</v>
      </c>
      <c r="S216" s="28" t="s">
        <v>84</v>
      </c>
      <c r="T216" s="28" t="s">
        <v>84</v>
      </c>
      <c r="U216" s="37">
        <v>44105</v>
      </c>
      <c r="V216" s="37">
        <v>44196</v>
      </c>
      <c r="W216" s="37"/>
      <c r="X216" s="37" t="s">
        <v>64</v>
      </c>
      <c r="Y216" s="37" t="s">
        <v>64</v>
      </c>
      <c r="Z216" s="34" t="e">
        <f>(IF(AP216=#REF!,#REF!,V216-#REF!))</f>
        <v>#REF!</v>
      </c>
      <c r="AA216" s="106" t="s">
        <v>1464</v>
      </c>
      <c r="AB216" s="124">
        <v>44356</v>
      </c>
      <c r="AC216" s="112" t="s">
        <v>64</v>
      </c>
      <c r="AD216" s="116" t="s">
        <v>526</v>
      </c>
      <c r="AE216" s="125">
        <v>0.7</v>
      </c>
      <c r="AF216" s="4" t="s">
        <v>527</v>
      </c>
      <c r="AG216" s="107">
        <v>-255</v>
      </c>
      <c r="AH216" s="118" t="s">
        <v>198</v>
      </c>
      <c r="AI216" s="131">
        <v>44470</v>
      </c>
      <c r="AJ216" s="118" t="s">
        <v>1448</v>
      </c>
      <c r="AK216" s="118" t="s">
        <v>481</v>
      </c>
      <c r="AL216" s="125">
        <v>0.6</v>
      </c>
      <c r="AM216" s="125">
        <v>0.6</v>
      </c>
      <c r="AN216" s="118" t="s">
        <v>213</v>
      </c>
      <c r="AO216" s="193" t="s">
        <v>158</v>
      </c>
      <c r="AP216" s="192" t="s">
        <v>202</v>
      </c>
      <c r="AQ216" s="2" t="s">
        <v>1449</v>
      </c>
      <c r="AR216" s="257">
        <v>44620</v>
      </c>
      <c r="AS216" s="45" t="s">
        <v>221</v>
      </c>
      <c r="AT216" s="45" t="s">
        <v>84</v>
      </c>
      <c r="AU216" s="234">
        <v>1</v>
      </c>
      <c r="AV216" s="4" t="str">
        <f t="shared" si="3"/>
        <v>CUMPLIMIENTO TOTAL</v>
      </c>
      <c r="AW216" s="107" t="e">
        <f>(IF(AP216="CERRADO","NO APLICA ACCION CERRADA",AE216-#REF!))</f>
        <v>#REF!</v>
      </c>
      <c r="AX216" s="118" t="e">
        <f>(IF(AP216="CERRADO","NO APLICA ACCION CERRADA",IF(Z216&lt;=0,"VENCIDO",IF(Z216&lt;=#REF!,"POR VENCER","CON TIEMPO"))))</f>
        <v>#REF!</v>
      </c>
      <c r="AY216" s="48">
        <v>44638</v>
      </c>
      <c r="AZ216" s="85" t="s">
        <v>1465</v>
      </c>
      <c r="BA216" s="46" t="s">
        <v>1005</v>
      </c>
      <c r="BB216" s="234">
        <v>1</v>
      </c>
      <c r="BC216" s="118" t="s">
        <v>49</v>
      </c>
      <c r="BD216" s="45"/>
      <c r="BE216" s="45"/>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row>
    <row r="217" spans="1:438" ht="50.25" hidden="1" customHeight="1" x14ac:dyDescent="0.25">
      <c r="A217" s="35">
        <v>340</v>
      </c>
      <c r="B217" s="26" t="s">
        <v>24</v>
      </c>
      <c r="C217" s="25" t="s">
        <v>47</v>
      </c>
      <c r="D217" s="28" t="s">
        <v>99</v>
      </c>
      <c r="E217" s="25" t="s">
        <v>247</v>
      </c>
      <c r="F217" s="25" t="s">
        <v>360</v>
      </c>
      <c r="G217" s="25" t="s">
        <v>309</v>
      </c>
      <c r="H217" s="25" t="s">
        <v>6</v>
      </c>
      <c r="I217" s="28" t="s">
        <v>1466</v>
      </c>
      <c r="J217" s="28" t="s">
        <v>84</v>
      </c>
      <c r="K217" s="25" t="s">
        <v>1438</v>
      </c>
      <c r="L217" s="28">
        <v>2019</v>
      </c>
      <c r="M217" s="26" t="s">
        <v>1467</v>
      </c>
      <c r="N217" s="102" t="s">
        <v>1468</v>
      </c>
      <c r="O217" s="26" t="s">
        <v>1469</v>
      </c>
      <c r="P217" s="28" t="s">
        <v>84</v>
      </c>
      <c r="Q217" s="25" t="s">
        <v>84</v>
      </c>
      <c r="R217" s="25" t="s">
        <v>1000</v>
      </c>
      <c r="S217" s="28" t="s">
        <v>84</v>
      </c>
      <c r="T217" s="28" t="s">
        <v>84</v>
      </c>
      <c r="U217" s="37">
        <v>44105</v>
      </c>
      <c r="V217" s="37">
        <v>44196</v>
      </c>
      <c r="W217" s="37"/>
      <c r="X217" s="37" t="s">
        <v>64</v>
      </c>
      <c r="Y217" s="37" t="s">
        <v>64</v>
      </c>
      <c r="Z217" s="34" t="e">
        <f>(IF(AP217=#REF!,#REF!,V217-#REF!))</f>
        <v>#REF!</v>
      </c>
      <c r="AA217" s="106" t="s">
        <v>1464</v>
      </c>
      <c r="AB217" s="124">
        <v>44356</v>
      </c>
      <c r="AC217" s="112" t="s">
        <v>64</v>
      </c>
      <c r="AD217" s="116" t="s">
        <v>526</v>
      </c>
      <c r="AE217" s="125">
        <v>0.7</v>
      </c>
      <c r="AF217" s="4" t="s">
        <v>527</v>
      </c>
      <c r="AG217" s="107">
        <v>-255</v>
      </c>
      <c r="AH217" s="118" t="s">
        <v>198</v>
      </c>
      <c r="AI217" s="131">
        <v>44470</v>
      </c>
      <c r="AJ217" s="118" t="s">
        <v>1448</v>
      </c>
      <c r="AK217" s="118" t="s">
        <v>481</v>
      </c>
      <c r="AL217" s="125">
        <v>0.6</v>
      </c>
      <c r="AM217" s="125">
        <v>0.6</v>
      </c>
      <c r="AN217" s="118" t="s">
        <v>213</v>
      </c>
      <c r="AO217" s="193" t="s">
        <v>158</v>
      </c>
      <c r="AP217" s="192" t="s">
        <v>202</v>
      </c>
      <c r="AQ217" s="2" t="s">
        <v>1470</v>
      </c>
      <c r="AR217" s="257">
        <v>44620</v>
      </c>
      <c r="AS217" s="45" t="s">
        <v>221</v>
      </c>
      <c r="AT217" s="45" t="s">
        <v>84</v>
      </c>
      <c r="AU217" s="234">
        <v>1</v>
      </c>
      <c r="AV217" s="4" t="str">
        <f t="shared" si="3"/>
        <v>CUMPLIMIENTO TOTAL</v>
      </c>
      <c r="AW217" s="107" t="e">
        <f>(IF(AP217="CERRADO","NO APLICA ACCION CERRADA",AE217-#REF!))</f>
        <v>#REF!</v>
      </c>
      <c r="AX217" s="118" t="e">
        <f>(IF(AP217="CERRADO","NO APLICA ACCION CERRADA",IF(Z217&lt;=0,"VENCIDO",IF(Z217&lt;=#REF!,"POR VENCER","CON TIEMPO"))))</f>
        <v>#REF!</v>
      </c>
      <c r="AY217" s="48">
        <v>44638</v>
      </c>
      <c r="AZ217" s="85" t="s">
        <v>1471</v>
      </c>
      <c r="BA217" s="46" t="s">
        <v>1005</v>
      </c>
      <c r="BB217" s="234">
        <v>1</v>
      </c>
      <c r="BC217" s="118" t="s">
        <v>49</v>
      </c>
      <c r="BD217" s="45"/>
      <c r="BE217" s="45"/>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row>
    <row r="218" spans="1:438" ht="50.25" hidden="1" customHeight="1" x14ac:dyDescent="0.25">
      <c r="A218" s="35">
        <v>341</v>
      </c>
      <c r="B218" s="26" t="s">
        <v>24</v>
      </c>
      <c r="C218" s="25" t="s">
        <v>31</v>
      </c>
      <c r="D218" s="28" t="s">
        <v>99</v>
      </c>
      <c r="E218" s="28" t="s">
        <v>252</v>
      </c>
      <c r="F218" s="25" t="s">
        <v>253</v>
      </c>
      <c r="G218" s="25" t="s">
        <v>631</v>
      </c>
      <c r="H218" s="25" t="s">
        <v>5</v>
      </c>
      <c r="I218" s="28" t="s">
        <v>1472</v>
      </c>
      <c r="J218" s="28" t="s">
        <v>84</v>
      </c>
      <c r="K218" s="25" t="s">
        <v>1473</v>
      </c>
      <c r="L218" s="28">
        <v>2019</v>
      </c>
      <c r="M218" s="26" t="s">
        <v>1474</v>
      </c>
      <c r="N218" s="27" t="s">
        <v>1475</v>
      </c>
      <c r="O218" s="42" t="s">
        <v>1476</v>
      </c>
      <c r="P218" s="28" t="s">
        <v>84</v>
      </c>
      <c r="Q218" s="25" t="s">
        <v>84</v>
      </c>
      <c r="R218" s="25" t="s">
        <v>1000</v>
      </c>
      <c r="S218" s="28" t="s">
        <v>84</v>
      </c>
      <c r="T218" s="28" t="s">
        <v>84</v>
      </c>
      <c r="U218" s="37">
        <v>43224</v>
      </c>
      <c r="V218" s="37">
        <v>43589</v>
      </c>
      <c r="W218" s="228">
        <v>2020</v>
      </c>
      <c r="X218" s="37" t="s">
        <v>64</v>
      </c>
      <c r="Y218" s="37" t="s">
        <v>64</v>
      </c>
      <c r="Z218" s="34" t="e">
        <f>(IF(AP218=#REF!,#REF!,V218-#REF!))</f>
        <v>#REF!</v>
      </c>
      <c r="AA218" s="118" t="s">
        <v>154</v>
      </c>
      <c r="AB218" s="124">
        <v>44337</v>
      </c>
      <c r="AC218" s="112" t="s">
        <v>62</v>
      </c>
      <c r="AD218" s="112" t="s">
        <v>84</v>
      </c>
      <c r="AE218" s="125">
        <v>1</v>
      </c>
      <c r="AF218" s="4" t="s">
        <v>155</v>
      </c>
      <c r="AG218" s="107" t="s">
        <v>156</v>
      </c>
      <c r="AH218" s="118" t="s">
        <v>156</v>
      </c>
      <c r="AI218" s="126">
        <v>44337</v>
      </c>
      <c r="AJ218" s="118" t="s">
        <v>154</v>
      </c>
      <c r="AK218" s="118" t="s">
        <v>84</v>
      </c>
      <c r="AL218" s="125">
        <v>1</v>
      </c>
      <c r="AM218" s="125">
        <v>1</v>
      </c>
      <c r="AN218" s="118" t="s">
        <v>157</v>
      </c>
      <c r="AO218" s="193" t="s">
        <v>158</v>
      </c>
      <c r="AP218" s="191" t="s">
        <v>49</v>
      </c>
      <c r="AQ218" s="85" t="s">
        <v>154</v>
      </c>
      <c r="AR218" s="48">
        <v>44228</v>
      </c>
      <c r="AS218" s="46" t="s">
        <v>62</v>
      </c>
      <c r="AT218" s="46" t="s">
        <v>84</v>
      </c>
      <c r="AU218" s="47">
        <v>1</v>
      </c>
      <c r="AV218" s="4" t="str">
        <f t="shared" si="3"/>
        <v>CUMPLIMIENTO TOTAL</v>
      </c>
      <c r="AW218" s="107" t="str">
        <f>(IF(AP218="CERRADO","NO APLICA ACCION CERRADA",AE218-#REF!))</f>
        <v>NO APLICA ACCION CERRADA</v>
      </c>
      <c r="AX218" s="118" t="str">
        <f>(IF(AP218="CERRADO","NO APLICA ACCION CERRADA",IF(Z218&lt;=0,"VENCIDO",IF(Z218&lt;=#REF!,"POR VENCER","CON TIEMPO"))))</f>
        <v>NO APLICA ACCION CERRADA</v>
      </c>
      <c r="AY218" s="48">
        <v>44228</v>
      </c>
      <c r="AZ218" s="85" t="s">
        <v>154</v>
      </c>
      <c r="BA218" s="46" t="s">
        <v>84</v>
      </c>
      <c r="BB218" s="47">
        <v>1</v>
      </c>
      <c r="BC218" s="118" t="s">
        <v>49</v>
      </c>
      <c r="BD218" s="45"/>
      <c r="BE218" s="45"/>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row>
    <row r="219" spans="1:438" ht="50.25" hidden="1" customHeight="1" x14ac:dyDescent="0.25">
      <c r="A219" s="35">
        <v>342</v>
      </c>
      <c r="B219" s="26" t="s">
        <v>24</v>
      </c>
      <c r="C219" s="25" t="s">
        <v>31</v>
      </c>
      <c r="D219" s="28" t="s">
        <v>99</v>
      </c>
      <c r="E219" s="25" t="s">
        <v>1074</v>
      </c>
      <c r="F219" s="25" t="s">
        <v>1303</v>
      </c>
      <c r="G219" s="25" t="s">
        <v>631</v>
      </c>
      <c r="H219" s="25" t="s">
        <v>5</v>
      </c>
      <c r="I219" s="28" t="s">
        <v>1477</v>
      </c>
      <c r="J219" s="28" t="s">
        <v>84</v>
      </c>
      <c r="K219" s="25" t="s">
        <v>1473</v>
      </c>
      <c r="L219" s="28">
        <v>2019</v>
      </c>
      <c r="M219" s="26" t="s">
        <v>1478</v>
      </c>
      <c r="N219" s="27" t="s">
        <v>1479</v>
      </c>
      <c r="O219" s="42" t="s">
        <v>1480</v>
      </c>
      <c r="P219" s="28" t="s">
        <v>84</v>
      </c>
      <c r="Q219" s="25" t="s">
        <v>84</v>
      </c>
      <c r="R219" s="25" t="s">
        <v>1000</v>
      </c>
      <c r="S219" s="28" t="s">
        <v>84</v>
      </c>
      <c r="T219" s="28" t="s">
        <v>84</v>
      </c>
      <c r="U219" s="37">
        <v>43224</v>
      </c>
      <c r="V219" s="37">
        <v>43589</v>
      </c>
      <c r="W219" s="228">
        <v>2020</v>
      </c>
      <c r="X219" s="37" t="s">
        <v>64</v>
      </c>
      <c r="Y219" s="37" t="s">
        <v>64</v>
      </c>
      <c r="Z219" s="34" t="e">
        <f>(IF(AP219=#REF!,#REF!,V219-#REF!))</f>
        <v>#REF!</v>
      </c>
      <c r="AA219" s="118" t="s">
        <v>154</v>
      </c>
      <c r="AB219" s="124">
        <v>44337</v>
      </c>
      <c r="AC219" s="112" t="s">
        <v>62</v>
      </c>
      <c r="AD219" s="112" t="s">
        <v>84</v>
      </c>
      <c r="AE219" s="125">
        <v>1</v>
      </c>
      <c r="AF219" s="4" t="s">
        <v>155</v>
      </c>
      <c r="AG219" s="107" t="s">
        <v>156</v>
      </c>
      <c r="AH219" s="118" t="s">
        <v>156</v>
      </c>
      <c r="AI219" s="126">
        <v>44337</v>
      </c>
      <c r="AJ219" s="118" t="s">
        <v>154</v>
      </c>
      <c r="AK219" s="118" t="s">
        <v>84</v>
      </c>
      <c r="AL219" s="125">
        <v>1</v>
      </c>
      <c r="AM219" s="125">
        <v>1</v>
      </c>
      <c r="AN219" s="118" t="s">
        <v>157</v>
      </c>
      <c r="AO219" s="193" t="s">
        <v>158</v>
      </c>
      <c r="AP219" s="191" t="s">
        <v>49</v>
      </c>
      <c r="AQ219" s="85" t="s">
        <v>154</v>
      </c>
      <c r="AR219" s="48">
        <v>44228</v>
      </c>
      <c r="AS219" s="46" t="s">
        <v>62</v>
      </c>
      <c r="AT219" s="46" t="s">
        <v>84</v>
      </c>
      <c r="AU219" s="47">
        <v>1</v>
      </c>
      <c r="AV219" s="4" t="str">
        <f t="shared" si="3"/>
        <v>CUMPLIMIENTO TOTAL</v>
      </c>
      <c r="AW219" s="107" t="str">
        <f>(IF(AP219="CERRADO","NO APLICA ACCION CERRADA",AE219-#REF!))</f>
        <v>NO APLICA ACCION CERRADA</v>
      </c>
      <c r="AX219" s="118" t="str">
        <f>(IF(AP219="CERRADO","NO APLICA ACCION CERRADA",IF(Z219&lt;=0,"VENCIDO",IF(Z219&lt;=#REF!,"POR VENCER","CON TIEMPO"))))</f>
        <v>NO APLICA ACCION CERRADA</v>
      </c>
      <c r="AY219" s="48">
        <v>44228</v>
      </c>
      <c r="AZ219" s="85" t="s">
        <v>154</v>
      </c>
      <c r="BA219" s="46" t="s">
        <v>84</v>
      </c>
      <c r="BB219" s="47">
        <v>1</v>
      </c>
      <c r="BC219" s="118" t="s">
        <v>49</v>
      </c>
      <c r="BD219" s="45"/>
      <c r="BE219" s="45"/>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row>
    <row r="220" spans="1:438" ht="50.25" hidden="1" customHeight="1" x14ac:dyDescent="0.25">
      <c r="A220" s="35">
        <v>344</v>
      </c>
      <c r="B220" s="26" t="s">
        <v>24</v>
      </c>
      <c r="C220" s="25" t="s">
        <v>31</v>
      </c>
      <c r="D220" s="28" t="s">
        <v>99</v>
      </c>
      <c r="E220" s="28" t="s">
        <v>252</v>
      </c>
      <c r="F220" s="25" t="s">
        <v>1481</v>
      </c>
      <c r="G220" s="25" t="s">
        <v>631</v>
      </c>
      <c r="H220" s="25" t="s">
        <v>5</v>
      </c>
      <c r="I220" s="28" t="s">
        <v>1482</v>
      </c>
      <c r="J220" s="28" t="s">
        <v>84</v>
      </c>
      <c r="K220" s="25" t="s">
        <v>1473</v>
      </c>
      <c r="L220" s="28">
        <v>2019</v>
      </c>
      <c r="M220" s="26" t="s">
        <v>1483</v>
      </c>
      <c r="N220" s="27" t="s">
        <v>1484</v>
      </c>
      <c r="O220" s="42" t="s">
        <v>1485</v>
      </c>
      <c r="P220" s="28" t="s">
        <v>84</v>
      </c>
      <c r="Q220" s="25" t="s">
        <v>84</v>
      </c>
      <c r="R220" s="25" t="s">
        <v>1000</v>
      </c>
      <c r="S220" s="28" t="s">
        <v>84</v>
      </c>
      <c r="T220" s="28" t="s">
        <v>84</v>
      </c>
      <c r="U220" s="37">
        <v>43224</v>
      </c>
      <c r="V220" s="37">
        <v>43589</v>
      </c>
      <c r="W220" s="228">
        <v>2020</v>
      </c>
      <c r="X220" s="37" t="s">
        <v>64</v>
      </c>
      <c r="Y220" s="37" t="s">
        <v>64</v>
      </c>
      <c r="Z220" s="34" t="e">
        <f>(IF(AP220=#REF!,#REF!,V220-#REF!))</f>
        <v>#REF!</v>
      </c>
      <c r="AA220" s="118" t="s">
        <v>154</v>
      </c>
      <c r="AB220" s="124">
        <v>44337</v>
      </c>
      <c r="AC220" s="112" t="s">
        <v>62</v>
      </c>
      <c r="AD220" s="112" t="s">
        <v>84</v>
      </c>
      <c r="AE220" s="125">
        <v>1</v>
      </c>
      <c r="AF220" s="4" t="s">
        <v>155</v>
      </c>
      <c r="AG220" s="107" t="s">
        <v>156</v>
      </c>
      <c r="AH220" s="118" t="s">
        <v>156</v>
      </c>
      <c r="AI220" s="126">
        <v>44337</v>
      </c>
      <c r="AJ220" s="118" t="s">
        <v>154</v>
      </c>
      <c r="AK220" s="118" t="s">
        <v>84</v>
      </c>
      <c r="AL220" s="125">
        <v>1</v>
      </c>
      <c r="AM220" s="125">
        <v>1</v>
      </c>
      <c r="AN220" s="118" t="s">
        <v>157</v>
      </c>
      <c r="AO220" s="193" t="s">
        <v>158</v>
      </c>
      <c r="AP220" s="191" t="s">
        <v>49</v>
      </c>
      <c r="AQ220" s="85" t="s">
        <v>154</v>
      </c>
      <c r="AR220" s="48">
        <v>44228</v>
      </c>
      <c r="AS220" s="46" t="s">
        <v>62</v>
      </c>
      <c r="AT220" s="46" t="s">
        <v>84</v>
      </c>
      <c r="AU220" s="47">
        <v>1</v>
      </c>
      <c r="AV220" s="4" t="str">
        <f t="shared" si="3"/>
        <v>CUMPLIMIENTO TOTAL</v>
      </c>
      <c r="AW220" s="107" t="str">
        <f>(IF(AP220="CERRADO","NO APLICA ACCION CERRADA",AE220-#REF!))</f>
        <v>NO APLICA ACCION CERRADA</v>
      </c>
      <c r="AX220" s="118" t="str">
        <f>(IF(AP220="CERRADO","NO APLICA ACCION CERRADA",IF(Z220&lt;=0,"VENCIDO",IF(Z220&lt;=#REF!,"POR VENCER","CON TIEMPO"))))</f>
        <v>NO APLICA ACCION CERRADA</v>
      </c>
      <c r="AY220" s="48">
        <v>44228</v>
      </c>
      <c r="AZ220" s="85" t="s">
        <v>154</v>
      </c>
      <c r="BA220" s="46" t="s">
        <v>84</v>
      </c>
      <c r="BB220" s="47">
        <v>1</v>
      </c>
      <c r="BC220" s="118" t="s">
        <v>49</v>
      </c>
      <c r="BD220" s="45"/>
      <c r="BE220" s="45"/>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row>
    <row r="221" spans="1:438" ht="50.25" hidden="1" customHeight="1" x14ac:dyDescent="0.25">
      <c r="A221" s="35">
        <v>345</v>
      </c>
      <c r="B221" s="26" t="s">
        <v>24</v>
      </c>
      <c r="C221" s="25" t="s">
        <v>31</v>
      </c>
      <c r="D221" s="28" t="s">
        <v>99</v>
      </c>
      <c r="E221" s="25" t="s">
        <v>1074</v>
      </c>
      <c r="F221" s="25" t="s">
        <v>1303</v>
      </c>
      <c r="G221" s="25" t="s">
        <v>631</v>
      </c>
      <c r="H221" s="25" t="s">
        <v>5</v>
      </c>
      <c r="I221" s="28" t="s">
        <v>1486</v>
      </c>
      <c r="J221" s="28" t="s">
        <v>84</v>
      </c>
      <c r="K221" s="25" t="s">
        <v>1473</v>
      </c>
      <c r="L221" s="28">
        <v>2019</v>
      </c>
      <c r="M221" s="26" t="s">
        <v>1487</v>
      </c>
      <c r="N221" s="27" t="s">
        <v>1488</v>
      </c>
      <c r="O221" s="42" t="s">
        <v>1489</v>
      </c>
      <c r="P221" s="28" t="s">
        <v>84</v>
      </c>
      <c r="Q221" s="25" t="s">
        <v>84</v>
      </c>
      <c r="R221" s="25" t="s">
        <v>1000</v>
      </c>
      <c r="S221" s="28" t="s">
        <v>84</v>
      </c>
      <c r="T221" s="28" t="s">
        <v>84</v>
      </c>
      <c r="U221" s="37">
        <v>43224</v>
      </c>
      <c r="V221" s="37">
        <v>43589</v>
      </c>
      <c r="W221" s="228">
        <v>2020</v>
      </c>
      <c r="X221" s="37" t="s">
        <v>64</v>
      </c>
      <c r="Y221" s="37" t="s">
        <v>64</v>
      </c>
      <c r="Z221" s="34" t="e">
        <f>(IF(AP221=#REF!,#REF!,V221-#REF!))</f>
        <v>#REF!</v>
      </c>
      <c r="AA221" s="118" t="s">
        <v>154</v>
      </c>
      <c r="AB221" s="124">
        <v>44337</v>
      </c>
      <c r="AC221" s="112" t="s">
        <v>62</v>
      </c>
      <c r="AD221" s="112" t="s">
        <v>84</v>
      </c>
      <c r="AE221" s="125">
        <v>1</v>
      </c>
      <c r="AF221" s="4" t="s">
        <v>155</v>
      </c>
      <c r="AG221" s="107" t="s">
        <v>156</v>
      </c>
      <c r="AH221" s="118" t="s">
        <v>156</v>
      </c>
      <c r="AI221" s="126">
        <v>44337</v>
      </c>
      <c r="AJ221" s="118" t="s">
        <v>154</v>
      </c>
      <c r="AK221" s="118" t="s">
        <v>84</v>
      </c>
      <c r="AL221" s="125">
        <v>1</v>
      </c>
      <c r="AM221" s="125">
        <v>1</v>
      </c>
      <c r="AN221" s="118" t="s">
        <v>157</v>
      </c>
      <c r="AO221" s="193" t="s">
        <v>158</v>
      </c>
      <c r="AP221" s="191" t="s">
        <v>49</v>
      </c>
      <c r="AQ221" s="85" t="s">
        <v>154</v>
      </c>
      <c r="AR221" s="48">
        <v>44228</v>
      </c>
      <c r="AS221" s="46" t="s">
        <v>62</v>
      </c>
      <c r="AT221" s="46" t="s">
        <v>84</v>
      </c>
      <c r="AU221" s="47">
        <v>1</v>
      </c>
      <c r="AV221" s="4" t="str">
        <f t="shared" si="3"/>
        <v>CUMPLIMIENTO TOTAL</v>
      </c>
      <c r="AW221" s="107" t="str">
        <f>(IF(AP221="CERRADO","NO APLICA ACCION CERRADA",AE221-#REF!))</f>
        <v>NO APLICA ACCION CERRADA</v>
      </c>
      <c r="AX221" s="118" t="str">
        <f>(IF(AP221="CERRADO","NO APLICA ACCION CERRADA",IF(Z221&lt;=0,"VENCIDO",IF(Z221&lt;=#REF!,"POR VENCER","CON TIEMPO"))))</f>
        <v>NO APLICA ACCION CERRADA</v>
      </c>
      <c r="AY221" s="48">
        <v>44228</v>
      </c>
      <c r="AZ221" s="85" t="s">
        <v>154</v>
      </c>
      <c r="BA221" s="46" t="s">
        <v>84</v>
      </c>
      <c r="BB221" s="47">
        <v>1</v>
      </c>
      <c r="BC221" s="118" t="s">
        <v>49</v>
      </c>
      <c r="BD221" s="45"/>
      <c r="BE221" s="45"/>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row>
    <row r="222" spans="1:438" ht="50.25" hidden="1" customHeight="1" x14ac:dyDescent="0.25">
      <c r="A222" s="35">
        <v>346</v>
      </c>
      <c r="B222" s="26" t="s">
        <v>24</v>
      </c>
      <c r="C222" s="25" t="s">
        <v>31</v>
      </c>
      <c r="D222" s="28" t="s">
        <v>99</v>
      </c>
      <c r="E222" s="28" t="s">
        <v>252</v>
      </c>
      <c r="F222" s="25" t="s">
        <v>1303</v>
      </c>
      <c r="G222" s="25" t="s">
        <v>631</v>
      </c>
      <c r="H222" s="25" t="s">
        <v>5</v>
      </c>
      <c r="I222" s="28" t="s">
        <v>1490</v>
      </c>
      <c r="J222" s="28" t="s">
        <v>84</v>
      </c>
      <c r="K222" s="25" t="s">
        <v>1473</v>
      </c>
      <c r="L222" s="28">
        <v>2019</v>
      </c>
      <c r="M222" s="26" t="s">
        <v>1491</v>
      </c>
      <c r="N222" s="27" t="s">
        <v>1492</v>
      </c>
      <c r="O222" s="26" t="s">
        <v>1493</v>
      </c>
      <c r="P222" s="28" t="s">
        <v>84</v>
      </c>
      <c r="Q222" s="25" t="s">
        <v>84</v>
      </c>
      <c r="R222" s="25" t="s">
        <v>1000</v>
      </c>
      <c r="S222" s="28" t="s">
        <v>84</v>
      </c>
      <c r="T222" s="28" t="s">
        <v>84</v>
      </c>
      <c r="U222" s="37">
        <v>43224</v>
      </c>
      <c r="V222" s="37">
        <v>43589</v>
      </c>
      <c r="W222" s="37">
        <v>44452</v>
      </c>
      <c r="X222" s="37" t="s">
        <v>64</v>
      </c>
      <c r="Y222" s="37" t="s">
        <v>64</v>
      </c>
      <c r="Z222" s="34" t="e">
        <f>(IF(AP222=#REF!,#REF!,V222-#REF!))</f>
        <v>#REF!</v>
      </c>
      <c r="AA222" s="106" t="s">
        <v>1494</v>
      </c>
      <c r="AB222" s="124">
        <v>44385</v>
      </c>
      <c r="AC222" s="112" t="s">
        <v>62</v>
      </c>
      <c r="AD222" s="112" t="s">
        <v>84</v>
      </c>
      <c r="AE222" s="125">
        <v>1</v>
      </c>
      <c r="AF222" s="4" t="s">
        <v>155</v>
      </c>
      <c r="AG222" s="107">
        <v>-862</v>
      </c>
      <c r="AH222" s="118" t="s">
        <v>198</v>
      </c>
      <c r="AI222" s="124">
        <v>44520</v>
      </c>
      <c r="AJ222" s="118" t="s">
        <v>1495</v>
      </c>
      <c r="AK222" s="108" t="s">
        <v>200</v>
      </c>
      <c r="AL222" s="127">
        <v>1</v>
      </c>
      <c r="AM222" s="127">
        <v>0.8</v>
      </c>
      <c r="AN222" s="118" t="s">
        <v>157</v>
      </c>
      <c r="AO222" s="193" t="s">
        <v>158</v>
      </c>
      <c r="AP222" s="191" t="s">
        <v>49</v>
      </c>
      <c r="AQ222" s="85" t="s">
        <v>154</v>
      </c>
      <c r="AR222" s="48">
        <v>44228</v>
      </c>
      <c r="AS222" s="46" t="s">
        <v>62</v>
      </c>
      <c r="AT222" s="46" t="s">
        <v>84</v>
      </c>
      <c r="AU222" s="47">
        <v>1</v>
      </c>
      <c r="AV222" s="4" t="str">
        <f t="shared" si="3"/>
        <v>CUMPLIMIENTO TOTAL</v>
      </c>
      <c r="AW222" s="107" t="str">
        <f>(IF(AP222="CERRADO","NO APLICA ACCION CERRADA",AE222-#REF!))</f>
        <v>NO APLICA ACCION CERRADA</v>
      </c>
      <c r="AX222" s="118" t="str">
        <f>(IF(AP222="CERRADO","NO APLICA ACCION CERRADA",IF(Z222&lt;=0,"VENCIDO",IF(Z222&lt;=#REF!,"POR VENCER","CON TIEMPO"))))</f>
        <v>NO APLICA ACCION CERRADA</v>
      </c>
      <c r="AY222" s="48">
        <v>44228</v>
      </c>
      <c r="AZ222" s="85" t="s">
        <v>154</v>
      </c>
      <c r="BA222" s="46" t="s">
        <v>84</v>
      </c>
      <c r="BB222" s="47">
        <v>1</v>
      </c>
      <c r="BC222" s="118" t="s">
        <v>49</v>
      </c>
      <c r="BD222" s="45"/>
      <c r="BE222" s="45"/>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row>
    <row r="223" spans="1:438" ht="50.25" hidden="1" customHeight="1" x14ac:dyDescent="0.25">
      <c r="A223" s="35">
        <v>347</v>
      </c>
      <c r="B223" s="26" t="s">
        <v>24</v>
      </c>
      <c r="C223" s="25" t="s">
        <v>31</v>
      </c>
      <c r="D223" s="28" t="s">
        <v>99</v>
      </c>
      <c r="E223" s="25" t="s">
        <v>1074</v>
      </c>
      <c r="F223" s="25" t="s">
        <v>1303</v>
      </c>
      <c r="G223" s="25" t="s">
        <v>631</v>
      </c>
      <c r="H223" s="25" t="s">
        <v>5</v>
      </c>
      <c r="I223" s="28" t="s">
        <v>1496</v>
      </c>
      <c r="J223" s="28" t="s">
        <v>84</v>
      </c>
      <c r="K223" s="25" t="s">
        <v>1473</v>
      </c>
      <c r="L223" s="28">
        <v>2019</v>
      </c>
      <c r="M223" s="26" t="s">
        <v>1497</v>
      </c>
      <c r="N223" s="27" t="s">
        <v>1498</v>
      </c>
      <c r="O223" s="42" t="s">
        <v>1499</v>
      </c>
      <c r="P223" s="28" t="s">
        <v>84</v>
      </c>
      <c r="Q223" s="25" t="s">
        <v>84</v>
      </c>
      <c r="R223" s="25" t="s">
        <v>1000</v>
      </c>
      <c r="S223" s="28" t="s">
        <v>84</v>
      </c>
      <c r="T223" s="28" t="s">
        <v>84</v>
      </c>
      <c r="U223" s="37">
        <v>43224</v>
      </c>
      <c r="V223" s="37">
        <v>43589</v>
      </c>
      <c r="W223" s="228">
        <v>2020</v>
      </c>
      <c r="X223" s="37" t="s">
        <v>64</v>
      </c>
      <c r="Y223" s="37" t="s">
        <v>64</v>
      </c>
      <c r="Z223" s="34" t="e">
        <f>(IF(AP223=#REF!,#REF!,V223-#REF!))</f>
        <v>#REF!</v>
      </c>
      <c r="AA223" s="118" t="s">
        <v>154</v>
      </c>
      <c r="AB223" s="124">
        <v>44337</v>
      </c>
      <c r="AC223" s="112" t="s">
        <v>62</v>
      </c>
      <c r="AD223" s="112" t="s">
        <v>84</v>
      </c>
      <c r="AE223" s="125">
        <v>1</v>
      </c>
      <c r="AF223" s="4" t="s">
        <v>155</v>
      </c>
      <c r="AG223" s="107" t="s">
        <v>156</v>
      </c>
      <c r="AH223" s="118" t="s">
        <v>156</v>
      </c>
      <c r="AI223" s="126">
        <v>44337</v>
      </c>
      <c r="AJ223" s="118" t="s">
        <v>154</v>
      </c>
      <c r="AK223" s="118" t="s">
        <v>84</v>
      </c>
      <c r="AL223" s="125">
        <v>1</v>
      </c>
      <c r="AM223" s="125">
        <v>1</v>
      </c>
      <c r="AN223" s="118" t="s">
        <v>157</v>
      </c>
      <c r="AO223" s="193" t="s">
        <v>158</v>
      </c>
      <c r="AP223" s="191" t="s">
        <v>49</v>
      </c>
      <c r="AQ223" s="85" t="s">
        <v>154</v>
      </c>
      <c r="AR223" s="48">
        <v>44228</v>
      </c>
      <c r="AS223" s="46" t="s">
        <v>62</v>
      </c>
      <c r="AT223" s="46" t="s">
        <v>84</v>
      </c>
      <c r="AU223" s="47">
        <v>1</v>
      </c>
      <c r="AV223" s="4" t="str">
        <f t="shared" si="3"/>
        <v>CUMPLIMIENTO TOTAL</v>
      </c>
      <c r="AW223" s="107" t="str">
        <f>(IF(AP223="CERRADO","NO APLICA ACCION CERRADA",AE223-#REF!))</f>
        <v>NO APLICA ACCION CERRADA</v>
      </c>
      <c r="AX223" s="118" t="str">
        <f>(IF(AP223="CERRADO","NO APLICA ACCION CERRADA",IF(Z223&lt;=0,"VENCIDO",IF(Z223&lt;=#REF!,"POR VENCER","CON TIEMPO"))))</f>
        <v>NO APLICA ACCION CERRADA</v>
      </c>
      <c r="AY223" s="48">
        <v>44228</v>
      </c>
      <c r="AZ223" s="85" t="s">
        <v>154</v>
      </c>
      <c r="BA223" s="46" t="s">
        <v>84</v>
      </c>
      <c r="BB223" s="47">
        <v>1</v>
      </c>
      <c r="BC223" s="118" t="s">
        <v>49</v>
      </c>
      <c r="BD223" s="45"/>
      <c r="BE223" s="45"/>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row>
    <row r="224" spans="1:438" ht="50.25" hidden="1" customHeight="1" x14ac:dyDescent="0.25">
      <c r="A224" s="35">
        <v>348</v>
      </c>
      <c r="B224" s="26" t="s">
        <v>24</v>
      </c>
      <c r="C224" s="25" t="s">
        <v>31</v>
      </c>
      <c r="D224" s="28" t="s">
        <v>99</v>
      </c>
      <c r="E224" s="28" t="s">
        <v>252</v>
      </c>
      <c r="F224" s="25" t="s">
        <v>1075</v>
      </c>
      <c r="G224" s="25" t="s">
        <v>631</v>
      </c>
      <c r="H224" s="25" t="s">
        <v>5</v>
      </c>
      <c r="I224" s="28" t="s">
        <v>1500</v>
      </c>
      <c r="J224" s="28" t="s">
        <v>84</v>
      </c>
      <c r="K224" s="25" t="s">
        <v>1473</v>
      </c>
      <c r="L224" s="28">
        <v>2019</v>
      </c>
      <c r="M224" s="26" t="s">
        <v>1501</v>
      </c>
      <c r="N224" s="27" t="s">
        <v>1502</v>
      </c>
      <c r="O224" s="27" t="s">
        <v>1503</v>
      </c>
      <c r="P224" s="28" t="s">
        <v>84</v>
      </c>
      <c r="Q224" s="25" t="s">
        <v>84</v>
      </c>
      <c r="R224" s="25" t="s">
        <v>1000</v>
      </c>
      <c r="S224" s="28" t="s">
        <v>84</v>
      </c>
      <c r="T224" s="28" t="s">
        <v>84</v>
      </c>
      <c r="U224" s="37">
        <v>43224</v>
      </c>
      <c r="V224" s="37">
        <v>43589</v>
      </c>
      <c r="W224" s="37">
        <v>44452</v>
      </c>
      <c r="X224" s="37" t="s">
        <v>64</v>
      </c>
      <c r="Y224" s="37" t="s">
        <v>64</v>
      </c>
      <c r="Z224" s="34" t="e">
        <f>(IF(AP224=#REF!,#REF!,V224-#REF!))</f>
        <v>#REF!</v>
      </c>
      <c r="AA224" s="106" t="s">
        <v>1504</v>
      </c>
      <c r="AB224" s="124">
        <v>44385</v>
      </c>
      <c r="AC224" s="112" t="s">
        <v>62</v>
      </c>
      <c r="AD224" s="112" t="s">
        <v>84</v>
      </c>
      <c r="AE224" s="125">
        <v>1</v>
      </c>
      <c r="AF224" s="4" t="s">
        <v>155</v>
      </c>
      <c r="AG224" s="107">
        <v>-862</v>
      </c>
      <c r="AH224" s="118" t="s">
        <v>198</v>
      </c>
      <c r="AI224" s="124">
        <v>44520</v>
      </c>
      <c r="AJ224" s="118" t="s">
        <v>1505</v>
      </c>
      <c r="AK224" s="118" t="s">
        <v>200</v>
      </c>
      <c r="AL224" s="125">
        <v>1</v>
      </c>
      <c r="AM224" s="125">
        <v>0.9</v>
      </c>
      <c r="AN224" s="118" t="s">
        <v>157</v>
      </c>
      <c r="AO224" s="193" t="s">
        <v>158</v>
      </c>
      <c r="AP224" s="191" t="s">
        <v>49</v>
      </c>
      <c r="AQ224" s="85" t="s">
        <v>154</v>
      </c>
      <c r="AR224" s="48">
        <v>44228</v>
      </c>
      <c r="AS224" s="46" t="s">
        <v>62</v>
      </c>
      <c r="AT224" s="46" t="s">
        <v>84</v>
      </c>
      <c r="AU224" s="47">
        <v>1</v>
      </c>
      <c r="AV224" s="4" t="str">
        <f t="shared" si="3"/>
        <v>CUMPLIMIENTO TOTAL</v>
      </c>
      <c r="AW224" s="107" t="str">
        <f>(IF(AP224="CERRADO","NO APLICA ACCION CERRADA",AE224-#REF!))</f>
        <v>NO APLICA ACCION CERRADA</v>
      </c>
      <c r="AX224" s="118" t="str">
        <f>(IF(AP224="CERRADO","NO APLICA ACCION CERRADA",IF(Z224&lt;=0,"VENCIDO",IF(Z224&lt;=#REF!,"POR VENCER","CON TIEMPO"))))</f>
        <v>NO APLICA ACCION CERRADA</v>
      </c>
      <c r="AY224" s="48">
        <v>44228</v>
      </c>
      <c r="AZ224" s="85" t="s">
        <v>154</v>
      </c>
      <c r="BA224" s="46" t="s">
        <v>84</v>
      </c>
      <c r="BB224" s="47">
        <v>1</v>
      </c>
      <c r="BC224" s="118" t="s">
        <v>49</v>
      </c>
      <c r="BD224" s="45"/>
      <c r="BE224" s="45"/>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row>
    <row r="225" spans="1:438" ht="50.25" hidden="1" customHeight="1" x14ac:dyDescent="0.25">
      <c r="A225" s="35">
        <v>351</v>
      </c>
      <c r="B225" s="26" t="s">
        <v>24</v>
      </c>
      <c r="C225" s="25" t="s">
        <v>31</v>
      </c>
      <c r="D225" s="28" t="s">
        <v>99</v>
      </c>
      <c r="E225" s="25" t="s">
        <v>252</v>
      </c>
      <c r="F225" s="25" t="s">
        <v>1481</v>
      </c>
      <c r="G225" s="25" t="s">
        <v>631</v>
      </c>
      <c r="H225" s="25" t="s">
        <v>5</v>
      </c>
      <c r="I225" s="28" t="s">
        <v>1506</v>
      </c>
      <c r="J225" s="28" t="s">
        <v>84</v>
      </c>
      <c r="K225" s="25" t="s">
        <v>1473</v>
      </c>
      <c r="L225" s="28">
        <v>2019</v>
      </c>
      <c r="M225" s="26" t="s">
        <v>1507</v>
      </c>
      <c r="N225" s="27" t="s">
        <v>1508</v>
      </c>
      <c r="O225" s="29" t="s">
        <v>1509</v>
      </c>
      <c r="P225" s="28" t="s">
        <v>84</v>
      </c>
      <c r="Q225" s="25" t="s">
        <v>84</v>
      </c>
      <c r="R225" s="25" t="s">
        <v>1000</v>
      </c>
      <c r="S225" s="28" t="s">
        <v>84</v>
      </c>
      <c r="T225" s="28" t="s">
        <v>84</v>
      </c>
      <c r="U225" s="37">
        <v>43224</v>
      </c>
      <c r="V225" s="37">
        <v>43589</v>
      </c>
      <c r="W225" s="228">
        <v>2020</v>
      </c>
      <c r="X225" s="37" t="s">
        <v>64</v>
      </c>
      <c r="Y225" s="37" t="s">
        <v>64</v>
      </c>
      <c r="Z225" s="34" t="e">
        <f>(IF(AP225=#REF!,#REF!,V225-#REF!))</f>
        <v>#REF!</v>
      </c>
      <c r="AA225" s="118" t="s">
        <v>154</v>
      </c>
      <c r="AB225" s="124">
        <v>44337</v>
      </c>
      <c r="AC225" s="112" t="s">
        <v>62</v>
      </c>
      <c r="AD225" s="112" t="s">
        <v>84</v>
      </c>
      <c r="AE225" s="125">
        <v>1</v>
      </c>
      <c r="AF225" s="4" t="s">
        <v>155</v>
      </c>
      <c r="AG225" s="107" t="s">
        <v>156</v>
      </c>
      <c r="AH225" s="118" t="s">
        <v>156</v>
      </c>
      <c r="AI225" s="126">
        <v>44337</v>
      </c>
      <c r="AJ225" s="118" t="s">
        <v>154</v>
      </c>
      <c r="AK225" s="118" t="s">
        <v>84</v>
      </c>
      <c r="AL225" s="125">
        <v>1</v>
      </c>
      <c r="AM225" s="125">
        <v>1</v>
      </c>
      <c r="AN225" s="118" t="s">
        <v>157</v>
      </c>
      <c r="AO225" s="193" t="s">
        <v>158</v>
      </c>
      <c r="AP225" s="191" t="s">
        <v>49</v>
      </c>
      <c r="AQ225" s="85" t="s">
        <v>154</v>
      </c>
      <c r="AR225" s="48">
        <v>44228</v>
      </c>
      <c r="AS225" s="46" t="s">
        <v>62</v>
      </c>
      <c r="AT225" s="46" t="s">
        <v>84</v>
      </c>
      <c r="AU225" s="47">
        <v>1</v>
      </c>
      <c r="AV225" s="4" t="str">
        <f t="shared" si="3"/>
        <v>CUMPLIMIENTO TOTAL</v>
      </c>
      <c r="AW225" s="107" t="str">
        <f>(IF(AP225="CERRADO","NO APLICA ACCION CERRADA",AE225-#REF!))</f>
        <v>NO APLICA ACCION CERRADA</v>
      </c>
      <c r="AX225" s="118" t="str">
        <f>(IF(AP225="CERRADO","NO APLICA ACCION CERRADA",IF(Z225&lt;=0,"VENCIDO",IF(Z225&lt;=#REF!,"POR VENCER","CON TIEMPO"))))</f>
        <v>NO APLICA ACCION CERRADA</v>
      </c>
      <c r="AY225" s="48">
        <v>44228</v>
      </c>
      <c r="AZ225" s="85" t="s">
        <v>154</v>
      </c>
      <c r="BA225" s="46" t="s">
        <v>84</v>
      </c>
      <c r="BB225" s="47">
        <v>1</v>
      </c>
      <c r="BC225" s="118" t="s">
        <v>49</v>
      </c>
      <c r="BD225" s="45"/>
      <c r="BE225" s="45"/>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row>
    <row r="226" spans="1:438" ht="50.25" hidden="1" customHeight="1" x14ac:dyDescent="0.25">
      <c r="A226" s="35">
        <v>352</v>
      </c>
      <c r="B226" s="26" t="s">
        <v>24</v>
      </c>
      <c r="C226" s="25" t="s">
        <v>31</v>
      </c>
      <c r="D226" s="28" t="s">
        <v>99</v>
      </c>
      <c r="E226" s="28" t="s">
        <v>252</v>
      </c>
      <c r="F226" s="25" t="s">
        <v>1481</v>
      </c>
      <c r="G226" s="25" t="s">
        <v>631</v>
      </c>
      <c r="H226" s="25" t="s">
        <v>5</v>
      </c>
      <c r="I226" s="28" t="s">
        <v>1510</v>
      </c>
      <c r="J226" s="28" t="s">
        <v>84</v>
      </c>
      <c r="K226" s="25" t="s">
        <v>1473</v>
      </c>
      <c r="L226" s="28">
        <v>2019</v>
      </c>
      <c r="M226" s="26" t="s">
        <v>1511</v>
      </c>
      <c r="N226" s="27" t="s">
        <v>1508</v>
      </c>
      <c r="O226" s="35" t="s">
        <v>1512</v>
      </c>
      <c r="P226" s="28" t="s">
        <v>84</v>
      </c>
      <c r="Q226" s="25" t="s">
        <v>84</v>
      </c>
      <c r="R226" s="25" t="s">
        <v>1000</v>
      </c>
      <c r="S226" s="28" t="s">
        <v>84</v>
      </c>
      <c r="T226" s="28" t="s">
        <v>84</v>
      </c>
      <c r="U226" s="37">
        <v>43224</v>
      </c>
      <c r="V226" s="37">
        <v>43589</v>
      </c>
      <c r="W226" s="228">
        <v>2020</v>
      </c>
      <c r="X226" s="37" t="s">
        <v>64</v>
      </c>
      <c r="Y226" s="37" t="s">
        <v>64</v>
      </c>
      <c r="Z226" s="34" t="e">
        <f>(IF(AP226=#REF!,#REF!,V226-#REF!))</f>
        <v>#REF!</v>
      </c>
      <c r="AA226" s="118" t="s">
        <v>154</v>
      </c>
      <c r="AB226" s="124">
        <v>44337</v>
      </c>
      <c r="AC226" s="112" t="s">
        <v>62</v>
      </c>
      <c r="AD226" s="112" t="s">
        <v>84</v>
      </c>
      <c r="AE226" s="125">
        <v>1</v>
      </c>
      <c r="AF226" s="4" t="s">
        <v>155</v>
      </c>
      <c r="AG226" s="107" t="s">
        <v>156</v>
      </c>
      <c r="AH226" s="118" t="s">
        <v>156</v>
      </c>
      <c r="AI226" s="126">
        <v>44337</v>
      </c>
      <c r="AJ226" s="118" t="s">
        <v>154</v>
      </c>
      <c r="AK226" s="118" t="s">
        <v>84</v>
      </c>
      <c r="AL226" s="125">
        <v>1</v>
      </c>
      <c r="AM226" s="125">
        <v>1</v>
      </c>
      <c r="AN226" s="118" t="s">
        <v>157</v>
      </c>
      <c r="AO226" s="193" t="s">
        <v>158</v>
      </c>
      <c r="AP226" s="191" t="s">
        <v>49</v>
      </c>
      <c r="AQ226" s="85" t="s">
        <v>154</v>
      </c>
      <c r="AR226" s="48">
        <v>44228</v>
      </c>
      <c r="AS226" s="46" t="s">
        <v>62</v>
      </c>
      <c r="AT226" s="46" t="s">
        <v>84</v>
      </c>
      <c r="AU226" s="47">
        <v>1</v>
      </c>
      <c r="AV226" s="4" t="str">
        <f t="shared" si="3"/>
        <v>CUMPLIMIENTO TOTAL</v>
      </c>
      <c r="AW226" s="107" t="str">
        <f>(IF(AP226="CERRADO","NO APLICA ACCION CERRADA",AE226-#REF!))</f>
        <v>NO APLICA ACCION CERRADA</v>
      </c>
      <c r="AX226" s="118" t="str">
        <f>(IF(AP226="CERRADO","NO APLICA ACCION CERRADA",IF(Z226&lt;=0,"VENCIDO",IF(Z226&lt;=#REF!,"POR VENCER","CON TIEMPO"))))</f>
        <v>NO APLICA ACCION CERRADA</v>
      </c>
      <c r="AY226" s="48">
        <v>44228</v>
      </c>
      <c r="AZ226" s="85" t="s">
        <v>154</v>
      </c>
      <c r="BA226" s="46" t="s">
        <v>84</v>
      </c>
      <c r="BB226" s="47">
        <v>1</v>
      </c>
      <c r="BC226" s="118" t="s">
        <v>49</v>
      </c>
      <c r="BD226" s="45"/>
      <c r="BE226" s="45"/>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row>
    <row r="227" spans="1:438" ht="50.25" hidden="1" customHeight="1" x14ac:dyDescent="0.25">
      <c r="A227" s="35">
        <v>353</v>
      </c>
      <c r="B227" s="26" t="s">
        <v>24</v>
      </c>
      <c r="C227" s="25" t="s">
        <v>31</v>
      </c>
      <c r="D227" s="28" t="s">
        <v>99</v>
      </c>
      <c r="E227" s="28" t="s">
        <v>252</v>
      </c>
      <c r="F227" s="25" t="s">
        <v>1481</v>
      </c>
      <c r="G227" s="25" t="s">
        <v>631</v>
      </c>
      <c r="H227" s="25" t="s">
        <v>5</v>
      </c>
      <c r="I227" s="28" t="s">
        <v>1513</v>
      </c>
      <c r="J227" s="28" t="s">
        <v>84</v>
      </c>
      <c r="K227" s="25" t="s">
        <v>1473</v>
      </c>
      <c r="L227" s="28">
        <v>2019</v>
      </c>
      <c r="M227" s="26" t="s">
        <v>1514</v>
      </c>
      <c r="N227" s="27" t="s">
        <v>1508</v>
      </c>
      <c r="O227" s="35" t="s">
        <v>1512</v>
      </c>
      <c r="P227" s="28" t="s">
        <v>84</v>
      </c>
      <c r="Q227" s="25" t="s">
        <v>84</v>
      </c>
      <c r="R227" s="25" t="s">
        <v>1000</v>
      </c>
      <c r="S227" s="28" t="s">
        <v>84</v>
      </c>
      <c r="T227" s="28" t="s">
        <v>84</v>
      </c>
      <c r="U227" s="37">
        <v>43224</v>
      </c>
      <c r="V227" s="37">
        <v>43589</v>
      </c>
      <c r="W227" s="228">
        <v>2020</v>
      </c>
      <c r="X227" s="37" t="s">
        <v>64</v>
      </c>
      <c r="Y227" s="37" t="s">
        <v>64</v>
      </c>
      <c r="Z227" s="34" t="e">
        <f>(IF(AP227=#REF!,#REF!,V227-#REF!))</f>
        <v>#REF!</v>
      </c>
      <c r="AA227" s="118" t="s">
        <v>154</v>
      </c>
      <c r="AB227" s="124">
        <v>44337</v>
      </c>
      <c r="AC227" s="112" t="s">
        <v>62</v>
      </c>
      <c r="AD227" s="112" t="s">
        <v>84</v>
      </c>
      <c r="AE227" s="125">
        <v>1</v>
      </c>
      <c r="AF227" s="4" t="s">
        <v>155</v>
      </c>
      <c r="AG227" s="107" t="s">
        <v>156</v>
      </c>
      <c r="AH227" s="118" t="s">
        <v>156</v>
      </c>
      <c r="AI227" s="126">
        <v>44337</v>
      </c>
      <c r="AJ227" s="118" t="s">
        <v>154</v>
      </c>
      <c r="AK227" s="118" t="s">
        <v>84</v>
      </c>
      <c r="AL227" s="125">
        <v>1</v>
      </c>
      <c r="AM227" s="125">
        <v>1</v>
      </c>
      <c r="AN227" s="118" t="s">
        <v>157</v>
      </c>
      <c r="AO227" s="193" t="s">
        <v>158</v>
      </c>
      <c r="AP227" s="191" t="s">
        <v>49</v>
      </c>
      <c r="AQ227" s="85" t="s">
        <v>154</v>
      </c>
      <c r="AR227" s="48">
        <v>44228</v>
      </c>
      <c r="AS227" s="46" t="s">
        <v>62</v>
      </c>
      <c r="AT227" s="46" t="s">
        <v>84</v>
      </c>
      <c r="AU227" s="47">
        <v>1</v>
      </c>
      <c r="AV227" s="4" t="str">
        <f t="shared" si="3"/>
        <v>CUMPLIMIENTO TOTAL</v>
      </c>
      <c r="AW227" s="107" t="str">
        <f>(IF(AP227="CERRADO","NO APLICA ACCION CERRADA",AE227-#REF!))</f>
        <v>NO APLICA ACCION CERRADA</v>
      </c>
      <c r="AX227" s="118" t="str">
        <f>(IF(AP227="CERRADO","NO APLICA ACCION CERRADA",IF(Z227&lt;=0,"VENCIDO",IF(Z227&lt;=#REF!,"POR VENCER","CON TIEMPO"))))</f>
        <v>NO APLICA ACCION CERRADA</v>
      </c>
      <c r="AY227" s="48">
        <v>44228</v>
      </c>
      <c r="AZ227" s="85" t="s">
        <v>154</v>
      </c>
      <c r="BA227" s="46" t="s">
        <v>84</v>
      </c>
      <c r="BB227" s="47">
        <v>1</v>
      </c>
      <c r="BC227" s="118" t="s">
        <v>49</v>
      </c>
      <c r="BD227" s="45"/>
      <c r="BE227" s="45"/>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row>
    <row r="228" spans="1:438" ht="50.25" hidden="1" customHeight="1" x14ac:dyDescent="0.25">
      <c r="A228" s="35">
        <v>354</v>
      </c>
      <c r="B228" s="26" t="s">
        <v>24</v>
      </c>
      <c r="C228" s="25" t="s">
        <v>31</v>
      </c>
      <c r="D228" s="28" t="s">
        <v>99</v>
      </c>
      <c r="E228" s="25" t="s">
        <v>252</v>
      </c>
      <c r="F228" s="25" t="s">
        <v>1515</v>
      </c>
      <c r="G228" s="25" t="s">
        <v>631</v>
      </c>
      <c r="H228" s="25" t="s">
        <v>5</v>
      </c>
      <c r="I228" s="28" t="s">
        <v>1516</v>
      </c>
      <c r="J228" s="28" t="s">
        <v>84</v>
      </c>
      <c r="K228" s="25" t="s">
        <v>1473</v>
      </c>
      <c r="L228" s="28">
        <v>2019</v>
      </c>
      <c r="M228" s="26" t="s">
        <v>1517</v>
      </c>
      <c r="N228" s="27" t="s">
        <v>1508</v>
      </c>
      <c r="O228" s="35" t="s">
        <v>1512</v>
      </c>
      <c r="P228" s="28" t="s">
        <v>84</v>
      </c>
      <c r="Q228" s="25" t="s">
        <v>84</v>
      </c>
      <c r="R228" s="25" t="s">
        <v>1000</v>
      </c>
      <c r="S228" s="28" t="s">
        <v>84</v>
      </c>
      <c r="T228" s="28" t="s">
        <v>84</v>
      </c>
      <c r="U228" s="37">
        <v>43224</v>
      </c>
      <c r="V228" s="37">
        <v>43589</v>
      </c>
      <c r="W228" s="228">
        <v>2020</v>
      </c>
      <c r="X228" s="37" t="s">
        <v>64</v>
      </c>
      <c r="Y228" s="37" t="s">
        <v>64</v>
      </c>
      <c r="Z228" s="34" t="e">
        <f>(IF(AP228=#REF!,#REF!,V228-#REF!))</f>
        <v>#REF!</v>
      </c>
      <c r="AA228" s="118" t="s">
        <v>154</v>
      </c>
      <c r="AB228" s="124">
        <v>44337</v>
      </c>
      <c r="AC228" s="112" t="s">
        <v>62</v>
      </c>
      <c r="AD228" s="112" t="s">
        <v>84</v>
      </c>
      <c r="AE228" s="125">
        <v>1</v>
      </c>
      <c r="AF228" s="4" t="s">
        <v>155</v>
      </c>
      <c r="AG228" s="107" t="s">
        <v>156</v>
      </c>
      <c r="AH228" s="118" t="s">
        <v>156</v>
      </c>
      <c r="AI228" s="126">
        <v>44337</v>
      </c>
      <c r="AJ228" s="118" t="s">
        <v>154</v>
      </c>
      <c r="AK228" s="118" t="s">
        <v>84</v>
      </c>
      <c r="AL228" s="125">
        <v>1</v>
      </c>
      <c r="AM228" s="125">
        <v>1</v>
      </c>
      <c r="AN228" s="118" t="s">
        <v>157</v>
      </c>
      <c r="AO228" s="193" t="s">
        <v>158</v>
      </c>
      <c r="AP228" s="191" t="s">
        <v>49</v>
      </c>
      <c r="AQ228" s="85" t="s">
        <v>154</v>
      </c>
      <c r="AR228" s="48">
        <v>44228</v>
      </c>
      <c r="AS228" s="46" t="s">
        <v>62</v>
      </c>
      <c r="AT228" s="46" t="s">
        <v>84</v>
      </c>
      <c r="AU228" s="47">
        <v>1</v>
      </c>
      <c r="AV228" s="4" t="str">
        <f t="shared" si="3"/>
        <v>CUMPLIMIENTO TOTAL</v>
      </c>
      <c r="AW228" s="107" t="str">
        <f>(IF(AP228="CERRADO","NO APLICA ACCION CERRADA",AE228-#REF!))</f>
        <v>NO APLICA ACCION CERRADA</v>
      </c>
      <c r="AX228" s="118" t="str">
        <f>(IF(AP228="CERRADO","NO APLICA ACCION CERRADA",IF(Z228&lt;=0,"VENCIDO",IF(Z228&lt;=#REF!,"POR VENCER","CON TIEMPO"))))</f>
        <v>NO APLICA ACCION CERRADA</v>
      </c>
      <c r="AY228" s="48">
        <v>44228</v>
      </c>
      <c r="AZ228" s="85" t="s">
        <v>154</v>
      </c>
      <c r="BA228" s="46" t="s">
        <v>84</v>
      </c>
      <c r="BB228" s="47">
        <v>1</v>
      </c>
      <c r="BC228" s="118" t="s">
        <v>49</v>
      </c>
      <c r="BD228" s="45"/>
      <c r="BE228" s="45"/>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row>
    <row r="229" spans="1:438" ht="50.25" hidden="1" customHeight="1" x14ac:dyDescent="0.25">
      <c r="A229" s="35">
        <v>355</v>
      </c>
      <c r="B229" s="26" t="s">
        <v>1518</v>
      </c>
      <c r="C229" s="25" t="s">
        <v>20</v>
      </c>
      <c r="D229" s="25" t="s">
        <v>95</v>
      </c>
      <c r="E229" s="25" t="s">
        <v>456</v>
      </c>
      <c r="F229" s="25" t="s">
        <v>1519</v>
      </c>
      <c r="G229" s="25" t="s">
        <v>148</v>
      </c>
      <c r="H229" s="25" t="s">
        <v>7</v>
      </c>
      <c r="I229" s="28" t="s">
        <v>1520</v>
      </c>
      <c r="J229" s="28" t="s">
        <v>800</v>
      </c>
      <c r="K229" s="28">
        <v>96</v>
      </c>
      <c r="L229" s="28">
        <v>2020</v>
      </c>
      <c r="M229" s="26" t="s">
        <v>1521</v>
      </c>
      <c r="N229" s="26" t="s">
        <v>1522</v>
      </c>
      <c r="O229" s="26" t="s">
        <v>1523</v>
      </c>
      <c r="P229" s="28" t="s">
        <v>84</v>
      </c>
      <c r="Q229" s="26" t="s">
        <v>84</v>
      </c>
      <c r="R229" s="26" t="s">
        <v>1524</v>
      </c>
      <c r="S229" s="28" t="s">
        <v>84</v>
      </c>
      <c r="T229" s="28" t="s">
        <v>84</v>
      </c>
      <c r="U229" s="37">
        <v>43966</v>
      </c>
      <c r="V229" s="37">
        <v>44195</v>
      </c>
      <c r="W229" s="37">
        <v>44452</v>
      </c>
      <c r="X229" s="37" t="s">
        <v>64</v>
      </c>
      <c r="Y229" s="37" t="s">
        <v>64</v>
      </c>
      <c r="Z229" s="34" t="e">
        <f>(IF(AP229=#REF!,#REF!,V229-#REF!))</f>
        <v>#REF!</v>
      </c>
      <c r="AA229" s="116" t="s">
        <v>1525</v>
      </c>
      <c r="AB229" s="124">
        <v>44439</v>
      </c>
      <c r="AC229" s="112" t="s">
        <v>62</v>
      </c>
      <c r="AD229" s="112" t="s">
        <v>84</v>
      </c>
      <c r="AE229" s="125">
        <v>1</v>
      </c>
      <c r="AF229" s="4" t="s">
        <v>155</v>
      </c>
      <c r="AG229" s="107">
        <v>-256</v>
      </c>
      <c r="AH229" s="118" t="s">
        <v>198</v>
      </c>
      <c r="AI229" s="124">
        <v>44523</v>
      </c>
      <c r="AJ229" s="116" t="s">
        <v>513</v>
      </c>
      <c r="AK229" s="108" t="s">
        <v>481</v>
      </c>
      <c r="AL229" s="125">
        <v>1</v>
      </c>
      <c r="AM229" s="125">
        <v>1</v>
      </c>
      <c r="AN229" s="118" t="s">
        <v>157</v>
      </c>
      <c r="AO229" s="193" t="s">
        <v>158</v>
      </c>
      <c r="AP229" s="191" t="s">
        <v>49</v>
      </c>
      <c r="AQ229" s="85" t="s">
        <v>154</v>
      </c>
      <c r="AR229" s="48">
        <v>44228</v>
      </c>
      <c r="AS229" s="46" t="s">
        <v>62</v>
      </c>
      <c r="AT229" s="46" t="s">
        <v>84</v>
      </c>
      <c r="AU229" s="47">
        <v>1</v>
      </c>
      <c r="AV229" s="4" t="str">
        <f t="shared" si="3"/>
        <v>CUMPLIMIENTO TOTAL</v>
      </c>
      <c r="AW229" s="107" t="str">
        <f>(IF(AP229="CERRADO","NO APLICA ACCION CERRADA",AE229-#REF!))</f>
        <v>NO APLICA ACCION CERRADA</v>
      </c>
      <c r="AX229" s="118" t="str">
        <f>(IF(AP229="CERRADO","NO APLICA ACCION CERRADA",IF(Z229&lt;=0,"VENCIDO",IF(Z229&lt;=#REF!,"POR VENCER","CON TIEMPO"))))</f>
        <v>NO APLICA ACCION CERRADA</v>
      </c>
      <c r="AY229" s="48">
        <v>44228</v>
      </c>
      <c r="AZ229" s="85" t="s">
        <v>154</v>
      </c>
      <c r="BA229" s="46" t="s">
        <v>84</v>
      </c>
      <c r="BB229" s="47">
        <v>1</v>
      </c>
      <c r="BC229" s="118" t="s">
        <v>49</v>
      </c>
      <c r="BD229" s="45"/>
      <c r="BE229" s="45"/>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row>
    <row r="230" spans="1:438" ht="50.25" hidden="1" customHeight="1" x14ac:dyDescent="0.25">
      <c r="A230" s="35">
        <v>356</v>
      </c>
      <c r="B230" s="26" t="s">
        <v>313</v>
      </c>
      <c r="C230" s="25" t="s">
        <v>20</v>
      </c>
      <c r="D230" s="25" t="s">
        <v>95</v>
      </c>
      <c r="E230" s="25" t="s">
        <v>456</v>
      </c>
      <c r="F230" s="25" t="s">
        <v>1519</v>
      </c>
      <c r="G230" s="25" t="s">
        <v>148</v>
      </c>
      <c r="H230" s="25" t="s">
        <v>7</v>
      </c>
      <c r="I230" s="28" t="s">
        <v>1526</v>
      </c>
      <c r="J230" s="28" t="s">
        <v>800</v>
      </c>
      <c r="K230" s="28">
        <v>96</v>
      </c>
      <c r="L230" s="28">
        <v>2020</v>
      </c>
      <c r="M230" s="26" t="s">
        <v>1521</v>
      </c>
      <c r="N230" s="26" t="s">
        <v>1527</v>
      </c>
      <c r="O230" s="26" t="s">
        <v>1528</v>
      </c>
      <c r="P230" s="28" t="s">
        <v>84</v>
      </c>
      <c r="Q230" s="26" t="s">
        <v>84</v>
      </c>
      <c r="R230" s="26" t="s">
        <v>1529</v>
      </c>
      <c r="S230" s="28" t="s">
        <v>84</v>
      </c>
      <c r="T230" s="28" t="s">
        <v>84</v>
      </c>
      <c r="U230" s="37">
        <v>43966</v>
      </c>
      <c r="V230" s="37">
        <v>44195</v>
      </c>
      <c r="W230" s="37">
        <v>44452</v>
      </c>
      <c r="X230" s="37" t="s">
        <v>64</v>
      </c>
      <c r="Y230" s="37" t="s">
        <v>64</v>
      </c>
      <c r="Z230" s="34" t="e">
        <f>(IF(AP230=#REF!,#REF!,V230-#REF!))</f>
        <v>#REF!</v>
      </c>
      <c r="AA230" s="116" t="s">
        <v>1530</v>
      </c>
      <c r="AB230" s="124">
        <v>44439</v>
      </c>
      <c r="AC230" s="112" t="s">
        <v>62</v>
      </c>
      <c r="AD230" s="112" t="s">
        <v>84</v>
      </c>
      <c r="AE230" s="125">
        <v>1</v>
      </c>
      <c r="AF230" s="4" t="s">
        <v>155</v>
      </c>
      <c r="AG230" s="107">
        <v>-256</v>
      </c>
      <c r="AH230" s="118" t="s">
        <v>198</v>
      </c>
      <c r="AI230" s="124">
        <v>44523</v>
      </c>
      <c r="AJ230" s="116" t="s">
        <v>513</v>
      </c>
      <c r="AK230" s="108" t="s">
        <v>481</v>
      </c>
      <c r="AL230" s="125">
        <v>1</v>
      </c>
      <c r="AM230" s="125">
        <v>1</v>
      </c>
      <c r="AN230" s="118" t="s">
        <v>157</v>
      </c>
      <c r="AO230" s="193" t="s">
        <v>158</v>
      </c>
      <c r="AP230" s="191" t="s">
        <v>49</v>
      </c>
      <c r="AQ230" s="85" t="s">
        <v>154</v>
      </c>
      <c r="AR230" s="48">
        <v>44228</v>
      </c>
      <c r="AS230" s="46" t="s">
        <v>62</v>
      </c>
      <c r="AT230" s="46" t="s">
        <v>84</v>
      </c>
      <c r="AU230" s="47">
        <v>1</v>
      </c>
      <c r="AV230" s="4" t="str">
        <f t="shared" si="3"/>
        <v>CUMPLIMIENTO TOTAL</v>
      </c>
      <c r="AW230" s="107" t="str">
        <f>(IF(AP230="CERRADO","NO APLICA ACCION CERRADA",AE230-#REF!))</f>
        <v>NO APLICA ACCION CERRADA</v>
      </c>
      <c r="AX230" s="118" t="str">
        <f>(IF(AP230="CERRADO","NO APLICA ACCION CERRADA",IF(Z230&lt;=0,"VENCIDO",IF(Z230&lt;=#REF!,"POR VENCER","CON TIEMPO"))))</f>
        <v>NO APLICA ACCION CERRADA</v>
      </c>
      <c r="AY230" s="48">
        <v>44228</v>
      </c>
      <c r="AZ230" s="85" t="s">
        <v>154</v>
      </c>
      <c r="BA230" s="46" t="s">
        <v>84</v>
      </c>
      <c r="BB230" s="47">
        <v>1</v>
      </c>
      <c r="BC230" s="118" t="s">
        <v>49</v>
      </c>
      <c r="BD230" s="45"/>
      <c r="BE230" s="45"/>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row>
    <row r="231" spans="1:438" ht="50.25" hidden="1" customHeight="1" x14ac:dyDescent="0.25">
      <c r="A231" s="35">
        <v>357</v>
      </c>
      <c r="B231" s="26" t="s">
        <v>313</v>
      </c>
      <c r="C231" s="25" t="s">
        <v>20</v>
      </c>
      <c r="D231" s="25" t="s">
        <v>95</v>
      </c>
      <c r="E231" s="25" t="s">
        <v>456</v>
      </c>
      <c r="F231" s="25" t="s">
        <v>1519</v>
      </c>
      <c r="G231" s="25" t="s">
        <v>148</v>
      </c>
      <c r="H231" s="25" t="s">
        <v>7</v>
      </c>
      <c r="I231" s="28" t="s">
        <v>1531</v>
      </c>
      <c r="J231" s="28" t="s">
        <v>800</v>
      </c>
      <c r="K231" s="28">
        <v>96</v>
      </c>
      <c r="L231" s="28">
        <v>2020</v>
      </c>
      <c r="M231" s="26" t="s">
        <v>1521</v>
      </c>
      <c r="N231" s="26" t="s">
        <v>1527</v>
      </c>
      <c r="O231" s="26" t="s">
        <v>1532</v>
      </c>
      <c r="P231" s="28" t="s">
        <v>84</v>
      </c>
      <c r="Q231" s="26" t="s">
        <v>84</v>
      </c>
      <c r="R231" s="26" t="s">
        <v>1533</v>
      </c>
      <c r="S231" s="28" t="s">
        <v>84</v>
      </c>
      <c r="T231" s="28" t="s">
        <v>84</v>
      </c>
      <c r="U231" s="37">
        <v>43966</v>
      </c>
      <c r="V231" s="37">
        <v>44311</v>
      </c>
      <c r="W231" s="37">
        <v>44452</v>
      </c>
      <c r="X231" s="37" t="s">
        <v>64</v>
      </c>
      <c r="Y231" s="37" t="s">
        <v>64</v>
      </c>
      <c r="Z231" s="34" t="e">
        <f>(IF(AP231=#REF!,#REF!,V231-#REF!))</f>
        <v>#REF!</v>
      </c>
      <c r="AA231" s="116" t="s">
        <v>1534</v>
      </c>
      <c r="AB231" s="124">
        <v>44439</v>
      </c>
      <c r="AC231" s="112" t="s">
        <v>62</v>
      </c>
      <c r="AD231" s="112" t="s">
        <v>84</v>
      </c>
      <c r="AE231" s="125">
        <v>1</v>
      </c>
      <c r="AF231" s="4" t="s">
        <v>155</v>
      </c>
      <c r="AG231" s="107">
        <v>-140</v>
      </c>
      <c r="AH231" s="118" t="s">
        <v>198</v>
      </c>
      <c r="AI231" s="124">
        <v>44523</v>
      </c>
      <c r="AJ231" s="116" t="s">
        <v>513</v>
      </c>
      <c r="AK231" s="108" t="s">
        <v>481</v>
      </c>
      <c r="AL231" s="125">
        <v>1</v>
      </c>
      <c r="AM231" s="125">
        <v>1</v>
      </c>
      <c r="AN231" s="118" t="s">
        <v>157</v>
      </c>
      <c r="AO231" s="193" t="s">
        <v>158</v>
      </c>
      <c r="AP231" s="191" t="s">
        <v>49</v>
      </c>
      <c r="AQ231" s="85" t="s">
        <v>154</v>
      </c>
      <c r="AR231" s="48">
        <v>44228</v>
      </c>
      <c r="AS231" s="46" t="s">
        <v>62</v>
      </c>
      <c r="AT231" s="46" t="s">
        <v>84</v>
      </c>
      <c r="AU231" s="47">
        <v>1</v>
      </c>
      <c r="AV231" s="4" t="str">
        <f t="shared" si="3"/>
        <v>CUMPLIMIENTO TOTAL</v>
      </c>
      <c r="AW231" s="107" t="str">
        <f>(IF(AP231="CERRADO","NO APLICA ACCION CERRADA",AE231-#REF!))</f>
        <v>NO APLICA ACCION CERRADA</v>
      </c>
      <c r="AX231" s="118" t="str">
        <f>(IF(AP231="CERRADO","NO APLICA ACCION CERRADA",IF(Z231&lt;=0,"VENCIDO",IF(Z231&lt;=#REF!,"POR VENCER","CON TIEMPO"))))</f>
        <v>NO APLICA ACCION CERRADA</v>
      </c>
      <c r="AY231" s="48">
        <v>44228</v>
      </c>
      <c r="AZ231" s="85" t="s">
        <v>154</v>
      </c>
      <c r="BA231" s="46" t="s">
        <v>84</v>
      </c>
      <c r="BB231" s="47">
        <v>1</v>
      </c>
      <c r="BC231" s="118" t="s">
        <v>49</v>
      </c>
      <c r="BD231" s="45"/>
      <c r="BE231" s="45"/>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row>
    <row r="232" spans="1:438" ht="50.25" hidden="1" customHeight="1" x14ac:dyDescent="0.25">
      <c r="A232" s="35">
        <v>358</v>
      </c>
      <c r="B232" s="26" t="s">
        <v>313</v>
      </c>
      <c r="C232" s="25" t="s">
        <v>17</v>
      </c>
      <c r="D232" s="25" t="s">
        <v>95</v>
      </c>
      <c r="E232" s="25" t="s">
        <v>456</v>
      </c>
      <c r="F232" s="25" t="s">
        <v>1519</v>
      </c>
      <c r="G232" s="25" t="s">
        <v>1535</v>
      </c>
      <c r="H232" s="25" t="s">
        <v>7</v>
      </c>
      <c r="I232" s="28" t="s">
        <v>1536</v>
      </c>
      <c r="J232" s="28" t="s">
        <v>800</v>
      </c>
      <c r="K232" s="28">
        <v>96</v>
      </c>
      <c r="L232" s="28">
        <v>2020</v>
      </c>
      <c r="M232" s="26" t="s">
        <v>1521</v>
      </c>
      <c r="N232" s="26" t="s">
        <v>1537</v>
      </c>
      <c r="O232" s="90" t="s">
        <v>1538</v>
      </c>
      <c r="P232" s="28" t="s">
        <v>84</v>
      </c>
      <c r="Q232" s="26" t="s">
        <v>84</v>
      </c>
      <c r="R232" s="26" t="s">
        <v>1539</v>
      </c>
      <c r="S232" s="28" t="s">
        <v>84</v>
      </c>
      <c r="T232" s="28" t="s">
        <v>84</v>
      </c>
      <c r="U232" s="37">
        <v>43966</v>
      </c>
      <c r="V232" s="37">
        <v>44012</v>
      </c>
      <c r="W232" s="228">
        <v>2020</v>
      </c>
      <c r="X232" s="37" t="s">
        <v>64</v>
      </c>
      <c r="Y232" s="37" t="s">
        <v>64</v>
      </c>
      <c r="Z232" s="34" t="e">
        <f>(IF(AP232=#REF!,#REF!,V232-#REF!))</f>
        <v>#REF!</v>
      </c>
      <c r="AA232" s="118" t="s">
        <v>154</v>
      </c>
      <c r="AB232" s="124">
        <v>44337</v>
      </c>
      <c r="AC232" s="112" t="s">
        <v>62</v>
      </c>
      <c r="AD232" s="112" t="s">
        <v>84</v>
      </c>
      <c r="AE232" s="125">
        <v>1</v>
      </c>
      <c r="AF232" s="4" t="s">
        <v>155</v>
      </c>
      <c r="AG232" s="107" t="s">
        <v>156</v>
      </c>
      <c r="AH232" s="118" t="s">
        <v>156</v>
      </c>
      <c r="AI232" s="126">
        <v>44523</v>
      </c>
      <c r="AJ232" s="116" t="s">
        <v>513</v>
      </c>
      <c r="AK232" s="108" t="s">
        <v>481</v>
      </c>
      <c r="AL232" s="125">
        <v>1</v>
      </c>
      <c r="AM232" s="125">
        <v>1</v>
      </c>
      <c r="AN232" s="118" t="s">
        <v>157</v>
      </c>
      <c r="AO232" s="193" t="s">
        <v>158</v>
      </c>
      <c r="AP232" s="191" t="s">
        <v>49</v>
      </c>
      <c r="AQ232" s="85" t="s">
        <v>154</v>
      </c>
      <c r="AR232" s="48">
        <v>44228</v>
      </c>
      <c r="AS232" s="46" t="s">
        <v>62</v>
      </c>
      <c r="AT232" s="46" t="s">
        <v>84</v>
      </c>
      <c r="AU232" s="47">
        <v>1</v>
      </c>
      <c r="AV232" s="4" t="str">
        <f t="shared" si="3"/>
        <v>CUMPLIMIENTO TOTAL</v>
      </c>
      <c r="AW232" s="107" t="str">
        <f>(IF(AP232="CERRADO","NO APLICA ACCION CERRADA",AE232-#REF!))</f>
        <v>NO APLICA ACCION CERRADA</v>
      </c>
      <c r="AX232" s="118" t="str">
        <f>(IF(AP232="CERRADO","NO APLICA ACCION CERRADA",IF(Z232&lt;=0,"VENCIDO",IF(Z232&lt;=#REF!,"POR VENCER","CON TIEMPO"))))</f>
        <v>NO APLICA ACCION CERRADA</v>
      </c>
      <c r="AY232" s="48">
        <v>44228</v>
      </c>
      <c r="AZ232" s="85" t="s">
        <v>154</v>
      </c>
      <c r="BA232" s="46" t="s">
        <v>84</v>
      </c>
      <c r="BB232" s="47">
        <v>1</v>
      </c>
      <c r="BC232" s="118" t="s">
        <v>49</v>
      </c>
      <c r="BD232" s="45"/>
      <c r="BE232" s="45"/>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row>
    <row r="233" spans="1:438" ht="50.25" hidden="1" customHeight="1" x14ac:dyDescent="0.25">
      <c r="A233" s="35">
        <v>360</v>
      </c>
      <c r="B233" s="26" t="s">
        <v>1540</v>
      </c>
      <c r="C233" s="25" t="s">
        <v>22</v>
      </c>
      <c r="D233" s="25" t="s">
        <v>1541</v>
      </c>
      <c r="E233" s="25" t="s">
        <v>456</v>
      </c>
      <c r="F233" s="25" t="s">
        <v>1519</v>
      </c>
      <c r="G233" s="25" t="s">
        <v>148</v>
      </c>
      <c r="H233" s="25" t="s">
        <v>7</v>
      </c>
      <c r="I233" s="28" t="s">
        <v>1542</v>
      </c>
      <c r="J233" s="28" t="s">
        <v>800</v>
      </c>
      <c r="K233" s="28">
        <v>96</v>
      </c>
      <c r="L233" s="28">
        <v>2020</v>
      </c>
      <c r="M233" s="26" t="s">
        <v>1521</v>
      </c>
      <c r="N233" s="26" t="s">
        <v>1543</v>
      </c>
      <c r="O233" s="26" t="s">
        <v>1544</v>
      </c>
      <c r="P233" s="28" t="s">
        <v>84</v>
      </c>
      <c r="Q233" s="26" t="s">
        <v>84</v>
      </c>
      <c r="R233" s="26" t="s">
        <v>1545</v>
      </c>
      <c r="S233" s="28" t="s">
        <v>84</v>
      </c>
      <c r="T233" s="28" t="s">
        <v>84</v>
      </c>
      <c r="U233" s="37">
        <v>43966</v>
      </c>
      <c r="V233" s="37">
        <v>44311</v>
      </c>
      <c r="W233" s="37">
        <v>44452</v>
      </c>
      <c r="X233" s="37" t="s">
        <v>64</v>
      </c>
      <c r="Y233" s="37" t="s">
        <v>64</v>
      </c>
      <c r="Z233" s="34" t="e">
        <f>(IF(AP233=#REF!,#REF!,V233-#REF!))</f>
        <v>#REF!</v>
      </c>
      <c r="AA233" s="118" t="s">
        <v>195</v>
      </c>
      <c r="AB233" s="124">
        <v>44345</v>
      </c>
      <c r="AC233" s="112" t="s">
        <v>64</v>
      </c>
      <c r="AD233" s="118" t="s">
        <v>196</v>
      </c>
      <c r="AE233" s="125">
        <v>0</v>
      </c>
      <c r="AF233" s="4" t="s">
        <v>197</v>
      </c>
      <c r="AG233" s="107">
        <v>-140</v>
      </c>
      <c r="AH233" s="118" t="s">
        <v>198</v>
      </c>
      <c r="AI233" s="124">
        <v>44502</v>
      </c>
      <c r="AJ233" s="116" t="s">
        <v>513</v>
      </c>
      <c r="AK233" s="118" t="s">
        <v>481</v>
      </c>
      <c r="AL233" s="125">
        <v>1</v>
      </c>
      <c r="AM233" s="125">
        <v>1</v>
      </c>
      <c r="AN233" s="118" t="s">
        <v>157</v>
      </c>
      <c r="AO233" s="193" t="s">
        <v>158</v>
      </c>
      <c r="AP233" s="191" t="s">
        <v>49</v>
      </c>
      <c r="AQ233" s="85" t="s">
        <v>154</v>
      </c>
      <c r="AR233" s="48">
        <v>44228</v>
      </c>
      <c r="AS233" s="46" t="s">
        <v>62</v>
      </c>
      <c r="AT233" s="46" t="s">
        <v>84</v>
      </c>
      <c r="AU233" s="47">
        <v>1</v>
      </c>
      <c r="AV233" s="4" t="str">
        <f t="shared" si="3"/>
        <v>CUMPLIMIENTO TOTAL</v>
      </c>
      <c r="AW233" s="107" t="str">
        <f>(IF(AP233="CERRADO","NO APLICA ACCION CERRADA",AE233-#REF!))</f>
        <v>NO APLICA ACCION CERRADA</v>
      </c>
      <c r="AX233" s="118" t="str">
        <f>(IF(AP233="CERRADO","NO APLICA ACCION CERRADA",IF(Z233&lt;=0,"VENCIDO",IF(Z233&lt;=#REF!,"POR VENCER","CON TIEMPO"))))</f>
        <v>NO APLICA ACCION CERRADA</v>
      </c>
      <c r="AY233" s="48">
        <v>44228</v>
      </c>
      <c r="AZ233" s="85" t="s">
        <v>154</v>
      </c>
      <c r="BA233" s="46" t="s">
        <v>84</v>
      </c>
      <c r="BB233" s="47">
        <v>1</v>
      </c>
      <c r="BC233" s="118" t="s">
        <v>49</v>
      </c>
      <c r="BD233" s="45"/>
      <c r="BE233" s="45"/>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row>
    <row r="234" spans="1:438" ht="50.25" hidden="1" customHeight="1" x14ac:dyDescent="0.25">
      <c r="A234" s="35">
        <v>361</v>
      </c>
      <c r="B234" s="26" t="s">
        <v>1546</v>
      </c>
      <c r="C234" s="25" t="s">
        <v>24</v>
      </c>
      <c r="D234" s="28" t="s">
        <v>99</v>
      </c>
      <c r="E234" s="25" t="s">
        <v>456</v>
      </c>
      <c r="F234" s="25" t="s">
        <v>1519</v>
      </c>
      <c r="G234" s="25" t="s">
        <v>309</v>
      </c>
      <c r="H234" s="25" t="s">
        <v>7</v>
      </c>
      <c r="I234" s="28" t="s">
        <v>1547</v>
      </c>
      <c r="J234" s="28" t="s">
        <v>800</v>
      </c>
      <c r="K234" s="28">
        <v>96</v>
      </c>
      <c r="L234" s="28">
        <v>2020</v>
      </c>
      <c r="M234" s="26" t="s">
        <v>1521</v>
      </c>
      <c r="N234" s="26" t="s">
        <v>1548</v>
      </c>
      <c r="O234" s="26" t="s">
        <v>1549</v>
      </c>
      <c r="P234" s="28" t="s">
        <v>84</v>
      </c>
      <c r="Q234" s="26" t="s">
        <v>84</v>
      </c>
      <c r="R234" s="26" t="s">
        <v>1550</v>
      </c>
      <c r="S234" s="28" t="s">
        <v>84</v>
      </c>
      <c r="T234" s="28" t="s">
        <v>84</v>
      </c>
      <c r="U234" s="37">
        <v>43966</v>
      </c>
      <c r="V234" s="37">
        <v>44311</v>
      </c>
      <c r="W234" s="37">
        <v>44452</v>
      </c>
      <c r="X234" s="37" t="s">
        <v>64</v>
      </c>
      <c r="Y234" s="37" t="s">
        <v>64</v>
      </c>
      <c r="Z234" s="34" t="e">
        <f>(IF(AP234=#REF!,#REF!,V234-#REF!))</f>
        <v>#REF!</v>
      </c>
      <c r="AA234" s="106" t="s">
        <v>1551</v>
      </c>
      <c r="AB234" s="124">
        <v>44386</v>
      </c>
      <c r="AC234" s="112" t="s">
        <v>64</v>
      </c>
      <c r="AD234" s="114" t="s">
        <v>1552</v>
      </c>
      <c r="AE234" s="125">
        <v>0.67</v>
      </c>
      <c r="AF234" s="4" t="s">
        <v>527</v>
      </c>
      <c r="AG234" s="107">
        <v>-140</v>
      </c>
      <c r="AH234" s="118" t="s">
        <v>198</v>
      </c>
      <c r="AI234" s="124">
        <v>44523</v>
      </c>
      <c r="AJ234" s="116" t="s">
        <v>513</v>
      </c>
      <c r="AK234" s="108" t="s">
        <v>481</v>
      </c>
      <c r="AL234" s="125">
        <v>1</v>
      </c>
      <c r="AM234" s="125">
        <v>1</v>
      </c>
      <c r="AN234" s="118" t="s">
        <v>157</v>
      </c>
      <c r="AO234" s="193" t="s">
        <v>158</v>
      </c>
      <c r="AP234" s="191" t="s">
        <v>49</v>
      </c>
      <c r="AQ234" s="85" t="s">
        <v>154</v>
      </c>
      <c r="AR234" s="48">
        <v>44228</v>
      </c>
      <c r="AS234" s="46" t="s">
        <v>62</v>
      </c>
      <c r="AT234" s="46" t="s">
        <v>84</v>
      </c>
      <c r="AU234" s="47">
        <v>1</v>
      </c>
      <c r="AV234" s="4" t="str">
        <f t="shared" si="3"/>
        <v>CUMPLIMIENTO TOTAL</v>
      </c>
      <c r="AW234" s="107" t="str">
        <f>(IF(AP234="CERRADO","NO APLICA ACCION CERRADA",AE234-#REF!))</f>
        <v>NO APLICA ACCION CERRADA</v>
      </c>
      <c r="AX234" s="118" t="str">
        <f>(IF(AP234="CERRADO","NO APLICA ACCION CERRADA",IF(Z234&lt;=0,"VENCIDO",IF(Z234&lt;=#REF!,"POR VENCER","CON TIEMPO"))))</f>
        <v>NO APLICA ACCION CERRADA</v>
      </c>
      <c r="AY234" s="48">
        <v>44228</v>
      </c>
      <c r="AZ234" s="85" t="s">
        <v>154</v>
      </c>
      <c r="BA234" s="46" t="s">
        <v>84</v>
      </c>
      <c r="BB234" s="47">
        <v>1</v>
      </c>
      <c r="BC234" s="118" t="s">
        <v>49</v>
      </c>
      <c r="BD234" s="45"/>
      <c r="BE234" s="45"/>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row>
    <row r="235" spans="1:438" ht="50.25" hidden="1" customHeight="1" x14ac:dyDescent="0.25">
      <c r="A235" s="35">
        <v>362</v>
      </c>
      <c r="B235" s="26" t="s">
        <v>1553</v>
      </c>
      <c r="C235" s="25" t="s">
        <v>40</v>
      </c>
      <c r="D235" s="28" t="s">
        <v>102</v>
      </c>
      <c r="E235" s="25" t="s">
        <v>456</v>
      </c>
      <c r="F235" s="25" t="s">
        <v>1519</v>
      </c>
      <c r="G235" s="25" t="s">
        <v>231</v>
      </c>
      <c r="H235" s="25" t="s">
        <v>7</v>
      </c>
      <c r="I235" s="28" t="s">
        <v>1554</v>
      </c>
      <c r="J235" s="28" t="s">
        <v>800</v>
      </c>
      <c r="K235" s="28">
        <v>96</v>
      </c>
      <c r="L235" s="28">
        <v>2020</v>
      </c>
      <c r="M235" s="26" t="s">
        <v>1521</v>
      </c>
      <c r="N235" s="26" t="s">
        <v>1555</v>
      </c>
      <c r="O235" s="26" t="s">
        <v>1556</v>
      </c>
      <c r="P235" s="28" t="s">
        <v>84</v>
      </c>
      <c r="Q235" s="26" t="s">
        <v>84</v>
      </c>
      <c r="R235" s="26" t="s">
        <v>1557</v>
      </c>
      <c r="S235" s="28" t="s">
        <v>84</v>
      </c>
      <c r="T235" s="28" t="s">
        <v>84</v>
      </c>
      <c r="U235" s="37">
        <v>43966</v>
      </c>
      <c r="V235" s="37">
        <v>44311</v>
      </c>
      <c r="W235" s="37">
        <v>44452</v>
      </c>
      <c r="X235" s="37" t="s">
        <v>64</v>
      </c>
      <c r="Y235" s="37" t="s">
        <v>64</v>
      </c>
      <c r="Z235" s="34" t="e">
        <f>(IF(AP235=#REF!,#REF!,V235-#REF!))</f>
        <v>#REF!</v>
      </c>
      <c r="AA235" s="106" t="s">
        <v>1558</v>
      </c>
      <c r="AB235" s="124">
        <v>44384</v>
      </c>
      <c r="AC235" s="112" t="s">
        <v>64</v>
      </c>
      <c r="AD235" s="106" t="s">
        <v>1559</v>
      </c>
      <c r="AE235" s="125">
        <v>0.83</v>
      </c>
      <c r="AF235" s="4" t="s">
        <v>527</v>
      </c>
      <c r="AG235" s="107">
        <v>-140</v>
      </c>
      <c r="AH235" s="118" t="s">
        <v>198</v>
      </c>
      <c r="AI235" s="124">
        <v>44523</v>
      </c>
      <c r="AJ235" s="116" t="s">
        <v>513</v>
      </c>
      <c r="AK235" s="108" t="s">
        <v>481</v>
      </c>
      <c r="AL235" s="127">
        <v>1</v>
      </c>
      <c r="AM235" s="125">
        <v>1</v>
      </c>
      <c r="AN235" s="118" t="s">
        <v>157</v>
      </c>
      <c r="AO235" s="193" t="s">
        <v>158</v>
      </c>
      <c r="AP235" s="191" t="s">
        <v>49</v>
      </c>
      <c r="AQ235" s="85" t="s">
        <v>154</v>
      </c>
      <c r="AR235" s="48">
        <v>44228</v>
      </c>
      <c r="AS235" s="46" t="s">
        <v>62</v>
      </c>
      <c r="AT235" s="46" t="s">
        <v>84</v>
      </c>
      <c r="AU235" s="47">
        <v>1</v>
      </c>
      <c r="AV235" s="4" t="str">
        <f t="shared" si="3"/>
        <v>CUMPLIMIENTO TOTAL</v>
      </c>
      <c r="AW235" s="107" t="str">
        <f>(IF(AP235="CERRADO","NO APLICA ACCION CERRADA",AE235-#REF!))</f>
        <v>NO APLICA ACCION CERRADA</v>
      </c>
      <c r="AX235" s="118" t="str">
        <f>(IF(AP235="CERRADO","NO APLICA ACCION CERRADA",IF(Z235&lt;=0,"VENCIDO",IF(Z235&lt;=#REF!,"POR VENCER","CON TIEMPO"))))</f>
        <v>NO APLICA ACCION CERRADA</v>
      </c>
      <c r="AY235" s="48">
        <v>44228</v>
      </c>
      <c r="AZ235" s="85" t="s">
        <v>154</v>
      </c>
      <c r="BA235" s="46" t="s">
        <v>84</v>
      </c>
      <c r="BB235" s="47">
        <v>1</v>
      </c>
      <c r="BC235" s="118" t="s">
        <v>49</v>
      </c>
      <c r="BD235" s="45"/>
      <c r="BE235" s="45"/>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row>
    <row r="236" spans="1:438" ht="50.25" hidden="1" customHeight="1" x14ac:dyDescent="0.25">
      <c r="A236" s="35">
        <v>363</v>
      </c>
      <c r="B236" s="26" t="s">
        <v>1560</v>
      </c>
      <c r="C236" s="25" t="s">
        <v>21</v>
      </c>
      <c r="D236" s="28" t="s">
        <v>96</v>
      </c>
      <c r="E236" s="84" t="s">
        <v>326</v>
      </c>
      <c r="F236" s="84" t="s">
        <v>726</v>
      </c>
      <c r="G236" s="76" t="s">
        <v>301</v>
      </c>
      <c r="H236" s="25" t="s">
        <v>7</v>
      </c>
      <c r="I236" s="28" t="s">
        <v>1561</v>
      </c>
      <c r="J236" s="28" t="s">
        <v>1562</v>
      </c>
      <c r="K236" s="28">
        <v>96</v>
      </c>
      <c r="L236" s="28">
        <v>2020</v>
      </c>
      <c r="M236" s="26" t="s">
        <v>1563</v>
      </c>
      <c r="N236" s="26" t="s">
        <v>1564</v>
      </c>
      <c r="O236" s="26" t="s">
        <v>1565</v>
      </c>
      <c r="P236" s="28" t="s">
        <v>84</v>
      </c>
      <c r="Q236" s="26" t="s">
        <v>84</v>
      </c>
      <c r="R236" s="26" t="s">
        <v>1566</v>
      </c>
      <c r="S236" s="28" t="s">
        <v>84</v>
      </c>
      <c r="T236" s="28" t="s">
        <v>84</v>
      </c>
      <c r="U236" s="37">
        <v>43966</v>
      </c>
      <c r="V236" s="37">
        <v>44195</v>
      </c>
      <c r="W236" s="228">
        <v>2020</v>
      </c>
      <c r="X236" s="37" t="s">
        <v>64</v>
      </c>
      <c r="Y236" s="37" t="s">
        <v>64</v>
      </c>
      <c r="Z236" s="34" t="e">
        <f>(IF(AP236=#REF!,#REF!,V236-#REF!))</f>
        <v>#REF!</v>
      </c>
      <c r="AA236" s="118" t="s">
        <v>154</v>
      </c>
      <c r="AB236" s="124">
        <v>44337</v>
      </c>
      <c r="AC236" s="112" t="s">
        <v>62</v>
      </c>
      <c r="AD236" s="112" t="s">
        <v>84</v>
      </c>
      <c r="AE236" s="125">
        <v>1</v>
      </c>
      <c r="AF236" s="4" t="s">
        <v>155</v>
      </c>
      <c r="AG236" s="107" t="s">
        <v>156</v>
      </c>
      <c r="AH236" s="118" t="s">
        <v>156</v>
      </c>
      <c r="AI236" s="126">
        <v>44337</v>
      </c>
      <c r="AJ236" s="118" t="s">
        <v>154</v>
      </c>
      <c r="AK236" s="118" t="s">
        <v>84</v>
      </c>
      <c r="AL236" s="125">
        <v>1</v>
      </c>
      <c r="AM236" s="125">
        <v>1</v>
      </c>
      <c r="AN236" s="118" t="s">
        <v>157</v>
      </c>
      <c r="AO236" s="193" t="s">
        <v>158</v>
      </c>
      <c r="AP236" s="191" t="s">
        <v>49</v>
      </c>
      <c r="AQ236" s="85" t="s">
        <v>154</v>
      </c>
      <c r="AR236" s="48">
        <v>44228</v>
      </c>
      <c r="AS236" s="46" t="s">
        <v>62</v>
      </c>
      <c r="AT236" s="46" t="s">
        <v>84</v>
      </c>
      <c r="AU236" s="47">
        <v>1</v>
      </c>
      <c r="AV236" s="4" t="str">
        <f t="shared" si="3"/>
        <v>CUMPLIMIENTO TOTAL</v>
      </c>
      <c r="AW236" s="107" t="str">
        <f>(IF(AP236="CERRADO","NO APLICA ACCION CERRADA",AE236-#REF!))</f>
        <v>NO APLICA ACCION CERRADA</v>
      </c>
      <c r="AX236" s="118" t="str">
        <f>(IF(AP236="CERRADO","NO APLICA ACCION CERRADA",IF(Z236&lt;=0,"VENCIDO",IF(Z236&lt;=#REF!,"POR VENCER","CON TIEMPO"))))</f>
        <v>NO APLICA ACCION CERRADA</v>
      </c>
      <c r="AY236" s="48">
        <v>44228</v>
      </c>
      <c r="AZ236" s="85" t="s">
        <v>154</v>
      </c>
      <c r="BA236" s="46" t="s">
        <v>84</v>
      </c>
      <c r="BB236" s="47">
        <v>1</v>
      </c>
      <c r="BC236" s="118" t="s">
        <v>49</v>
      </c>
      <c r="BD236" s="45"/>
      <c r="BE236" s="45"/>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row>
    <row r="237" spans="1:438" ht="50.25" hidden="1" customHeight="1" x14ac:dyDescent="0.25">
      <c r="A237" s="35">
        <v>364</v>
      </c>
      <c r="B237" s="26" t="s">
        <v>1560</v>
      </c>
      <c r="C237" s="25" t="s">
        <v>21</v>
      </c>
      <c r="D237" s="28" t="s">
        <v>96</v>
      </c>
      <c r="E237" s="84" t="s">
        <v>326</v>
      </c>
      <c r="F237" s="84" t="s">
        <v>726</v>
      </c>
      <c r="G237" s="76" t="s">
        <v>301</v>
      </c>
      <c r="H237" s="25" t="s">
        <v>7</v>
      </c>
      <c r="I237" s="28" t="s">
        <v>1567</v>
      </c>
      <c r="J237" s="28" t="s">
        <v>1562</v>
      </c>
      <c r="K237" s="28">
        <v>96</v>
      </c>
      <c r="L237" s="28">
        <v>2020</v>
      </c>
      <c r="M237" s="26" t="s">
        <v>1563</v>
      </c>
      <c r="N237" s="26" t="s">
        <v>1564</v>
      </c>
      <c r="O237" s="26" t="s">
        <v>1568</v>
      </c>
      <c r="P237" s="28" t="s">
        <v>84</v>
      </c>
      <c r="Q237" s="26" t="s">
        <v>84</v>
      </c>
      <c r="R237" s="26" t="s">
        <v>1569</v>
      </c>
      <c r="S237" s="28" t="s">
        <v>84</v>
      </c>
      <c r="T237" s="28" t="s">
        <v>84</v>
      </c>
      <c r="U237" s="37">
        <v>43966</v>
      </c>
      <c r="V237" s="37">
        <v>44195</v>
      </c>
      <c r="W237" s="228">
        <v>2020</v>
      </c>
      <c r="X237" s="37" t="s">
        <v>64</v>
      </c>
      <c r="Y237" s="37" t="s">
        <v>64</v>
      </c>
      <c r="Z237" s="34" t="e">
        <f>(IF(AP237=#REF!,#REF!,V237-#REF!))</f>
        <v>#REF!</v>
      </c>
      <c r="AA237" s="118" t="s">
        <v>154</v>
      </c>
      <c r="AB237" s="124">
        <v>44337</v>
      </c>
      <c r="AC237" s="112" t="s">
        <v>62</v>
      </c>
      <c r="AD237" s="112" t="s">
        <v>84</v>
      </c>
      <c r="AE237" s="125">
        <v>1</v>
      </c>
      <c r="AF237" s="4" t="s">
        <v>155</v>
      </c>
      <c r="AG237" s="107" t="s">
        <v>156</v>
      </c>
      <c r="AH237" s="118" t="s">
        <v>156</v>
      </c>
      <c r="AI237" s="126">
        <v>44337</v>
      </c>
      <c r="AJ237" s="118" t="s">
        <v>154</v>
      </c>
      <c r="AK237" s="118" t="s">
        <v>84</v>
      </c>
      <c r="AL237" s="125">
        <v>1</v>
      </c>
      <c r="AM237" s="125">
        <v>1</v>
      </c>
      <c r="AN237" s="118" t="s">
        <v>157</v>
      </c>
      <c r="AO237" s="193" t="s">
        <v>158</v>
      </c>
      <c r="AP237" s="191" t="s">
        <v>49</v>
      </c>
      <c r="AQ237" s="85" t="s">
        <v>154</v>
      </c>
      <c r="AR237" s="48">
        <v>44228</v>
      </c>
      <c r="AS237" s="46" t="s">
        <v>62</v>
      </c>
      <c r="AT237" s="46" t="s">
        <v>84</v>
      </c>
      <c r="AU237" s="47">
        <v>1</v>
      </c>
      <c r="AV237" s="4" t="str">
        <f t="shared" si="3"/>
        <v>CUMPLIMIENTO TOTAL</v>
      </c>
      <c r="AW237" s="107" t="str">
        <f>(IF(AP237="CERRADO","NO APLICA ACCION CERRADA",AE237-#REF!))</f>
        <v>NO APLICA ACCION CERRADA</v>
      </c>
      <c r="AX237" s="118" t="str">
        <f>(IF(AP237="CERRADO","NO APLICA ACCION CERRADA",IF(Z237&lt;=0,"VENCIDO",IF(Z237&lt;=#REF!,"POR VENCER","CON TIEMPO"))))</f>
        <v>NO APLICA ACCION CERRADA</v>
      </c>
      <c r="AY237" s="48">
        <v>44228</v>
      </c>
      <c r="AZ237" s="85" t="s">
        <v>154</v>
      </c>
      <c r="BA237" s="46" t="s">
        <v>84</v>
      </c>
      <c r="BB237" s="47">
        <v>1</v>
      </c>
      <c r="BC237" s="118" t="s">
        <v>49</v>
      </c>
      <c r="BD237" s="45"/>
      <c r="BE237" s="45"/>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row>
    <row r="238" spans="1:438" ht="50.25" hidden="1" customHeight="1" x14ac:dyDescent="0.25">
      <c r="A238" s="35">
        <v>365</v>
      </c>
      <c r="B238" s="26" t="s">
        <v>1570</v>
      </c>
      <c r="C238" s="25" t="s">
        <v>34</v>
      </c>
      <c r="D238" s="28" t="s">
        <v>99</v>
      </c>
      <c r="E238" s="25" t="s">
        <v>240</v>
      </c>
      <c r="F238" s="25" t="s">
        <v>1571</v>
      </c>
      <c r="G238" s="25" t="s">
        <v>631</v>
      </c>
      <c r="H238" s="25" t="s">
        <v>7</v>
      </c>
      <c r="I238" s="28" t="s">
        <v>1572</v>
      </c>
      <c r="J238" s="28" t="s">
        <v>520</v>
      </c>
      <c r="K238" s="28">
        <v>96</v>
      </c>
      <c r="L238" s="28">
        <v>2020</v>
      </c>
      <c r="M238" s="26" t="s">
        <v>1573</v>
      </c>
      <c r="N238" s="26" t="s">
        <v>1574</v>
      </c>
      <c r="O238" s="26" t="s">
        <v>1575</v>
      </c>
      <c r="P238" s="28" t="s">
        <v>84</v>
      </c>
      <c r="Q238" s="26" t="s">
        <v>84</v>
      </c>
      <c r="R238" s="26" t="s">
        <v>1576</v>
      </c>
      <c r="S238" s="28" t="s">
        <v>84</v>
      </c>
      <c r="T238" s="28" t="s">
        <v>84</v>
      </c>
      <c r="U238" s="37">
        <v>43966</v>
      </c>
      <c r="V238" s="37">
        <v>44134</v>
      </c>
      <c r="W238" s="37">
        <v>44452</v>
      </c>
      <c r="X238" s="37" t="s">
        <v>64</v>
      </c>
      <c r="Y238" s="37" t="s">
        <v>64</v>
      </c>
      <c r="Z238" s="34" t="e">
        <f>(IF(AP238=#REF!,#REF!,V238-#REF!))</f>
        <v>#REF!</v>
      </c>
      <c r="AA238" s="106" t="s">
        <v>1577</v>
      </c>
      <c r="AB238" s="124">
        <v>44383</v>
      </c>
      <c r="AC238" s="112" t="s">
        <v>62</v>
      </c>
      <c r="AD238" s="112" t="s">
        <v>84</v>
      </c>
      <c r="AE238" s="125">
        <v>1</v>
      </c>
      <c r="AF238" s="4" t="s">
        <v>155</v>
      </c>
      <c r="AG238" s="107">
        <v>-317</v>
      </c>
      <c r="AH238" s="118" t="s">
        <v>198</v>
      </c>
      <c r="AI238" s="124">
        <v>44523</v>
      </c>
      <c r="AJ238" s="116" t="s">
        <v>513</v>
      </c>
      <c r="AK238" s="108" t="s">
        <v>481</v>
      </c>
      <c r="AL238" s="125">
        <v>1</v>
      </c>
      <c r="AM238" s="125">
        <v>1</v>
      </c>
      <c r="AN238" s="118" t="s">
        <v>157</v>
      </c>
      <c r="AO238" s="193" t="s">
        <v>158</v>
      </c>
      <c r="AP238" s="191" t="s">
        <v>49</v>
      </c>
      <c r="AQ238" s="85" t="s">
        <v>154</v>
      </c>
      <c r="AR238" s="48">
        <v>44228</v>
      </c>
      <c r="AS238" s="46" t="s">
        <v>62</v>
      </c>
      <c r="AT238" s="46" t="s">
        <v>84</v>
      </c>
      <c r="AU238" s="47">
        <v>1</v>
      </c>
      <c r="AV238" s="4" t="str">
        <f t="shared" si="3"/>
        <v>CUMPLIMIENTO TOTAL</v>
      </c>
      <c r="AW238" s="107" t="str">
        <f>(IF(AP238="CERRADO","NO APLICA ACCION CERRADA",AE238-#REF!))</f>
        <v>NO APLICA ACCION CERRADA</v>
      </c>
      <c r="AX238" s="118" t="str">
        <f>(IF(AP238="CERRADO","NO APLICA ACCION CERRADA",IF(Z238&lt;=0,"VENCIDO",IF(Z238&lt;=#REF!,"POR VENCER","CON TIEMPO"))))</f>
        <v>NO APLICA ACCION CERRADA</v>
      </c>
      <c r="AY238" s="48">
        <v>44228</v>
      </c>
      <c r="AZ238" s="85" t="s">
        <v>154</v>
      </c>
      <c r="BA238" s="46" t="s">
        <v>84</v>
      </c>
      <c r="BB238" s="47">
        <v>1</v>
      </c>
      <c r="BC238" s="118" t="s">
        <v>49</v>
      </c>
      <c r="BD238" s="45"/>
      <c r="BE238" s="45"/>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row>
    <row r="239" spans="1:438" ht="50.25" hidden="1" customHeight="1" x14ac:dyDescent="0.25">
      <c r="A239" s="35">
        <v>366</v>
      </c>
      <c r="B239" s="26" t="s">
        <v>1578</v>
      </c>
      <c r="C239" s="25" t="s">
        <v>34</v>
      </c>
      <c r="D239" s="28" t="s">
        <v>99</v>
      </c>
      <c r="E239" s="25" t="s">
        <v>240</v>
      </c>
      <c r="F239" s="25" t="s">
        <v>1571</v>
      </c>
      <c r="G239" s="25" t="s">
        <v>631</v>
      </c>
      <c r="H239" s="25" t="s">
        <v>7</v>
      </c>
      <c r="I239" s="28" t="s">
        <v>1579</v>
      </c>
      <c r="J239" s="28" t="s">
        <v>520</v>
      </c>
      <c r="K239" s="28">
        <v>96</v>
      </c>
      <c r="L239" s="28">
        <v>2020</v>
      </c>
      <c r="M239" s="26" t="s">
        <v>1573</v>
      </c>
      <c r="N239" s="26" t="s">
        <v>1574</v>
      </c>
      <c r="O239" s="26" t="s">
        <v>1580</v>
      </c>
      <c r="P239" s="28" t="s">
        <v>84</v>
      </c>
      <c r="Q239" s="26" t="s">
        <v>84</v>
      </c>
      <c r="R239" s="26" t="s">
        <v>1581</v>
      </c>
      <c r="S239" s="28" t="s">
        <v>84</v>
      </c>
      <c r="T239" s="28" t="s">
        <v>84</v>
      </c>
      <c r="U239" s="37">
        <v>43966</v>
      </c>
      <c r="V239" s="37">
        <v>44104</v>
      </c>
      <c r="W239" s="37">
        <v>44452</v>
      </c>
      <c r="X239" s="37" t="s">
        <v>64</v>
      </c>
      <c r="Y239" s="37" t="s">
        <v>64</v>
      </c>
      <c r="Z239" s="34" t="e">
        <f>(IF(AP239=#REF!,#REF!,V239-#REF!))</f>
        <v>#REF!</v>
      </c>
      <c r="AA239" s="106" t="s">
        <v>1582</v>
      </c>
      <c r="AB239" s="124">
        <v>44383</v>
      </c>
      <c r="AC239" s="112" t="s">
        <v>62</v>
      </c>
      <c r="AD239" s="112" t="s">
        <v>84</v>
      </c>
      <c r="AE239" s="125">
        <v>1</v>
      </c>
      <c r="AF239" s="4" t="s">
        <v>155</v>
      </c>
      <c r="AG239" s="107">
        <v>-347</v>
      </c>
      <c r="AH239" s="118" t="s">
        <v>198</v>
      </c>
      <c r="AI239" s="124">
        <v>44523</v>
      </c>
      <c r="AJ239" s="116" t="s">
        <v>513</v>
      </c>
      <c r="AK239" s="108" t="s">
        <v>481</v>
      </c>
      <c r="AL239" s="125">
        <v>1</v>
      </c>
      <c r="AM239" s="125">
        <v>1</v>
      </c>
      <c r="AN239" s="118" t="s">
        <v>157</v>
      </c>
      <c r="AO239" s="193" t="s">
        <v>158</v>
      </c>
      <c r="AP239" s="191" t="s">
        <v>49</v>
      </c>
      <c r="AQ239" s="85" t="s">
        <v>154</v>
      </c>
      <c r="AR239" s="48">
        <v>44228</v>
      </c>
      <c r="AS239" s="46" t="s">
        <v>62</v>
      </c>
      <c r="AT239" s="46" t="s">
        <v>84</v>
      </c>
      <c r="AU239" s="47">
        <v>1</v>
      </c>
      <c r="AV239" s="4" t="str">
        <f t="shared" si="3"/>
        <v>CUMPLIMIENTO TOTAL</v>
      </c>
      <c r="AW239" s="107" t="str">
        <f>(IF(AP239="CERRADO","NO APLICA ACCION CERRADA",AE239-#REF!))</f>
        <v>NO APLICA ACCION CERRADA</v>
      </c>
      <c r="AX239" s="118" t="str">
        <f>(IF(AP239="CERRADO","NO APLICA ACCION CERRADA",IF(Z239&lt;=0,"VENCIDO",IF(Z239&lt;=#REF!,"POR VENCER","CON TIEMPO"))))</f>
        <v>NO APLICA ACCION CERRADA</v>
      </c>
      <c r="AY239" s="48">
        <v>44228</v>
      </c>
      <c r="AZ239" s="85" t="s">
        <v>154</v>
      </c>
      <c r="BA239" s="46" t="s">
        <v>84</v>
      </c>
      <c r="BB239" s="47">
        <v>1</v>
      </c>
      <c r="BC239" s="118" t="s">
        <v>49</v>
      </c>
      <c r="BD239" s="45"/>
      <c r="BE239" s="45"/>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row>
    <row r="240" spans="1:438" ht="50.25" hidden="1" customHeight="1" x14ac:dyDescent="0.25">
      <c r="A240" s="35">
        <v>367</v>
      </c>
      <c r="B240" s="26" t="s">
        <v>1570</v>
      </c>
      <c r="C240" s="25" t="s">
        <v>34</v>
      </c>
      <c r="D240" s="28" t="s">
        <v>99</v>
      </c>
      <c r="E240" s="25" t="s">
        <v>240</v>
      </c>
      <c r="F240" s="25" t="s">
        <v>1571</v>
      </c>
      <c r="G240" s="25" t="s">
        <v>631</v>
      </c>
      <c r="H240" s="25" t="s">
        <v>7</v>
      </c>
      <c r="I240" s="28" t="s">
        <v>1583</v>
      </c>
      <c r="J240" s="28" t="s">
        <v>529</v>
      </c>
      <c r="K240" s="28">
        <v>96</v>
      </c>
      <c r="L240" s="28">
        <v>2020</v>
      </c>
      <c r="M240" s="26" t="s">
        <v>1584</v>
      </c>
      <c r="N240" s="26" t="s">
        <v>1585</v>
      </c>
      <c r="O240" s="26" t="s">
        <v>1586</v>
      </c>
      <c r="P240" s="28" t="s">
        <v>84</v>
      </c>
      <c r="Q240" s="26" t="s">
        <v>84</v>
      </c>
      <c r="R240" s="26" t="s">
        <v>1587</v>
      </c>
      <c r="S240" s="28" t="s">
        <v>84</v>
      </c>
      <c r="T240" s="28" t="s">
        <v>84</v>
      </c>
      <c r="U240" s="37">
        <v>43966</v>
      </c>
      <c r="V240" s="37">
        <v>44134</v>
      </c>
      <c r="W240" s="37">
        <v>44452</v>
      </c>
      <c r="X240" s="37" t="s">
        <v>64</v>
      </c>
      <c r="Y240" s="37" t="s">
        <v>64</v>
      </c>
      <c r="Z240" s="34" t="e">
        <f>(IF(AP240=#REF!,#REF!,V240-#REF!))</f>
        <v>#REF!</v>
      </c>
      <c r="AA240" s="106" t="s">
        <v>1577</v>
      </c>
      <c r="AB240" s="124">
        <v>44383</v>
      </c>
      <c r="AC240" s="112" t="s">
        <v>62</v>
      </c>
      <c r="AD240" s="112" t="s">
        <v>84</v>
      </c>
      <c r="AE240" s="125">
        <v>1</v>
      </c>
      <c r="AF240" s="4" t="s">
        <v>155</v>
      </c>
      <c r="AG240" s="107">
        <v>-317</v>
      </c>
      <c r="AH240" s="118" t="s">
        <v>198</v>
      </c>
      <c r="AI240" s="124">
        <v>44523</v>
      </c>
      <c r="AJ240" s="116" t="s">
        <v>513</v>
      </c>
      <c r="AK240" s="108" t="s">
        <v>481</v>
      </c>
      <c r="AL240" s="125">
        <v>1</v>
      </c>
      <c r="AM240" s="125">
        <v>1</v>
      </c>
      <c r="AN240" s="118" t="s">
        <v>157</v>
      </c>
      <c r="AO240" s="193" t="s">
        <v>158</v>
      </c>
      <c r="AP240" s="191" t="s">
        <v>49</v>
      </c>
      <c r="AQ240" s="85" t="s">
        <v>154</v>
      </c>
      <c r="AR240" s="48">
        <v>44228</v>
      </c>
      <c r="AS240" s="46" t="s">
        <v>62</v>
      </c>
      <c r="AT240" s="46" t="s">
        <v>84</v>
      </c>
      <c r="AU240" s="47">
        <v>1</v>
      </c>
      <c r="AV240" s="4" t="str">
        <f t="shared" si="3"/>
        <v>CUMPLIMIENTO TOTAL</v>
      </c>
      <c r="AW240" s="107" t="str">
        <f>(IF(AP240="CERRADO","NO APLICA ACCION CERRADA",AE240-#REF!))</f>
        <v>NO APLICA ACCION CERRADA</v>
      </c>
      <c r="AX240" s="118" t="str">
        <f>(IF(AP240="CERRADO","NO APLICA ACCION CERRADA",IF(Z240&lt;=0,"VENCIDO",IF(Z240&lt;=#REF!,"POR VENCER","CON TIEMPO"))))</f>
        <v>NO APLICA ACCION CERRADA</v>
      </c>
      <c r="AY240" s="48">
        <v>44228</v>
      </c>
      <c r="AZ240" s="85" t="s">
        <v>154</v>
      </c>
      <c r="BA240" s="46" t="s">
        <v>84</v>
      </c>
      <c r="BB240" s="47">
        <v>1</v>
      </c>
      <c r="BC240" s="118" t="s">
        <v>49</v>
      </c>
      <c r="BD240" s="45"/>
      <c r="BE240" s="45"/>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row>
    <row r="241" spans="1:438" ht="50.25" hidden="1" customHeight="1" x14ac:dyDescent="0.25">
      <c r="A241" s="35">
        <v>368</v>
      </c>
      <c r="B241" s="26" t="s">
        <v>1588</v>
      </c>
      <c r="C241" s="25" t="s">
        <v>25</v>
      </c>
      <c r="D241" s="28" t="s">
        <v>99</v>
      </c>
      <c r="E241" s="25" t="s">
        <v>240</v>
      </c>
      <c r="F241" s="25" t="s">
        <v>1571</v>
      </c>
      <c r="G241" s="25" t="s">
        <v>701</v>
      </c>
      <c r="H241" s="25" t="s">
        <v>7</v>
      </c>
      <c r="I241" s="28" t="s">
        <v>1589</v>
      </c>
      <c r="J241" s="28" t="s">
        <v>529</v>
      </c>
      <c r="K241" s="28">
        <v>96</v>
      </c>
      <c r="L241" s="28">
        <v>2020</v>
      </c>
      <c r="M241" s="26" t="s">
        <v>1584</v>
      </c>
      <c r="N241" s="26" t="s">
        <v>1585</v>
      </c>
      <c r="O241" s="26" t="s">
        <v>1590</v>
      </c>
      <c r="P241" s="28" t="s">
        <v>84</v>
      </c>
      <c r="Q241" s="26" t="s">
        <v>84</v>
      </c>
      <c r="R241" s="26" t="s">
        <v>1591</v>
      </c>
      <c r="S241" s="28" t="s">
        <v>84</v>
      </c>
      <c r="T241" s="28" t="s">
        <v>84</v>
      </c>
      <c r="U241" s="37">
        <v>43966</v>
      </c>
      <c r="V241" s="37">
        <v>44104</v>
      </c>
      <c r="W241" s="37">
        <v>44452</v>
      </c>
      <c r="X241" s="37" t="s">
        <v>64</v>
      </c>
      <c r="Y241" s="37" t="s">
        <v>64</v>
      </c>
      <c r="Z241" s="34" t="e">
        <f>(IF(AP241=#REF!,#REF!,V241-#REF!))</f>
        <v>#REF!</v>
      </c>
      <c r="AA241" s="110" t="s">
        <v>1592</v>
      </c>
      <c r="AB241" s="124">
        <v>44418</v>
      </c>
      <c r="AC241" s="112" t="s">
        <v>221</v>
      </c>
      <c r="AD241" s="112" t="s">
        <v>84</v>
      </c>
      <c r="AE241" s="125">
        <v>1</v>
      </c>
      <c r="AF241" s="4" t="s">
        <v>155</v>
      </c>
      <c r="AG241" s="107">
        <v>-347</v>
      </c>
      <c r="AH241" s="118" t="s">
        <v>198</v>
      </c>
      <c r="AI241" s="124">
        <v>44523</v>
      </c>
      <c r="AJ241" s="116" t="s">
        <v>513</v>
      </c>
      <c r="AK241" s="108" t="s">
        <v>481</v>
      </c>
      <c r="AL241" s="125">
        <v>1</v>
      </c>
      <c r="AM241" s="125">
        <v>1</v>
      </c>
      <c r="AN241" s="118" t="s">
        <v>157</v>
      </c>
      <c r="AO241" s="193" t="s">
        <v>158</v>
      </c>
      <c r="AP241" s="191" t="s">
        <v>49</v>
      </c>
      <c r="AQ241" s="85" t="s">
        <v>154</v>
      </c>
      <c r="AR241" s="48">
        <v>44228</v>
      </c>
      <c r="AS241" s="46" t="s">
        <v>62</v>
      </c>
      <c r="AT241" s="46" t="s">
        <v>84</v>
      </c>
      <c r="AU241" s="47">
        <v>1</v>
      </c>
      <c r="AV241" s="4" t="str">
        <f t="shared" si="3"/>
        <v>CUMPLIMIENTO TOTAL</v>
      </c>
      <c r="AW241" s="107" t="str">
        <f>(IF(AP241="CERRADO","NO APLICA ACCION CERRADA",AE241-#REF!))</f>
        <v>NO APLICA ACCION CERRADA</v>
      </c>
      <c r="AX241" s="118" t="str">
        <f>(IF(AP241="CERRADO","NO APLICA ACCION CERRADA",IF(Z241&lt;=0,"VENCIDO",IF(Z241&lt;=#REF!,"POR VENCER","CON TIEMPO"))))</f>
        <v>NO APLICA ACCION CERRADA</v>
      </c>
      <c r="AY241" s="48">
        <v>44228</v>
      </c>
      <c r="AZ241" s="85" t="s">
        <v>154</v>
      </c>
      <c r="BA241" s="46" t="s">
        <v>84</v>
      </c>
      <c r="BB241" s="47">
        <v>1</v>
      </c>
      <c r="BC241" s="118" t="s">
        <v>49</v>
      </c>
      <c r="BD241" s="45"/>
      <c r="BE241" s="45"/>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row>
    <row r="242" spans="1:438" ht="50.25" hidden="1" customHeight="1" x14ac:dyDescent="0.25">
      <c r="A242" s="35">
        <v>369</v>
      </c>
      <c r="B242" s="26" t="s">
        <v>1593</v>
      </c>
      <c r="C242" s="25" t="s">
        <v>32</v>
      </c>
      <c r="D242" s="28" t="s">
        <v>99</v>
      </c>
      <c r="E242" s="76" t="s">
        <v>326</v>
      </c>
      <c r="F242" s="76" t="s">
        <v>611</v>
      </c>
      <c r="G242" s="25" t="s">
        <v>301</v>
      </c>
      <c r="H242" s="25" t="s">
        <v>7</v>
      </c>
      <c r="I242" s="28" t="s">
        <v>1594</v>
      </c>
      <c r="J242" s="28" t="s">
        <v>536</v>
      </c>
      <c r="K242" s="28">
        <v>96</v>
      </c>
      <c r="L242" s="28">
        <v>2020</v>
      </c>
      <c r="M242" s="26" t="s">
        <v>1595</v>
      </c>
      <c r="N242" s="26" t="s">
        <v>1596</v>
      </c>
      <c r="O242" s="26" t="s">
        <v>1597</v>
      </c>
      <c r="P242" s="28" t="s">
        <v>84</v>
      </c>
      <c r="Q242" s="26" t="s">
        <v>84</v>
      </c>
      <c r="R242" s="26" t="s">
        <v>1598</v>
      </c>
      <c r="S242" s="28" t="s">
        <v>84</v>
      </c>
      <c r="T242" s="28" t="s">
        <v>84</v>
      </c>
      <c r="U242" s="37">
        <v>43966</v>
      </c>
      <c r="V242" s="37">
        <v>44195</v>
      </c>
      <c r="W242" s="37">
        <v>44452</v>
      </c>
      <c r="X242" s="37" t="s">
        <v>64</v>
      </c>
      <c r="Y242" s="37" t="s">
        <v>64</v>
      </c>
      <c r="Z242" s="34" t="e">
        <f>(IF(AP242=#REF!,#REF!,V242-#REF!))</f>
        <v>#REF!</v>
      </c>
      <c r="AA242" s="128" t="s">
        <v>1599</v>
      </c>
      <c r="AB242" s="124">
        <v>44375</v>
      </c>
      <c r="AC242" s="112" t="s">
        <v>64</v>
      </c>
      <c r="AD242" s="128" t="s">
        <v>1600</v>
      </c>
      <c r="AE242" s="125">
        <v>0.5</v>
      </c>
      <c r="AF242" s="4" t="s">
        <v>590</v>
      </c>
      <c r="AG242" s="107">
        <v>-256</v>
      </c>
      <c r="AH242" s="118" t="s">
        <v>198</v>
      </c>
      <c r="AI242" s="124">
        <v>44523</v>
      </c>
      <c r="AJ242" s="116" t="s">
        <v>513</v>
      </c>
      <c r="AK242" s="108" t="s">
        <v>481</v>
      </c>
      <c r="AL242" s="125">
        <v>1</v>
      </c>
      <c r="AM242" s="125">
        <v>1</v>
      </c>
      <c r="AN242" s="118" t="s">
        <v>157</v>
      </c>
      <c r="AO242" s="193" t="s">
        <v>158</v>
      </c>
      <c r="AP242" s="191" t="s">
        <v>49</v>
      </c>
      <c r="AQ242" s="85" t="s">
        <v>154</v>
      </c>
      <c r="AR242" s="48">
        <v>44228</v>
      </c>
      <c r="AS242" s="46" t="s">
        <v>62</v>
      </c>
      <c r="AT242" s="46" t="s">
        <v>84</v>
      </c>
      <c r="AU242" s="47">
        <v>1</v>
      </c>
      <c r="AV242" s="4" t="str">
        <f t="shared" si="3"/>
        <v>CUMPLIMIENTO TOTAL</v>
      </c>
      <c r="AW242" s="107" t="str">
        <f>(IF(AP242="CERRADO","NO APLICA ACCION CERRADA",AE242-#REF!))</f>
        <v>NO APLICA ACCION CERRADA</v>
      </c>
      <c r="AX242" s="118" t="str">
        <f>(IF(AP242="CERRADO","NO APLICA ACCION CERRADA",IF(Z242&lt;=0,"VENCIDO",IF(Z242&lt;=#REF!,"POR VENCER","CON TIEMPO"))))</f>
        <v>NO APLICA ACCION CERRADA</v>
      </c>
      <c r="AY242" s="48">
        <v>44228</v>
      </c>
      <c r="AZ242" s="85" t="s">
        <v>154</v>
      </c>
      <c r="BA242" s="46" t="s">
        <v>84</v>
      </c>
      <c r="BB242" s="47">
        <v>1</v>
      </c>
      <c r="BC242" s="118" t="s">
        <v>49</v>
      </c>
      <c r="BD242" s="45"/>
      <c r="BE242" s="45"/>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row>
    <row r="243" spans="1:438" ht="50.25" hidden="1" customHeight="1" x14ac:dyDescent="0.25">
      <c r="A243" s="35">
        <v>370</v>
      </c>
      <c r="B243" s="26" t="s">
        <v>1601</v>
      </c>
      <c r="C243" s="25" t="s">
        <v>32</v>
      </c>
      <c r="D243" s="28" t="s">
        <v>99</v>
      </c>
      <c r="E243" s="76" t="s">
        <v>326</v>
      </c>
      <c r="F243" s="76" t="s">
        <v>1602</v>
      </c>
      <c r="G243" s="25" t="s">
        <v>301</v>
      </c>
      <c r="H243" s="25" t="s">
        <v>7</v>
      </c>
      <c r="I243" s="28" t="s">
        <v>1603</v>
      </c>
      <c r="J243" s="28" t="s">
        <v>544</v>
      </c>
      <c r="K243" s="28">
        <v>96</v>
      </c>
      <c r="L243" s="28">
        <v>2020</v>
      </c>
      <c r="M243" s="26" t="s">
        <v>1604</v>
      </c>
      <c r="N243" s="26" t="s">
        <v>1605</v>
      </c>
      <c r="O243" s="26" t="s">
        <v>1606</v>
      </c>
      <c r="P243" s="28" t="s">
        <v>84</v>
      </c>
      <c r="Q243" s="26" t="s">
        <v>84</v>
      </c>
      <c r="R243" s="26" t="s">
        <v>1607</v>
      </c>
      <c r="S243" s="28" t="s">
        <v>84</v>
      </c>
      <c r="T243" s="28" t="s">
        <v>84</v>
      </c>
      <c r="U243" s="37">
        <v>43966</v>
      </c>
      <c r="V243" s="37">
        <v>44195</v>
      </c>
      <c r="W243" s="37">
        <v>44452</v>
      </c>
      <c r="X243" s="37" t="s">
        <v>64</v>
      </c>
      <c r="Y243" s="37" t="s">
        <v>64</v>
      </c>
      <c r="Z243" s="34" t="e">
        <f>(IF(AP243=#REF!,#REF!,V243-#REF!))</f>
        <v>#REF!</v>
      </c>
      <c r="AA243" s="128" t="s">
        <v>1608</v>
      </c>
      <c r="AB243" s="124">
        <v>44375</v>
      </c>
      <c r="AC243" s="112" t="s">
        <v>64</v>
      </c>
      <c r="AD243" s="128" t="s">
        <v>1600</v>
      </c>
      <c r="AE243" s="125">
        <v>0.5</v>
      </c>
      <c r="AF243" s="4" t="s">
        <v>590</v>
      </c>
      <c r="AG243" s="107">
        <v>-256</v>
      </c>
      <c r="AH243" s="118" t="s">
        <v>198</v>
      </c>
      <c r="AI243" s="124">
        <v>44523</v>
      </c>
      <c r="AJ243" s="116" t="s">
        <v>513</v>
      </c>
      <c r="AK243" s="108" t="s">
        <v>481</v>
      </c>
      <c r="AL243" s="125">
        <v>1</v>
      </c>
      <c r="AM243" s="125">
        <v>1</v>
      </c>
      <c r="AN243" s="118" t="s">
        <v>157</v>
      </c>
      <c r="AO243" s="193" t="s">
        <v>158</v>
      </c>
      <c r="AP243" s="191" t="s">
        <v>49</v>
      </c>
      <c r="AQ243" s="85" t="s">
        <v>154</v>
      </c>
      <c r="AR243" s="48">
        <v>44228</v>
      </c>
      <c r="AS243" s="46" t="s">
        <v>62</v>
      </c>
      <c r="AT243" s="46" t="s">
        <v>84</v>
      </c>
      <c r="AU243" s="47">
        <v>1</v>
      </c>
      <c r="AV243" s="4" t="str">
        <f t="shared" si="3"/>
        <v>CUMPLIMIENTO TOTAL</v>
      </c>
      <c r="AW243" s="107" t="str">
        <f>(IF(AP243="CERRADO","NO APLICA ACCION CERRADA",AE243-#REF!))</f>
        <v>NO APLICA ACCION CERRADA</v>
      </c>
      <c r="AX243" s="118" t="str">
        <f>(IF(AP243="CERRADO","NO APLICA ACCION CERRADA",IF(Z243&lt;=0,"VENCIDO",IF(Z243&lt;=#REF!,"POR VENCER","CON TIEMPO"))))</f>
        <v>NO APLICA ACCION CERRADA</v>
      </c>
      <c r="AY243" s="48">
        <v>44228</v>
      </c>
      <c r="AZ243" s="85" t="s">
        <v>154</v>
      </c>
      <c r="BA243" s="46" t="s">
        <v>84</v>
      </c>
      <c r="BB243" s="47">
        <v>1</v>
      </c>
      <c r="BC243" s="118" t="s">
        <v>49</v>
      </c>
      <c r="BD243" s="45"/>
      <c r="BE243" s="45"/>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row>
    <row r="244" spans="1:438" s="68" customFormat="1" ht="50.25" hidden="1" customHeight="1" x14ac:dyDescent="0.25">
      <c r="A244" s="35">
        <v>371</v>
      </c>
      <c r="B244" s="26" t="s">
        <v>1609</v>
      </c>
      <c r="C244" s="25" t="s">
        <v>748</v>
      </c>
      <c r="D244" s="25" t="s">
        <v>99</v>
      </c>
      <c r="E244" s="84" t="s">
        <v>326</v>
      </c>
      <c r="F244" s="76" t="s">
        <v>1610</v>
      </c>
      <c r="G244" s="25" t="s">
        <v>231</v>
      </c>
      <c r="H244" s="25" t="s">
        <v>7</v>
      </c>
      <c r="I244" s="28" t="s">
        <v>1611</v>
      </c>
      <c r="J244" s="28" t="s">
        <v>552</v>
      </c>
      <c r="K244" s="28">
        <v>96</v>
      </c>
      <c r="L244" s="28">
        <v>2020</v>
      </c>
      <c r="M244" s="26" t="s">
        <v>1612</v>
      </c>
      <c r="N244" s="26" t="s">
        <v>1613</v>
      </c>
      <c r="O244" s="26" t="s">
        <v>1614</v>
      </c>
      <c r="P244" s="28" t="s">
        <v>84</v>
      </c>
      <c r="Q244" s="26" t="s">
        <v>84</v>
      </c>
      <c r="R244" s="26" t="s">
        <v>1615</v>
      </c>
      <c r="S244" s="28" t="s">
        <v>84</v>
      </c>
      <c r="T244" s="28" t="s">
        <v>84</v>
      </c>
      <c r="U244" s="37">
        <v>43966</v>
      </c>
      <c r="V244" s="37">
        <v>44311</v>
      </c>
      <c r="W244" s="37">
        <v>44452</v>
      </c>
      <c r="X244" s="37" t="s">
        <v>64</v>
      </c>
      <c r="Y244" s="37" t="s">
        <v>64</v>
      </c>
      <c r="Z244" s="34" t="e">
        <f>(IF(AP244=#REF!,#REF!,V244-#REF!))</f>
        <v>#REF!</v>
      </c>
      <c r="AA244" s="133" t="s">
        <v>1616</v>
      </c>
      <c r="AB244" s="124">
        <v>44385</v>
      </c>
      <c r="AC244" s="28" t="s">
        <v>64</v>
      </c>
      <c r="AD244" s="4" t="s">
        <v>1617</v>
      </c>
      <c r="AE244" s="125">
        <v>0.5</v>
      </c>
      <c r="AF244" s="4" t="s">
        <v>590</v>
      </c>
      <c r="AG244" s="107">
        <v>-140</v>
      </c>
      <c r="AH244" s="118" t="s">
        <v>198</v>
      </c>
      <c r="AI244" s="124">
        <v>44523</v>
      </c>
      <c r="AJ244" s="116" t="s">
        <v>513</v>
      </c>
      <c r="AK244" s="108" t="s">
        <v>481</v>
      </c>
      <c r="AL244" s="33">
        <v>1</v>
      </c>
      <c r="AM244" s="33">
        <v>1</v>
      </c>
      <c r="AN244" s="118" t="s">
        <v>157</v>
      </c>
      <c r="AO244" s="193" t="s">
        <v>158</v>
      </c>
      <c r="AP244" s="191" t="s">
        <v>49</v>
      </c>
      <c r="AQ244" s="85" t="s">
        <v>154</v>
      </c>
      <c r="AR244" s="48">
        <v>44228</v>
      </c>
      <c r="AS244" s="46" t="s">
        <v>62</v>
      </c>
      <c r="AT244" s="46" t="s">
        <v>84</v>
      </c>
      <c r="AU244" s="47">
        <v>1</v>
      </c>
      <c r="AV244" s="4" t="str">
        <f t="shared" si="3"/>
        <v>CUMPLIMIENTO TOTAL</v>
      </c>
      <c r="AW244" s="107" t="str">
        <f>(IF(AP244="CERRADO","NO APLICA ACCION CERRADA",AE244-#REF!))</f>
        <v>NO APLICA ACCION CERRADA</v>
      </c>
      <c r="AX244" s="118" t="str">
        <f>(IF(AP244="CERRADO","NO APLICA ACCION CERRADA",IF(Z244&lt;=0,"VENCIDO",IF(Z244&lt;=#REF!,"POR VENCER","CON TIEMPO"))))</f>
        <v>NO APLICA ACCION CERRADA</v>
      </c>
      <c r="AY244" s="48">
        <v>44228</v>
      </c>
      <c r="AZ244" s="85" t="s">
        <v>154</v>
      </c>
      <c r="BA244" s="46" t="s">
        <v>84</v>
      </c>
      <c r="BB244" s="47">
        <v>1</v>
      </c>
      <c r="BC244" s="118" t="s">
        <v>49</v>
      </c>
      <c r="BD244" s="66"/>
      <c r="BE244" s="66"/>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7"/>
      <c r="CD244" s="67"/>
      <c r="CE244" s="67"/>
      <c r="CF244" s="67"/>
      <c r="CG244" s="67"/>
      <c r="CH244" s="67"/>
      <c r="CI244" s="67"/>
      <c r="CJ244" s="67"/>
      <c r="CK244" s="67"/>
      <c r="CL244" s="67"/>
      <c r="CM244" s="67"/>
      <c r="CN244" s="67"/>
      <c r="CO244" s="67"/>
      <c r="CP244" s="67"/>
      <c r="CQ244" s="67"/>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c r="GE244" s="67"/>
      <c r="GF244" s="67"/>
      <c r="GG244" s="67"/>
      <c r="GH244" s="67"/>
      <c r="GI244" s="67"/>
      <c r="GJ244" s="67"/>
      <c r="GK244" s="67"/>
      <c r="GL244" s="67"/>
      <c r="GM244" s="67"/>
      <c r="GN244" s="67"/>
      <c r="GO244" s="67"/>
      <c r="GP244" s="67"/>
      <c r="GQ244" s="67"/>
      <c r="GR244" s="67"/>
      <c r="GS244" s="67"/>
      <c r="GT244" s="67"/>
      <c r="GU244" s="67"/>
      <c r="GV244" s="67"/>
      <c r="GW244" s="67"/>
      <c r="GX244" s="67"/>
      <c r="GY244" s="67"/>
      <c r="GZ244" s="67"/>
      <c r="HA244" s="67"/>
      <c r="HB244" s="67"/>
      <c r="HC244" s="67"/>
      <c r="HD244" s="67"/>
      <c r="HE244" s="67"/>
      <c r="HF244" s="67"/>
      <c r="HG244" s="67"/>
      <c r="HH244" s="67"/>
      <c r="HI244" s="67"/>
      <c r="HJ244" s="67"/>
      <c r="HK244" s="67"/>
      <c r="HL244" s="67"/>
      <c r="HM244" s="67"/>
      <c r="HN244" s="67"/>
      <c r="HO244" s="67"/>
      <c r="HP244" s="67"/>
      <c r="HQ244" s="67"/>
      <c r="HR244" s="67"/>
      <c r="HS244" s="67"/>
      <c r="HT244" s="67"/>
      <c r="HU244" s="67"/>
      <c r="HV244" s="67"/>
      <c r="HW244" s="67"/>
      <c r="HX244" s="67"/>
      <c r="HY244" s="67"/>
      <c r="HZ244" s="67"/>
      <c r="IA244" s="67"/>
      <c r="IB244" s="67"/>
      <c r="IC244" s="67"/>
      <c r="ID244" s="67"/>
      <c r="IE244" s="67"/>
      <c r="IF244" s="67"/>
      <c r="IG244" s="67"/>
      <c r="IH244" s="67"/>
      <c r="II244" s="67"/>
      <c r="IJ244" s="67"/>
      <c r="IK244" s="67"/>
      <c r="IL244" s="67"/>
      <c r="IM244" s="67"/>
      <c r="IN244" s="67"/>
      <c r="IO244" s="67"/>
      <c r="IP244" s="67"/>
      <c r="IQ244" s="67"/>
      <c r="IR244" s="67"/>
      <c r="IS244" s="67"/>
      <c r="IT244" s="67"/>
      <c r="IU244" s="67"/>
      <c r="IV244" s="67"/>
      <c r="IW244" s="67"/>
      <c r="IX244" s="67"/>
      <c r="IY244" s="67"/>
      <c r="IZ244" s="67"/>
      <c r="JA244" s="67"/>
      <c r="JB244" s="67"/>
      <c r="JC244" s="67"/>
      <c r="JD244" s="67"/>
      <c r="JE244" s="67"/>
      <c r="JF244" s="67"/>
      <c r="JG244" s="67"/>
      <c r="JH244" s="67"/>
      <c r="JI244" s="67"/>
      <c r="JJ244" s="67"/>
      <c r="JK244" s="67"/>
      <c r="JL244" s="67"/>
      <c r="JM244" s="67"/>
      <c r="JN244" s="67"/>
      <c r="JO244" s="67"/>
      <c r="JP244" s="67"/>
      <c r="JQ244" s="67"/>
      <c r="JR244" s="67"/>
      <c r="JS244" s="67"/>
      <c r="JT244" s="67"/>
      <c r="JU244" s="67"/>
      <c r="JV244" s="67"/>
      <c r="JW244" s="67"/>
      <c r="JX244" s="67"/>
      <c r="JY244" s="67"/>
      <c r="JZ244" s="67"/>
      <c r="KA244" s="67"/>
      <c r="KB244" s="67"/>
      <c r="KC244" s="67"/>
      <c r="KD244" s="67"/>
      <c r="KE244" s="67"/>
      <c r="KF244" s="67"/>
      <c r="KG244" s="67"/>
      <c r="KH244" s="67"/>
      <c r="KI244" s="67"/>
      <c r="KJ244" s="67"/>
      <c r="KK244" s="67"/>
      <c r="KL244" s="67"/>
      <c r="KM244" s="67"/>
      <c r="KN244" s="67"/>
      <c r="KO244" s="67"/>
      <c r="KP244" s="67"/>
      <c r="KQ244" s="67"/>
      <c r="KR244" s="67"/>
      <c r="KS244" s="67"/>
      <c r="KT244" s="67"/>
      <c r="KU244" s="67"/>
      <c r="KV244" s="67"/>
      <c r="KW244" s="67"/>
      <c r="KX244" s="67"/>
      <c r="KY244" s="67"/>
      <c r="KZ244" s="67"/>
      <c r="LA244" s="67"/>
      <c r="LB244" s="67"/>
      <c r="LC244" s="67"/>
      <c r="LD244" s="67"/>
      <c r="LE244" s="67"/>
      <c r="LF244" s="67"/>
      <c r="LG244" s="67"/>
      <c r="LH244" s="67"/>
      <c r="LI244" s="67"/>
      <c r="LJ244" s="67"/>
      <c r="LK244" s="67"/>
      <c r="LL244" s="67"/>
      <c r="LM244" s="67"/>
      <c r="LN244" s="67"/>
      <c r="LO244" s="67"/>
      <c r="LP244" s="67"/>
      <c r="LQ244" s="67"/>
      <c r="LR244" s="67"/>
      <c r="LS244" s="67"/>
      <c r="LT244" s="67"/>
      <c r="LU244" s="67"/>
      <c r="LV244" s="67"/>
      <c r="LW244" s="67"/>
      <c r="LX244" s="67"/>
      <c r="LY244" s="67"/>
      <c r="LZ244" s="67"/>
      <c r="MA244" s="67"/>
      <c r="MB244" s="67"/>
      <c r="MC244" s="67"/>
      <c r="MD244" s="67"/>
      <c r="ME244" s="67"/>
      <c r="MF244" s="67"/>
      <c r="MG244" s="67"/>
      <c r="MH244" s="67"/>
      <c r="MI244" s="67"/>
      <c r="MJ244" s="67"/>
      <c r="MK244" s="67"/>
      <c r="ML244" s="67"/>
      <c r="MM244" s="67"/>
      <c r="MN244" s="67"/>
      <c r="MO244" s="67"/>
      <c r="MP244" s="67"/>
      <c r="MQ244" s="67"/>
      <c r="MR244" s="67"/>
      <c r="MS244" s="67"/>
      <c r="MT244" s="67"/>
      <c r="MU244" s="67"/>
      <c r="MV244" s="67"/>
      <c r="MW244" s="67"/>
      <c r="MX244" s="67"/>
      <c r="MY244" s="67"/>
      <c r="MZ244" s="67"/>
      <c r="NA244" s="67"/>
      <c r="NB244" s="67"/>
      <c r="NC244" s="67"/>
      <c r="ND244" s="67"/>
      <c r="NE244" s="67"/>
      <c r="NF244" s="67"/>
      <c r="NG244" s="67"/>
      <c r="NH244" s="67"/>
      <c r="NI244" s="67"/>
      <c r="NJ244" s="67"/>
      <c r="NK244" s="67"/>
      <c r="NL244" s="67"/>
      <c r="NM244" s="67"/>
      <c r="NN244" s="67"/>
      <c r="NO244" s="67"/>
      <c r="NP244" s="67"/>
      <c r="NQ244" s="67"/>
      <c r="NR244" s="67"/>
      <c r="NS244" s="67"/>
      <c r="NT244" s="67"/>
      <c r="NU244" s="67"/>
      <c r="NV244" s="67"/>
      <c r="NW244" s="67"/>
      <c r="NX244" s="67"/>
      <c r="NY244" s="67"/>
      <c r="NZ244" s="67"/>
      <c r="OA244" s="67"/>
      <c r="OB244" s="67"/>
      <c r="OC244" s="67"/>
      <c r="OD244" s="67"/>
      <c r="OE244" s="67"/>
      <c r="OF244" s="67"/>
      <c r="OG244" s="67"/>
      <c r="OH244" s="67"/>
      <c r="OI244" s="67"/>
      <c r="OJ244" s="67"/>
      <c r="OK244" s="67"/>
      <c r="OL244" s="67"/>
      <c r="OM244" s="67"/>
      <c r="ON244" s="67"/>
      <c r="OO244" s="67"/>
      <c r="OP244" s="67"/>
      <c r="OQ244" s="67"/>
      <c r="OR244" s="67"/>
      <c r="OS244" s="67"/>
      <c r="OT244" s="67"/>
      <c r="OU244" s="67"/>
      <c r="OV244" s="67"/>
      <c r="OW244" s="67"/>
      <c r="OX244" s="67"/>
      <c r="OY244" s="67"/>
      <c r="OZ244" s="67"/>
      <c r="PA244" s="67"/>
      <c r="PB244" s="67"/>
      <c r="PC244" s="67"/>
      <c r="PD244" s="67"/>
      <c r="PE244" s="67"/>
      <c r="PF244" s="67"/>
      <c r="PG244" s="67"/>
      <c r="PH244" s="67"/>
      <c r="PI244" s="67"/>
      <c r="PJ244" s="67"/>
      <c r="PK244" s="67"/>
      <c r="PL244" s="67"/>
      <c r="PM244" s="67"/>
      <c r="PN244" s="67"/>
      <c r="PO244" s="67"/>
      <c r="PP244" s="67"/>
      <c r="PQ244" s="67"/>
      <c r="PR244" s="67"/>
      <c r="PS244" s="67"/>
      <c r="PT244" s="67"/>
      <c r="PU244" s="67"/>
      <c r="PV244" s="67"/>
    </row>
    <row r="245" spans="1:438" ht="50.25" hidden="1" customHeight="1" x14ac:dyDescent="0.25">
      <c r="A245" s="35">
        <v>372</v>
      </c>
      <c r="B245" s="26" t="s">
        <v>1618</v>
      </c>
      <c r="C245" s="25" t="s">
        <v>748</v>
      </c>
      <c r="D245" s="25" t="s">
        <v>325</v>
      </c>
      <c r="E245" s="84" t="s">
        <v>326</v>
      </c>
      <c r="F245" s="76" t="s">
        <v>1610</v>
      </c>
      <c r="G245" s="25" t="s">
        <v>231</v>
      </c>
      <c r="H245" s="25" t="s">
        <v>7</v>
      </c>
      <c r="I245" s="28" t="s">
        <v>1619</v>
      </c>
      <c r="J245" s="28" t="s">
        <v>556</v>
      </c>
      <c r="K245" s="28">
        <v>96</v>
      </c>
      <c r="L245" s="28">
        <v>2020</v>
      </c>
      <c r="M245" s="26" t="s">
        <v>1620</v>
      </c>
      <c r="N245" s="26" t="s">
        <v>1621</v>
      </c>
      <c r="O245" s="26" t="s">
        <v>1622</v>
      </c>
      <c r="P245" s="28" t="s">
        <v>84</v>
      </c>
      <c r="Q245" s="26" t="s">
        <v>84</v>
      </c>
      <c r="R245" s="26" t="s">
        <v>1623</v>
      </c>
      <c r="S245" s="28" t="s">
        <v>84</v>
      </c>
      <c r="T245" s="28" t="s">
        <v>84</v>
      </c>
      <c r="U245" s="37">
        <v>43966</v>
      </c>
      <c r="V245" s="37">
        <v>44311</v>
      </c>
      <c r="W245" s="37">
        <v>44452</v>
      </c>
      <c r="X245" s="37" t="s">
        <v>64</v>
      </c>
      <c r="Y245" s="37" t="s">
        <v>64</v>
      </c>
      <c r="Z245" s="34" t="e">
        <f>(IF(AP245=#REF!,#REF!,V245-#REF!))</f>
        <v>#REF!</v>
      </c>
      <c r="AA245" s="133" t="s">
        <v>1624</v>
      </c>
      <c r="AB245" s="124">
        <v>44385</v>
      </c>
      <c r="AC245" s="112" t="s">
        <v>64</v>
      </c>
      <c r="AD245" s="134" t="s">
        <v>1623</v>
      </c>
      <c r="AE245" s="125">
        <v>0.5</v>
      </c>
      <c r="AF245" s="4" t="s">
        <v>590</v>
      </c>
      <c r="AG245" s="107">
        <v>-140</v>
      </c>
      <c r="AH245" s="118" t="s">
        <v>198</v>
      </c>
      <c r="AI245" s="124">
        <v>44523</v>
      </c>
      <c r="AJ245" s="116" t="s">
        <v>513</v>
      </c>
      <c r="AK245" s="108" t="s">
        <v>481</v>
      </c>
      <c r="AL245" s="125">
        <v>1</v>
      </c>
      <c r="AM245" s="125">
        <v>1</v>
      </c>
      <c r="AN245" s="118" t="s">
        <v>157</v>
      </c>
      <c r="AO245" s="193" t="s">
        <v>158</v>
      </c>
      <c r="AP245" s="191" t="s">
        <v>49</v>
      </c>
      <c r="AQ245" s="85" t="s">
        <v>154</v>
      </c>
      <c r="AR245" s="48">
        <v>44228</v>
      </c>
      <c r="AS245" s="46" t="s">
        <v>62</v>
      </c>
      <c r="AT245" s="46" t="s">
        <v>84</v>
      </c>
      <c r="AU245" s="47">
        <v>1</v>
      </c>
      <c r="AV245" s="4" t="str">
        <f t="shared" si="3"/>
        <v>CUMPLIMIENTO TOTAL</v>
      </c>
      <c r="AW245" s="107" t="str">
        <f>(IF(AP245="CERRADO","NO APLICA ACCION CERRADA",AE245-#REF!))</f>
        <v>NO APLICA ACCION CERRADA</v>
      </c>
      <c r="AX245" s="118" t="str">
        <f>(IF(AP245="CERRADO","NO APLICA ACCION CERRADA",IF(Z245&lt;=0,"VENCIDO",IF(Z245&lt;=#REF!,"POR VENCER","CON TIEMPO"))))</f>
        <v>NO APLICA ACCION CERRADA</v>
      </c>
      <c r="AY245" s="48">
        <v>44228</v>
      </c>
      <c r="AZ245" s="85" t="s">
        <v>154</v>
      </c>
      <c r="BA245" s="46" t="s">
        <v>84</v>
      </c>
      <c r="BB245" s="47">
        <v>1</v>
      </c>
      <c r="BC245" s="118" t="s">
        <v>49</v>
      </c>
      <c r="BD245" s="45"/>
      <c r="BE245" s="45"/>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row>
    <row r="246" spans="1:438" ht="50.25" hidden="1" customHeight="1" x14ac:dyDescent="0.25">
      <c r="A246" s="35">
        <v>373</v>
      </c>
      <c r="B246" s="26" t="s">
        <v>1625</v>
      </c>
      <c r="C246" s="25" t="s">
        <v>748</v>
      </c>
      <c r="D246" s="25" t="s">
        <v>325</v>
      </c>
      <c r="E246" s="84" t="s">
        <v>326</v>
      </c>
      <c r="F246" s="76" t="s">
        <v>1610</v>
      </c>
      <c r="G246" s="25" t="s">
        <v>231</v>
      </c>
      <c r="H246" s="25" t="s">
        <v>7</v>
      </c>
      <c r="I246" s="28" t="s">
        <v>1626</v>
      </c>
      <c r="J246" s="28" t="s">
        <v>556</v>
      </c>
      <c r="K246" s="28">
        <v>96</v>
      </c>
      <c r="L246" s="28">
        <v>2020</v>
      </c>
      <c r="M246" s="26" t="s">
        <v>1620</v>
      </c>
      <c r="N246" s="26" t="s">
        <v>1621</v>
      </c>
      <c r="O246" s="26" t="s">
        <v>1627</v>
      </c>
      <c r="P246" s="28" t="s">
        <v>84</v>
      </c>
      <c r="Q246" s="26" t="s">
        <v>84</v>
      </c>
      <c r="R246" s="26" t="s">
        <v>1628</v>
      </c>
      <c r="S246" s="28" t="s">
        <v>84</v>
      </c>
      <c r="T246" s="28" t="s">
        <v>84</v>
      </c>
      <c r="U246" s="37">
        <v>43966</v>
      </c>
      <c r="V246" s="37">
        <v>44311</v>
      </c>
      <c r="W246" s="37">
        <v>44452</v>
      </c>
      <c r="X246" s="37" t="s">
        <v>64</v>
      </c>
      <c r="Y246" s="37" t="s">
        <v>64</v>
      </c>
      <c r="Z246" s="34" t="e">
        <f>(IF(AP246=#REF!,#REF!,V246-#REF!))</f>
        <v>#REF!</v>
      </c>
      <c r="AA246" s="135" t="s">
        <v>1624</v>
      </c>
      <c r="AB246" s="124">
        <v>44385</v>
      </c>
      <c r="AC246" s="112" t="s">
        <v>64</v>
      </c>
      <c r="AD246" s="106" t="s">
        <v>1629</v>
      </c>
      <c r="AE246" s="125">
        <v>0.5</v>
      </c>
      <c r="AF246" s="4" t="s">
        <v>590</v>
      </c>
      <c r="AG246" s="107">
        <v>-140</v>
      </c>
      <c r="AH246" s="118" t="s">
        <v>198</v>
      </c>
      <c r="AI246" s="124">
        <v>44523</v>
      </c>
      <c r="AJ246" s="116" t="s">
        <v>513</v>
      </c>
      <c r="AK246" s="108" t="s">
        <v>481</v>
      </c>
      <c r="AL246" s="125">
        <v>1</v>
      </c>
      <c r="AM246" s="125">
        <v>1</v>
      </c>
      <c r="AN246" s="118" t="s">
        <v>157</v>
      </c>
      <c r="AO246" s="193" t="s">
        <v>158</v>
      </c>
      <c r="AP246" s="191" t="s">
        <v>49</v>
      </c>
      <c r="AQ246" s="85" t="s">
        <v>154</v>
      </c>
      <c r="AR246" s="48">
        <v>44228</v>
      </c>
      <c r="AS246" s="46" t="s">
        <v>62</v>
      </c>
      <c r="AT246" s="46" t="s">
        <v>84</v>
      </c>
      <c r="AU246" s="47">
        <v>1</v>
      </c>
      <c r="AV246" s="4" t="str">
        <f t="shared" si="3"/>
        <v>CUMPLIMIENTO TOTAL</v>
      </c>
      <c r="AW246" s="107" t="str">
        <f>(IF(AP246="CERRADO","NO APLICA ACCION CERRADA",AE246-#REF!))</f>
        <v>NO APLICA ACCION CERRADA</v>
      </c>
      <c r="AX246" s="118" t="str">
        <f>(IF(AP246="CERRADO","NO APLICA ACCION CERRADA",IF(Z246&lt;=0,"VENCIDO",IF(Z246&lt;=#REF!,"POR VENCER","CON TIEMPO"))))</f>
        <v>NO APLICA ACCION CERRADA</v>
      </c>
      <c r="AY246" s="48">
        <v>44228</v>
      </c>
      <c r="AZ246" s="85" t="s">
        <v>154</v>
      </c>
      <c r="BA246" s="46" t="s">
        <v>84</v>
      </c>
      <c r="BB246" s="47">
        <v>1</v>
      </c>
      <c r="BC246" s="118" t="s">
        <v>49</v>
      </c>
      <c r="BD246" s="45"/>
      <c r="BE246" s="45"/>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row>
    <row r="247" spans="1:438" ht="50.25" hidden="1" customHeight="1" x14ac:dyDescent="0.25">
      <c r="A247" s="35">
        <v>374</v>
      </c>
      <c r="B247" s="26" t="s">
        <v>1630</v>
      </c>
      <c r="C247" s="25" t="s">
        <v>25</v>
      </c>
      <c r="D247" s="28" t="s">
        <v>99</v>
      </c>
      <c r="E247" s="76" t="s">
        <v>326</v>
      </c>
      <c r="F247" s="76" t="s">
        <v>1602</v>
      </c>
      <c r="G247" s="25" t="s">
        <v>701</v>
      </c>
      <c r="H247" s="25" t="s">
        <v>7</v>
      </c>
      <c r="I247" s="28" t="s">
        <v>1631</v>
      </c>
      <c r="J247" s="28" t="s">
        <v>578</v>
      </c>
      <c r="K247" s="28">
        <v>96</v>
      </c>
      <c r="L247" s="28">
        <v>2020</v>
      </c>
      <c r="M247" s="26" t="s">
        <v>1632</v>
      </c>
      <c r="N247" s="26" t="s">
        <v>1633</v>
      </c>
      <c r="O247" s="26" t="s">
        <v>1634</v>
      </c>
      <c r="P247" s="28" t="s">
        <v>84</v>
      </c>
      <c r="Q247" s="26" t="s">
        <v>84</v>
      </c>
      <c r="R247" s="26" t="s">
        <v>1635</v>
      </c>
      <c r="S247" s="28" t="s">
        <v>84</v>
      </c>
      <c r="T247" s="28" t="s">
        <v>84</v>
      </c>
      <c r="U247" s="37">
        <v>43966</v>
      </c>
      <c r="V247" s="37">
        <v>44195</v>
      </c>
      <c r="W247" s="37">
        <v>44452</v>
      </c>
      <c r="X247" s="37" t="s">
        <v>64</v>
      </c>
      <c r="Y247" s="37" t="s">
        <v>64</v>
      </c>
      <c r="Z247" s="34" t="e">
        <f>(IF(AP247=#REF!,#REF!,V247-#REF!))</f>
        <v>#REF!</v>
      </c>
      <c r="AA247" s="110" t="s">
        <v>1636</v>
      </c>
      <c r="AB247" s="124">
        <v>44418</v>
      </c>
      <c r="AC247" s="112" t="s">
        <v>64</v>
      </c>
      <c r="AD247" s="110" t="s">
        <v>1637</v>
      </c>
      <c r="AE247" s="125">
        <v>0.6</v>
      </c>
      <c r="AF247" s="4" t="s">
        <v>590</v>
      </c>
      <c r="AG247" s="107">
        <v>-256</v>
      </c>
      <c r="AH247" s="118" t="s">
        <v>198</v>
      </c>
      <c r="AI247" s="124">
        <v>44523</v>
      </c>
      <c r="AJ247" s="116" t="s">
        <v>513</v>
      </c>
      <c r="AK247" s="108" t="s">
        <v>481</v>
      </c>
      <c r="AL247" s="125">
        <v>1</v>
      </c>
      <c r="AM247" s="125">
        <v>1</v>
      </c>
      <c r="AN247" s="118" t="s">
        <v>157</v>
      </c>
      <c r="AO247" s="193" t="s">
        <v>158</v>
      </c>
      <c r="AP247" s="191" t="s">
        <v>49</v>
      </c>
      <c r="AQ247" s="85" t="s">
        <v>154</v>
      </c>
      <c r="AR247" s="48">
        <v>44228</v>
      </c>
      <c r="AS247" s="46" t="s">
        <v>62</v>
      </c>
      <c r="AT247" s="46" t="s">
        <v>84</v>
      </c>
      <c r="AU247" s="47">
        <v>1</v>
      </c>
      <c r="AV247" s="4" t="str">
        <f t="shared" si="3"/>
        <v>CUMPLIMIENTO TOTAL</v>
      </c>
      <c r="AW247" s="107" t="str">
        <f>(IF(AP247="CERRADO","NO APLICA ACCION CERRADA",AE247-#REF!))</f>
        <v>NO APLICA ACCION CERRADA</v>
      </c>
      <c r="AX247" s="118" t="str">
        <f>(IF(AP247="CERRADO","NO APLICA ACCION CERRADA",IF(Z247&lt;=0,"VENCIDO",IF(Z247&lt;=#REF!,"POR VENCER","CON TIEMPO"))))</f>
        <v>NO APLICA ACCION CERRADA</v>
      </c>
      <c r="AY247" s="48">
        <v>44228</v>
      </c>
      <c r="AZ247" s="85" t="s">
        <v>154</v>
      </c>
      <c r="BA247" s="46" t="s">
        <v>84</v>
      </c>
      <c r="BB247" s="47">
        <v>1</v>
      </c>
      <c r="BC247" s="118" t="s">
        <v>49</v>
      </c>
      <c r="BD247" s="45"/>
      <c r="BE247" s="45"/>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row>
    <row r="248" spans="1:438" ht="50.25" hidden="1" customHeight="1" x14ac:dyDescent="0.25">
      <c r="A248" s="35">
        <v>375</v>
      </c>
      <c r="B248" s="26" t="s">
        <v>1638</v>
      </c>
      <c r="C248" s="25" t="s">
        <v>25</v>
      </c>
      <c r="D248" s="28" t="s">
        <v>99</v>
      </c>
      <c r="E248" s="76" t="s">
        <v>326</v>
      </c>
      <c r="F248" s="76" t="s">
        <v>1602</v>
      </c>
      <c r="G248" s="25" t="s">
        <v>701</v>
      </c>
      <c r="H248" s="25" t="s">
        <v>7</v>
      </c>
      <c r="I248" s="28" t="s">
        <v>1639</v>
      </c>
      <c r="J248" s="28" t="s">
        <v>578</v>
      </c>
      <c r="K248" s="28">
        <v>96</v>
      </c>
      <c r="L248" s="28">
        <v>2020</v>
      </c>
      <c r="M248" s="26" t="s">
        <v>1632</v>
      </c>
      <c r="N248" s="26" t="s">
        <v>1633</v>
      </c>
      <c r="O248" s="26" t="s">
        <v>1640</v>
      </c>
      <c r="P248" s="28" t="s">
        <v>84</v>
      </c>
      <c r="Q248" s="26" t="s">
        <v>84</v>
      </c>
      <c r="R248" s="26" t="s">
        <v>1641</v>
      </c>
      <c r="S248" s="28" t="s">
        <v>84</v>
      </c>
      <c r="T248" s="28" t="s">
        <v>84</v>
      </c>
      <c r="U248" s="37">
        <v>43966</v>
      </c>
      <c r="V248" s="37">
        <v>44195</v>
      </c>
      <c r="W248" s="37">
        <v>44452</v>
      </c>
      <c r="X248" s="37" t="s">
        <v>64</v>
      </c>
      <c r="Y248" s="37" t="s">
        <v>64</v>
      </c>
      <c r="Z248" s="34" t="e">
        <f>(IF(AP248=#REF!,#REF!,V248-#REF!))</f>
        <v>#REF!</v>
      </c>
      <c r="AA248" s="110" t="s">
        <v>1642</v>
      </c>
      <c r="AB248" s="124">
        <v>44418</v>
      </c>
      <c r="AC248" s="112" t="s">
        <v>64</v>
      </c>
      <c r="AD248" s="110" t="s">
        <v>1643</v>
      </c>
      <c r="AE248" s="125">
        <v>0.6</v>
      </c>
      <c r="AF248" s="4" t="s">
        <v>590</v>
      </c>
      <c r="AG248" s="107">
        <v>-256</v>
      </c>
      <c r="AH248" s="118" t="s">
        <v>198</v>
      </c>
      <c r="AI248" s="124">
        <v>44523</v>
      </c>
      <c r="AJ248" s="116" t="s">
        <v>513</v>
      </c>
      <c r="AK248" s="108" t="s">
        <v>481</v>
      </c>
      <c r="AL248" s="125">
        <v>1</v>
      </c>
      <c r="AM248" s="125">
        <v>1</v>
      </c>
      <c r="AN248" s="118" t="s">
        <v>157</v>
      </c>
      <c r="AO248" s="193" t="s">
        <v>158</v>
      </c>
      <c r="AP248" s="191" t="s">
        <v>49</v>
      </c>
      <c r="AQ248" s="85" t="s">
        <v>154</v>
      </c>
      <c r="AR248" s="48">
        <v>44228</v>
      </c>
      <c r="AS248" s="46" t="s">
        <v>62</v>
      </c>
      <c r="AT248" s="46" t="s">
        <v>84</v>
      </c>
      <c r="AU248" s="47">
        <v>1</v>
      </c>
      <c r="AV248" s="4" t="str">
        <f t="shared" si="3"/>
        <v>CUMPLIMIENTO TOTAL</v>
      </c>
      <c r="AW248" s="107" t="str">
        <f>(IF(AP248="CERRADO","NO APLICA ACCION CERRADA",AE248-#REF!))</f>
        <v>NO APLICA ACCION CERRADA</v>
      </c>
      <c r="AX248" s="118" t="str">
        <f>(IF(AP248="CERRADO","NO APLICA ACCION CERRADA",IF(Z248&lt;=0,"VENCIDO",IF(Z248&lt;=#REF!,"POR VENCER","CON TIEMPO"))))</f>
        <v>NO APLICA ACCION CERRADA</v>
      </c>
      <c r="AY248" s="48">
        <v>44228</v>
      </c>
      <c r="AZ248" s="85" t="s">
        <v>154</v>
      </c>
      <c r="BA248" s="46" t="s">
        <v>84</v>
      </c>
      <c r="BB248" s="47">
        <v>1</v>
      </c>
      <c r="BC248" s="118" t="s">
        <v>49</v>
      </c>
      <c r="BD248" s="45"/>
      <c r="BE248" s="45"/>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row>
    <row r="249" spans="1:438" ht="50.25" hidden="1" customHeight="1" x14ac:dyDescent="0.25">
      <c r="A249" s="35">
        <v>376</v>
      </c>
      <c r="B249" s="26" t="s">
        <v>1644</v>
      </c>
      <c r="C249" s="25" t="s">
        <v>25</v>
      </c>
      <c r="D249" s="28" t="s">
        <v>99</v>
      </c>
      <c r="E249" s="76" t="s">
        <v>326</v>
      </c>
      <c r="F249" s="76" t="s">
        <v>1602</v>
      </c>
      <c r="G249" s="25" t="s">
        <v>701</v>
      </c>
      <c r="H249" s="25" t="s">
        <v>7</v>
      </c>
      <c r="I249" s="28" t="s">
        <v>1645</v>
      </c>
      <c r="J249" s="28" t="s">
        <v>578</v>
      </c>
      <c r="K249" s="28">
        <v>96</v>
      </c>
      <c r="L249" s="28">
        <v>2020</v>
      </c>
      <c r="M249" s="26" t="s">
        <v>1632</v>
      </c>
      <c r="N249" s="26" t="s">
        <v>1633</v>
      </c>
      <c r="O249" s="26" t="s">
        <v>1646</v>
      </c>
      <c r="P249" s="28" t="s">
        <v>84</v>
      </c>
      <c r="Q249" s="26" t="s">
        <v>84</v>
      </c>
      <c r="R249" s="26" t="s">
        <v>1647</v>
      </c>
      <c r="S249" s="28" t="s">
        <v>84</v>
      </c>
      <c r="T249" s="28" t="s">
        <v>84</v>
      </c>
      <c r="U249" s="37">
        <v>43966</v>
      </c>
      <c r="V249" s="37">
        <v>44195</v>
      </c>
      <c r="W249" s="37">
        <v>44452</v>
      </c>
      <c r="X249" s="37" t="s">
        <v>64</v>
      </c>
      <c r="Y249" s="37" t="s">
        <v>64</v>
      </c>
      <c r="Z249" s="34" t="e">
        <f>(IF(AP249=#REF!,#REF!,V249-#REF!))</f>
        <v>#REF!</v>
      </c>
      <c r="AA249" s="110" t="s">
        <v>1648</v>
      </c>
      <c r="AB249" s="124">
        <v>44418</v>
      </c>
      <c r="AC249" s="112" t="s">
        <v>62</v>
      </c>
      <c r="AD249" s="110" t="s">
        <v>1649</v>
      </c>
      <c r="AE249" s="125">
        <v>0.6</v>
      </c>
      <c r="AF249" s="4" t="s">
        <v>590</v>
      </c>
      <c r="AG249" s="107">
        <v>-256</v>
      </c>
      <c r="AH249" s="118" t="s">
        <v>198</v>
      </c>
      <c r="AI249" s="124">
        <v>44523</v>
      </c>
      <c r="AJ249" s="116" t="s">
        <v>513</v>
      </c>
      <c r="AK249" s="108" t="s">
        <v>481</v>
      </c>
      <c r="AL249" s="125">
        <v>1</v>
      </c>
      <c r="AM249" s="125">
        <v>1</v>
      </c>
      <c r="AN249" s="118" t="s">
        <v>157</v>
      </c>
      <c r="AO249" s="193" t="s">
        <v>158</v>
      </c>
      <c r="AP249" s="191" t="s">
        <v>49</v>
      </c>
      <c r="AQ249" s="85" t="s">
        <v>154</v>
      </c>
      <c r="AR249" s="48">
        <v>44228</v>
      </c>
      <c r="AS249" s="46" t="s">
        <v>62</v>
      </c>
      <c r="AT249" s="46" t="s">
        <v>84</v>
      </c>
      <c r="AU249" s="47">
        <v>1</v>
      </c>
      <c r="AV249" s="4" t="str">
        <f t="shared" si="3"/>
        <v>CUMPLIMIENTO TOTAL</v>
      </c>
      <c r="AW249" s="107" t="str">
        <f>(IF(AP249="CERRADO","NO APLICA ACCION CERRADA",AE249-#REF!))</f>
        <v>NO APLICA ACCION CERRADA</v>
      </c>
      <c r="AX249" s="118" t="str">
        <f>(IF(AP249="CERRADO","NO APLICA ACCION CERRADA",IF(Z249&lt;=0,"VENCIDO",IF(Z249&lt;=#REF!,"POR VENCER","CON TIEMPO"))))</f>
        <v>NO APLICA ACCION CERRADA</v>
      </c>
      <c r="AY249" s="48">
        <v>44228</v>
      </c>
      <c r="AZ249" s="85" t="s">
        <v>154</v>
      </c>
      <c r="BA249" s="46" t="s">
        <v>84</v>
      </c>
      <c r="BB249" s="47">
        <v>1</v>
      </c>
      <c r="BC249" s="118" t="s">
        <v>49</v>
      </c>
      <c r="BD249" s="45"/>
      <c r="BE249" s="45"/>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row>
    <row r="250" spans="1:438" ht="50.25" hidden="1" customHeight="1" x14ac:dyDescent="0.25">
      <c r="A250" s="35">
        <v>377</v>
      </c>
      <c r="B250" s="26" t="s">
        <v>1560</v>
      </c>
      <c r="C250" s="4" t="s">
        <v>541</v>
      </c>
      <c r="D250" s="28" t="s">
        <v>96</v>
      </c>
      <c r="E250" s="76" t="s">
        <v>326</v>
      </c>
      <c r="F250" s="76" t="s">
        <v>618</v>
      </c>
      <c r="G250" s="25" t="s">
        <v>301</v>
      </c>
      <c r="H250" s="25" t="s">
        <v>7</v>
      </c>
      <c r="I250" s="28" t="s">
        <v>1650</v>
      </c>
      <c r="J250" s="28" t="s">
        <v>583</v>
      </c>
      <c r="K250" s="28">
        <v>96</v>
      </c>
      <c r="L250" s="28">
        <v>2020</v>
      </c>
      <c r="M250" s="26" t="s">
        <v>1651</v>
      </c>
      <c r="N250" s="26" t="s">
        <v>1652</v>
      </c>
      <c r="O250" s="26" t="s">
        <v>1653</v>
      </c>
      <c r="P250" s="28" t="s">
        <v>84</v>
      </c>
      <c r="Q250" s="26" t="s">
        <v>84</v>
      </c>
      <c r="R250" s="26" t="s">
        <v>1654</v>
      </c>
      <c r="S250" s="28" t="s">
        <v>84</v>
      </c>
      <c r="T250" s="28" t="s">
        <v>84</v>
      </c>
      <c r="U250" s="37">
        <v>43966</v>
      </c>
      <c r="V250" s="37">
        <v>44311</v>
      </c>
      <c r="W250" s="37">
        <v>44452</v>
      </c>
      <c r="X250" s="37" t="s">
        <v>64</v>
      </c>
      <c r="Y250" s="37" t="s">
        <v>64</v>
      </c>
      <c r="Z250" s="34" t="e">
        <f>(IF(AP250=#REF!,#REF!,V250-#REF!))</f>
        <v>#REF!</v>
      </c>
      <c r="AA250" s="116" t="s">
        <v>1655</v>
      </c>
      <c r="AB250" s="124">
        <v>44368</v>
      </c>
      <c r="AC250" s="112" t="s">
        <v>62</v>
      </c>
      <c r="AD250" s="112" t="s">
        <v>84</v>
      </c>
      <c r="AE250" s="125">
        <v>1</v>
      </c>
      <c r="AF250" s="4" t="s">
        <v>155</v>
      </c>
      <c r="AG250" s="107">
        <v>-140</v>
      </c>
      <c r="AH250" s="118" t="s">
        <v>198</v>
      </c>
      <c r="AI250" s="124">
        <v>44523</v>
      </c>
      <c r="AJ250" s="116" t="s">
        <v>513</v>
      </c>
      <c r="AK250" s="108" t="s">
        <v>481</v>
      </c>
      <c r="AL250" s="125">
        <v>1</v>
      </c>
      <c r="AM250" s="125">
        <v>1</v>
      </c>
      <c r="AN250" s="118" t="s">
        <v>157</v>
      </c>
      <c r="AO250" s="193" t="s">
        <v>158</v>
      </c>
      <c r="AP250" s="191" t="s">
        <v>49</v>
      </c>
      <c r="AQ250" s="85" t="s">
        <v>154</v>
      </c>
      <c r="AR250" s="48">
        <v>44228</v>
      </c>
      <c r="AS250" s="46" t="s">
        <v>62</v>
      </c>
      <c r="AT250" s="46" t="s">
        <v>84</v>
      </c>
      <c r="AU250" s="47">
        <v>1</v>
      </c>
      <c r="AV250" s="4" t="str">
        <f t="shared" si="3"/>
        <v>CUMPLIMIENTO TOTAL</v>
      </c>
      <c r="AW250" s="107" t="str">
        <f>(IF(AP250="CERRADO","NO APLICA ACCION CERRADA",AE250-#REF!))</f>
        <v>NO APLICA ACCION CERRADA</v>
      </c>
      <c r="AX250" s="118" t="str">
        <f>(IF(AP250="CERRADO","NO APLICA ACCION CERRADA",IF(Z250&lt;=0,"VENCIDO",IF(Z250&lt;=#REF!,"POR VENCER","CON TIEMPO"))))</f>
        <v>NO APLICA ACCION CERRADA</v>
      </c>
      <c r="AY250" s="48">
        <v>44228</v>
      </c>
      <c r="AZ250" s="85" t="s">
        <v>154</v>
      </c>
      <c r="BA250" s="46" t="s">
        <v>84</v>
      </c>
      <c r="BB250" s="47">
        <v>1</v>
      </c>
      <c r="BC250" s="118" t="s">
        <v>49</v>
      </c>
      <c r="BD250" s="45"/>
      <c r="BE250" s="45"/>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row>
    <row r="251" spans="1:438" ht="50.25" hidden="1" customHeight="1" x14ac:dyDescent="0.25">
      <c r="A251" s="35">
        <v>378</v>
      </c>
      <c r="B251" s="26" t="s">
        <v>1560</v>
      </c>
      <c r="C251" s="4" t="s">
        <v>541</v>
      </c>
      <c r="D251" s="28" t="s">
        <v>96</v>
      </c>
      <c r="E251" s="76" t="s">
        <v>326</v>
      </c>
      <c r="F251" s="76" t="s">
        <v>618</v>
      </c>
      <c r="G251" s="25" t="s">
        <v>301</v>
      </c>
      <c r="H251" s="25" t="s">
        <v>7</v>
      </c>
      <c r="I251" s="28" t="s">
        <v>1656</v>
      </c>
      <c r="J251" s="28" t="s">
        <v>583</v>
      </c>
      <c r="K251" s="28">
        <v>96</v>
      </c>
      <c r="L251" s="28">
        <v>2020</v>
      </c>
      <c r="M251" s="26" t="s">
        <v>1657</v>
      </c>
      <c r="N251" s="26" t="s">
        <v>1652</v>
      </c>
      <c r="O251" s="103" t="s">
        <v>1658</v>
      </c>
      <c r="P251" s="28" t="s">
        <v>84</v>
      </c>
      <c r="Q251" s="26" t="s">
        <v>84</v>
      </c>
      <c r="R251" s="26" t="s">
        <v>1659</v>
      </c>
      <c r="S251" s="28" t="s">
        <v>84</v>
      </c>
      <c r="T251" s="28" t="s">
        <v>84</v>
      </c>
      <c r="U251" s="37">
        <v>43966</v>
      </c>
      <c r="V251" s="37">
        <v>44226</v>
      </c>
      <c r="W251" s="37">
        <v>44452</v>
      </c>
      <c r="X251" s="37" t="s">
        <v>64</v>
      </c>
      <c r="Y251" s="37" t="s">
        <v>64</v>
      </c>
      <c r="Z251" s="34" t="e">
        <f>(IF(AP251=#REF!,#REF!,V251-#REF!))</f>
        <v>#REF!</v>
      </c>
      <c r="AA251" s="116" t="s">
        <v>1660</v>
      </c>
      <c r="AB251" s="124">
        <v>44368</v>
      </c>
      <c r="AC251" s="112" t="s">
        <v>62</v>
      </c>
      <c r="AD251" s="112" t="s">
        <v>84</v>
      </c>
      <c r="AE251" s="125">
        <v>1</v>
      </c>
      <c r="AF251" s="4" t="s">
        <v>155</v>
      </c>
      <c r="AG251" s="107">
        <v>-225</v>
      </c>
      <c r="AH251" s="118" t="s">
        <v>198</v>
      </c>
      <c r="AI251" s="124">
        <v>44523</v>
      </c>
      <c r="AJ251" s="116" t="s">
        <v>513</v>
      </c>
      <c r="AK251" s="108" t="s">
        <v>481</v>
      </c>
      <c r="AL251" s="125">
        <v>1</v>
      </c>
      <c r="AM251" s="125">
        <v>1</v>
      </c>
      <c r="AN251" s="118" t="s">
        <v>157</v>
      </c>
      <c r="AO251" s="193" t="s">
        <v>158</v>
      </c>
      <c r="AP251" s="191" t="s">
        <v>49</v>
      </c>
      <c r="AQ251" s="85" t="s">
        <v>154</v>
      </c>
      <c r="AR251" s="48">
        <v>44228</v>
      </c>
      <c r="AS251" s="46" t="s">
        <v>62</v>
      </c>
      <c r="AT251" s="46" t="s">
        <v>84</v>
      </c>
      <c r="AU251" s="47">
        <v>1</v>
      </c>
      <c r="AV251" s="4" t="str">
        <f t="shared" si="3"/>
        <v>CUMPLIMIENTO TOTAL</v>
      </c>
      <c r="AW251" s="107" t="str">
        <f>(IF(AP251="CERRADO","NO APLICA ACCION CERRADA",AE251-#REF!))</f>
        <v>NO APLICA ACCION CERRADA</v>
      </c>
      <c r="AX251" s="118" t="str">
        <f>(IF(AP251="CERRADO","NO APLICA ACCION CERRADA",IF(Z251&lt;=0,"VENCIDO",IF(Z251&lt;=#REF!,"POR VENCER","CON TIEMPO"))))</f>
        <v>NO APLICA ACCION CERRADA</v>
      </c>
      <c r="AY251" s="48">
        <v>44228</v>
      </c>
      <c r="AZ251" s="85" t="s">
        <v>154</v>
      </c>
      <c r="BA251" s="46" t="s">
        <v>84</v>
      </c>
      <c r="BB251" s="47">
        <v>1</v>
      </c>
      <c r="BC251" s="118" t="s">
        <v>49</v>
      </c>
      <c r="BD251" s="45"/>
      <c r="BE251" s="45"/>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row>
    <row r="252" spans="1:438" ht="50.25" hidden="1" customHeight="1" x14ac:dyDescent="0.25">
      <c r="A252" s="35">
        <v>379</v>
      </c>
      <c r="B252" s="26" t="s">
        <v>1661</v>
      </c>
      <c r="C252" s="25" t="s">
        <v>24</v>
      </c>
      <c r="D252" s="28" t="s">
        <v>99</v>
      </c>
      <c r="E252" s="25" t="s">
        <v>462</v>
      </c>
      <c r="F252" s="25" t="s">
        <v>1662</v>
      </c>
      <c r="G252" s="25" t="s">
        <v>309</v>
      </c>
      <c r="H252" s="25" t="s">
        <v>7</v>
      </c>
      <c r="I252" s="28" t="s">
        <v>1663</v>
      </c>
      <c r="J252" s="28" t="s">
        <v>1664</v>
      </c>
      <c r="K252" s="28">
        <v>96</v>
      </c>
      <c r="L252" s="28">
        <v>2020</v>
      </c>
      <c r="M252" s="26" t="s">
        <v>1665</v>
      </c>
      <c r="N252" s="26" t="s">
        <v>1666</v>
      </c>
      <c r="O252" s="26" t="s">
        <v>1667</v>
      </c>
      <c r="P252" s="28" t="s">
        <v>84</v>
      </c>
      <c r="Q252" s="26" t="s">
        <v>84</v>
      </c>
      <c r="R252" s="26" t="s">
        <v>1668</v>
      </c>
      <c r="S252" s="28" t="s">
        <v>84</v>
      </c>
      <c r="T252" s="28" t="s">
        <v>84</v>
      </c>
      <c r="U252" s="37">
        <v>43966</v>
      </c>
      <c r="V252" s="37">
        <v>44073</v>
      </c>
      <c r="W252" s="228">
        <v>2020</v>
      </c>
      <c r="X252" s="37" t="s">
        <v>64</v>
      </c>
      <c r="Y252" s="37" t="s">
        <v>64</v>
      </c>
      <c r="Z252" s="34" t="e">
        <f>(IF(AP252=#REF!,#REF!,V252-#REF!))</f>
        <v>#REF!</v>
      </c>
      <c r="AA252" s="118" t="s">
        <v>154</v>
      </c>
      <c r="AB252" s="124">
        <v>44337</v>
      </c>
      <c r="AC252" s="112" t="s">
        <v>62</v>
      </c>
      <c r="AD252" s="112" t="s">
        <v>84</v>
      </c>
      <c r="AE252" s="125">
        <v>1</v>
      </c>
      <c r="AF252" s="4" t="s">
        <v>155</v>
      </c>
      <c r="AG252" s="107" t="s">
        <v>156</v>
      </c>
      <c r="AH252" s="118" t="s">
        <v>156</v>
      </c>
      <c r="AI252" s="126">
        <v>44337</v>
      </c>
      <c r="AJ252" s="118" t="s">
        <v>154</v>
      </c>
      <c r="AK252" s="118" t="s">
        <v>84</v>
      </c>
      <c r="AL252" s="125">
        <v>1</v>
      </c>
      <c r="AM252" s="125">
        <v>1</v>
      </c>
      <c r="AN252" s="118" t="s">
        <v>157</v>
      </c>
      <c r="AO252" s="193" t="s">
        <v>158</v>
      </c>
      <c r="AP252" s="191" t="s">
        <v>49</v>
      </c>
      <c r="AQ252" s="85" t="s">
        <v>154</v>
      </c>
      <c r="AR252" s="48">
        <v>44228</v>
      </c>
      <c r="AS252" s="46" t="s">
        <v>62</v>
      </c>
      <c r="AT252" s="46" t="s">
        <v>84</v>
      </c>
      <c r="AU252" s="47">
        <v>1</v>
      </c>
      <c r="AV252" s="4" t="str">
        <f t="shared" si="3"/>
        <v>CUMPLIMIENTO TOTAL</v>
      </c>
      <c r="AW252" s="107" t="str">
        <f>(IF(AP252="CERRADO","NO APLICA ACCION CERRADA",AE252-#REF!))</f>
        <v>NO APLICA ACCION CERRADA</v>
      </c>
      <c r="AX252" s="118" t="str">
        <f>(IF(AP252="CERRADO","NO APLICA ACCION CERRADA",IF(Z252&lt;=0,"VENCIDO",IF(Z252&lt;=#REF!,"POR VENCER","CON TIEMPO"))))</f>
        <v>NO APLICA ACCION CERRADA</v>
      </c>
      <c r="AY252" s="48">
        <v>44228</v>
      </c>
      <c r="AZ252" s="85" t="s">
        <v>154</v>
      </c>
      <c r="BA252" s="46" t="s">
        <v>84</v>
      </c>
      <c r="BB252" s="47">
        <v>1</v>
      </c>
      <c r="BC252" s="118" t="s">
        <v>49</v>
      </c>
      <c r="BD252" s="45"/>
      <c r="BE252" s="45"/>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row>
    <row r="253" spans="1:438" ht="50.25" hidden="1" customHeight="1" x14ac:dyDescent="0.25">
      <c r="A253" s="35">
        <v>381</v>
      </c>
      <c r="B253" s="26" t="s">
        <v>1669</v>
      </c>
      <c r="C253" s="25" t="s">
        <v>35</v>
      </c>
      <c r="D253" s="28" t="s">
        <v>99</v>
      </c>
      <c r="E253" s="25" t="s">
        <v>462</v>
      </c>
      <c r="F253" s="25" t="s">
        <v>1188</v>
      </c>
      <c r="G253" s="25" t="s">
        <v>309</v>
      </c>
      <c r="H253" s="25" t="s">
        <v>7</v>
      </c>
      <c r="I253" s="28" t="s">
        <v>1670</v>
      </c>
      <c r="J253" s="28" t="s">
        <v>1671</v>
      </c>
      <c r="K253" s="28">
        <v>96</v>
      </c>
      <c r="L253" s="28">
        <v>2020</v>
      </c>
      <c r="M253" s="26" t="s">
        <v>1672</v>
      </c>
      <c r="N253" s="26" t="s">
        <v>1673</v>
      </c>
      <c r="O253" s="26" t="s">
        <v>1674</v>
      </c>
      <c r="P253" s="28" t="s">
        <v>84</v>
      </c>
      <c r="Q253" s="26" t="s">
        <v>84</v>
      </c>
      <c r="R253" s="26" t="s">
        <v>1675</v>
      </c>
      <c r="S253" s="28" t="s">
        <v>84</v>
      </c>
      <c r="T253" s="28" t="s">
        <v>84</v>
      </c>
      <c r="U253" s="37">
        <v>43966</v>
      </c>
      <c r="V253" s="37">
        <v>44195</v>
      </c>
      <c r="W253" s="37">
        <v>44452</v>
      </c>
      <c r="X253" s="37" t="s">
        <v>64</v>
      </c>
      <c r="Y253" s="37" t="s">
        <v>64</v>
      </c>
      <c r="Z253" s="34" t="e">
        <f>(IF(AP253=#REF!,#REF!,V253-#REF!))</f>
        <v>#REF!</v>
      </c>
      <c r="AA253" s="106" t="s">
        <v>669</v>
      </c>
      <c r="AB253" s="124">
        <v>44386</v>
      </c>
      <c r="AC253" s="112" t="s">
        <v>62</v>
      </c>
      <c r="AD253" s="112" t="s">
        <v>84</v>
      </c>
      <c r="AE253" s="125">
        <v>1</v>
      </c>
      <c r="AF253" s="4" t="s">
        <v>155</v>
      </c>
      <c r="AG253" s="107">
        <v>-256</v>
      </c>
      <c r="AH253" s="118" t="s">
        <v>198</v>
      </c>
      <c r="AI253" s="124">
        <v>44523</v>
      </c>
      <c r="AJ253" s="116" t="s">
        <v>513</v>
      </c>
      <c r="AK253" s="108" t="s">
        <v>481</v>
      </c>
      <c r="AL253" s="125">
        <v>1</v>
      </c>
      <c r="AM253" s="125">
        <v>1</v>
      </c>
      <c r="AN253" s="118" t="s">
        <v>157</v>
      </c>
      <c r="AO253" s="193" t="s">
        <v>158</v>
      </c>
      <c r="AP253" s="191" t="s">
        <v>49</v>
      </c>
      <c r="AQ253" s="85" t="s">
        <v>154</v>
      </c>
      <c r="AR253" s="48">
        <v>44228</v>
      </c>
      <c r="AS253" s="46" t="s">
        <v>62</v>
      </c>
      <c r="AT253" s="46" t="s">
        <v>84</v>
      </c>
      <c r="AU253" s="47">
        <v>1</v>
      </c>
      <c r="AV253" s="4" t="str">
        <f t="shared" si="3"/>
        <v>CUMPLIMIENTO TOTAL</v>
      </c>
      <c r="AW253" s="107" t="str">
        <f>(IF(AP253="CERRADO","NO APLICA ACCION CERRADA",AE253-#REF!))</f>
        <v>NO APLICA ACCION CERRADA</v>
      </c>
      <c r="AX253" s="118" t="str">
        <f>(IF(AP253="CERRADO","NO APLICA ACCION CERRADA",IF(Z253&lt;=0,"VENCIDO",IF(Z253&lt;=#REF!,"POR VENCER","CON TIEMPO"))))</f>
        <v>NO APLICA ACCION CERRADA</v>
      </c>
      <c r="AY253" s="48">
        <v>44228</v>
      </c>
      <c r="AZ253" s="85" t="s">
        <v>154</v>
      </c>
      <c r="BA253" s="46" t="s">
        <v>84</v>
      </c>
      <c r="BB253" s="47">
        <v>1</v>
      </c>
      <c r="BC253" s="118" t="s">
        <v>49</v>
      </c>
      <c r="BD253" s="45"/>
      <c r="BE253" s="45"/>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row>
    <row r="254" spans="1:438" ht="50.25" hidden="1" customHeight="1" x14ac:dyDescent="0.25">
      <c r="A254" s="35">
        <v>382</v>
      </c>
      <c r="B254" s="26" t="s">
        <v>1661</v>
      </c>
      <c r="C254" s="25" t="s">
        <v>24</v>
      </c>
      <c r="D254" s="28" t="s">
        <v>99</v>
      </c>
      <c r="E254" s="25" t="s">
        <v>462</v>
      </c>
      <c r="F254" s="25" t="s">
        <v>1188</v>
      </c>
      <c r="G254" s="25" t="s">
        <v>309</v>
      </c>
      <c r="H254" s="25" t="s">
        <v>7</v>
      </c>
      <c r="I254" s="28" t="s">
        <v>1676</v>
      </c>
      <c r="J254" s="28" t="s">
        <v>1677</v>
      </c>
      <c r="K254" s="28">
        <v>96</v>
      </c>
      <c r="L254" s="28">
        <v>2020</v>
      </c>
      <c r="M254" s="26" t="s">
        <v>1678</v>
      </c>
      <c r="N254" s="26" t="s">
        <v>1673</v>
      </c>
      <c r="O254" s="26" t="s">
        <v>1679</v>
      </c>
      <c r="P254" s="28" t="s">
        <v>84</v>
      </c>
      <c r="Q254" s="26" t="s">
        <v>84</v>
      </c>
      <c r="R254" s="26" t="s">
        <v>1680</v>
      </c>
      <c r="S254" s="28" t="s">
        <v>84</v>
      </c>
      <c r="T254" s="28" t="s">
        <v>84</v>
      </c>
      <c r="U254" s="37">
        <v>43966</v>
      </c>
      <c r="V254" s="37">
        <v>44073</v>
      </c>
      <c r="W254" s="37">
        <v>44452</v>
      </c>
      <c r="X254" s="37" t="s">
        <v>64</v>
      </c>
      <c r="Y254" s="37" t="s">
        <v>64</v>
      </c>
      <c r="Z254" s="34" t="e">
        <f>(IF(AP254=#REF!,#REF!,V254-#REF!))</f>
        <v>#REF!</v>
      </c>
      <c r="AA254" s="106" t="s">
        <v>1681</v>
      </c>
      <c r="AB254" s="124">
        <v>44386</v>
      </c>
      <c r="AC254" s="112" t="s">
        <v>62</v>
      </c>
      <c r="AD254" s="112" t="s">
        <v>84</v>
      </c>
      <c r="AE254" s="125">
        <v>1</v>
      </c>
      <c r="AF254" s="4" t="s">
        <v>155</v>
      </c>
      <c r="AG254" s="107">
        <v>-378</v>
      </c>
      <c r="AH254" s="118" t="s">
        <v>198</v>
      </c>
      <c r="AI254" s="124">
        <v>44523</v>
      </c>
      <c r="AJ254" s="116" t="s">
        <v>513</v>
      </c>
      <c r="AK254" s="108" t="s">
        <v>481</v>
      </c>
      <c r="AL254" s="125">
        <v>1</v>
      </c>
      <c r="AM254" s="125">
        <v>1</v>
      </c>
      <c r="AN254" s="118" t="s">
        <v>157</v>
      </c>
      <c r="AO254" s="193" t="s">
        <v>158</v>
      </c>
      <c r="AP254" s="191" t="s">
        <v>49</v>
      </c>
      <c r="AQ254" s="85" t="s">
        <v>154</v>
      </c>
      <c r="AR254" s="48">
        <v>44228</v>
      </c>
      <c r="AS254" s="46" t="s">
        <v>62</v>
      </c>
      <c r="AT254" s="46" t="s">
        <v>84</v>
      </c>
      <c r="AU254" s="47">
        <v>1</v>
      </c>
      <c r="AV254" s="4" t="str">
        <f t="shared" si="3"/>
        <v>CUMPLIMIENTO TOTAL</v>
      </c>
      <c r="AW254" s="107" t="str">
        <f>(IF(AP254="CERRADO","NO APLICA ACCION CERRADA",AE254-#REF!))</f>
        <v>NO APLICA ACCION CERRADA</v>
      </c>
      <c r="AX254" s="118" t="str">
        <f>(IF(AP254="CERRADO","NO APLICA ACCION CERRADA",IF(Z254&lt;=0,"VENCIDO",IF(Z254&lt;=#REF!,"POR VENCER","CON TIEMPO"))))</f>
        <v>NO APLICA ACCION CERRADA</v>
      </c>
      <c r="AY254" s="48">
        <v>44228</v>
      </c>
      <c r="AZ254" s="85" t="s">
        <v>154</v>
      </c>
      <c r="BA254" s="46" t="s">
        <v>84</v>
      </c>
      <c r="BB254" s="47">
        <v>1</v>
      </c>
      <c r="BC254" s="118" t="s">
        <v>49</v>
      </c>
      <c r="BD254" s="45"/>
      <c r="BE254" s="45"/>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row>
    <row r="255" spans="1:438" ht="50.25" hidden="1" customHeight="1" x14ac:dyDescent="0.25">
      <c r="A255" s="35">
        <v>386</v>
      </c>
      <c r="B255" s="26" t="s">
        <v>1682</v>
      </c>
      <c r="C255" s="25" t="s">
        <v>35</v>
      </c>
      <c r="D255" s="28" t="s">
        <v>99</v>
      </c>
      <c r="E255" s="25" t="s">
        <v>462</v>
      </c>
      <c r="F255" s="25" t="s">
        <v>485</v>
      </c>
      <c r="G255" s="25" t="s">
        <v>309</v>
      </c>
      <c r="H255" s="25" t="s">
        <v>7</v>
      </c>
      <c r="I255" s="28" t="s">
        <v>1683</v>
      </c>
      <c r="J255" s="28" t="s">
        <v>1684</v>
      </c>
      <c r="K255" s="28">
        <v>96</v>
      </c>
      <c r="L255" s="28">
        <v>2020</v>
      </c>
      <c r="M255" s="26" t="s">
        <v>1685</v>
      </c>
      <c r="N255" s="26" t="s">
        <v>1686</v>
      </c>
      <c r="O255" s="26" t="s">
        <v>1687</v>
      </c>
      <c r="P255" s="28" t="s">
        <v>84</v>
      </c>
      <c r="Q255" s="26" t="s">
        <v>84</v>
      </c>
      <c r="R255" s="26" t="s">
        <v>1688</v>
      </c>
      <c r="S255" s="28" t="s">
        <v>84</v>
      </c>
      <c r="T255" s="28" t="s">
        <v>84</v>
      </c>
      <c r="U255" s="37">
        <v>43966</v>
      </c>
      <c r="V255" s="37">
        <v>44165</v>
      </c>
      <c r="W255" s="37">
        <v>44452</v>
      </c>
      <c r="X255" s="37" t="s">
        <v>64</v>
      </c>
      <c r="Y255" s="37" t="s">
        <v>64</v>
      </c>
      <c r="Z255" s="34" t="e">
        <f>(IF(AP255=#REF!,#REF!,V255-#REF!))</f>
        <v>#REF!</v>
      </c>
      <c r="AA255" s="106" t="s">
        <v>1689</v>
      </c>
      <c r="AB255" s="124">
        <v>44386</v>
      </c>
      <c r="AC255" s="112" t="s">
        <v>64</v>
      </c>
      <c r="AD255" s="106" t="s">
        <v>1690</v>
      </c>
      <c r="AE255" s="125">
        <v>0.7</v>
      </c>
      <c r="AF255" s="4" t="s">
        <v>527</v>
      </c>
      <c r="AG255" s="107">
        <v>-286</v>
      </c>
      <c r="AH255" s="118" t="s">
        <v>198</v>
      </c>
      <c r="AI255" s="124">
        <v>44523</v>
      </c>
      <c r="AJ255" s="116" t="s">
        <v>513</v>
      </c>
      <c r="AK255" s="108" t="s">
        <v>481</v>
      </c>
      <c r="AL255" s="125">
        <v>1</v>
      </c>
      <c r="AM255" s="125">
        <v>1</v>
      </c>
      <c r="AN255" s="118" t="s">
        <v>157</v>
      </c>
      <c r="AO255" s="193" t="s">
        <v>158</v>
      </c>
      <c r="AP255" s="191" t="s">
        <v>49</v>
      </c>
      <c r="AQ255" s="85" t="s">
        <v>154</v>
      </c>
      <c r="AR255" s="48">
        <v>44228</v>
      </c>
      <c r="AS255" s="46" t="s">
        <v>62</v>
      </c>
      <c r="AT255" s="46" t="s">
        <v>84</v>
      </c>
      <c r="AU255" s="47">
        <v>1</v>
      </c>
      <c r="AV255" s="4" t="str">
        <f t="shared" si="3"/>
        <v>CUMPLIMIENTO TOTAL</v>
      </c>
      <c r="AW255" s="107" t="str">
        <f>(IF(AP255="CERRADO","NO APLICA ACCION CERRADA",AE255-#REF!))</f>
        <v>NO APLICA ACCION CERRADA</v>
      </c>
      <c r="AX255" s="118" t="str">
        <f>(IF(AP255="CERRADO","NO APLICA ACCION CERRADA",IF(Z255&lt;=0,"VENCIDO",IF(Z255&lt;=#REF!,"POR VENCER","CON TIEMPO"))))</f>
        <v>NO APLICA ACCION CERRADA</v>
      </c>
      <c r="AY255" s="48">
        <v>44228</v>
      </c>
      <c r="AZ255" s="85" t="s">
        <v>154</v>
      </c>
      <c r="BA255" s="46" t="s">
        <v>84</v>
      </c>
      <c r="BB255" s="47">
        <v>1</v>
      </c>
      <c r="BC255" s="118" t="s">
        <v>49</v>
      </c>
      <c r="BD255" s="45"/>
      <c r="BE255" s="45"/>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row>
    <row r="256" spans="1:438" ht="50.25" hidden="1" customHeight="1" x14ac:dyDescent="0.25">
      <c r="A256" s="35">
        <v>387</v>
      </c>
      <c r="B256" s="26" t="s">
        <v>1691</v>
      </c>
      <c r="C256" s="25" t="s">
        <v>27</v>
      </c>
      <c r="D256" s="28" t="s">
        <v>99</v>
      </c>
      <c r="E256" s="25" t="s">
        <v>462</v>
      </c>
      <c r="F256" s="25" t="s">
        <v>485</v>
      </c>
      <c r="G256" s="25" t="s">
        <v>309</v>
      </c>
      <c r="H256" s="25" t="s">
        <v>7</v>
      </c>
      <c r="I256" s="28" t="s">
        <v>1692</v>
      </c>
      <c r="J256" s="28" t="s">
        <v>1684</v>
      </c>
      <c r="K256" s="28">
        <v>96</v>
      </c>
      <c r="L256" s="28">
        <v>2020</v>
      </c>
      <c r="M256" s="26" t="s">
        <v>1685</v>
      </c>
      <c r="N256" s="26" t="s">
        <v>1686</v>
      </c>
      <c r="O256" s="26" t="s">
        <v>1693</v>
      </c>
      <c r="P256" s="28" t="s">
        <v>84</v>
      </c>
      <c r="Q256" s="26" t="s">
        <v>84</v>
      </c>
      <c r="R256" s="26" t="s">
        <v>1694</v>
      </c>
      <c r="S256" s="28" t="s">
        <v>84</v>
      </c>
      <c r="T256" s="28" t="s">
        <v>84</v>
      </c>
      <c r="U256" s="37">
        <v>43966</v>
      </c>
      <c r="V256" s="37">
        <v>44104</v>
      </c>
      <c r="W256" s="37">
        <v>44452</v>
      </c>
      <c r="X256" s="37" t="s">
        <v>64</v>
      </c>
      <c r="Y256" s="37" t="s">
        <v>64</v>
      </c>
      <c r="Z256" s="34" t="e">
        <f>(IF(AP256=#REF!,#REF!,V256-#REF!))</f>
        <v>#REF!</v>
      </c>
      <c r="AA256" s="106" t="s">
        <v>1681</v>
      </c>
      <c r="AB256" s="124">
        <v>44386</v>
      </c>
      <c r="AC256" s="112" t="s">
        <v>62</v>
      </c>
      <c r="AD256" s="112" t="s">
        <v>84</v>
      </c>
      <c r="AE256" s="125">
        <v>1</v>
      </c>
      <c r="AF256" s="4" t="s">
        <v>155</v>
      </c>
      <c r="AG256" s="107">
        <v>-347</v>
      </c>
      <c r="AH256" s="118" t="s">
        <v>198</v>
      </c>
      <c r="AI256" s="124">
        <v>44523</v>
      </c>
      <c r="AJ256" s="116" t="s">
        <v>513</v>
      </c>
      <c r="AK256" s="108" t="s">
        <v>481</v>
      </c>
      <c r="AL256" s="125">
        <v>1</v>
      </c>
      <c r="AM256" s="125">
        <v>1</v>
      </c>
      <c r="AN256" s="118" t="s">
        <v>157</v>
      </c>
      <c r="AO256" s="193" t="s">
        <v>158</v>
      </c>
      <c r="AP256" s="191" t="s">
        <v>49</v>
      </c>
      <c r="AQ256" s="85" t="s">
        <v>154</v>
      </c>
      <c r="AR256" s="48">
        <v>44228</v>
      </c>
      <c r="AS256" s="46" t="s">
        <v>62</v>
      </c>
      <c r="AT256" s="46" t="s">
        <v>84</v>
      </c>
      <c r="AU256" s="47">
        <v>1</v>
      </c>
      <c r="AV256" s="4" t="str">
        <f t="shared" si="3"/>
        <v>CUMPLIMIENTO TOTAL</v>
      </c>
      <c r="AW256" s="107" t="str">
        <f>(IF(AP256="CERRADO","NO APLICA ACCION CERRADA",AE256-#REF!))</f>
        <v>NO APLICA ACCION CERRADA</v>
      </c>
      <c r="AX256" s="118" t="str">
        <f>(IF(AP256="CERRADO","NO APLICA ACCION CERRADA",IF(Z256&lt;=0,"VENCIDO",IF(Z256&lt;=#REF!,"POR VENCER","CON TIEMPO"))))</f>
        <v>NO APLICA ACCION CERRADA</v>
      </c>
      <c r="AY256" s="48">
        <v>44228</v>
      </c>
      <c r="AZ256" s="85" t="s">
        <v>154</v>
      </c>
      <c r="BA256" s="46" t="s">
        <v>84</v>
      </c>
      <c r="BB256" s="47">
        <v>1</v>
      </c>
      <c r="BC256" s="118" t="s">
        <v>49</v>
      </c>
      <c r="BD256" s="45"/>
      <c r="BE256" s="45"/>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row>
    <row r="257" spans="1:438" ht="50.25" hidden="1" customHeight="1" x14ac:dyDescent="0.25">
      <c r="A257" s="35">
        <v>388</v>
      </c>
      <c r="B257" s="26" t="s">
        <v>1695</v>
      </c>
      <c r="C257" s="25" t="s">
        <v>748</v>
      </c>
      <c r="D257" s="25" t="s">
        <v>325</v>
      </c>
      <c r="E257" s="25" t="s">
        <v>462</v>
      </c>
      <c r="F257" s="25" t="s">
        <v>485</v>
      </c>
      <c r="G257" s="25" t="s">
        <v>231</v>
      </c>
      <c r="H257" s="25" t="s">
        <v>7</v>
      </c>
      <c r="I257" s="28" t="s">
        <v>1696</v>
      </c>
      <c r="J257" s="28" t="s">
        <v>1684</v>
      </c>
      <c r="K257" s="28">
        <v>96</v>
      </c>
      <c r="L257" s="28">
        <v>2020</v>
      </c>
      <c r="M257" s="26" t="s">
        <v>1685</v>
      </c>
      <c r="N257" s="26" t="s">
        <v>1686</v>
      </c>
      <c r="O257" s="26" t="s">
        <v>1697</v>
      </c>
      <c r="P257" s="28" t="s">
        <v>84</v>
      </c>
      <c r="Q257" s="26" t="s">
        <v>84</v>
      </c>
      <c r="R257" s="26" t="s">
        <v>1698</v>
      </c>
      <c r="S257" s="28" t="s">
        <v>84</v>
      </c>
      <c r="T257" s="28" t="s">
        <v>84</v>
      </c>
      <c r="U257" s="37">
        <v>43966</v>
      </c>
      <c r="V257" s="37">
        <v>44195</v>
      </c>
      <c r="W257" s="37">
        <v>44452</v>
      </c>
      <c r="X257" s="37" t="s">
        <v>64</v>
      </c>
      <c r="Y257" s="37" t="s">
        <v>64</v>
      </c>
      <c r="Z257" s="34" t="e">
        <f>(IF(AP257=#REF!,#REF!,V257-#REF!))</f>
        <v>#REF!</v>
      </c>
      <c r="AA257" s="107" t="s">
        <v>1699</v>
      </c>
      <c r="AB257" s="124">
        <v>44385</v>
      </c>
      <c r="AC257" s="112" t="s">
        <v>62</v>
      </c>
      <c r="AD257" s="112" t="s">
        <v>84</v>
      </c>
      <c r="AE257" s="125">
        <v>1</v>
      </c>
      <c r="AF257" s="4" t="s">
        <v>155</v>
      </c>
      <c r="AG257" s="107">
        <v>-256</v>
      </c>
      <c r="AH257" s="118" t="s">
        <v>198</v>
      </c>
      <c r="AI257" s="124">
        <v>44523</v>
      </c>
      <c r="AJ257" s="116" t="s">
        <v>513</v>
      </c>
      <c r="AK257" s="108" t="s">
        <v>481</v>
      </c>
      <c r="AL257" s="125">
        <v>1</v>
      </c>
      <c r="AM257" s="125">
        <v>1</v>
      </c>
      <c r="AN257" s="118" t="s">
        <v>157</v>
      </c>
      <c r="AO257" s="193" t="s">
        <v>158</v>
      </c>
      <c r="AP257" s="191" t="s">
        <v>49</v>
      </c>
      <c r="AQ257" s="85" t="s">
        <v>154</v>
      </c>
      <c r="AR257" s="48">
        <v>44228</v>
      </c>
      <c r="AS257" s="46" t="s">
        <v>62</v>
      </c>
      <c r="AT257" s="46" t="s">
        <v>84</v>
      </c>
      <c r="AU257" s="47">
        <v>1</v>
      </c>
      <c r="AV257" s="4" t="str">
        <f t="shared" si="3"/>
        <v>CUMPLIMIENTO TOTAL</v>
      </c>
      <c r="AW257" s="107" t="str">
        <f>(IF(AP257="CERRADO","NO APLICA ACCION CERRADA",AE257-#REF!))</f>
        <v>NO APLICA ACCION CERRADA</v>
      </c>
      <c r="AX257" s="118" t="str">
        <f>(IF(AP257="CERRADO","NO APLICA ACCION CERRADA",IF(Z257&lt;=0,"VENCIDO",IF(Z257&lt;=#REF!,"POR VENCER","CON TIEMPO"))))</f>
        <v>NO APLICA ACCION CERRADA</v>
      </c>
      <c r="AY257" s="48">
        <v>44228</v>
      </c>
      <c r="AZ257" s="85" t="s">
        <v>154</v>
      </c>
      <c r="BA257" s="46" t="s">
        <v>84</v>
      </c>
      <c r="BB257" s="47">
        <v>1</v>
      </c>
      <c r="BC257" s="118" t="s">
        <v>49</v>
      </c>
      <c r="BD257" s="45"/>
      <c r="BE257" s="45"/>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row>
    <row r="258" spans="1:438" ht="50.25" hidden="1" customHeight="1" x14ac:dyDescent="0.25">
      <c r="A258" s="35">
        <v>389</v>
      </c>
      <c r="B258" s="26" t="s">
        <v>1700</v>
      </c>
      <c r="C258" s="25" t="s">
        <v>40</v>
      </c>
      <c r="D258" s="28" t="s">
        <v>102</v>
      </c>
      <c r="E258" s="25" t="s">
        <v>462</v>
      </c>
      <c r="F258" s="25" t="s">
        <v>485</v>
      </c>
      <c r="G258" s="25" t="s">
        <v>231</v>
      </c>
      <c r="H258" s="25" t="s">
        <v>7</v>
      </c>
      <c r="I258" s="28" t="s">
        <v>1701</v>
      </c>
      <c r="J258" s="75" t="s">
        <v>1684</v>
      </c>
      <c r="K258" s="28">
        <v>96</v>
      </c>
      <c r="L258" s="28">
        <v>2020</v>
      </c>
      <c r="M258" s="26" t="s">
        <v>1685</v>
      </c>
      <c r="N258" s="26" t="s">
        <v>1686</v>
      </c>
      <c r="O258" s="26" t="s">
        <v>1702</v>
      </c>
      <c r="P258" s="28" t="s">
        <v>84</v>
      </c>
      <c r="Q258" s="26" t="s">
        <v>84</v>
      </c>
      <c r="R258" s="26" t="s">
        <v>1703</v>
      </c>
      <c r="S258" s="28" t="s">
        <v>84</v>
      </c>
      <c r="T258" s="28" t="s">
        <v>84</v>
      </c>
      <c r="U258" s="37">
        <v>43966</v>
      </c>
      <c r="V258" s="37">
        <v>44311</v>
      </c>
      <c r="W258" s="37">
        <v>44452</v>
      </c>
      <c r="X258" s="37" t="s">
        <v>64</v>
      </c>
      <c r="Y258" s="37" t="s">
        <v>64</v>
      </c>
      <c r="Z258" s="34" t="e">
        <f>(IF(AP258=#REF!,#REF!,V258-#REF!))</f>
        <v>#REF!</v>
      </c>
      <c r="AA258" s="106" t="s">
        <v>1704</v>
      </c>
      <c r="AB258" s="124">
        <v>44384</v>
      </c>
      <c r="AC258" s="112" t="s">
        <v>64</v>
      </c>
      <c r="AD258" s="118" t="s">
        <v>1705</v>
      </c>
      <c r="AE258" s="125">
        <v>0</v>
      </c>
      <c r="AF258" s="4" t="s">
        <v>197</v>
      </c>
      <c r="AG258" s="107">
        <v>-140</v>
      </c>
      <c r="AH258" s="118" t="s">
        <v>198</v>
      </c>
      <c r="AI258" s="112" t="s">
        <v>1706</v>
      </c>
      <c r="AJ258" s="116" t="s">
        <v>513</v>
      </c>
      <c r="AK258" s="108" t="s">
        <v>481</v>
      </c>
      <c r="AL258" s="127">
        <v>1</v>
      </c>
      <c r="AM258" s="125">
        <v>1</v>
      </c>
      <c r="AN258" s="118" t="s">
        <v>157</v>
      </c>
      <c r="AO258" s="193" t="s">
        <v>158</v>
      </c>
      <c r="AP258" s="191" t="s">
        <v>49</v>
      </c>
      <c r="AQ258" s="85" t="s">
        <v>154</v>
      </c>
      <c r="AR258" s="48">
        <v>44228</v>
      </c>
      <c r="AS258" s="46" t="s">
        <v>62</v>
      </c>
      <c r="AT258" s="46" t="s">
        <v>84</v>
      </c>
      <c r="AU258" s="47">
        <v>1</v>
      </c>
      <c r="AV258" s="4" t="str">
        <f t="shared" si="3"/>
        <v>CUMPLIMIENTO TOTAL</v>
      </c>
      <c r="AW258" s="107" t="str">
        <f>(IF(AP258="CERRADO","NO APLICA ACCION CERRADA",AE258-#REF!))</f>
        <v>NO APLICA ACCION CERRADA</v>
      </c>
      <c r="AX258" s="118" t="str">
        <f>(IF(AP258="CERRADO","NO APLICA ACCION CERRADA",IF(Z258&lt;=0,"VENCIDO",IF(Z258&lt;=#REF!,"POR VENCER","CON TIEMPO"))))</f>
        <v>NO APLICA ACCION CERRADA</v>
      </c>
      <c r="AY258" s="48">
        <v>44228</v>
      </c>
      <c r="AZ258" s="85" t="s">
        <v>154</v>
      </c>
      <c r="BA258" s="46" t="s">
        <v>84</v>
      </c>
      <c r="BB258" s="47">
        <v>1</v>
      </c>
      <c r="BC258" s="118" t="s">
        <v>49</v>
      </c>
      <c r="BD258" s="45"/>
      <c r="BE258" s="45"/>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row>
    <row r="259" spans="1:438" ht="50.25" hidden="1" customHeight="1" x14ac:dyDescent="0.25">
      <c r="A259" s="35">
        <v>390</v>
      </c>
      <c r="B259" s="26" t="s">
        <v>1707</v>
      </c>
      <c r="C259" s="25" t="s">
        <v>39</v>
      </c>
      <c r="D259" s="25" t="s">
        <v>100</v>
      </c>
      <c r="E259" s="25" t="s">
        <v>462</v>
      </c>
      <c r="F259" s="25" t="s">
        <v>485</v>
      </c>
      <c r="G259" s="25" t="s">
        <v>701</v>
      </c>
      <c r="H259" s="25" t="s">
        <v>7</v>
      </c>
      <c r="I259" s="28" t="s">
        <v>1708</v>
      </c>
      <c r="J259" s="28" t="s">
        <v>1684</v>
      </c>
      <c r="K259" s="28">
        <v>96</v>
      </c>
      <c r="L259" s="28">
        <v>2020</v>
      </c>
      <c r="M259" s="26" t="s">
        <v>1685</v>
      </c>
      <c r="N259" s="26" t="s">
        <v>1686</v>
      </c>
      <c r="O259" s="26" t="s">
        <v>1709</v>
      </c>
      <c r="P259" s="28" t="s">
        <v>84</v>
      </c>
      <c r="Q259" s="26" t="s">
        <v>84</v>
      </c>
      <c r="R259" s="26" t="s">
        <v>1710</v>
      </c>
      <c r="S259" s="28" t="s">
        <v>84</v>
      </c>
      <c r="T259" s="28" t="s">
        <v>84</v>
      </c>
      <c r="U259" s="37">
        <v>43966</v>
      </c>
      <c r="V259" s="37">
        <v>44311</v>
      </c>
      <c r="W259" s="37">
        <v>44452</v>
      </c>
      <c r="X259" s="37" t="s">
        <v>64</v>
      </c>
      <c r="Y259" s="37" t="s">
        <v>64</v>
      </c>
      <c r="Z259" s="34" t="e">
        <f>(IF(AP259=#REF!,#REF!,V259-#REF!))</f>
        <v>#REF!</v>
      </c>
      <c r="AA259" s="113" t="s">
        <v>1711</v>
      </c>
      <c r="AB259" s="124">
        <v>44372</v>
      </c>
      <c r="AC259" s="112" t="s">
        <v>62</v>
      </c>
      <c r="AD259" s="112" t="s">
        <v>84</v>
      </c>
      <c r="AE259" s="125">
        <v>1</v>
      </c>
      <c r="AF259" s="4" t="s">
        <v>155</v>
      </c>
      <c r="AG259" s="107">
        <v>-140</v>
      </c>
      <c r="AH259" s="118" t="s">
        <v>198</v>
      </c>
      <c r="AI259" s="124">
        <v>44523</v>
      </c>
      <c r="AJ259" s="116" t="s">
        <v>513</v>
      </c>
      <c r="AK259" s="108" t="s">
        <v>481</v>
      </c>
      <c r="AL259" s="125">
        <v>1</v>
      </c>
      <c r="AM259" s="125">
        <v>1</v>
      </c>
      <c r="AN259" s="118" t="s">
        <v>157</v>
      </c>
      <c r="AO259" s="193" t="s">
        <v>158</v>
      </c>
      <c r="AP259" s="191" t="s">
        <v>49</v>
      </c>
      <c r="AQ259" s="85" t="s">
        <v>154</v>
      </c>
      <c r="AR259" s="48">
        <v>44228</v>
      </c>
      <c r="AS259" s="46" t="s">
        <v>62</v>
      </c>
      <c r="AT259" s="46" t="s">
        <v>84</v>
      </c>
      <c r="AU259" s="47">
        <v>1</v>
      </c>
      <c r="AV259" s="4" t="str">
        <f t="shared" si="3"/>
        <v>CUMPLIMIENTO TOTAL</v>
      </c>
      <c r="AW259" s="107" t="str">
        <f>(IF(AP259="CERRADO","NO APLICA ACCION CERRADA",AE259-#REF!))</f>
        <v>NO APLICA ACCION CERRADA</v>
      </c>
      <c r="AX259" s="118" t="str">
        <f>(IF(AP259="CERRADO","NO APLICA ACCION CERRADA",IF(Z259&lt;=0,"VENCIDO",IF(Z259&lt;=#REF!,"POR VENCER","CON TIEMPO"))))</f>
        <v>NO APLICA ACCION CERRADA</v>
      </c>
      <c r="AY259" s="48">
        <v>44228</v>
      </c>
      <c r="AZ259" s="85" t="s">
        <v>154</v>
      </c>
      <c r="BA259" s="46" t="s">
        <v>84</v>
      </c>
      <c r="BB259" s="47">
        <v>1</v>
      </c>
      <c r="BC259" s="118" t="s">
        <v>49</v>
      </c>
      <c r="BD259" s="45"/>
      <c r="BE259" s="45"/>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row>
    <row r="260" spans="1:438" ht="50.25" hidden="1" customHeight="1" x14ac:dyDescent="0.25">
      <c r="A260" s="35">
        <v>391</v>
      </c>
      <c r="B260" s="26" t="s">
        <v>1707</v>
      </c>
      <c r="C260" s="25" t="s">
        <v>39</v>
      </c>
      <c r="D260" s="25" t="s">
        <v>100</v>
      </c>
      <c r="E260" s="25" t="s">
        <v>462</v>
      </c>
      <c r="F260" s="25" t="s">
        <v>485</v>
      </c>
      <c r="G260" s="25" t="s">
        <v>701</v>
      </c>
      <c r="H260" s="25" t="s">
        <v>7</v>
      </c>
      <c r="I260" s="28" t="s">
        <v>1712</v>
      </c>
      <c r="J260" s="28" t="s">
        <v>1684</v>
      </c>
      <c r="K260" s="28">
        <v>96</v>
      </c>
      <c r="L260" s="28">
        <v>2020</v>
      </c>
      <c r="M260" s="26" t="s">
        <v>1685</v>
      </c>
      <c r="N260" s="26" t="s">
        <v>1686</v>
      </c>
      <c r="O260" s="26" t="s">
        <v>1713</v>
      </c>
      <c r="P260" s="28" t="s">
        <v>84</v>
      </c>
      <c r="Q260" s="26" t="s">
        <v>84</v>
      </c>
      <c r="R260" s="26" t="s">
        <v>1714</v>
      </c>
      <c r="S260" s="28" t="s">
        <v>84</v>
      </c>
      <c r="T260" s="28" t="s">
        <v>84</v>
      </c>
      <c r="U260" s="37">
        <v>43966</v>
      </c>
      <c r="V260" s="37">
        <v>44311</v>
      </c>
      <c r="W260" s="37">
        <v>44452</v>
      </c>
      <c r="X260" s="37" t="s">
        <v>64</v>
      </c>
      <c r="Y260" s="37" t="s">
        <v>64</v>
      </c>
      <c r="Z260" s="34" t="e">
        <f>(IF(AP260=#REF!,#REF!,V260-#REF!))</f>
        <v>#REF!</v>
      </c>
      <c r="AA260" s="113" t="s">
        <v>1715</v>
      </c>
      <c r="AB260" s="124">
        <v>44372</v>
      </c>
      <c r="AC260" s="112" t="s">
        <v>62</v>
      </c>
      <c r="AD260" s="112" t="s">
        <v>84</v>
      </c>
      <c r="AE260" s="125">
        <v>1</v>
      </c>
      <c r="AF260" s="4" t="s">
        <v>155</v>
      </c>
      <c r="AG260" s="107">
        <v>-140</v>
      </c>
      <c r="AH260" s="118" t="s">
        <v>198</v>
      </c>
      <c r="AI260" s="124">
        <v>44523</v>
      </c>
      <c r="AJ260" s="116" t="s">
        <v>513</v>
      </c>
      <c r="AK260" s="108" t="s">
        <v>481</v>
      </c>
      <c r="AL260" s="125">
        <v>1</v>
      </c>
      <c r="AM260" s="125">
        <v>1</v>
      </c>
      <c r="AN260" s="118" t="s">
        <v>157</v>
      </c>
      <c r="AO260" s="193" t="s">
        <v>158</v>
      </c>
      <c r="AP260" s="191" t="s">
        <v>49</v>
      </c>
      <c r="AQ260" s="85" t="s">
        <v>154</v>
      </c>
      <c r="AR260" s="48">
        <v>44228</v>
      </c>
      <c r="AS260" s="46" t="s">
        <v>62</v>
      </c>
      <c r="AT260" s="46" t="s">
        <v>84</v>
      </c>
      <c r="AU260" s="47">
        <v>1</v>
      </c>
      <c r="AV260" s="4" t="str">
        <f t="shared" ref="AV260:AV323" si="4">IF(AU260&lt;=0%,"SIN AVANCE",IF(AU260&lt;33%,"AVANCE MINIMO",IF(AU260&lt;66%,"AVANCE PARCIAL",IF(AU260&lt;=99.9%,"AVANCE SIGNIFICATIVO",IF(AU260=100%,"CUMPLIMIENTO TOTAL","ERROR")))))</f>
        <v>CUMPLIMIENTO TOTAL</v>
      </c>
      <c r="AW260" s="107" t="str">
        <f>(IF(AP260="CERRADO","NO APLICA ACCION CERRADA",AE260-#REF!))</f>
        <v>NO APLICA ACCION CERRADA</v>
      </c>
      <c r="AX260" s="118" t="str">
        <f>(IF(AP260="CERRADO","NO APLICA ACCION CERRADA",IF(Z260&lt;=0,"VENCIDO",IF(Z260&lt;=#REF!,"POR VENCER","CON TIEMPO"))))</f>
        <v>NO APLICA ACCION CERRADA</v>
      </c>
      <c r="AY260" s="48">
        <v>44228</v>
      </c>
      <c r="AZ260" s="85" t="s">
        <v>154</v>
      </c>
      <c r="BA260" s="46" t="s">
        <v>84</v>
      </c>
      <c r="BB260" s="47">
        <v>1</v>
      </c>
      <c r="BC260" s="118" t="s">
        <v>49</v>
      </c>
      <c r="BD260" s="45"/>
      <c r="BE260" s="45"/>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row>
    <row r="261" spans="1:438" ht="50.25" hidden="1" customHeight="1" x14ac:dyDescent="0.25">
      <c r="A261" s="35">
        <v>392</v>
      </c>
      <c r="B261" s="26" t="s">
        <v>1716</v>
      </c>
      <c r="C261" s="25" t="s">
        <v>748</v>
      </c>
      <c r="D261" s="25" t="s">
        <v>325</v>
      </c>
      <c r="E261" s="25" t="s">
        <v>462</v>
      </c>
      <c r="F261" s="25" t="s">
        <v>485</v>
      </c>
      <c r="G261" s="25" t="s">
        <v>231</v>
      </c>
      <c r="H261" s="25" t="s">
        <v>7</v>
      </c>
      <c r="I261" s="28" t="s">
        <v>1717</v>
      </c>
      <c r="J261" s="28" t="s">
        <v>1684</v>
      </c>
      <c r="K261" s="28">
        <v>96</v>
      </c>
      <c r="L261" s="28">
        <v>2020</v>
      </c>
      <c r="M261" s="26" t="s">
        <v>1685</v>
      </c>
      <c r="N261" s="26" t="s">
        <v>1718</v>
      </c>
      <c r="O261" s="26" t="s">
        <v>1719</v>
      </c>
      <c r="P261" s="28" t="s">
        <v>84</v>
      </c>
      <c r="Q261" s="26" t="s">
        <v>84</v>
      </c>
      <c r="R261" s="26" t="s">
        <v>1623</v>
      </c>
      <c r="S261" s="28" t="s">
        <v>84</v>
      </c>
      <c r="T261" s="28" t="s">
        <v>84</v>
      </c>
      <c r="U261" s="37">
        <v>43966</v>
      </c>
      <c r="V261" s="37">
        <v>44311</v>
      </c>
      <c r="W261" s="37">
        <v>44452</v>
      </c>
      <c r="X261" s="37" t="s">
        <v>64</v>
      </c>
      <c r="Y261" s="37" t="s">
        <v>64</v>
      </c>
      <c r="Z261" s="34" t="e">
        <f>(IF(AP261=#REF!,#REF!,V261-#REF!))</f>
        <v>#REF!</v>
      </c>
      <c r="AA261" s="107" t="s">
        <v>1720</v>
      </c>
      <c r="AB261" s="124">
        <v>44385</v>
      </c>
      <c r="AC261" s="112" t="s">
        <v>62</v>
      </c>
      <c r="AD261" s="112" t="s">
        <v>84</v>
      </c>
      <c r="AE261" s="125">
        <v>1</v>
      </c>
      <c r="AF261" s="4" t="s">
        <v>155</v>
      </c>
      <c r="AG261" s="107">
        <v>-140</v>
      </c>
      <c r="AH261" s="118" t="s">
        <v>198</v>
      </c>
      <c r="AI261" s="124">
        <v>44523</v>
      </c>
      <c r="AJ261" s="116" t="s">
        <v>513</v>
      </c>
      <c r="AK261" s="108" t="s">
        <v>481</v>
      </c>
      <c r="AL261" s="125">
        <v>1</v>
      </c>
      <c r="AM261" s="125">
        <v>1</v>
      </c>
      <c r="AN261" s="118" t="s">
        <v>157</v>
      </c>
      <c r="AO261" s="193" t="s">
        <v>158</v>
      </c>
      <c r="AP261" s="191" t="s">
        <v>49</v>
      </c>
      <c r="AQ261" s="85" t="s">
        <v>154</v>
      </c>
      <c r="AR261" s="48">
        <v>44228</v>
      </c>
      <c r="AS261" s="46" t="s">
        <v>62</v>
      </c>
      <c r="AT261" s="46" t="s">
        <v>84</v>
      </c>
      <c r="AU261" s="47">
        <v>1</v>
      </c>
      <c r="AV261" s="4" t="str">
        <f t="shared" si="4"/>
        <v>CUMPLIMIENTO TOTAL</v>
      </c>
      <c r="AW261" s="107" t="str">
        <f>(IF(AP261="CERRADO","NO APLICA ACCION CERRADA",AE261-#REF!))</f>
        <v>NO APLICA ACCION CERRADA</v>
      </c>
      <c r="AX261" s="118" t="str">
        <f>(IF(AP261="CERRADO","NO APLICA ACCION CERRADA",IF(Z261&lt;=0,"VENCIDO",IF(Z261&lt;=#REF!,"POR VENCER","CON TIEMPO"))))</f>
        <v>NO APLICA ACCION CERRADA</v>
      </c>
      <c r="AY261" s="48">
        <v>44228</v>
      </c>
      <c r="AZ261" s="85" t="s">
        <v>154</v>
      </c>
      <c r="BA261" s="46" t="s">
        <v>84</v>
      </c>
      <c r="BB261" s="47">
        <v>1</v>
      </c>
      <c r="BC261" s="118" t="s">
        <v>49</v>
      </c>
      <c r="BD261" s="45"/>
      <c r="BE261" s="45"/>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row>
    <row r="262" spans="1:438" ht="50.25" hidden="1" customHeight="1" x14ac:dyDescent="0.25">
      <c r="A262" s="35">
        <v>393</v>
      </c>
      <c r="B262" s="26" t="s">
        <v>1721</v>
      </c>
      <c r="C262" s="25" t="s">
        <v>35</v>
      </c>
      <c r="D262" s="28" t="s">
        <v>99</v>
      </c>
      <c r="E262" s="25" t="s">
        <v>649</v>
      </c>
      <c r="F262" s="25" t="s">
        <v>650</v>
      </c>
      <c r="G262" s="25" t="s">
        <v>309</v>
      </c>
      <c r="H262" s="25" t="s">
        <v>7</v>
      </c>
      <c r="I262" s="28" t="s">
        <v>1722</v>
      </c>
      <c r="J262" s="28" t="s">
        <v>1723</v>
      </c>
      <c r="K262" s="28">
        <v>96</v>
      </c>
      <c r="L262" s="28">
        <v>2020</v>
      </c>
      <c r="M262" s="26" t="s">
        <v>1724</v>
      </c>
      <c r="N262" s="26" t="s">
        <v>1725</v>
      </c>
      <c r="O262" s="26" t="s">
        <v>1726</v>
      </c>
      <c r="P262" s="28" t="s">
        <v>84</v>
      </c>
      <c r="Q262" s="26" t="s">
        <v>84</v>
      </c>
      <c r="R262" s="26" t="s">
        <v>1727</v>
      </c>
      <c r="S262" s="28" t="s">
        <v>84</v>
      </c>
      <c r="T262" s="28" t="s">
        <v>84</v>
      </c>
      <c r="U262" s="37">
        <v>43966</v>
      </c>
      <c r="V262" s="37">
        <v>44012</v>
      </c>
      <c r="W262" s="228">
        <v>2020</v>
      </c>
      <c r="X262" s="37" t="s">
        <v>64</v>
      </c>
      <c r="Y262" s="37" t="s">
        <v>64</v>
      </c>
      <c r="Z262" s="34" t="e">
        <f>(IF(AP262=#REF!,#REF!,V262-#REF!))</f>
        <v>#REF!</v>
      </c>
      <c r="AA262" s="118" t="s">
        <v>154</v>
      </c>
      <c r="AB262" s="124">
        <v>44337</v>
      </c>
      <c r="AC262" s="112" t="s">
        <v>62</v>
      </c>
      <c r="AD262" s="112" t="s">
        <v>84</v>
      </c>
      <c r="AE262" s="125">
        <v>1</v>
      </c>
      <c r="AF262" s="4" t="s">
        <v>155</v>
      </c>
      <c r="AG262" s="107" t="s">
        <v>156</v>
      </c>
      <c r="AH262" s="118" t="s">
        <v>156</v>
      </c>
      <c r="AI262" s="126">
        <v>44337</v>
      </c>
      <c r="AJ262" s="118" t="s">
        <v>154</v>
      </c>
      <c r="AK262" s="118" t="s">
        <v>84</v>
      </c>
      <c r="AL262" s="125">
        <v>1</v>
      </c>
      <c r="AM262" s="125">
        <v>1</v>
      </c>
      <c r="AN262" s="118" t="s">
        <v>157</v>
      </c>
      <c r="AO262" s="193" t="s">
        <v>158</v>
      </c>
      <c r="AP262" s="191" t="s">
        <v>49</v>
      </c>
      <c r="AQ262" s="85" t="s">
        <v>154</v>
      </c>
      <c r="AR262" s="48">
        <v>44228</v>
      </c>
      <c r="AS262" s="46" t="s">
        <v>62</v>
      </c>
      <c r="AT262" s="46" t="s">
        <v>84</v>
      </c>
      <c r="AU262" s="47">
        <v>1</v>
      </c>
      <c r="AV262" s="4" t="str">
        <f t="shared" si="4"/>
        <v>CUMPLIMIENTO TOTAL</v>
      </c>
      <c r="AW262" s="107" t="str">
        <f>(IF(AP262="CERRADO","NO APLICA ACCION CERRADA",AE262-#REF!))</f>
        <v>NO APLICA ACCION CERRADA</v>
      </c>
      <c r="AX262" s="118" t="str">
        <f>(IF(AP262="CERRADO","NO APLICA ACCION CERRADA",IF(Z262&lt;=0,"VENCIDO",IF(Z262&lt;=#REF!,"POR VENCER","CON TIEMPO"))))</f>
        <v>NO APLICA ACCION CERRADA</v>
      </c>
      <c r="AY262" s="48">
        <v>44228</v>
      </c>
      <c r="AZ262" s="85" t="s">
        <v>154</v>
      </c>
      <c r="BA262" s="46" t="s">
        <v>84</v>
      </c>
      <c r="BB262" s="47">
        <v>1</v>
      </c>
      <c r="BC262" s="118" t="s">
        <v>49</v>
      </c>
      <c r="BD262" s="45"/>
      <c r="BE262" s="45"/>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row>
    <row r="263" spans="1:438" ht="50.25" hidden="1" customHeight="1" x14ac:dyDescent="0.25">
      <c r="A263" s="35">
        <v>394</v>
      </c>
      <c r="B263" s="26" t="s">
        <v>1728</v>
      </c>
      <c r="C263" s="25" t="s">
        <v>35</v>
      </c>
      <c r="D263" s="28" t="s">
        <v>99</v>
      </c>
      <c r="E263" s="25" t="s">
        <v>649</v>
      </c>
      <c r="F263" s="25" t="s">
        <v>650</v>
      </c>
      <c r="G263" s="25" t="s">
        <v>309</v>
      </c>
      <c r="H263" s="25" t="s">
        <v>7</v>
      </c>
      <c r="I263" s="28" t="s">
        <v>1729</v>
      </c>
      <c r="J263" s="28" t="s">
        <v>1723</v>
      </c>
      <c r="K263" s="28">
        <v>96</v>
      </c>
      <c r="L263" s="28">
        <v>2020</v>
      </c>
      <c r="M263" s="26" t="s">
        <v>1730</v>
      </c>
      <c r="N263" s="26" t="s">
        <v>1725</v>
      </c>
      <c r="O263" s="26" t="s">
        <v>1731</v>
      </c>
      <c r="P263" s="28" t="s">
        <v>84</v>
      </c>
      <c r="Q263" s="26" t="s">
        <v>84</v>
      </c>
      <c r="R263" s="26" t="s">
        <v>1732</v>
      </c>
      <c r="S263" s="28" t="s">
        <v>84</v>
      </c>
      <c r="T263" s="28" t="s">
        <v>84</v>
      </c>
      <c r="U263" s="37">
        <v>43966</v>
      </c>
      <c r="V263" s="37">
        <v>44104</v>
      </c>
      <c r="W263" s="37">
        <v>44452</v>
      </c>
      <c r="X263" s="37" t="s">
        <v>64</v>
      </c>
      <c r="Y263" s="37" t="s">
        <v>64</v>
      </c>
      <c r="Z263" s="34" t="e">
        <f>(IF(AP263=#REF!,#REF!,V263-#REF!))</f>
        <v>#REF!</v>
      </c>
      <c r="AA263" s="106" t="s">
        <v>1681</v>
      </c>
      <c r="AB263" s="124">
        <v>44386</v>
      </c>
      <c r="AC263" s="112" t="s">
        <v>62</v>
      </c>
      <c r="AD263" s="112" t="s">
        <v>84</v>
      </c>
      <c r="AE263" s="125">
        <v>1</v>
      </c>
      <c r="AF263" s="4" t="s">
        <v>155</v>
      </c>
      <c r="AG263" s="107">
        <v>-347</v>
      </c>
      <c r="AH263" s="118" t="s">
        <v>198</v>
      </c>
      <c r="AI263" s="124">
        <v>44523</v>
      </c>
      <c r="AJ263" s="116" t="s">
        <v>513</v>
      </c>
      <c r="AK263" s="108" t="s">
        <v>481</v>
      </c>
      <c r="AL263" s="125">
        <v>1</v>
      </c>
      <c r="AM263" s="125">
        <v>1</v>
      </c>
      <c r="AN263" s="118" t="s">
        <v>157</v>
      </c>
      <c r="AO263" s="193" t="s">
        <v>158</v>
      </c>
      <c r="AP263" s="191" t="s">
        <v>49</v>
      </c>
      <c r="AQ263" s="85" t="s">
        <v>154</v>
      </c>
      <c r="AR263" s="48">
        <v>44228</v>
      </c>
      <c r="AS263" s="46" t="s">
        <v>62</v>
      </c>
      <c r="AT263" s="46" t="s">
        <v>84</v>
      </c>
      <c r="AU263" s="47">
        <v>1</v>
      </c>
      <c r="AV263" s="4" t="str">
        <f t="shared" si="4"/>
        <v>CUMPLIMIENTO TOTAL</v>
      </c>
      <c r="AW263" s="107" t="str">
        <f>(IF(AP263="CERRADO","NO APLICA ACCION CERRADA",AE263-#REF!))</f>
        <v>NO APLICA ACCION CERRADA</v>
      </c>
      <c r="AX263" s="118" t="str">
        <f>(IF(AP263="CERRADO","NO APLICA ACCION CERRADA",IF(Z263&lt;=0,"VENCIDO",IF(Z263&lt;=#REF!,"POR VENCER","CON TIEMPO"))))</f>
        <v>NO APLICA ACCION CERRADA</v>
      </c>
      <c r="AY263" s="48">
        <v>44228</v>
      </c>
      <c r="AZ263" s="85" t="s">
        <v>154</v>
      </c>
      <c r="BA263" s="46" t="s">
        <v>84</v>
      </c>
      <c r="BB263" s="47">
        <v>1</v>
      </c>
      <c r="BC263" s="118" t="s">
        <v>49</v>
      </c>
      <c r="BD263" s="45"/>
      <c r="BE263" s="45"/>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row>
    <row r="264" spans="1:438" ht="50.25" hidden="1" customHeight="1" x14ac:dyDescent="0.25">
      <c r="A264" s="35">
        <v>395</v>
      </c>
      <c r="B264" s="26" t="s">
        <v>1733</v>
      </c>
      <c r="C264" s="25" t="s">
        <v>27</v>
      </c>
      <c r="D264" s="28" t="s">
        <v>99</v>
      </c>
      <c r="E264" s="25" t="s">
        <v>462</v>
      </c>
      <c r="F264" s="25" t="s">
        <v>1734</v>
      </c>
      <c r="G264" s="25" t="s">
        <v>309</v>
      </c>
      <c r="H264" s="25" t="s">
        <v>7</v>
      </c>
      <c r="I264" s="28" t="s">
        <v>1735</v>
      </c>
      <c r="J264" s="28" t="s">
        <v>1736</v>
      </c>
      <c r="K264" s="28">
        <v>96</v>
      </c>
      <c r="L264" s="28">
        <v>2020</v>
      </c>
      <c r="M264" s="26" t="s">
        <v>1737</v>
      </c>
      <c r="N264" s="26" t="s">
        <v>1738</v>
      </c>
      <c r="O264" s="26" t="s">
        <v>1739</v>
      </c>
      <c r="P264" s="28" t="s">
        <v>84</v>
      </c>
      <c r="Q264" s="26" t="s">
        <v>84</v>
      </c>
      <c r="R264" s="26" t="s">
        <v>1740</v>
      </c>
      <c r="S264" s="28" t="s">
        <v>84</v>
      </c>
      <c r="T264" s="28" t="s">
        <v>84</v>
      </c>
      <c r="U264" s="37">
        <v>43966</v>
      </c>
      <c r="V264" s="37">
        <v>44104</v>
      </c>
      <c r="W264" s="37">
        <v>44452</v>
      </c>
      <c r="X264" s="37" t="s">
        <v>64</v>
      </c>
      <c r="Y264" s="37" t="s">
        <v>64</v>
      </c>
      <c r="Z264" s="34" t="e">
        <f>(IF(AP264=#REF!,#REF!,V264-#REF!))</f>
        <v>#REF!</v>
      </c>
      <c r="AA264" s="106" t="s">
        <v>1681</v>
      </c>
      <c r="AB264" s="124">
        <v>44386</v>
      </c>
      <c r="AC264" s="112" t="s">
        <v>62</v>
      </c>
      <c r="AD264" s="112" t="s">
        <v>84</v>
      </c>
      <c r="AE264" s="125">
        <v>1</v>
      </c>
      <c r="AF264" s="4" t="s">
        <v>155</v>
      </c>
      <c r="AG264" s="107">
        <v>-347</v>
      </c>
      <c r="AH264" s="118" t="s">
        <v>198</v>
      </c>
      <c r="AI264" s="124">
        <v>44523</v>
      </c>
      <c r="AJ264" s="116" t="s">
        <v>513</v>
      </c>
      <c r="AK264" s="108" t="s">
        <v>481</v>
      </c>
      <c r="AL264" s="125">
        <v>1</v>
      </c>
      <c r="AM264" s="125">
        <v>1</v>
      </c>
      <c r="AN264" s="118" t="s">
        <v>157</v>
      </c>
      <c r="AO264" s="193" t="s">
        <v>158</v>
      </c>
      <c r="AP264" s="191" t="s">
        <v>49</v>
      </c>
      <c r="AQ264" s="85" t="s">
        <v>154</v>
      </c>
      <c r="AR264" s="48">
        <v>44228</v>
      </c>
      <c r="AS264" s="46" t="s">
        <v>62</v>
      </c>
      <c r="AT264" s="46" t="s">
        <v>84</v>
      </c>
      <c r="AU264" s="47">
        <v>1</v>
      </c>
      <c r="AV264" s="4" t="str">
        <f t="shared" si="4"/>
        <v>CUMPLIMIENTO TOTAL</v>
      </c>
      <c r="AW264" s="107" t="str">
        <f>(IF(AP264="CERRADO","NO APLICA ACCION CERRADA",AE264-#REF!))</f>
        <v>NO APLICA ACCION CERRADA</v>
      </c>
      <c r="AX264" s="118" t="str">
        <f>(IF(AP264="CERRADO","NO APLICA ACCION CERRADA",IF(Z264&lt;=0,"VENCIDO",IF(Z264&lt;=#REF!,"POR VENCER","CON TIEMPO"))))</f>
        <v>NO APLICA ACCION CERRADA</v>
      </c>
      <c r="AY264" s="48">
        <v>44228</v>
      </c>
      <c r="AZ264" s="85" t="s">
        <v>154</v>
      </c>
      <c r="BA264" s="46" t="s">
        <v>84</v>
      </c>
      <c r="BB264" s="47">
        <v>1</v>
      </c>
      <c r="BC264" s="118" t="s">
        <v>49</v>
      </c>
      <c r="BD264" s="45"/>
      <c r="BE264" s="45"/>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row>
    <row r="265" spans="1:438" ht="50.25" hidden="1" customHeight="1" x14ac:dyDescent="0.25">
      <c r="A265" s="35">
        <v>396</v>
      </c>
      <c r="B265" s="26" t="s">
        <v>1733</v>
      </c>
      <c r="C265" s="25" t="s">
        <v>27</v>
      </c>
      <c r="D265" s="28" t="s">
        <v>99</v>
      </c>
      <c r="E265" s="25" t="s">
        <v>462</v>
      </c>
      <c r="F265" s="25" t="s">
        <v>1734</v>
      </c>
      <c r="G265" s="25" t="s">
        <v>309</v>
      </c>
      <c r="H265" s="25" t="s">
        <v>7</v>
      </c>
      <c r="I265" s="28" t="s">
        <v>1741</v>
      </c>
      <c r="J265" s="28" t="s">
        <v>1736</v>
      </c>
      <c r="K265" s="28">
        <v>96</v>
      </c>
      <c r="L265" s="28">
        <v>2020</v>
      </c>
      <c r="M265" s="26" t="s">
        <v>1737</v>
      </c>
      <c r="N265" s="26" t="s">
        <v>1742</v>
      </c>
      <c r="O265" s="26" t="s">
        <v>1743</v>
      </c>
      <c r="P265" s="28" t="s">
        <v>84</v>
      </c>
      <c r="Q265" s="26" t="s">
        <v>84</v>
      </c>
      <c r="R265" s="26" t="s">
        <v>1744</v>
      </c>
      <c r="S265" s="28" t="s">
        <v>84</v>
      </c>
      <c r="T265" s="28" t="s">
        <v>84</v>
      </c>
      <c r="U265" s="37">
        <v>43966</v>
      </c>
      <c r="V265" s="37">
        <v>44134</v>
      </c>
      <c r="W265" s="228">
        <v>2020</v>
      </c>
      <c r="X265" s="37" t="s">
        <v>64</v>
      </c>
      <c r="Y265" s="37" t="s">
        <v>64</v>
      </c>
      <c r="Z265" s="34" t="e">
        <f>(IF(AP265=#REF!,#REF!,V265-#REF!))</f>
        <v>#REF!</v>
      </c>
      <c r="AA265" s="118" t="s">
        <v>154</v>
      </c>
      <c r="AB265" s="124">
        <v>44337</v>
      </c>
      <c r="AC265" s="112" t="s">
        <v>62</v>
      </c>
      <c r="AD265" s="112" t="s">
        <v>84</v>
      </c>
      <c r="AE265" s="125">
        <v>1</v>
      </c>
      <c r="AF265" s="4" t="s">
        <v>155</v>
      </c>
      <c r="AG265" s="107" t="s">
        <v>156</v>
      </c>
      <c r="AH265" s="118" t="s">
        <v>156</v>
      </c>
      <c r="AI265" s="126">
        <v>44337</v>
      </c>
      <c r="AJ265" s="118" t="s">
        <v>154</v>
      </c>
      <c r="AK265" s="118" t="s">
        <v>84</v>
      </c>
      <c r="AL265" s="125">
        <v>1</v>
      </c>
      <c r="AM265" s="125">
        <v>1</v>
      </c>
      <c r="AN265" s="118" t="s">
        <v>157</v>
      </c>
      <c r="AO265" s="193" t="s">
        <v>158</v>
      </c>
      <c r="AP265" s="191" t="s">
        <v>49</v>
      </c>
      <c r="AQ265" s="85" t="s">
        <v>154</v>
      </c>
      <c r="AR265" s="48">
        <v>44228</v>
      </c>
      <c r="AS265" s="46" t="s">
        <v>62</v>
      </c>
      <c r="AT265" s="46" t="s">
        <v>84</v>
      </c>
      <c r="AU265" s="47">
        <v>1</v>
      </c>
      <c r="AV265" s="4" t="str">
        <f t="shared" si="4"/>
        <v>CUMPLIMIENTO TOTAL</v>
      </c>
      <c r="AW265" s="107" t="str">
        <f>(IF(AP265="CERRADO","NO APLICA ACCION CERRADA",AE265-#REF!))</f>
        <v>NO APLICA ACCION CERRADA</v>
      </c>
      <c r="AX265" s="118" t="str">
        <f>(IF(AP265="CERRADO","NO APLICA ACCION CERRADA",IF(Z265&lt;=0,"VENCIDO",IF(Z265&lt;=#REF!,"POR VENCER","CON TIEMPO"))))</f>
        <v>NO APLICA ACCION CERRADA</v>
      </c>
      <c r="AY265" s="48">
        <v>44228</v>
      </c>
      <c r="AZ265" s="85" t="s">
        <v>154</v>
      </c>
      <c r="BA265" s="46" t="s">
        <v>84</v>
      </c>
      <c r="BB265" s="47">
        <v>1</v>
      </c>
      <c r="BC265" s="118" t="s">
        <v>49</v>
      </c>
      <c r="BD265" s="45"/>
      <c r="BE265" s="45"/>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row>
    <row r="266" spans="1:438" ht="50.25" hidden="1" customHeight="1" x14ac:dyDescent="0.25">
      <c r="A266" s="35">
        <v>397</v>
      </c>
      <c r="B266" s="26" t="s">
        <v>1745</v>
      </c>
      <c r="C266" s="25" t="s">
        <v>27</v>
      </c>
      <c r="D266" s="28" t="s">
        <v>99</v>
      </c>
      <c r="E266" s="25" t="s">
        <v>462</v>
      </c>
      <c r="F266" s="25" t="s">
        <v>1746</v>
      </c>
      <c r="G266" s="25" t="s">
        <v>309</v>
      </c>
      <c r="H266" s="25" t="s">
        <v>7</v>
      </c>
      <c r="I266" s="28" t="s">
        <v>1747</v>
      </c>
      <c r="J266" s="28" t="s">
        <v>1748</v>
      </c>
      <c r="K266" s="28">
        <v>96</v>
      </c>
      <c r="L266" s="28">
        <v>2020</v>
      </c>
      <c r="M266" s="26" t="s">
        <v>1749</v>
      </c>
      <c r="N266" s="26" t="s">
        <v>1750</v>
      </c>
      <c r="O266" s="26" t="s">
        <v>1751</v>
      </c>
      <c r="P266" s="28" t="s">
        <v>84</v>
      </c>
      <c r="Q266" s="26" t="s">
        <v>84</v>
      </c>
      <c r="R266" s="26" t="s">
        <v>1752</v>
      </c>
      <c r="S266" s="28" t="s">
        <v>84</v>
      </c>
      <c r="T266" s="28" t="s">
        <v>84</v>
      </c>
      <c r="U266" s="37">
        <v>43966</v>
      </c>
      <c r="V266" s="37">
        <v>44311</v>
      </c>
      <c r="W266" s="37">
        <v>44452</v>
      </c>
      <c r="X266" s="37" t="s">
        <v>64</v>
      </c>
      <c r="Y266" s="37" t="s">
        <v>64</v>
      </c>
      <c r="Z266" s="34" t="e">
        <f>(IF(AP266=#REF!,#REF!,V266-#REF!))</f>
        <v>#REF!</v>
      </c>
      <c r="AA266" s="106" t="s">
        <v>1681</v>
      </c>
      <c r="AB266" s="124">
        <v>44386</v>
      </c>
      <c r="AC266" s="112" t="s">
        <v>62</v>
      </c>
      <c r="AD266" s="112" t="s">
        <v>84</v>
      </c>
      <c r="AE266" s="125">
        <v>1</v>
      </c>
      <c r="AF266" s="4" t="s">
        <v>155</v>
      </c>
      <c r="AG266" s="107">
        <v>-140</v>
      </c>
      <c r="AH266" s="118" t="s">
        <v>198</v>
      </c>
      <c r="AI266" s="112" t="s">
        <v>1706</v>
      </c>
      <c r="AJ266" s="116" t="s">
        <v>513</v>
      </c>
      <c r="AK266" s="108" t="s">
        <v>481</v>
      </c>
      <c r="AL266" s="125">
        <v>1</v>
      </c>
      <c r="AM266" s="125">
        <v>1</v>
      </c>
      <c r="AN266" s="118" t="s">
        <v>157</v>
      </c>
      <c r="AO266" s="193" t="s">
        <v>158</v>
      </c>
      <c r="AP266" s="191" t="s">
        <v>49</v>
      </c>
      <c r="AQ266" s="85" t="s">
        <v>154</v>
      </c>
      <c r="AR266" s="48">
        <v>44228</v>
      </c>
      <c r="AS266" s="46" t="s">
        <v>62</v>
      </c>
      <c r="AT266" s="46" t="s">
        <v>84</v>
      </c>
      <c r="AU266" s="47">
        <v>1</v>
      </c>
      <c r="AV266" s="4" t="str">
        <f t="shared" si="4"/>
        <v>CUMPLIMIENTO TOTAL</v>
      </c>
      <c r="AW266" s="107" t="str">
        <f>(IF(AP266="CERRADO","NO APLICA ACCION CERRADA",AE266-#REF!))</f>
        <v>NO APLICA ACCION CERRADA</v>
      </c>
      <c r="AX266" s="118" t="str">
        <f>(IF(AP266="CERRADO","NO APLICA ACCION CERRADA",IF(Z266&lt;=0,"VENCIDO",IF(Z266&lt;=#REF!,"POR VENCER","CON TIEMPO"))))</f>
        <v>NO APLICA ACCION CERRADA</v>
      </c>
      <c r="AY266" s="48">
        <v>44228</v>
      </c>
      <c r="AZ266" s="85" t="s">
        <v>154</v>
      </c>
      <c r="BA266" s="46" t="s">
        <v>84</v>
      </c>
      <c r="BB266" s="47">
        <v>1</v>
      </c>
      <c r="BC266" s="118" t="s">
        <v>49</v>
      </c>
      <c r="BD266" s="45"/>
      <c r="BE266" s="45"/>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row>
    <row r="267" spans="1:438" ht="50.25" hidden="1" customHeight="1" x14ac:dyDescent="0.25">
      <c r="A267" s="35">
        <v>398</v>
      </c>
      <c r="B267" s="26" t="s">
        <v>1753</v>
      </c>
      <c r="C267" s="25" t="s">
        <v>21</v>
      </c>
      <c r="D267" s="28" t="s">
        <v>96</v>
      </c>
      <c r="E267" s="25" t="s">
        <v>462</v>
      </c>
      <c r="F267" s="25" t="s">
        <v>1746</v>
      </c>
      <c r="G267" s="25" t="s">
        <v>301</v>
      </c>
      <c r="H267" s="25" t="s">
        <v>7</v>
      </c>
      <c r="I267" s="28" t="s">
        <v>1754</v>
      </c>
      <c r="J267" s="28" t="s">
        <v>1748</v>
      </c>
      <c r="K267" s="28">
        <v>96</v>
      </c>
      <c r="L267" s="28">
        <v>2020</v>
      </c>
      <c r="M267" s="26" t="s">
        <v>1749</v>
      </c>
      <c r="N267" s="26" t="s">
        <v>1750</v>
      </c>
      <c r="O267" s="26" t="s">
        <v>1755</v>
      </c>
      <c r="P267" s="28" t="s">
        <v>84</v>
      </c>
      <c r="Q267" s="26" t="s">
        <v>84</v>
      </c>
      <c r="R267" s="26" t="s">
        <v>1756</v>
      </c>
      <c r="S267" s="28" t="s">
        <v>84</v>
      </c>
      <c r="T267" s="28" t="s">
        <v>84</v>
      </c>
      <c r="U267" s="37">
        <v>43966</v>
      </c>
      <c r="V267" s="37">
        <v>44165</v>
      </c>
      <c r="W267" s="228">
        <v>2020</v>
      </c>
      <c r="X267" s="37" t="s">
        <v>64</v>
      </c>
      <c r="Y267" s="37" t="s">
        <v>64</v>
      </c>
      <c r="Z267" s="34" t="e">
        <f>(IF(AP267=#REF!,#REF!,V267-#REF!))</f>
        <v>#REF!</v>
      </c>
      <c r="AA267" s="118" t="s">
        <v>154</v>
      </c>
      <c r="AB267" s="124">
        <v>44337</v>
      </c>
      <c r="AC267" s="112" t="s">
        <v>62</v>
      </c>
      <c r="AD267" s="112" t="s">
        <v>84</v>
      </c>
      <c r="AE267" s="125">
        <v>1</v>
      </c>
      <c r="AF267" s="4" t="s">
        <v>155</v>
      </c>
      <c r="AG267" s="107" t="s">
        <v>156</v>
      </c>
      <c r="AH267" s="118" t="s">
        <v>156</v>
      </c>
      <c r="AI267" s="126">
        <v>44337</v>
      </c>
      <c r="AJ267" s="118" t="s">
        <v>154</v>
      </c>
      <c r="AK267" s="118" t="s">
        <v>84</v>
      </c>
      <c r="AL267" s="125">
        <v>1</v>
      </c>
      <c r="AM267" s="125">
        <v>1</v>
      </c>
      <c r="AN267" s="118" t="s">
        <v>157</v>
      </c>
      <c r="AO267" s="193" t="s">
        <v>158</v>
      </c>
      <c r="AP267" s="191" t="s">
        <v>49</v>
      </c>
      <c r="AQ267" s="85" t="s">
        <v>154</v>
      </c>
      <c r="AR267" s="48">
        <v>44228</v>
      </c>
      <c r="AS267" s="46" t="s">
        <v>62</v>
      </c>
      <c r="AT267" s="46" t="s">
        <v>84</v>
      </c>
      <c r="AU267" s="47">
        <v>1</v>
      </c>
      <c r="AV267" s="4" t="str">
        <f t="shared" si="4"/>
        <v>CUMPLIMIENTO TOTAL</v>
      </c>
      <c r="AW267" s="107" t="str">
        <f>(IF(AP267="CERRADO","NO APLICA ACCION CERRADA",AE267-#REF!))</f>
        <v>NO APLICA ACCION CERRADA</v>
      </c>
      <c r="AX267" s="118" t="str">
        <f>(IF(AP267="CERRADO","NO APLICA ACCION CERRADA",IF(Z267&lt;=0,"VENCIDO",IF(Z267&lt;=#REF!,"POR VENCER","CON TIEMPO"))))</f>
        <v>NO APLICA ACCION CERRADA</v>
      </c>
      <c r="AY267" s="48">
        <v>44228</v>
      </c>
      <c r="AZ267" s="85" t="s">
        <v>154</v>
      </c>
      <c r="BA267" s="46" t="s">
        <v>84</v>
      </c>
      <c r="BB267" s="47">
        <v>1</v>
      </c>
      <c r="BC267" s="118" t="s">
        <v>49</v>
      </c>
      <c r="BD267" s="45"/>
      <c r="BE267" s="45"/>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row>
    <row r="268" spans="1:438" ht="50.25" hidden="1" customHeight="1" x14ac:dyDescent="0.25">
      <c r="A268" s="35">
        <v>399</v>
      </c>
      <c r="B268" s="26" t="s">
        <v>1757</v>
      </c>
      <c r="C268" s="25" t="s">
        <v>27</v>
      </c>
      <c r="D268" s="28" t="s">
        <v>99</v>
      </c>
      <c r="E268" s="25" t="s">
        <v>247</v>
      </c>
      <c r="F268" s="25" t="s">
        <v>360</v>
      </c>
      <c r="G268" s="25" t="s">
        <v>309</v>
      </c>
      <c r="H268" s="25" t="s">
        <v>7</v>
      </c>
      <c r="I268" s="28" t="s">
        <v>1758</v>
      </c>
      <c r="J268" s="28" t="s">
        <v>1759</v>
      </c>
      <c r="K268" s="28">
        <v>96</v>
      </c>
      <c r="L268" s="28">
        <v>2020</v>
      </c>
      <c r="M268" s="26" t="s">
        <v>1760</v>
      </c>
      <c r="N268" s="26" t="s">
        <v>1761</v>
      </c>
      <c r="O268" s="26" t="s">
        <v>1762</v>
      </c>
      <c r="P268" s="28" t="s">
        <v>84</v>
      </c>
      <c r="Q268" s="26" t="s">
        <v>84</v>
      </c>
      <c r="R268" s="26" t="s">
        <v>1763</v>
      </c>
      <c r="S268" s="28" t="s">
        <v>84</v>
      </c>
      <c r="T268" s="28" t="s">
        <v>84</v>
      </c>
      <c r="U268" s="37">
        <v>43966</v>
      </c>
      <c r="V268" s="37">
        <v>44073</v>
      </c>
      <c r="W268" s="37">
        <v>44452</v>
      </c>
      <c r="X268" s="37" t="s">
        <v>64</v>
      </c>
      <c r="Y268" s="37" t="s">
        <v>64</v>
      </c>
      <c r="Z268" s="34" t="e">
        <f>(IF(AP268=#REF!,#REF!,V268-#REF!))</f>
        <v>#REF!</v>
      </c>
      <c r="AA268" s="106" t="s">
        <v>1764</v>
      </c>
      <c r="AB268" s="124">
        <v>44386</v>
      </c>
      <c r="AC268" s="112" t="s">
        <v>62</v>
      </c>
      <c r="AD268" s="112" t="s">
        <v>84</v>
      </c>
      <c r="AE268" s="125">
        <v>1</v>
      </c>
      <c r="AF268" s="4" t="s">
        <v>155</v>
      </c>
      <c r="AG268" s="107">
        <v>-378</v>
      </c>
      <c r="AH268" s="118" t="s">
        <v>198</v>
      </c>
      <c r="AI268" s="124">
        <v>44523</v>
      </c>
      <c r="AJ268" s="116" t="s">
        <v>513</v>
      </c>
      <c r="AK268" s="108" t="s">
        <v>481</v>
      </c>
      <c r="AL268" s="125">
        <v>1</v>
      </c>
      <c r="AM268" s="125">
        <v>1</v>
      </c>
      <c r="AN268" s="118" t="s">
        <v>157</v>
      </c>
      <c r="AO268" s="193" t="s">
        <v>158</v>
      </c>
      <c r="AP268" s="191" t="s">
        <v>49</v>
      </c>
      <c r="AQ268" s="85" t="s">
        <v>154</v>
      </c>
      <c r="AR268" s="48">
        <v>44228</v>
      </c>
      <c r="AS268" s="46" t="s">
        <v>62</v>
      </c>
      <c r="AT268" s="46" t="s">
        <v>84</v>
      </c>
      <c r="AU268" s="47">
        <v>1</v>
      </c>
      <c r="AV268" s="4" t="str">
        <f t="shared" si="4"/>
        <v>CUMPLIMIENTO TOTAL</v>
      </c>
      <c r="AW268" s="107" t="str">
        <f>(IF(AP268="CERRADO","NO APLICA ACCION CERRADA",AE268-#REF!))</f>
        <v>NO APLICA ACCION CERRADA</v>
      </c>
      <c r="AX268" s="118" t="str">
        <f>(IF(AP268="CERRADO","NO APLICA ACCION CERRADA",IF(Z268&lt;=0,"VENCIDO",IF(Z268&lt;=#REF!,"POR VENCER","CON TIEMPO"))))</f>
        <v>NO APLICA ACCION CERRADA</v>
      </c>
      <c r="AY268" s="48">
        <v>44228</v>
      </c>
      <c r="AZ268" s="85" t="s">
        <v>154</v>
      </c>
      <c r="BA268" s="46" t="s">
        <v>84</v>
      </c>
      <c r="BB268" s="47">
        <v>1</v>
      </c>
      <c r="BC268" s="118" t="s">
        <v>49</v>
      </c>
      <c r="BD268" s="45"/>
      <c r="BE268" s="45"/>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row>
    <row r="269" spans="1:438" ht="50.25" hidden="1" customHeight="1" x14ac:dyDescent="0.25">
      <c r="A269" s="35">
        <v>400</v>
      </c>
      <c r="B269" s="26" t="s">
        <v>1765</v>
      </c>
      <c r="C269" s="25" t="s">
        <v>27</v>
      </c>
      <c r="D269" s="28" t="s">
        <v>99</v>
      </c>
      <c r="E269" s="25" t="s">
        <v>247</v>
      </c>
      <c r="F269" s="25" t="s">
        <v>360</v>
      </c>
      <c r="G269" s="25" t="s">
        <v>309</v>
      </c>
      <c r="H269" s="25" t="s">
        <v>7</v>
      </c>
      <c r="I269" s="28" t="s">
        <v>1766</v>
      </c>
      <c r="J269" s="28" t="s">
        <v>1759</v>
      </c>
      <c r="K269" s="28">
        <v>96</v>
      </c>
      <c r="L269" s="28">
        <v>2020</v>
      </c>
      <c r="M269" s="26" t="s">
        <v>1760</v>
      </c>
      <c r="N269" s="26" t="s">
        <v>1761</v>
      </c>
      <c r="O269" s="26" t="s">
        <v>1767</v>
      </c>
      <c r="P269" s="28" t="s">
        <v>84</v>
      </c>
      <c r="Q269" s="26" t="s">
        <v>84</v>
      </c>
      <c r="R269" s="26" t="s">
        <v>1768</v>
      </c>
      <c r="S269" s="28" t="s">
        <v>84</v>
      </c>
      <c r="T269" s="28" t="s">
        <v>84</v>
      </c>
      <c r="U269" s="37">
        <v>43966</v>
      </c>
      <c r="V269" s="37">
        <v>44165</v>
      </c>
      <c r="W269" s="37">
        <v>44452</v>
      </c>
      <c r="X269" s="37" t="s">
        <v>64</v>
      </c>
      <c r="Y269" s="37" t="s">
        <v>64</v>
      </c>
      <c r="Z269" s="34" t="e">
        <f>(IF(AP269=#REF!,#REF!,V269-#REF!))</f>
        <v>#REF!</v>
      </c>
      <c r="AA269" s="106" t="s">
        <v>1681</v>
      </c>
      <c r="AB269" s="124">
        <v>44386</v>
      </c>
      <c r="AC269" s="112" t="s">
        <v>62</v>
      </c>
      <c r="AD269" s="112" t="s">
        <v>84</v>
      </c>
      <c r="AE269" s="125">
        <v>1</v>
      </c>
      <c r="AF269" s="4" t="s">
        <v>155</v>
      </c>
      <c r="AG269" s="107">
        <v>-286</v>
      </c>
      <c r="AH269" s="118" t="s">
        <v>198</v>
      </c>
      <c r="AI269" s="124">
        <v>44523</v>
      </c>
      <c r="AJ269" s="116" t="s">
        <v>513</v>
      </c>
      <c r="AK269" s="108" t="s">
        <v>481</v>
      </c>
      <c r="AL269" s="125">
        <v>1</v>
      </c>
      <c r="AM269" s="125">
        <v>1</v>
      </c>
      <c r="AN269" s="118" t="s">
        <v>157</v>
      </c>
      <c r="AO269" s="193" t="s">
        <v>158</v>
      </c>
      <c r="AP269" s="191" t="s">
        <v>49</v>
      </c>
      <c r="AQ269" s="85" t="s">
        <v>154</v>
      </c>
      <c r="AR269" s="48">
        <v>44228</v>
      </c>
      <c r="AS269" s="46" t="s">
        <v>62</v>
      </c>
      <c r="AT269" s="46" t="s">
        <v>84</v>
      </c>
      <c r="AU269" s="47">
        <v>1</v>
      </c>
      <c r="AV269" s="4" t="str">
        <f t="shared" si="4"/>
        <v>CUMPLIMIENTO TOTAL</v>
      </c>
      <c r="AW269" s="107" t="str">
        <f>(IF(AP269="CERRADO","NO APLICA ACCION CERRADA",AE269-#REF!))</f>
        <v>NO APLICA ACCION CERRADA</v>
      </c>
      <c r="AX269" s="118" t="str">
        <f>(IF(AP269="CERRADO","NO APLICA ACCION CERRADA",IF(Z269&lt;=0,"VENCIDO",IF(Z269&lt;=#REF!,"POR VENCER","CON TIEMPO"))))</f>
        <v>NO APLICA ACCION CERRADA</v>
      </c>
      <c r="AY269" s="48">
        <v>44228</v>
      </c>
      <c r="AZ269" s="85" t="s">
        <v>154</v>
      </c>
      <c r="BA269" s="46" t="s">
        <v>84</v>
      </c>
      <c r="BB269" s="47">
        <v>1</v>
      </c>
      <c r="BC269" s="118" t="s">
        <v>49</v>
      </c>
      <c r="BD269" s="45"/>
      <c r="BE269" s="45"/>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row>
    <row r="270" spans="1:438" ht="50.25" hidden="1" customHeight="1" x14ac:dyDescent="0.25">
      <c r="A270" s="35">
        <v>401</v>
      </c>
      <c r="B270" s="26" t="s">
        <v>1769</v>
      </c>
      <c r="C270" s="25" t="s">
        <v>27</v>
      </c>
      <c r="D270" s="28" t="s">
        <v>99</v>
      </c>
      <c r="E270" s="25" t="s">
        <v>247</v>
      </c>
      <c r="F270" s="25" t="s">
        <v>360</v>
      </c>
      <c r="G270" s="25" t="s">
        <v>309</v>
      </c>
      <c r="H270" s="25" t="s">
        <v>7</v>
      </c>
      <c r="I270" s="28" t="s">
        <v>1770</v>
      </c>
      <c r="J270" s="28" t="s">
        <v>1759</v>
      </c>
      <c r="K270" s="28">
        <v>96</v>
      </c>
      <c r="L270" s="28">
        <v>2020</v>
      </c>
      <c r="M270" s="26" t="s">
        <v>1760</v>
      </c>
      <c r="N270" s="26" t="s">
        <v>1761</v>
      </c>
      <c r="O270" s="26" t="s">
        <v>1771</v>
      </c>
      <c r="P270" s="28" t="s">
        <v>84</v>
      </c>
      <c r="Q270" s="26" t="s">
        <v>84</v>
      </c>
      <c r="R270" s="26" t="s">
        <v>1772</v>
      </c>
      <c r="S270" s="28" t="s">
        <v>84</v>
      </c>
      <c r="T270" s="28" t="s">
        <v>84</v>
      </c>
      <c r="U270" s="37">
        <v>43966</v>
      </c>
      <c r="V270" s="37">
        <v>44165</v>
      </c>
      <c r="W270" s="37">
        <v>44452</v>
      </c>
      <c r="X270" s="37" t="s">
        <v>64</v>
      </c>
      <c r="Y270" s="37" t="s">
        <v>64</v>
      </c>
      <c r="Z270" s="34" t="e">
        <f>(IF(AP270=#REF!,#REF!,V270-#REF!))</f>
        <v>#REF!</v>
      </c>
      <c r="AA270" s="106" t="s">
        <v>1681</v>
      </c>
      <c r="AB270" s="124">
        <v>44386</v>
      </c>
      <c r="AC270" s="112" t="s">
        <v>62</v>
      </c>
      <c r="AD270" s="112" t="s">
        <v>84</v>
      </c>
      <c r="AE270" s="125">
        <v>1</v>
      </c>
      <c r="AF270" s="4" t="s">
        <v>155</v>
      </c>
      <c r="AG270" s="107">
        <v>-286</v>
      </c>
      <c r="AH270" s="118" t="s">
        <v>198</v>
      </c>
      <c r="AI270" s="124">
        <v>44523</v>
      </c>
      <c r="AJ270" s="116" t="s">
        <v>513</v>
      </c>
      <c r="AK270" s="108" t="s">
        <v>481</v>
      </c>
      <c r="AL270" s="125">
        <v>1</v>
      </c>
      <c r="AM270" s="125">
        <v>1</v>
      </c>
      <c r="AN270" s="118" t="s">
        <v>157</v>
      </c>
      <c r="AO270" s="193" t="s">
        <v>158</v>
      </c>
      <c r="AP270" s="191" t="s">
        <v>49</v>
      </c>
      <c r="AQ270" s="85" t="s">
        <v>154</v>
      </c>
      <c r="AR270" s="48">
        <v>44228</v>
      </c>
      <c r="AS270" s="46" t="s">
        <v>62</v>
      </c>
      <c r="AT270" s="46" t="s">
        <v>84</v>
      </c>
      <c r="AU270" s="47">
        <v>1</v>
      </c>
      <c r="AV270" s="4" t="str">
        <f t="shared" si="4"/>
        <v>CUMPLIMIENTO TOTAL</v>
      </c>
      <c r="AW270" s="107" t="str">
        <f>(IF(AP270="CERRADO","NO APLICA ACCION CERRADA",AE270-#REF!))</f>
        <v>NO APLICA ACCION CERRADA</v>
      </c>
      <c r="AX270" s="118" t="str">
        <f>(IF(AP270="CERRADO","NO APLICA ACCION CERRADA",IF(Z270&lt;=0,"VENCIDO",IF(Z270&lt;=#REF!,"POR VENCER","CON TIEMPO"))))</f>
        <v>NO APLICA ACCION CERRADA</v>
      </c>
      <c r="AY270" s="48">
        <v>44228</v>
      </c>
      <c r="AZ270" s="85" t="s">
        <v>154</v>
      </c>
      <c r="BA270" s="46" t="s">
        <v>84</v>
      </c>
      <c r="BB270" s="47">
        <v>1</v>
      </c>
      <c r="BC270" s="118" t="s">
        <v>49</v>
      </c>
      <c r="BD270" s="45"/>
      <c r="BE270" s="45"/>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row>
    <row r="271" spans="1:438" ht="50.25" hidden="1" customHeight="1" x14ac:dyDescent="0.25">
      <c r="A271" s="35">
        <v>402</v>
      </c>
      <c r="B271" s="26" t="s">
        <v>1773</v>
      </c>
      <c r="C271" s="4" t="s">
        <v>541</v>
      </c>
      <c r="D271" s="28" t="s">
        <v>96</v>
      </c>
      <c r="E271" s="25" t="s">
        <v>318</v>
      </c>
      <c r="F271" s="25" t="s">
        <v>319</v>
      </c>
      <c r="G271" s="25" t="s">
        <v>301</v>
      </c>
      <c r="H271" s="25" t="s">
        <v>7</v>
      </c>
      <c r="I271" s="28" t="s">
        <v>1774</v>
      </c>
      <c r="J271" s="28" t="s">
        <v>1775</v>
      </c>
      <c r="K271" s="28">
        <v>96</v>
      </c>
      <c r="L271" s="28">
        <v>2020</v>
      </c>
      <c r="M271" s="26" t="s">
        <v>1776</v>
      </c>
      <c r="N271" s="26" t="s">
        <v>1777</v>
      </c>
      <c r="O271" s="26" t="s">
        <v>1778</v>
      </c>
      <c r="P271" s="28" t="s">
        <v>84</v>
      </c>
      <c r="Q271" s="26" t="s">
        <v>84</v>
      </c>
      <c r="R271" s="26" t="s">
        <v>1779</v>
      </c>
      <c r="S271" s="28" t="s">
        <v>84</v>
      </c>
      <c r="T271" s="28" t="s">
        <v>84</v>
      </c>
      <c r="U271" s="37">
        <v>43966</v>
      </c>
      <c r="V271" s="37">
        <v>44311</v>
      </c>
      <c r="W271" s="37">
        <v>44452</v>
      </c>
      <c r="X271" s="37" t="s">
        <v>64</v>
      </c>
      <c r="Y271" s="37" t="s">
        <v>64</v>
      </c>
      <c r="Z271" s="34" t="e">
        <f>(IF(AP271=#REF!,#REF!,V271-#REF!))</f>
        <v>#REF!</v>
      </c>
      <c r="AA271" s="116" t="s">
        <v>1780</v>
      </c>
      <c r="AB271" s="124">
        <v>44368</v>
      </c>
      <c r="AC271" s="112" t="s">
        <v>64</v>
      </c>
      <c r="AD271" s="128" t="s">
        <v>1781</v>
      </c>
      <c r="AE271" s="125">
        <v>0.85</v>
      </c>
      <c r="AF271" s="4" t="s">
        <v>527</v>
      </c>
      <c r="AG271" s="107">
        <v>-140</v>
      </c>
      <c r="AH271" s="118" t="s">
        <v>198</v>
      </c>
      <c r="AI271" s="124">
        <v>44523</v>
      </c>
      <c r="AJ271" s="116" t="s">
        <v>513</v>
      </c>
      <c r="AK271" s="108" t="s">
        <v>481</v>
      </c>
      <c r="AL271" s="125">
        <v>1</v>
      </c>
      <c r="AM271" s="125">
        <v>1</v>
      </c>
      <c r="AN271" s="118" t="s">
        <v>157</v>
      </c>
      <c r="AO271" s="193" t="s">
        <v>158</v>
      </c>
      <c r="AP271" s="191" t="s">
        <v>49</v>
      </c>
      <c r="AQ271" s="85" t="s">
        <v>154</v>
      </c>
      <c r="AR271" s="48">
        <v>44228</v>
      </c>
      <c r="AS271" s="46" t="s">
        <v>62</v>
      </c>
      <c r="AT271" s="46" t="s">
        <v>84</v>
      </c>
      <c r="AU271" s="47">
        <v>1</v>
      </c>
      <c r="AV271" s="4" t="str">
        <f t="shared" si="4"/>
        <v>CUMPLIMIENTO TOTAL</v>
      </c>
      <c r="AW271" s="107" t="str">
        <f>(IF(AP271="CERRADO","NO APLICA ACCION CERRADA",AE271-#REF!))</f>
        <v>NO APLICA ACCION CERRADA</v>
      </c>
      <c r="AX271" s="118" t="str">
        <f>(IF(AP271="CERRADO","NO APLICA ACCION CERRADA",IF(Z271&lt;=0,"VENCIDO",IF(Z271&lt;=#REF!,"POR VENCER","CON TIEMPO"))))</f>
        <v>NO APLICA ACCION CERRADA</v>
      </c>
      <c r="AY271" s="48">
        <v>44228</v>
      </c>
      <c r="AZ271" s="85" t="s">
        <v>154</v>
      </c>
      <c r="BA271" s="46" t="s">
        <v>84</v>
      </c>
      <c r="BB271" s="47">
        <v>1</v>
      </c>
      <c r="BC271" s="118" t="s">
        <v>49</v>
      </c>
      <c r="BD271" s="45"/>
      <c r="BE271" s="45"/>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row>
    <row r="272" spans="1:438" ht="50.25" hidden="1" customHeight="1" x14ac:dyDescent="0.25">
      <c r="A272" s="35">
        <v>404</v>
      </c>
      <c r="B272" s="26" t="s">
        <v>1782</v>
      </c>
      <c r="C272" s="25" t="s">
        <v>36</v>
      </c>
      <c r="D272" s="28" t="s">
        <v>99</v>
      </c>
      <c r="E272" s="25" t="s">
        <v>517</v>
      </c>
      <c r="F272" s="25" t="s">
        <v>1783</v>
      </c>
      <c r="G272" s="25" t="s">
        <v>301</v>
      </c>
      <c r="H272" s="25" t="s">
        <v>7</v>
      </c>
      <c r="I272" s="28" t="s">
        <v>1784</v>
      </c>
      <c r="J272" s="28" t="s">
        <v>1785</v>
      </c>
      <c r="K272" s="28">
        <v>98</v>
      </c>
      <c r="L272" s="28">
        <v>2020</v>
      </c>
      <c r="M272" s="26" t="s">
        <v>1786</v>
      </c>
      <c r="N272" s="26" t="s">
        <v>1787</v>
      </c>
      <c r="O272" s="26" t="s">
        <v>1788</v>
      </c>
      <c r="P272" s="28" t="s">
        <v>84</v>
      </c>
      <c r="Q272" s="26" t="s">
        <v>84</v>
      </c>
      <c r="R272" s="26" t="s">
        <v>1789</v>
      </c>
      <c r="S272" s="28" t="s">
        <v>84</v>
      </c>
      <c r="T272" s="28" t="s">
        <v>84</v>
      </c>
      <c r="U272" s="37">
        <v>44027</v>
      </c>
      <c r="V272" s="37">
        <v>44195</v>
      </c>
      <c r="W272" s="37">
        <v>44452</v>
      </c>
      <c r="X272" s="37" t="s">
        <v>64</v>
      </c>
      <c r="Y272" s="37" t="s">
        <v>64</v>
      </c>
      <c r="Z272" s="34" t="e">
        <f>(IF(AP272=#REF!,#REF!,V272-#REF!))</f>
        <v>#REF!</v>
      </c>
      <c r="AA272" s="106" t="s">
        <v>1790</v>
      </c>
      <c r="AB272" s="124">
        <v>44356</v>
      </c>
      <c r="AC272" s="112" t="s">
        <v>62</v>
      </c>
      <c r="AD272" s="112" t="s">
        <v>84</v>
      </c>
      <c r="AE272" s="125">
        <v>1</v>
      </c>
      <c r="AF272" s="4" t="s">
        <v>155</v>
      </c>
      <c r="AG272" s="107">
        <v>-256</v>
      </c>
      <c r="AH272" s="118" t="s">
        <v>198</v>
      </c>
      <c r="AI272" s="124">
        <v>44515</v>
      </c>
      <c r="AJ272" s="118" t="s">
        <v>513</v>
      </c>
      <c r="AK272" s="109" t="s">
        <v>481</v>
      </c>
      <c r="AL272" s="125">
        <v>1</v>
      </c>
      <c r="AM272" s="125">
        <v>1</v>
      </c>
      <c r="AN272" s="118" t="s">
        <v>157</v>
      </c>
      <c r="AO272" s="193" t="s">
        <v>158</v>
      </c>
      <c r="AP272" s="191" t="s">
        <v>49</v>
      </c>
      <c r="AQ272" s="85" t="s">
        <v>154</v>
      </c>
      <c r="AR272" s="48">
        <v>44228</v>
      </c>
      <c r="AS272" s="46" t="s">
        <v>62</v>
      </c>
      <c r="AT272" s="46" t="s">
        <v>84</v>
      </c>
      <c r="AU272" s="47">
        <v>1</v>
      </c>
      <c r="AV272" s="4" t="str">
        <f t="shared" si="4"/>
        <v>CUMPLIMIENTO TOTAL</v>
      </c>
      <c r="AW272" s="107" t="str">
        <f>(IF(AP272="CERRADO","NO APLICA ACCION CERRADA",AE272-#REF!))</f>
        <v>NO APLICA ACCION CERRADA</v>
      </c>
      <c r="AX272" s="118" t="str">
        <f>(IF(AP272="CERRADO","NO APLICA ACCION CERRADA",IF(Z272&lt;=0,"VENCIDO",IF(Z272&lt;=#REF!,"POR VENCER","CON TIEMPO"))))</f>
        <v>NO APLICA ACCION CERRADA</v>
      </c>
      <c r="AY272" s="48">
        <v>44228</v>
      </c>
      <c r="AZ272" s="85" t="s">
        <v>154</v>
      </c>
      <c r="BA272" s="46" t="s">
        <v>84</v>
      </c>
      <c r="BB272" s="47">
        <v>1</v>
      </c>
      <c r="BC272" s="118" t="s">
        <v>49</v>
      </c>
      <c r="BD272" s="45"/>
      <c r="BE272" s="45"/>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row>
    <row r="273" spans="1:438" ht="50.25" hidden="1" customHeight="1" x14ac:dyDescent="0.25">
      <c r="A273" s="35">
        <v>405</v>
      </c>
      <c r="B273" s="26" t="s">
        <v>1791</v>
      </c>
      <c r="C273" s="25" t="s">
        <v>36</v>
      </c>
      <c r="D273" s="28" t="s">
        <v>99</v>
      </c>
      <c r="E273" s="25" t="s">
        <v>517</v>
      </c>
      <c r="F273" s="25" t="s">
        <v>1783</v>
      </c>
      <c r="G273" s="25" t="s">
        <v>301</v>
      </c>
      <c r="H273" s="25" t="s">
        <v>7</v>
      </c>
      <c r="I273" s="28" t="s">
        <v>1792</v>
      </c>
      <c r="J273" s="28" t="s">
        <v>1785</v>
      </c>
      <c r="K273" s="28">
        <v>98</v>
      </c>
      <c r="L273" s="28">
        <v>2020</v>
      </c>
      <c r="M273" s="26" t="s">
        <v>1786</v>
      </c>
      <c r="N273" s="26" t="s">
        <v>1787</v>
      </c>
      <c r="O273" s="26" t="s">
        <v>1793</v>
      </c>
      <c r="P273" s="28" t="s">
        <v>84</v>
      </c>
      <c r="Q273" s="26" t="s">
        <v>84</v>
      </c>
      <c r="R273" s="26" t="s">
        <v>1794</v>
      </c>
      <c r="S273" s="28" t="s">
        <v>84</v>
      </c>
      <c r="T273" s="28" t="s">
        <v>84</v>
      </c>
      <c r="U273" s="37">
        <v>44027</v>
      </c>
      <c r="V273" s="37">
        <v>44367</v>
      </c>
      <c r="W273" s="37">
        <v>44452</v>
      </c>
      <c r="X273" s="37" t="s">
        <v>64</v>
      </c>
      <c r="Y273" s="37" t="s">
        <v>64</v>
      </c>
      <c r="Z273" s="34" t="e">
        <f>(IF(AP273=#REF!,#REF!,V273-#REF!))</f>
        <v>#REF!</v>
      </c>
      <c r="AA273" s="25" t="s">
        <v>478</v>
      </c>
      <c r="AB273" s="124">
        <v>44356</v>
      </c>
      <c r="AC273" s="112" t="s">
        <v>64</v>
      </c>
      <c r="AD273" s="112" t="s">
        <v>479</v>
      </c>
      <c r="AE273" s="125">
        <v>0</v>
      </c>
      <c r="AF273" s="4" t="s">
        <v>197</v>
      </c>
      <c r="AG273" s="107">
        <v>-84</v>
      </c>
      <c r="AH273" s="118" t="s">
        <v>198</v>
      </c>
      <c r="AI273" s="124">
        <v>44515</v>
      </c>
      <c r="AJ273" s="118" t="s">
        <v>513</v>
      </c>
      <c r="AK273" s="109" t="s">
        <v>481</v>
      </c>
      <c r="AL273" s="125">
        <v>1</v>
      </c>
      <c r="AM273" s="125">
        <v>1</v>
      </c>
      <c r="AN273" s="118" t="s">
        <v>157</v>
      </c>
      <c r="AO273" s="193" t="s">
        <v>158</v>
      </c>
      <c r="AP273" s="191" t="s">
        <v>49</v>
      </c>
      <c r="AQ273" s="85" t="s">
        <v>154</v>
      </c>
      <c r="AR273" s="48">
        <v>44228</v>
      </c>
      <c r="AS273" s="46" t="s">
        <v>62</v>
      </c>
      <c r="AT273" s="46" t="s">
        <v>84</v>
      </c>
      <c r="AU273" s="47">
        <v>1</v>
      </c>
      <c r="AV273" s="4" t="str">
        <f t="shared" si="4"/>
        <v>CUMPLIMIENTO TOTAL</v>
      </c>
      <c r="AW273" s="107" t="str">
        <f>(IF(AP273="CERRADO","NO APLICA ACCION CERRADA",AE273-#REF!))</f>
        <v>NO APLICA ACCION CERRADA</v>
      </c>
      <c r="AX273" s="118" t="str">
        <f>(IF(AP273="CERRADO","NO APLICA ACCION CERRADA",IF(Z273&lt;=0,"VENCIDO",IF(Z273&lt;=#REF!,"POR VENCER","CON TIEMPO"))))</f>
        <v>NO APLICA ACCION CERRADA</v>
      </c>
      <c r="AY273" s="48">
        <v>44228</v>
      </c>
      <c r="AZ273" s="85" t="s">
        <v>154</v>
      </c>
      <c r="BA273" s="46" t="s">
        <v>84</v>
      </c>
      <c r="BB273" s="47">
        <v>1</v>
      </c>
      <c r="BC273" s="118" t="s">
        <v>49</v>
      </c>
      <c r="BD273" s="45"/>
      <c r="BE273" s="45"/>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row>
    <row r="274" spans="1:438" ht="50.25" hidden="1" customHeight="1" x14ac:dyDescent="0.25">
      <c r="A274" s="35">
        <v>406</v>
      </c>
      <c r="B274" s="26" t="s">
        <v>1795</v>
      </c>
      <c r="C274" s="25" t="s">
        <v>748</v>
      </c>
      <c r="D274" s="25" t="s">
        <v>1796</v>
      </c>
      <c r="E274" s="76" t="s">
        <v>326</v>
      </c>
      <c r="F274" s="76" t="s">
        <v>611</v>
      </c>
      <c r="G274" s="25" t="s">
        <v>231</v>
      </c>
      <c r="H274" s="25" t="s">
        <v>7</v>
      </c>
      <c r="I274" s="28" t="s">
        <v>1797</v>
      </c>
      <c r="J274" s="28" t="s">
        <v>1798</v>
      </c>
      <c r="K274" s="28">
        <v>98</v>
      </c>
      <c r="L274" s="28">
        <v>2020</v>
      </c>
      <c r="M274" s="26" t="s">
        <v>1799</v>
      </c>
      <c r="N274" s="26" t="s">
        <v>1800</v>
      </c>
      <c r="O274" s="26" t="s">
        <v>1801</v>
      </c>
      <c r="P274" s="28" t="s">
        <v>84</v>
      </c>
      <c r="Q274" s="26" t="s">
        <v>84</v>
      </c>
      <c r="R274" s="26" t="s">
        <v>1802</v>
      </c>
      <c r="S274" s="28" t="s">
        <v>84</v>
      </c>
      <c r="T274" s="28" t="s">
        <v>84</v>
      </c>
      <c r="U274" s="37">
        <v>44027</v>
      </c>
      <c r="V274" s="37">
        <v>44135</v>
      </c>
      <c r="W274" s="37">
        <v>44452</v>
      </c>
      <c r="X274" s="37" t="s">
        <v>64</v>
      </c>
      <c r="Y274" s="37" t="s">
        <v>64</v>
      </c>
      <c r="Z274" s="34" t="e">
        <f>(IF(AP274=#REF!,#REF!,V274-#REF!))</f>
        <v>#REF!</v>
      </c>
      <c r="AA274" s="73" t="s">
        <v>1803</v>
      </c>
      <c r="AB274" s="124">
        <v>44385</v>
      </c>
      <c r="AC274" s="112" t="s">
        <v>62</v>
      </c>
      <c r="AD274" s="112" t="s">
        <v>84</v>
      </c>
      <c r="AE274" s="125">
        <v>1</v>
      </c>
      <c r="AF274" s="4" t="s">
        <v>155</v>
      </c>
      <c r="AG274" s="107">
        <v>-316</v>
      </c>
      <c r="AH274" s="118" t="s">
        <v>198</v>
      </c>
      <c r="AI274" s="124">
        <v>44515</v>
      </c>
      <c r="AJ274" s="118" t="s">
        <v>513</v>
      </c>
      <c r="AK274" s="109" t="s">
        <v>481</v>
      </c>
      <c r="AL274" s="125">
        <v>1</v>
      </c>
      <c r="AM274" s="125">
        <v>1</v>
      </c>
      <c r="AN274" s="118" t="s">
        <v>157</v>
      </c>
      <c r="AO274" s="193" t="s">
        <v>158</v>
      </c>
      <c r="AP274" s="191" t="s">
        <v>49</v>
      </c>
      <c r="AQ274" s="85" t="s">
        <v>154</v>
      </c>
      <c r="AR274" s="48">
        <v>44228</v>
      </c>
      <c r="AS274" s="46" t="s">
        <v>62</v>
      </c>
      <c r="AT274" s="46" t="s">
        <v>84</v>
      </c>
      <c r="AU274" s="47">
        <v>1</v>
      </c>
      <c r="AV274" s="4" t="str">
        <f t="shared" si="4"/>
        <v>CUMPLIMIENTO TOTAL</v>
      </c>
      <c r="AW274" s="107" t="str">
        <f>(IF(AP274="CERRADO","NO APLICA ACCION CERRADA",AE274-#REF!))</f>
        <v>NO APLICA ACCION CERRADA</v>
      </c>
      <c r="AX274" s="118" t="str">
        <f>(IF(AP274="CERRADO","NO APLICA ACCION CERRADA",IF(Z274&lt;=0,"VENCIDO",IF(Z274&lt;=#REF!,"POR VENCER","CON TIEMPO"))))</f>
        <v>NO APLICA ACCION CERRADA</v>
      </c>
      <c r="AY274" s="48">
        <v>44228</v>
      </c>
      <c r="AZ274" s="85" t="s">
        <v>154</v>
      </c>
      <c r="BA274" s="46" t="s">
        <v>84</v>
      </c>
      <c r="BB274" s="47">
        <v>1</v>
      </c>
      <c r="BC274" s="118" t="s">
        <v>49</v>
      </c>
      <c r="BD274" s="45"/>
      <c r="BE274" s="45"/>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row>
    <row r="275" spans="1:438" ht="50.25" hidden="1" customHeight="1" x14ac:dyDescent="0.25">
      <c r="A275" s="35">
        <v>407</v>
      </c>
      <c r="B275" s="26" t="s">
        <v>1804</v>
      </c>
      <c r="C275" s="25" t="s">
        <v>13</v>
      </c>
      <c r="D275" s="25" t="s">
        <v>1796</v>
      </c>
      <c r="E275" s="76" t="s">
        <v>326</v>
      </c>
      <c r="F275" s="76" t="s">
        <v>611</v>
      </c>
      <c r="G275" s="25"/>
      <c r="H275" s="25" t="s">
        <v>7</v>
      </c>
      <c r="I275" s="28" t="s">
        <v>1805</v>
      </c>
      <c r="J275" s="28" t="s">
        <v>1798</v>
      </c>
      <c r="K275" s="28">
        <v>98</v>
      </c>
      <c r="L275" s="28">
        <v>2020</v>
      </c>
      <c r="M275" s="26" t="s">
        <v>1799</v>
      </c>
      <c r="N275" s="26" t="s">
        <v>1806</v>
      </c>
      <c r="O275" s="26" t="s">
        <v>1807</v>
      </c>
      <c r="P275" s="28" t="s">
        <v>84</v>
      </c>
      <c r="Q275" s="26" t="s">
        <v>84</v>
      </c>
      <c r="R275" s="26" t="s">
        <v>1808</v>
      </c>
      <c r="S275" s="28" t="s">
        <v>84</v>
      </c>
      <c r="T275" s="28" t="s">
        <v>84</v>
      </c>
      <c r="U275" s="37">
        <v>44027</v>
      </c>
      <c r="V275" s="37">
        <v>44195</v>
      </c>
      <c r="W275" s="228">
        <v>2020</v>
      </c>
      <c r="X275" s="37" t="s">
        <v>64</v>
      </c>
      <c r="Y275" s="37" t="s">
        <v>64</v>
      </c>
      <c r="Z275" s="34" t="e">
        <f>(IF(AP275=#REF!,#REF!,V275-#REF!))</f>
        <v>#REF!</v>
      </c>
      <c r="AA275" s="118" t="s">
        <v>154</v>
      </c>
      <c r="AB275" s="124">
        <v>44337</v>
      </c>
      <c r="AC275" s="112" t="s">
        <v>62</v>
      </c>
      <c r="AD275" s="112" t="s">
        <v>84</v>
      </c>
      <c r="AE275" s="125">
        <v>1</v>
      </c>
      <c r="AF275" s="4" t="s">
        <v>155</v>
      </c>
      <c r="AG275" s="107" t="s">
        <v>156</v>
      </c>
      <c r="AH275" s="118" t="s">
        <v>156</v>
      </c>
      <c r="AI275" s="126">
        <v>44337</v>
      </c>
      <c r="AJ275" s="118" t="s">
        <v>154</v>
      </c>
      <c r="AK275" s="118" t="s">
        <v>84</v>
      </c>
      <c r="AL275" s="125">
        <v>1</v>
      </c>
      <c r="AM275" s="125">
        <v>1</v>
      </c>
      <c r="AN275" s="118" t="s">
        <v>157</v>
      </c>
      <c r="AO275" s="193" t="s">
        <v>158</v>
      </c>
      <c r="AP275" s="191" t="s">
        <v>49</v>
      </c>
      <c r="AQ275" s="85" t="s">
        <v>154</v>
      </c>
      <c r="AR275" s="48">
        <v>44228</v>
      </c>
      <c r="AS275" s="46" t="s">
        <v>62</v>
      </c>
      <c r="AT275" s="46" t="s">
        <v>84</v>
      </c>
      <c r="AU275" s="47">
        <v>1</v>
      </c>
      <c r="AV275" s="4" t="str">
        <f t="shared" si="4"/>
        <v>CUMPLIMIENTO TOTAL</v>
      </c>
      <c r="AW275" s="107" t="str">
        <f>(IF(AP275="CERRADO","NO APLICA ACCION CERRADA",AE275-#REF!))</f>
        <v>NO APLICA ACCION CERRADA</v>
      </c>
      <c r="AX275" s="118" t="str">
        <f>(IF(AP275="CERRADO","NO APLICA ACCION CERRADA",IF(Z275&lt;=0,"VENCIDO",IF(Z275&lt;=#REF!,"POR VENCER","CON TIEMPO"))))</f>
        <v>NO APLICA ACCION CERRADA</v>
      </c>
      <c r="AY275" s="48">
        <v>44228</v>
      </c>
      <c r="AZ275" s="85" t="s">
        <v>154</v>
      </c>
      <c r="BA275" s="46" t="s">
        <v>84</v>
      </c>
      <c r="BB275" s="47">
        <v>1</v>
      </c>
      <c r="BC275" s="118" t="s">
        <v>49</v>
      </c>
      <c r="BD275" s="45"/>
      <c r="BE275" s="45"/>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row>
    <row r="276" spans="1:438" ht="50.25" hidden="1" customHeight="1" x14ac:dyDescent="0.25">
      <c r="A276" s="35">
        <v>408</v>
      </c>
      <c r="B276" s="26" t="s">
        <v>1795</v>
      </c>
      <c r="C276" s="25" t="s">
        <v>748</v>
      </c>
      <c r="D276" s="25" t="s">
        <v>1796</v>
      </c>
      <c r="E276" s="76" t="s">
        <v>326</v>
      </c>
      <c r="F276" s="76" t="s">
        <v>611</v>
      </c>
      <c r="G276" s="25" t="s">
        <v>231</v>
      </c>
      <c r="H276" s="25" t="s">
        <v>7</v>
      </c>
      <c r="I276" s="28" t="s">
        <v>1809</v>
      </c>
      <c r="J276" s="28" t="s">
        <v>1798</v>
      </c>
      <c r="K276" s="28">
        <v>98</v>
      </c>
      <c r="L276" s="28">
        <v>2020</v>
      </c>
      <c r="M276" s="26" t="s">
        <v>1799</v>
      </c>
      <c r="N276" s="26" t="s">
        <v>1810</v>
      </c>
      <c r="O276" s="26" t="s">
        <v>1811</v>
      </c>
      <c r="P276" s="28" t="s">
        <v>84</v>
      </c>
      <c r="Q276" s="26" t="s">
        <v>84</v>
      </c>
      <c r="R276" s="26" t="s">
        <v>1812</v>
      </c>
      <c r="S276" s="28" t="s">
        <v>84</v>
      </c>
      <c r="T276" s="28" t="s">
        <v>84</v>
      </c>
      <c r="U276" s="37">
        <v>44027</v>
      </c>
      <c r="V276" s="37">
        <v>44135</v>
      </c>
      <c r="W276" s="37">
        <v>44452</v>
      </c>
      <c r="X276" s="37" t="s">
        <v>64</v>
      </c>
      <c r="Y276" s="37" t="s">
        <v>64</v>
      </c>
      <c r="Z276" s="34" t="e">
        <f>(IF(AP276=#REF!,#REF!,V276-#REF!))</f>
        <v>#REF!</v>
      </c>
      <c r="AA276" s="103" t="s">
        <v>1813</v>
      </c>
      <c r="AB276" s="124">
        <v>44385</v>
      </c>
      <c r="AC276" s="112" t="s">
        <v>62</v>
      </c>
      <c r="AD276" s="112" t="s">
        <v>84</v>
      </c>
      <c r="AE276" s="125">
        <v>1</v>
      </c>
      <c r="AF276" s="4" t="s">
        <v>155</v>
      </c>
      <c r="AG276" s="107">
        <v>-316</v>
      </c>
      <c r="AH276" s="118" t="s">
        <v>198</v>
      </c>
      <c r="AI276" s="124">
        <v>44515</v>
      </c>
      <c r="AJ276" s="118" t="s">
        <v>513</v>
      </c>
      <c r="AK276" s="109" t="s">
        <v>481</v>
      </c>
      <c r="AL276" s="125">
        <v>1</v>
      </c>
      <c r="AM276" s="125">
        <v>1</v>
      </c>
      <c r="AN276" s="118" t="s">
        <v>157</v>
      </c>
      <c r="AO276" s="193" t="s">
        <v>158</v>
      </c>
      <c r="AP276" s="191" t="s">
        <v>49</v>
      </c>
      <c r="AQ276" s="85" t="s">
        <v>154</v>
      </c>
      <c r="AR276" s="48">
        <v>44228</v>
      </c>
      <c r="AS276" s="46" t="s">
        <v>62</v>
      </c>
      <c r="AT276" s="46" t="s">
        <v>84</v>
      </c>
      <c r="AU276" s="47">
        <v>1</v>
      </c>
      <c r="AV276" s="4" t="str">
        <f t="shared" si="4"/>
        <v>CUMPLIMIENTO TOTAL</v>
      </c>
      <c r="AW276" s="107" t="str">
        <f>(IF(AP276="CERRADO","NO APLICA ACCION CERRADA",AE276-#REF!))</f>
        <v>NO APLICA ACCION CERRADA</v>
      </c>
      <c r="AX276" s="118" t="str">
        <f>(IF(AP276="CERRADO","NO APLICA ACCION CERRADA",IF(Z276&lt;=0,"VENCIDO",IF(Z276&lt;=#REF!,"POR VENCER","CON TIEMPO"))))</f>
        <v>NO APLICA ACCION CERRADA</v>
      </c>
      <c r="AY276" s="48">
        <v>44228</v>
      </c>
      <c r="AZ276" s="85" t="s">
        <v>154</v>
      </c>
      <c r="BA276" s="46" t="s">
        <v>84</v>
      </c>
      <c r="BB276" s="47">
        <v>1</v>
      </c>
      <c r="BC276" s="118" t="s">
        <v>49</v>
      </c>
      <c r="BD276" s="45"/>
      <c r="BE276" s="45"/>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row>
    <row r="277" spans="1:438" ht="50.25" hidden="1" customHeight="1" x14ac:dyDescent="0.25">
      <c r="A277" s="35">
        <v>409</v>
      </c>
      <c r="B277" s="26" t="s">
        <v>1814</v>
      </c>
      <c r="C277" s="25" t="s">
        <v>13</v>
      </c>
      <c r="D277" s="25" t="s">
        <v>1796</v>
      </c>
      <c r="E277" s="76" t="s">
        <v>326</v>
      </c>
      <c r="F277" s="76" t="s">
        <v>611</v>
      </c>
      <c r="G277" s="25"/>
      <c r="H277" s="25" t="s">
        <v>7</v>
      </c>
      <c r="I277" s="28" t="s">
        <v>1815</v>
      </c>
      <c r="J277" s="28" t="s">
        <v>1798</v>
      </c>
      <c r="K277" s="28">
        <v>98</v>
      </c>
      <c r="L277" s="28">
        <v>2020</v>
      </c>
      <c r="M277" s="26" t="s">
        <v>1799</v>
      </c>
      <c r="N277" s="26" t="s">
        <v>1816</v>
      </c>
      <c r="O277" s="26" t="s">
        <v>1817</v>
      </c>
      <c r="P277" s="28" t="s">
        <v>84</v>
      </c>
      <c r="Q277" s="26" t="s">
        <v>84</v>
      </c>
      <c r="R277" s="26" t="s">
        <v>1818</v>
      </c>
      <c r="S277" s="28" t="s">
        <v>84</v>
      </c>
      <c r="T277" s="28" t="s">
        <v>84</v>
      </c>
      <c r="U277" s="37">
        <v>44027</v>
      </c>
      <c r="V277" s="37">
        <v>44195</v>
      </c>
      <c r="W277" s="228">
        <v>2020</v>
      </c>
      <c r="X277" s="37" t="s">
        <v>64</v>
      </c>
      <c r="Y277" s="37" t="s">
        <v>64</v>
      </c>
      <c r="Z277" s="34" t="e">
        <f>(IF(AP277=#REF!,#REF!,V277-#REF!))</f>
        <v>#REF!</v>
      </c>
      <c r="AA277" s="118" t="s">
        <v>154</v>
      </c>
      <c r="AB277" s="124">
        <v>44337</v>
      </c>
      <c r="AC277" s="112" t="s">
        <v>62</v>
      </c>
      <c r="AD277" s="112" t="s">
        <v>84</v>
      </c>
      <c r="AE277" s="125">
        <v>1</v>
      </c>
      <c r="AF277" s="4" t="s">
        <v>155</v>
      </c>
      <c r="AG277" s="107" t="s">
        <v>156</v>
      </c>
      <c r="AH277" s="118" t="s">
        <v>156</v>
      </c>
      <c r="AI277" s="126">
        <v>44337</v>
      </c>
      <c r="AJ277" s="118" t="s">
        <v>154</v>
      </c>
      <c r="AK277" s="118" t="s">
        <v>84</v>
      </c>
      <c r="AL277" s="125">
        <v>1</v>
      </c>
      <c r="AM277" s="125">
        <v>1</v>
      </c>
      <c r="AN277" s="118" t="s">
        <v>157</v>
      </c>
      <c r="AO277" s="193" t="s">
        <v>158</v>
      </c>
      <c r="AP277" s="191" t="s">
        <v>49</v>
      </c>
      <c r="AQ277" s="85" t="s">
        <v>154</v>
      </c>
      <c r="AR277" s="48">
        <v>44228</v>
      </c>
      <c r="AS277" s="46" t="s">
        <v>62</v>
      </c>
      <c r="AT277" s="46" t="s">
        <v>84</v>
      </c>
      <c r="AU277" s="47">
        <v>1</v>
      </c>
      <c r="AV277" s="4" t="str">
        <f t="shared" si="4"/>
        <v>CUMPLIMIENTO TOTAL</v>
      </c>
      <c r="AW277" s="107" t="str">
        <f>(IF(AP277="CERRADO","NO APLICA ACCION CERRADA",AE277-#REF!))</f>
        <v>NO APLICA ACCION CERRADA</v>
      </c>
      <c r="AX277" s="118" t="str">
        <f>(IF(AP277="CERRADO","NO APLICA ACCION CERRADA",IF(Z277&lt;=0,"VENCIDO",IF(Z277&lt;=#REF!,"POR VENCER","CON TIEMPO"))))</f>
        <v>NO APLICA ACCION CERRADA</v>
      </c>
      <c r="AY277" s="48">
        <v>44228</v>
      </c>
      <c r="AZ277" s="85" t="s">
        <v>154</v>
      </c>
      <c r="BA277" s="46" t="s">
        <v>84</v>
      </c>
      <c r="BB277" s="47">
        <v>1</v>
      </c>
      <c r="BC277" s="118" t="s">
        <v>49</v>
      </c>
      <c r="BD277" s="45"/>
      <c r="BE277" s="45"/>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row>
    <row r="278" spans="1:438" ht="50.25" hidden="1" customHeight="1" x14ac:dyDescent="0.25">
      <c r="A278" s="35">
        <v>410</v>
      </c>
      <c r="B278" s="26" t="s">
        <v>1819</v>
      </c>
      <c r="C278" s="25" t="s">
        <v>21</v>
      </c>
      <c r="D278" s="28" t="s">
        <v>96</v>
      </c>
      <c r="E278" s="76" t="s">
        <v>326</v>
      </c>
      <c r="F278" s="76" t="s">
        <v>611</v>
      </c>
      <c r="G278" s="25" t="s">
        <v>301</v>
      </c>
      <c r="H278" s="25" t="s">
        <v>7</v>
      </c>
      <c r="I278" s="28" t="s">
        <v>1820</v>
      </c>
      <c r="J278" s="28" t="s">
        <v>1798</v>
      </c>
      <c r="K278" s="28">
        <v>98</v>
      </c>
      <c r="L278" s="28">
        <v>2020</v>
      </c>
      <c r="M278" s="26" t="s">
        <v>1799</v>
      </c>
      <c r="N278" s="26" t="s">
        <v>1816</v>
      </c>
      <c r="O278" s="26" t="s">
        <v>1821</v>
      </c>
      <c r="P278" s="28" t="s">
        <v>84</v>
      </c>
      <c r="Q278" s="26" t="s">
        <v>84</v>
      </c>
      <c r="R278" s="26" t="s">
        <v>1822</v>
      </c>
      <c r="S278" s="28" t="s">
        <v>84</v>
      </c>
      <c r="T278" s="28" t="s">
        <v>84</v>
      </c>
      <c r="U278" s="37">
        <v>44027</v>
      </c>
      <c r="V278" s="37">
        <v>44195</v>
      </c>
      <c r="W278" s="228">
        <v>2020</v>
      </c>
      <c r="X278" s="37" t="s">
        <v>64</v>
      </c>
      <c r="Y278" s="37" t="s">
        <v>64</v>
      </c>
      <c r="Z278" s="34" t="e">
        <f>(IF(AP278=#REF!,#REF!,V278-#REF!))</f>
        <v>#REF!</v>
      </c>
      <c r="AA278" s="118" t="s">
        <v>154</v>
      </c>
      <c r="AB278" s="124">
        <v>44337</v>
      </c>
      <c r="AC278" s="112" t="s">
        <v>62</v>
      </c>
      <c r="AD278" s="112" t="s">
        <v>84</v>
      </c>
      <c r="AE278" s="125">
        <v>1</v>
      </c>
      <c r="AF278" s="4" t="s">
        <v>155</v>
      </c>
      <c r="AG278" s="107" t="s">
        <v>156</v>
      </c>
      <c r="AH278" s="118" t="s">
        <v>156</v>
      </c>
      <c r="AI278" s="126">
        <v>44337</v>
      </c>
      <c r="AJ278" s="118" t="s">
        <v>154</v>
      </c>
      <c r="AK278" s="118" t="s">
        <v>84</v>
      </c>
      <c r="AL278" s="125">
        <v>1</v>
      </c>
      <c r="AM278" s="125">
        <v>1</v>
      </c>
      <c r="AN278" s="118" t="s">
        <v>157</v>
      </c>
      <c r="AO278" s="193" t="s">
        <v>158</v>
      </c>
      <c r="AP278" s="191" t="s">
        <v>49</v>
      </c>
      <c r="AQ278" s="85" t="s">
        <v>154</v>
      </c>
      <c r="AR278" s="48">
        <v>44228</v>
      </c>
      <c r="AS278" s="46" t="s">
        <v>62</v>
      </c>
      <c r="AT278" s="46" t="s">
        <v>84</v>
      </c>
      <c r="AU278" s="47">
        <v>1</v>
      </c>
      <c r="AV278" s="4" t="str">
        <f t="shared" si="4"/>
        <v>CUMPLIMIENTO TOTAL</v>
      </c>
      <c r="AW278" s="107" t="str">
        <f>(IF(AP278="CERRADO","NO APLICA ACCION CERRADA",AE278-#REF!))</f>
        <v>NO APLICA ACCION CERRADA</v>
      </c>
      <c r="AX278" s="118" t="str">
        <f>(IF(AP278="CERRADO","NO APLICA ACCION CERRADA",IF(Z278&lt;=0,"VENCIDO",IF(Z278&lt;=#REF!,"POR VENCER","CON TIEMPO"))))</f>
        <v>NO APLICA ACCION CERRADA</v>
      </c>
      <c r="AY278" s="48">
        <v>44228</v>
      </c>
      <c r="AZ278" s="85" t="s">
        <v>154</v>
      </c>
      <c r="BA278" s="46" t="s">
        <v>84</v>
      </c>
      <c r="BB278" s="47">
        <v>1</v>
      </c>
      <c r="BC278" s="118" t="s">
        <v>49</v>
      </c>
      <c r="BD278" s="45"/>
      <c r="BE278" s="45"/>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row>
    <row r="279" spans="1:438" ht="50.25" hidden="1" customHeight="1" x14ac:dyDescent="0.25">
      <c r="A279" s="35">
        <v>411</v>
      </c>
      <c r="B279" s="26" t="s">
        <v>1823</v>
      </c>
      <c r="C279" s="25" t="s">
        <v>748</v>
      </c>
      <c r="D279" s="25" t="s">
        <v>1796</v>
      </c>
      <c r="E279" s="76" t="s">
        <v>326</v>
      </c>
      <c r="F279" s="76" t="s">
        <v>1602</v>
      </c>
      <c r="G279" s="25" t="s">
        <v>231</v>
      </c>
      <c r="H279" s="25" t="s">
        <v>7</v>
      </c>
      <c r="I279" s="28" t="s">
        <v>1824</v>
      </c>
      <c r="J279" s="28" t="s">
        <v>1825</v>
      </c>
      <c r="K279" s="28">
        <v>98</v>
      </c>
      <c r="L279" s="28">
        <v>2020</v>
      </c>
      <c r="M279" s="26" t="s">
        <v>1826</v>
      </c>
      <c r="N279" s="26" t="s">
        <v>1827</v>
      </c>
      <c r="O279" s="26" t="s">
        <v>1828</v>
      </c>
      <c r="P279" s="28" t="s">
        <v>84</v>
      </c>
      <c r="Q279" s="26" t="s">
        <v>84</v>
      </c>
      <c r="R279" s="26" t="s">
        <v>1829</v>
      </c>
      <c r="S279" s="28" t="s">
        <v>84</v>
      </c>
      <c r="T279" s="28" t="s">
        <v>84</v>
      </c>
      <c r="U279" s="37">
        <v>44027</v>
      </c>
      <c r="V279" s="37">
        <v>44135</v>
      </c>
      <c r="W279" s="37">
        <v>44452</v>
      </c>
      <c r="X279" s="37" t="s">
        <v>64</v>
      </c>
      <c r="Y279" s="37" t="s">
        <v>64</v>
      </c>
      <c r="Z279" s="34" t="e">
        <f>(IF(AP279=#REF!,#REF!,V279-#REF!))</f>
        <v>#REF!</v>
      </c>
      <c r="AA279" s="107" t="s">
        <v>1830</v>
      </c>
      <c r="AB279" s="124">
        <v>44385</v>
      </c>
      <c r="AC279" s="112" t="s">
        <v>62</v>
      </c>
      <c r="AD279" s="112" t="s">
        <v>84</v>
      </c>
      <c r="AE279" s="125">
        <v>1</v>
      </c>
      <c r="AF279" s="4" t="s">
        <v>155</v>
      </c>
      <c r="AG279" s="107">
        <v>-316</v>
      </c>
      <c r="AH279" s="118" t="s">
        <v>198</v>
      </c>
      <c r="AI279" s="124">
        <v>44515</v>
      </c>
      <c r="AJ279" s="118" t="s">
        <v>513</v>
      </c>
      <c r="AK279" s="109" t="s">
        <v>481</v>
      </c>
      <c r="AL279" s="125">
        <v>1</v>
      </c>
      <c r="AM279" s="125">
        <v>1</v>
      </c>
      <c r="AN279" s="118" t="s">
        <v>157</v>
      </c>
      <c r="AO279" s="193" t="s">
        <v>158</v>
      </c>
      <c r="AP279" s="191" t="s">
        <v>49</v>
      </c>
      <c r="AQ279" s="85" t="s">
        <v>154</v>
      </c>
      <c r="AR279" s="48">
        <v>44228</v>
      </c>
      <c r="AS279" s="46" t="s">
        <v>62</v>
      </c>
      <c r="AT279" s="46" t="s">
        <v>84</v>
      </c>
      <c r="AU279" s="47">
        <v>1</v>
      </c>
      <c r="AV279" s="4" t="str">
        <f t="shared" si="4"/>
        <v>CUMPLIMIENTO TOTAL</v>
      </c>
      <c r="AW279" s="107" t="str">
        <f>(IF(AP279="CERRADO","NO APLICA ACCION CERRADA",AE279-#REF!))</f>
        <v>NO APLICA ACCION CERRADA</v>
      </c>
      <c r="AX279" s="118" t="str">
        <f>(IF(AP279="CERRADO","NO APLICA ACCION CERRADA",IF(Z279&lt;=0,"VENCIDO",IF(Z279&lt;=#REF!,"POR VENCER","CON TIEMPO"))))</f>
        <v>NO APLICA ACCION CERRADA</v>
      </c>
      <c r="AY279" s="48">
        <v>44228</v>
      </c>
      <c r="AZ279" s="85" t="s">
        <v>154</v>
      </c>
      <c r="BA279" s="46" t="s">
        <v>84</v>
      </c>
      <c r="BB279" s="47">
        <v>1</v>
      </c>
      <c r="BC279" s="118" t="s">
        <v>49</v>
      </c>
      <c r="BD279" s="45"/>
      <c r="BE279" s="45"/>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row>
    <row r="280" spans="1:438" ht="50.25" hidden="1" customHeight="1" x14ac:dyDescent="0.25">
      <c r="A280" s="35">
        <v>412</v>
      </c>
      <c r="B280" s="26" t="s">
        <v>1831</v>
      </c>
      <c r="C280" s="25" t="s">
        <v>13</v>
      </c>
      <c r="D280" s="25" t="s">
        <v>1796</v>
      </c>
      <c r="E280" s="76" t="s">
        <v>326</v>
      </c>
      <c r="F280" s="76" t="s">
        <v>611</v>
      </c>
      <c r="G280" s="25"/>
      <c r="H280" s="25" t="s">
        <v>7</v>
      </c>
      <c r="I280" s="28" t="s">
        <v>1832</v>
      </c>
      <c r="J280" s="28" t="s">
        <v>1833</v>
      </c>
      <c r="K280" s="28">
        <v>98</v>
      </c>
      <c r="L280" s="28">
        <v>2020</v>
      </c>
      <c r="M280" s="26" t="s">
        <v>1834</v>
      </c>
      <c r="N280" s="26" t="s">
        <v>1835</v>
      </c>
      <c r="O280" s="26" t="s">
        <v>1836</v>
      </c>
      <c r="P280" s="28" t="s">
        <v>84</v>
      </c>
      <c r="Q280" s="26" t="s">
        <v>84</v>
      </c>
      <c r="R280" s="26" t="s">
        <v>1837</v>
      </c>
      <c r="S280" s="28" t="s">
        <v>84</v>
      </c>
      <c r="T280" s="28" t="s">
        <v>84</v>
      </c>
      <c r="U280" s="37">
        <v>44027</v>
      </c>
      <c r="V280" s="37">
        <v>44195</v>
      </c>
      <c r="W280" s="228">
        <v>2020</v>
      </c>
      <c r="X280" s="37" t="s">
        <v>64</v>
      </c>
      <c r="Y280" s="37" t="s">
        <v>64</v>
      </c>
      <c r="Z280" s="34" t="e">
        <f>(IF(AP280=#REF!,#REF!,V280-#REF!))</f>
        <v>#REF!</v>
      </c>
      <c r="AA280" s="118" t="s">
        <v>154</v>
      </c>
      <c r="AB280" s="124">
        <v>44337</v>
      </c>
      <c r="AC280" s="112" t="s">
        <v>62</v>
      </c>
      <c r="AD280" s="112" t="s">
        <v>84</v>
      </c>
      <c r="AE280" s="125">
        <v>1</v>
      </c>
      <c r="AF280" s="4" t="s">
        <v>155</v>
      </c>
      <c r="AG280" s="107" t="s">
        <v>156</v>
      </c>
      <c r="AH280" s="118" t="s">
        <v>156</v>
      </c>
      <c r="AI280" s="126">
        <v>44337</v>
      </c>
      <c r="AJ280" s="118" t="s">
        <v>154</v>
      </c>
      <c r="AK280" s="118" t="s">
        <v>84</v>
      </c>
      <c r="AL280" s="125">
        <v>1</v>
      </c>
      <c r="AM280" s="125">
        <v>1</v>
      </c>
      <c r="AN280" s="118" t="s">
        <v>157</v>
      </c>
      <c r="AO280" s="193" t="s">
        <v>158</v>
      </c>
      <c r="AP280" s="191" t="s">
        <v>49</v>
      </c>
      <c r="AQ280" s="85" t="s">
        <v>154</v>
      </c>
      <c r="AR280" s="48">
        <v>44228</v>
      </c>
      <c r="AS280" s="46" t="s">
        <v>62</v>
      </c>
      <c r="AT280" s="46" t="s">
        <v>84</v>
      </c>
      <c r="AU280" s="47">
        <v>1</v>
      </c>
      <c r="AV280" s="4" t="str">
        <f t="shared" si="4"/>
        <v>CUMPLIMIENTO TOTAL</v>
      </c>
      <c r="AW280" s="107" t="str">
        <f>(IF(AP280="CERRADO","NO APLICA ACCION CERRADA",AE280-#REF!))</f>
        <v>NO APLICA ACCION CERRADA</v>
      </c>
      <c r="AX280" s="118" t="str">
        <f>(IF(AP280="CERRADO","NO APLICA ACCION CERRADA",IF(Z280&lt;=0,"VENCIDO",IF(Z280&lt;=#REF!,"POR VENCER","CON TIEMPO"))))</f>
        <v>NO APLICA ACCION CERRADA</v>
      </c>
      <c r="AY280" s="48">
        <v>44228</v>
      </c>
      <c r="AZ280" s="85" t="s">
        <v>154</v>
      </c>
      <c r="BA280" s="46" t="s">
        <v>84</v>
      </c>
      <c r="BB280" s="47">
        <v>1</v>
      </c>
      <c r="BC280" s="118" t="s">
        <v>49</v>
      </c>
      <c r="BD280" s="45"/>
      <c r="BE280" s="45"/>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row>
    <row r="281" spans="1:438" ht="50.25" hidden="1" customHeight="1" x14ac:dyDescent="0.25">
      <c r="A281" s="35">
        <v>413</v>
      </c>
      <c r="B281" s="26" t="s">
        <v>1831</v>
      </c>
      <c r="C281" s="25" t="s">
        <v>13</v>
      </c>
      <c r="D281" s="25" t="s">
        <v>1796</v>
      </c>
      <c r="E281" s="76" t="s">
        <v>326</v>
      </c>
      <c r="F281" s="76" t="s">
        <v>1602</v>
      </c>
      <c r="G281" s="25"/>
      <c r="H281" s="25" t="s">
        <v>7</v>
      </c>
      <c r="I281" s="28" t="s">
        <v>1838</v>
      </c>
      <c r="J281" s="28" t="s">
        <v>1839</v>
      </c>
      <c r="K281" s="28">
        <v>98</v>
      </c>
      <c r="L281" s="28">
        <v>2020</v>
      </c>
      <c r="M281" s="26" t="s">
        <v>1840</v>
      </c>
      <c r="N281" s="26" t="s">
        <v>1835</v>
      </c>
      <c r="O281" s="26" t="s">
        <v>1841</v>
      </c>
      <c r="P281" s="28" t="s">
        <v>84</v>
      </c>
      <c r="Q281" s="26" t="s">
        <v>84</v>
      </c>
      <c r="R281" s="26" t="s">
        <v>1837</v>
      </c>
      <c r="S281" s="28" t="s">
        <v>84</v>
      </c>
      <c r="T281" s="28" t="s">
        <v>84</v>
      </c>
      <c r="U281" s="37">
        <v>44027</v>
      </c>
      <c r="V281" s="37">
        <v>44195</v>
      </c>
      <c r="W281" s="228">
        <v>2020</v>
      </c>
      <c r="X281" s="37" t="s">
        <v>64</v>
      </c>
      <c r="Y281" s="37" t="s">
        <v>64</v>
      </c>
      <c r="Z281" s="34" t="e">
        <f>(IF(AP281=#REF!,#REF!,V281-#REF!))</f>
        <v>#REF!</v>
      </c>
      <c r="AA281" s="118" t="s">
        <v>154</v>
      </c>
      <c r="AB281" s="124">
        <v>44337</v>
      </c>
      <c r="AC281" s="112" t="s">
        <v>62</v>
      </c>
      <c r="AD281" s="112" t="s">
        <v>84</v>
      </c>
      <c r="AE281" s="125">
        <v>1</v>
      </c>
      <c r="AF281" s="4" t="s">
        <v>155</v>
      </c>
      <c r="AG281" s="107" t="s">
        <v>156</v>
      </c>
      <c r="AH281" s="118" t="s">
        <v>156</v>
      </c>
      <c r="AI281" s="126">
        <v>44337</v>
      </c>
      <c r="AJ281" s="118" t="s">
        <v>154</v>
      </c>
      <c r="AK281" s="118" t="s">
        <v>84</v>
      </c>
      <c r="AL281" s="125">
        <v>1</v>
      </c>
      <c r="AM281" s="125">
        <v>1</v>
      </c>
      <c r="AN281" s="118" t="s">
        <v>157</v>
      </c>
      <c r="AO281" s="193" t="s">
        <v>158</v>
      </c>
      <c r="AP281" s="191" t="s">
        <v>49</v>
      </c>
      <c r="AQ281" s="85" t="s">
        <v>154</v>
      </c>
      <c r="AR281" s="48">
        <v>44228</v>
      </c>
      <c r="AS281" s="46" t="s">
        <v>62</v>
      </c>
      <c r="AT281" s="46" t="s">
        <v>84</v>
      </c>
      <c r="AU281" s="47">
        <v>1</v>
      </c>
      <c r="AV281" s="4" t="str">
        <f t="shared" si="4"/>
        <v>CUMPLIMIENTO TOTAL</v>
      </c>
      <c r="AW281" s="107" t="str">
        <f>(IF(AP281="CERRADO","NO APLICA ACCION CERRADA",AE281-#REF!))</f>
        <v>NO APLICA ACCION CERRADA</v>
      </c>
      <c r="AX281" s="118" t="str">
        <f>(IF(AP281="CERRADO","NO APLICA ACCION CERRADA",IF(Z281&lt;=0,"VENCIDO",IF(Z281&lt;=#REF!,"POR VENCER","CON TIEMPO"))))</f>
        <v>NO APLICA ACCION CERRADA</v>
      </c>
      <c r="AY281" s="48">
        <v>44228</v>
      </c>
      <c r="AZ281" s="85" t="s">
        <v>154</v>
      </c>
      <c r="BA281" s="46" t="s">
        <v>84</v>
      </c>
      <c r="BB281" s="47">
        <v>1</v>
      </c>
      <c r="BC281" s="118" t="s">
        <v>49</v>
      </c>
      <c r="BD281" s="45"/>
      <c r="BE281" s="45"/>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row>
    <row r="282" spans="1:438" ht="50.25" hidden="1" customHeight="1" x14ac:dyDescent="0.25">
      <c r="A282" s="35">
        <v>414</v>
      </c>
      <c r="B282" s="26" t="s">
        <v>1831</v>
      </c>
      <c r="C282" s="25" t="s">
        <v>13</v>
      </c>
      <c r="D282" s="25" t="s">
        <v>1796</v>
      </c>
      <c r="E282" s="76" t="s">
        <v>326</v>
      </c>
      <c r="F282" s="76" t="s">
        <v>611</v>
      </c>
      <c r="G282" s="25"/>
      <c r="H282" s="25" t="s">
        <v>7</v>
      </c>
      <c r="I282" s="28" t="s">
        <v>1842</v>
      </c>
      <c r="J282" s="28" t="s">
        <v>1843</v>
      </c>
      <c r="K282" s="28">
        <v>98</v>
      </c>
      <c r="L282" s="28">
        <v>2020</v>
      </c>
      <c r="M282" s="26" t="s">
        <v>1844</v>
      </c>
      <c r="N282" s="26" t="s">
        <v>1835</v>
      </c>
      <c r="O282" s="26" t="s">
        <v>1841</v>
      </c>
      <c r="P282" s="28" t="s">
        <v>84</v>
      </c>
      <c r="Q282" s="26" t="s">
        <v>84</v>
      </c>
      <c r="R282" s="26" t="s">
        <v>1845</v>
      </c>
      <c r="S282" s="28" t="s">
        <v>84</v>
      </c>
      <c r="T282" s="28" t="s">
        <v>84</v>
      </c>
      <c r="U282" s="37">
        <v>44027</v>
      </c>
      <c r="V282" s="37">
        <v>44195</v>
      </c>
      <c r="W282" s="228">
        <v>2020</v>
      </c>
      <c r="X282" s="37" t="s">
        <v>64</v>
      </c>
      <c r="Y282" s="37" t="s">
        <v>64</v>
      </c>
      <c r="Z282" s="34" t="e">
        <f>(IF(AP282=#REF!,#REF!,V282-#REF!))</f>
        <v>#REF!</v>
      </c>
      <c r="AA282" s="118" t="s">
        <v>154</v>
      </c>
      <c r="AB282" s="124">
        <v>44337</v>
      </c>
      <c r="AC282" s="112" t="s">
        <v>62</v>
      </c>
      <c r="AD282" s="112" t="s">
        <v>84</v>
      </c>
      <c r="AE282" s="125">
        <v>1</v>
      </c>
      <c r="AF282" s="4" t="s">
        <v>155</v>
      </c>
      <c r="AG282" s="107" t="s">
        <v>156</v>
      </c>
      <c r="AH282" s="118" t="s">
        <v>156</v>
      </c>
      <c r="AI282" s="126">
        <v>44337</v>
      </c>
      <c r="AJ282" s="118" t="s">
        <v>154</v>
      </c>
      <c r="AK282" s="118" t="s">
        <v>84</v>
      </c>
      <c r="AL282" s="125">
        <v>1</v>
      </c>
      <c r="AM282" s="125">
        <v>1</v>
      </c>
      <c r="AN282" s="118" t="s">
        <v>157</v>
      </c>
      <c r="AO282" s="193" t="s">
        <v>158</v>
      </c>
      <c r="AP282" s="191" t="s">
        <v>49</v>
      </c>
      <c r="AQ282" s="85" t="s">
        <v>154</v>
      </c>
      <c r="AR282" s="48">
        <v>44228</v>
      </c>
      <c r="AS282" s="46" t="s">
        <v>62</v>
      </c>
      <c r="AT282" s="46" t="s">
        <v>84</v>
      </c>
      <c r="AU282" s="47">
        <v>1</v>
      </c>
      <c r="AV282" s="4" t="str">
        <f t="shared" si="4"/>
        <v>CUMPLIMIENTO TOTAL</v>
      </c>
      <c r="AW282" s="107" t="str">
        <f>(IF(AP282="CERRADO","NO APLICA ACCION CERRADA",AE282-#REF!))</f>
        <v>NO APLICA ACCION CERRADA</v>
      </c>
      <c r="AX282" s="118" t="str">
        <f>(IF(AP282="CERRADO","NO APLICA ACCION CERRADA",IF(Z282&lt;=0,"VENCIDO",IF(Z282&lt;=#REF!,"POR VENCER","CON TIEMPO"))))</f>
        <v>NO APLICA ACCION CERRADA</v>
      </c>
      <c r="AY282" s="48">
        <v>44228</v>
      </c>
      <c r="AZ282" s="85" t="s">
        <v>154</v>
      </c>
      <c r="BA282" s="46" t="s">
        <v>84</v>
      </c>
      <c r="BB282" s="47">
        <v>1</v>
      </c>
      <c r="BC282" s="118" t="s">
        <v>49</v>
      </c>
      <c r="BD282" s="45"/>
      <c r="BE282" s="45"/>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row>
    <row r="283" spans="1:438" ht="50.25" hidden="1" customHeight="1" x14ac:dyDescent="0.25">
      <c r="A283" s="35">
        <v>415</v>
      </c>
      <c r="B283" s="26" t="s">
        <v>1846</v>
      </c>
      <c r="C283" s="25" t="s">
        <v>748</v>
      </c>
      <c r="D283" s="25" t="s">
        <v>1796</v>
      </c>
      <c r="E283" s="76" t="s">
        <v>326</v>
      </c>
      <c r="F283" s="76" t="s">
        <v>611</v>
      </c>
      <c r="G283" s="25" t="s">
        <v>231</v>
      </c>
      <c r="H283" s="25" t="s">
        <v>7</v>
      </c>
      <c r="I283" s="28" t="s">
        <v>1847</v>
      </c>
      <c r="J283" s="28" t="s">
        <v>1843</v>
      </c>
      <c r="K283" s="28">
        <v>98</v>
      </c>
      <c r="L283" s="28">
        <v>2020</v>
      </c>
      <c r="M283" s="26" t="s">
        <v>1848</v>
      </c>
      <c r="N283" s="26" t="s">
        <v>1816</v>
      </c>
      <c r="O283" s="26" t="s">
        <v>1849</v>
      </c>
      <c r="P283" s="28" t="s">
        <v>84</v>
      </c>
      <c r="Q283" s="26" t="s">
        <v>84</v>
      </c>
      <c r="R283" s="26" t="s">
        <v>1850</v>
      </c>
      <c r="S283" s="28" t="s">
        <v>84</v>
      </c>
      <c r="T283" s="28" t="s">
        <v>84</v>
      </c>
      <c r="U283" s="37">
        <v>44027</v>
      </c>
      <c r="V283" s="37">
        <v>44367</v>
      </c>
      <c r="W283" s="37">
        <v>44452</v>
      </c>
      <c r="X283" s="37" t="s">
        <v>64</v>
      </c>
      <c r="Y283" s="37" t="s">
        <v>64</v>
      </c>
      <c r="Z283" s="34" t="e">
        <f>(IF(AP283=#REF!,#REF!,V283-#REF!))</f>
        <v>#REF!</v>
      </c>
      <c r="AA283" s="107" t="s">
        <v>1851</v>
      </c>
      <c r="AB283" s="124">
        <v>44385</v>
      </c>
      <c r="AC283" s="112" t="s">
        <v>64</v>
      </c>
      <c r="AD283" s="107" t="s">
        <v>1852</v>
      </c>
      <c r="AE283" s="125">
        <v>0.8</v>
      </c>
      <c r="AF283" s="4" t="s">
        <v>527</v>
      </c>
      <c r="AG283" s="107">
        <v>-84</v>
      </c>
      <c r="AH283" s="118" t="s">
        <v>198</v>
      </c>
      <c r="AI283" s="124">
        <v>44515</v>
      </c>
      <c r="AJ283" s="118" t="s">
        <v>513</v>
      </c>
      <c r="AK283" s="109" t="s">
        <v>481</v>
      </c>
      <c r="AL283" s="125">
        <v>1</v>
      </c>
      <c r="AM283" s="125">
        <v>1</v>
      </c>
      <c r="AN283" s="118" t="s">
        <v>157</v>
      </c>
      <c r="AO283" s="193" t="s">
        <v>158</v>
      </c>
      <c r="AP283" s="191" t="s">
        <v>49</v>
      </c>
      <c r="AQ283" s="85" t="s">
        <v>154</v>
      </c>
      <c r="AR283" s="48">
        <v>44228</v>
      </c>
      <c r="AS283" s="46" t="s">
        <v>62</v>
      </c>
      <c r="AT283" s="46" t="s">
        <v>84</v>
      </c>
      <c r="AU283" s="47">
        <v>1</v>
      </c>
      <c r="AV283" s="4" t="str">
        <f t="shared" si="4"/>
        <v>CUMPLIMIENTO TOTAL</v>
      </c>
      <c r="AW283" s="107" t="str">
        <f>(IF(AP283="CERRADO","NO APLICA ACCION CERRADA",AE283-#REF!))</f>
        <v>NO APLICA ACCION CERRADA</v>
      </c>
      <c r="AX283" s="118" t="str">
        <f>(IF(AP283="CERRADO","NO APLICA ACCION CERRADA",IF(Z283&lt;=0,"VENCIDO",IF(Z283&lt;=#REF!,"POR VENCER","CON TIEMPO"))))</f>
        <v>NO APLICA ACCION CERRADA</v>
      </c>
      <c r="AY283" s="48">
        <v>44228</v>
      </c>
      <c r="AZ283" s="85" t="s">
        <v>154</v>
      </c>
      <c r="BA283" s="46" t="s">
        <v>84</v>
      </c>
      <c r="BB283" s="47">
        <v>1</v>
      </c>
      <c r="BC283" s="118" t="s">
        <v>49</v>
      </c>
      <c r="BD283" s="45"/>
      <c r="BE283" s="45"/>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row>
    <row r="284" spans="1:438" ht="50.25" hidden="1" customHeight="1" x14ac:dyDescent="0.25">
      <c r="A284" s="35">
        <v>418</v>
      </c>
      <c r="B284" s="26" t="s">
        <v>1791</v>
      </c>
      <c r="C284" s="25" t="s">
        <v>36</v>
      </c>
      <c r="D284" s="28" t="s">
        <v>99</v>
      </c>
      <c r="E284" s="25" t="s">
        <v>334</v>
      </c>
      <c r="F284" s="25" t="s">
        <v>936</v>
      </c>
      <c r="G284" s="25" t="s">
        <v>301</v>
      </c>
      <c r="H284" s="25" t="s">
        <v>7</v>
      </c>
      <c r="I284" s="28" t="s">
        <v>1853</v>
      </c>
      <c r="J284" s="28" t="s">
        <v>1854</v>
      </c>
      <c r="K284" s="28">
        <v>98</v>
      </c>
      <c r="L284" s="28">
        <v>2020</v>
      </c>
      <c r="M284" s="26" t="s">
        <v>1855</v>
      </c>
      <c r="N284" s="26" t="s">
        <v>1856</v>
      </c>
      <c r="O284" s="26" t="s">
        <v>1857</v>
      </c>
      <c r="P284" s="28" t="s">
        <v>84</v>
      </c>
      <c r="Q284" s="26" t="s">
        <v>84</v>
      </c>
      <c r="R284" s="26" t="s">
        <v>1858</v>
      </c>
      <c r="S284" s="28" t="s">
        <v>84</v>
      </c>
      <c r="T284" s="28" t="s">
        <v>84</v>
      </c>
      <c r="U284" s="37">
        <v>44027</v>
      </c>
      <c r="V284" s="37">
        <v>44195</v>
      </c>
      <c r="W284" s="37">
        <v>44452</v>
      </c>
      <c r="X284" s="37" t="s">
        <v>64</v>
      </c>
      <c r="Y284" s="37" t="s">
        <v>64</v>
      </c>
      <c r="Z284" s="34" t="e">
        <f>(IF(AP284=#REF!,#REF!,V284-#REF!))</f>
        <v>#REF!</v>
      </c>
      <c r="AA284" s="106" t="s">
        <v>512</v>
      </c>
      <c r="AB284" s="124">
        <v>44356</v>
      </c>
      <c r="AC284" s="112" t="s">
        <v>62</v>
      </c>
      <c r="AD284" s="112" t="s">
        <v>84</v>
      </c>
      <c r="AE284" s="125">
        <v>1</v>
      </c>
      <c r="AF284" s="4" t="s">
        <v>155</v>
      </c>
      <c r="AG284" s="107">
        <v>-256</v>
      </c>
      <c r="AH284" s="118" t="s">
        <v>198</v>
      </c>
      <c r="AI284" s="124">
        <v>44515</v>
      </c>
      <c r="AJ284" s="118" t="s">
        <v>513</v>
      </c>
      <c r="AK284" s="109" t="s">
        <v>481</v>
      </c>
      <c r="AL284" s="125">
        <v>1</v>
      </c>
      <c r="AM284" s="125">
        <v>1</v>
      </c>
      <c r="AN284" s="118" t="s">
        <v>157</v>
      </c>
      <c r="AO284" s="193" t="s">
        <v>158</v>
      </c>
      <c r="AP284" s="191" t="s">
        <v>49</v>
      </c>
      <c r="AQ284" s="85" t="s">
        <v>154</v>
      </c>
      <c r="AR284" s="48">
        <v>44228</v>
      </c>
      <c r="AS284" s="46" t="s">
        <v>62</v>
      </c>
      <c r="AT284" s="46" t="s">
        <v>84</v>
      </c>
      <c r="AU284" s="47">
        <v>1</v>
      </c>
      <c r="AV284" s="4" t="str">
        <f t="shared" si="4"/>
        <v>CUMPLIMIENTO TOTAL</v>
      </c>
      <c r="AW284" s="107" t="str">
        <f>(IF(AP284="CERRADO","NO APLICA ACCION CERRADA",AE284-#REF!))</f>
        <v>NO APLICA ACCION CERRADA</v>
      </c>
      <c r="AX284" s="118" t="str">
        <f>(IF(AP284="CERRADO","NO APLICA ACCION CERRADA",IF(Z284&lt;=0,"VENCIDO",IF(Z284&lt;=#REF!,"POR VENCER","CON TIEMPO"))))</f>
        <v>NO APLICA ACCION CERRADA</v>
      </c>
      <c r="AY284" s="48">
        <v>44228</v>
      </c>
      <c r="AZ284" s="85" t="s">
        <v>154</v>
      </c>
      <c r="BA284" s="46" t="s">
        <v>84</v>
      </c>
      <c r="BB284" s="47">
        <v>1</v>
      </c>
      <c r="BC284" s="118" t="s">
        <v>49</v>
      </c>
      <c r="BD284" s="45"/>
      <c r="BE284" s="45"/>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row>
    <row r="285" spans="1:438" ht="50.25" hidden="1" customHeight="1" x14ac:dyDescent="0.25">
      <c r="A285" s="35">
        <v>419</v>
      </c>
      <c r="B285" s="26" t="s">
        <v>1846</v>
      </c>
      <c r="C285" s="25" t="s">
        <v>748</v>
      </c>
      <c r="D285" s="25" t="s">
        <v>1796</v>
      </c>
      <c r="E285" s="76" t="s">
        <v>326</v>
      </c>
      <c r="F285" s="76" t="s">
        <v>327</v>
      </c>
      <c r="G285" s="25" t="s">
        <v>231</v>
      </c>
      <c r="H285" s="25" t="s">
        <v>7</v>
      </c>
      <c r="I285" s="28" t="s">
        <v>1859</v>
      </c>
      <c r="J285" s="28" t="s">
        <v>1860</v>
      </c>
      <c r="K285" s="28">
        <v>98</v>
      </c>
      <c r="L285" s="28">
        <v>2020</v>
      </c>
      <c r="M285" s="26" t="s">
        <v>1861</v>
      </c>
      <c r="N285" s="26" t="s">
        <v>1862</v>
      </c>
      <c r="O285" s="26" t="s">
        <v>1863</v>
      </c>
      <c r="P285" s="28" t="s">
        <v>84</v>
      </c>
      <c r="Q285" s="26" t="s">
        <v>84</v>
      </c>
      <c r="R285" s="26" t="s">
        <v>1864</v>
      </c>
      <c r="S285" s="28" t="s">
        <v>84</v>
      </c>
      <c r="T285" s="28" t="s">
        <v>84</v>
      </c>
      <c r="U285" s="37">
        <v>44027</v>
      </c>
      <c r="V285" s="37">
        <v>44195</v>
      </c>
      <c r="W285" s="37">
        <v>44452</v>
      </c>
      <c r="X285" s="37" t="s">
        <v>64</v>
      </c>
      <c r="Y285" s="37" t="s">
        <v>64</v>
      </c>
      <c r="Z285" s="34" t="e">
        <f>(IF(AP285=#REF!,#REF!,V285-#REF!))</f>
        <v>#REF!</v>
      </c>
      <c r="AA285" s="107" t="s">
        <v>1865</v>
      </c>
      <c r="AB285" s="124">
        <v>44385</v>
      </c>
      <c r="AC285" s="112" t="s">
        <v>62</v>
      </c>
      <c r="AD285" s="112" t="s">
        <v>84</v>
      </c>
      <c r="AE285" s="125">
        <v>1</v>
      </c>
      <c r="AF285" s="4" t="s">
        <v>155</v>
      </c>
      <c r="AG285" s="107">
        <v>-256</v>
      </c>
      <c r="AH285" s="118" t="s">
        <v>198</v>
      </c>
      <c r="AI285" s="124">
        <v>44515</v>
      </c>
      <c r="AJ285" s="118" t="s">
        <v>513</v>
      </c>
      <c r="AK285" s="109" t="s">
        <v>481</v>
      </c>
      <c r="AL285" s="125">
        <v>1</v>
      </c>
      <c r="AM285" s="125">
        <v>1</v>
      </c>
      <c r="AN285" s="118" t="s">
        <v>157</v>
      </c>
      <c r="AO285" s="193" t="s">
        <v>158</v>
      </c>
      <c r="AP285" s="191" t="s">
        <v>49</v>
      </c>
      <c r="AQ285" s="85" t="s">
        <v>154</v>
      </c>
      <c r="AR285" s="48">
        <v>44228</v>
      </c>
      <c r="AS285" s="46" t="s">
        <v>62</v>
      </c>
      <c r="AT285" s="46" t="s">
        <v>84</v>
      </c>
      <c r="AU285" s="47">
        <v>1</v>
      </c>
      <c r="AV285" s="4" t="str">
        <f t="shared" si="4"/>
        <v>CUMPLIMIENTO TOTAL</v>
      </c>
      <c r="AW285" s="107" t="str">
        <f>(IF(AP285="CERRADO","NO APLICA ACCION CERRADA",AE285-#REF!))</f>
        <v>NO APLICA ACCION CERRADA</v>
      </c>
      <c r="AX285" s="118" t="str">
        <f>(IF(AP285="CERRADO","NO APLICA ACCION CERRADA",IF(Z285&lt;=0,"VENCIDO",IF(Z285&lt;=#REF!,"POR VENCER","CON TIEMPO"))))</f>
        <v>NO APLICA ACCION CERRADA</v>
      </c>
      <c r="AY285" s="48">
        <v>44228</v>
      </c>
      <c r="AZ285" s="85" t="s">
        <v>154</v>
      </c>
      <c r="BA285" s="46" t="s">
        <v>84</v>
      </c>
      <c r="BB285" s="47">
        <v>1</v>
      </c>
      <c r="BC285" s="118" t="s">
        <v>49</v>
      </c>
      <c r="BD285" s="45"/>
      <c r="BE285" s="45"/>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row>
    <row r="286" spans="1:438" ht="50.25" hidden="1" customHeight="1" x14ac:dyDescent="0.25">
      <c r="A286" s="35">
        <v>420</v>
      </c>
      <c r="B286" s="26" t="s">
        <v>1866</v>
      </c>
      <c r="C286" s="25" t="s">
        <v>748</v>
      </c>
      <c r="D286" s="25" t="s">
        <v>1796</v>
      </c>
      <c r="E286" s="76" t="s">
        <v>326</v>
      </c>
      <c r="F286" s="76" t="s">
        <v>327</v>
      </c>
      <c r="G286" s="25" t="s">
        <v>231</v>
      </c>
      <c r="H286" s="25" t="s">
        <v>7</v>
      </c>
      <c r="I286" s="28" t="s">
        <v>1867</v>
      </c>
      <c r="J286" s="28" t="s">
        <v>1868</v>
      </c>
      <c r="K286" s="28">
        <v>98</v>
      </c>
      <c r="L286" s="28">
        <v>2020</v>
      </c>
      <c r="M286" s="26" t="s">
        <v>1869</v>
      </c>
      <c r="N286" s="26" t="s">
        <v>1870</v>
      </c>
      <c r="O286" s="26" t="s">
        <v>1871</v>
      </c>
      <c r="P286" s="28" t="s">
        <v>84</v>
      </c>
      <c r="Q286" s="26" t="s">
        <v>84</v>
      </c>
      <c r="R286" s="26" t="s">
        <v>1812</v>
      </c>
      <c r="S286" s="28" t="s">
        <v>84</v>
      </c>
      <c r="T286" s="28" t="s">
        <v>84</v>
      </c>
      <c r="U286" s="37">
        <v>44027</v>
      </c>
      <c r="V286" s="37">
        <v>44135</v>
      </c>
      <c r="W286" s="37">
        <v>44452</v>
      </c>
      <c r="X286" s="37" t="s">
        <v>64</v>
      </c>
      <c r="Y286" s="37" t="s">
        <v>64</v>
      </c>
      <c r="Z286" s="34" t="e">
        <f>(IF(AP286=#REF!,#REF!,V286-#REF!))</f>
        <v>#REF!</v>
      </c>
      <c r="AA286" s="73" t="s">
        <v>1872</v>
      </c>
      <c r="AB286" s="124">
        <v>44385</v>
      </c>
      <c r="AC286" s="112" t="s">
        <v>64</v>
      </c>
      <c r="AD286" s="118" t="s">
        <v>1873</v>
      </c>
      <c r="AE286" s="125">
        <v>0</v>
      </c>
      <c r="AF286" s="4" t="s">
        <v>197</v>
      </c>
      <c r="AG286" s="107">
        <v>-316</v>
      </c>
      <c r="AH286" s="118" t="s">
        <v>198</v>
      </c>
      <c r="AI286" s="124">
        <v>44515</v>
      </c>
      <c r="AJ286" s="118" t="s">
        <v>513</v>
      </c>
      <c r="AK286" s="109" t="s">
        <v>481</v>
      </c>
      <c r="AL286" s="125">
        <v>1</v>
      </c>
      <c r="AM286" s="125">
        <v>1</v>
      </c>
      <c r="AN286" s="118" t="s">
        <v>157</v>
      </c>
      <c r="AO286" s="193" t="s">
        <v>158</v>
      </c>
      <c r="AP286" s="191" t="s">
        <v>49</v>
      </c>
      <c r="AQ286" s="85" t="s">
        <v>154</v>
      </c>
      <c r="AR286" s="48">
        <v>44228</v>
      </c>
      <c r="AS286" s="46" t="s">
        <v>62</v>
      </c>
      <c r="AT286" s="46" t="s">
        <v>84</v>
      </c>
      <c r="AU286" s="47">
        <v>1</v>
      </c>
      <c r="AV286" s="4" t="str">
        <f t="shared" si="4"/>
        <v>CUMPLIMIENTO TOTAL</v>
      </c>
      <c r="AW286" s="107" t="str">
        <f>(IF(AP286="CERRADO","NO APLICA ACCION CERRADA",AE286-#REF!))</f>
        <v>NO APLICA ACCION CERRADA</v>
      </c>
      <c r="AX286" s="118" t="str">
        <f>(IF(AP286="CERRADO","NO APLICA ACCION CERRADA",IF(Z286&lt;=0,"VENCIDO",IF(Z286&lt;=#REF!,"POR VENCER","CON TIEMPO"))))</f>
        <v>NO APLICA ACCION CERRADA</v>
      </c>
      <c r="AY286" s="48">
        <v>44228</v>
      </c>
      <c r="AZ286" s="85" t="s">
        <v>154</v>
      </c>
      <c r="BA286" s="46" t="s">
        <v>84</v>
      </c>
      <c r="BB286" s="47">
        <v>1</v>
      </c>
      <c r="BC286" s="118" t="s">
        <v>49</v>
      </c>
      <c r="BD286" s="45"/>
      <c r="BE286" s="45"/>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row>
    <row r="287" spans="1:438" ht="50.25" hidden="1" customHeight="1" x14ac:dyDescent="0.25">
      <c r="A287" s="35">
        <v>421</v>
      </c>
      <c r="B287" s="26" t="s">
        <v>1874</v>
      </c>
      <c r="C287" s="25" t="s">
        <v>748</v>
      </c>
      <c r="D287" s="25" t="s">
        <v>1796</v>
      </c>
      <c r="E287" s="76" t="s">
        <v>326</v>
      </c>
      <c r="F287" s="76" t="s">
        <v>327</v>
      </c>
      <c r="G287" s="25" t="s">
        <v>231</v>
      </c>
      <c r="H287" s="25" t="s">
        <v>7</v>
      </c>
      <c r="I287" s="28" t="s">
        <v>1875</v>
      </c>
      <c r="J287" s="28" t="s">
        <v>1868</v>
      </c>
      <c r="K287" s="28">
        <v>98</v>
      </c>
      <c r="L287" s="28">
        <v>2020</v>
      </c>
      <c r="M287" s="26" t="s">
        <v>1869</v>
      </c>
      <c r="N287" s="26" t="s">
        <v>1827</v>
      </c>
      <c r="O287" s="26" t="s">
        <v>1876</v>
      </c>
      <c r="P287" s="28" t="s">
        <v>84</v>
      </c>
      <c r="Q287" s="26" t="s">
        <v>84</v>
      </c>
      <c r="R287" s="26" t="s">
        <v>1877</v>
      </c>
      <c r="S287" s="28" t="s">
        <v>84</v>
      </c>
      <c r="T287" s="28" t="s">
        <v>84</v>
      </c>
      <c r="U287" s="37">
        <v>44027</v>
      </c>
      <c r="V287" s="37">
        <v>44135</v>
      </c>
      <c r="W287" s="37">
        <v>44452</v>
      </c>
      <c r="X287" s="37" t="s">
        <v>64</v>
      </c>
      <c r="Y287" s="37" t="s">
        <v>64</v>
      </c>
      <c r="Z287" s="34" t="e">
        <f>(IF(AP287=#REF!,#REF!,V287-#REF!))</f>
        <v>#REF!</v>
      </c>
      <c r="AA287" s="136" t="s">
        <v>1878</v>
      </c>
      <c r="AB287" s="124">
        <v>44385</v>
      </c>
      <c r="AC287" s="112" t="s">
        <v>64</v>
      </c>
      <c r="AD287" s="107" t="s">
        <v>1879</v>
      </c>
      <c r="AE287" s="125">
        <v>0</v>
      </c>
      <c r="AF287" s="4" t="s">
        <v>197</v>
      </c>
      <c r="AG287" s="107">
        <v>-316</v>
      </c>
      <c r="AH287" s="118" t="s">
        <v>198</v>
      </c>
      <c r="AI287" s="124">
        <v>44515</v>
      </c>
      <c r="AJ287" s="118" t="s">
        <v>513</v>
      </c>
      <c r="AK287" s="109" t="s">
        <v>481</v>
      </c>
      <c r="AL287" s="125">
        <v>1</v>
      </c>
      <c r="AM287" s="125">
        <v>1</v>
      </c>
      <c r="AN287" s="118" t="s">
        <v>157</v>
      </c>
      <c r="AO287" s="193" t="s">
        <v>158</v>
      </c>
      <c r="AP287" s="191" t="s">
        <v>49</v>
      </c>
      <c r="AQ287" s="85" t="s">
        <v>154</v>
      </c>
      <c r="AR287" s="48">
        <v>44228</v>
      </c>
      <c r="AS287" s="46" t="s">
        <v>62</v>
      </c>
      <c r="AT287" s="46" t="s">
        <v>84</v>
      </c>
      <c r="AU287" s="47">
        <v>1</v>
      </c>
      <c r="AV287" s="4" t="str">
        <f t="shared" si="4"/>
        <v>CUMPLIMIENTO TOTAL</v>
      </c>
      <c r="AW287" s="107" t="str">
        <f>(IF(AP287="CERRADO","NO APLICA ACCION CERRADA",AE287-#REF!))</f>
        <v>NO APLICA ACCION CERRADA</v>
      </c>
      <c r="AX287" s="118" t="str">
        <f>(IF(AP287="CERRADO","NO APLICA ACCION CERRADA",IF(Z287&lt;=0,"VENCIDO",IF(Z287&lt;=#REF!,"POR VENCER","CON TIEMPO"))))</f>
        <v>NO APLICA ACCION CERRADA</v>
      </c>
      <c r="AY287" s="48">
        <v>44228</v>
      </c>
      <c r="AZ287" s="85" t="s">
        <v>154</v>
      </c>
      <c r="BA287" s="46" t="s">
        <v>84</v>
      </c>
      <c r="BB287" s="47">
        <v>1</v>
      </c>
      <c r="BC287" s="118" t="s">
        <v>49</v>
      </c>
      <c r="BD287" s="45"/>
      <c r="BE287" s="45"/>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row>
    <row r="288" spans="1:438" ht="50.25" hidden="1" customHeight="1" x14ac:dyDescent="0.25">
      <c r="A288" s="35">
        <v>422</v>
      </c>
      <c r="B288" s="26" t="s">
        <v>1866</v>
      </c>
      <c r="C288" s="25" t="s">
        <v>748</v>
      </c>
      <c r="D288" s="25" t="s">
        <v>1796</v>
      </c>
      <c r="E288" s="76" t="s">
        <v>326</v>
      </c>
      <c r="F288" s="76" t="s">
        <v>327</v>
      </c>
      <c r="G288" s="25" t="s">
        <v>231</v>
      </c>
      <c r="H288" s="25" t="s">
        <v>7</v>
      </c>
      <c r="I288" s="28" t="s">
        <v>1880</v>
      </c>
      <c r="J288" s="28" t="s">
        <v>1881</v>
      </c>
      <c r="K288" s="28">
        <v>98</v>
      </c>
      <c r="L288" s="28">
        <v>2020</v>
      </c>
      <c r="M288" s="26" t="s">
        <v>1882</v>
      </c>
      <c r="N288" s="26" t="s">
        <v>1883</v>
      </c>
      <c r="O288" s="26" t="s">
        <v>1871</v>
      </c>
      <c r="P288" s="28" t="s">
        <v>84</v>
      </c>
      <c r="Q288" s="26" t="s">
        <v>84</v>
      </c>
      <c r="R288" s="26" t="s">
        <v>1812</v>
      </c>
      <c r="S288" s="28" t="s">
        <v>84</v>
      </c>
      <c r="T288" s="28" t="s">
        <v>84</v>
      </c>
      <c r="U288" s="37">
        <v>44027</v>
      </c>
      <c r="V288" s="37">
        <v>44135</v>
      </c>
      <c r="W288" s="37">
        <v>44452</v>
      </c>
      <c r="X288" s="37" t="s">
        <v>64</v>
      </c>
      <c r="Y288" s="37" t="s">
        <v>64</v>
      </c>
      <c r="Z288" s="34" t="e">
        <f>(IF(AP288=#REF!,#REF!,V288-#REF!))</f>
        <v>#REF!</v>
      </c>
      <c r="AA288" s="137" t="s">
        <v>1884</v>
      </c>
      <c r="AB288" s="124">
        <v>44385</v>
      </c>
      <c r="AC288" s="112" t="s">
        <v>64</v>
      </c>
      <c r="AD288" s="129" t="s">
        <v>1885</v>
      </c>
      <c r="AE288" s="125">
        <v>0.9</v>
      </c>
      <c r="AF288" s="4" t="s">
        <v>527</v>
      </c>
      <c r="AG288" s="107">
        <v>-316</v>
      </c>
      <c r="AH288" s="118" t="s">
        <v>198</v>
      </c>
      <c r="AI288" s="124">
        <v>44515</v>
      </c>
      <c r="AJ288" s="118" t="s">
        <v>513</v>
      </c>
      <c r="AK288" s="109" t="s">
        <v>481</v>
      </c>
      <c r="AL288" s="125">
        <v>1</v>
      </c>
      <c r="AM288" s="125">
        <v>1</v>
      </c>
      <c r="AN288" s="118" t="s">
        <v>157</v>
      </c>
      <c r="AO288" s="193" t="s">
        <v>158</v>
      </c>
      <c r="AP288" s="191" t="s">
        <v>49</v>
      </c>
      <c r="AQ288" s="85" t="s">
        <v>154</v>
      </c>
      <c r="AR288" s="48">
        <v>44228</v>
      </c>
      <c r="AS288" s="46" t="s">
        <v>62</v>
      </c>
      <c r="AT288" s="46" t="s">
        <v>84</v>
      </c>
      <c r="AU288" s="47">
        <v>1</v>
      </c>
      <c r="AV288" s="4" t="str">
        <f t="shared" si="4"/>
        <v>CUMPLIMIENTO TOTAL</v>
      </c>
      <c r="AW288" s="107" t="str">
        <f>(IF(AP288="CERRADO","NO APLICA ACCION CERRADA",AE288-#REF!))</f>
        <v>NO APLICA ACCION CERRADA</v>
      </c>
      <c r="AX288" s="118" t="str">
        <f>(IF(AP288="CERRADO","NO APLICA ACCION CERRADA",IF(Z288&lt;=0,"VENCIDO",IF(Z288&lt;=#REF!,"POR VENCER","CON TIEMPO"))))</f>
        <v>NO APLICA ACCION CERRADA</v>
      </c>
      <c r="AY288" s="48">
        <v>44228</v>
      </c>
      <c r="AZ288" s="85" t="s">
        <v>154</v>
      </c>
      <c r="BA288" s="46" t="s">
        <v>84</v>
      </c>
      <c r="BB288" s="47">
        <v>1</v>
      </c>
      <c r="BC288" s="118" t="s">
        <v>49</v>
      </c>
      <c r="BD288" s="45"/>
      <c r="BE288" s="45"/>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row>
    <row r="289" spans="1:438" ht="50.25" hidden="1" customHeight="1" x14ac:dyDescent="0.25">
      <c r="A289" s="35">
        <v>423</v>
      </c>
      <c r="B289" s="26" t="s">
        <v>1874</v>
      </c>
      <c r="C289" s="25" t="s">
        <v>748</v>
      </c>
      <c r="D289" s="25" t="s">
        <v>1796</v>
      </c>
      <c r="E289" s="76" t="s">
        <v>326</v>
      </c>
      <c r="F289" s="76" t="s">
        <v>327</v>
      </c>
      <c r="G289" s="25" t="s">
        <v>231</v>
      </c>
      <c r="H289" s="25" t="s">
        <v>7</v>
      </c>
      <c r="I289" s="28" t="s">
        <v>1886</v>
      </c>
      <c r="J289" s="28" t="s">
        <v>1881</v>
      </c>
      <c r="K289" s="28">
        <v>98</v>
      </c>
      <c r="L289" s="28">
        <v>2020</v>
      </c>
      <c r="M289" s="26" t="s">
        <v>1882</v>
      </c>
      <c r="N289" s="26" t="s">
        <v>1827</v>
      </c>
      <c r="O289" s="26" t="s">
        <v>1887</v>
      </c>
      <c r="P289" s="28" t="s">
        <v>84</v>
      </c>
      <c r="Q289" s="26" t="s">
        <v>84</v>
      </c>
      <c r="R289" s="26" t="s">
        <v>1877</v>
      </c>
      <c r="S289" s="28" t="s">
        <v>84</v>
      </c>
      <c r="T289" s="28" t="s">
        <v>84</v>
      </c>
      <c r="U289" s="37">
        <v>44027</v>
      </c>
      <c r="V289" s="37">
        <v>44135</v>
      </c>
      <c r="W289" s="37">
        <v>44452</v>
      </c>
      <c r="X289" s="37" t="s">
        <v>64</v>
      </c>
      <c r="Y289" s="37" t="s">
        <v>64</v>
      </c>
      <c r="Z289" s="34" t="e">
        <f>(IF(AP289=#REF!,#REF!,V289-#REF!))</f>
        <v>#REF!</v>
      </c>
      <c r="AA289" s="136" t="s">
        <v>1878</v>
      </c>
      <c r="AB289" s="124">
        <v>44385</v>
      </c>
      <c r="AC289" s="112" t="s">
        <v>64</v>
      </c>
      <c r="AD289" s="107" t="s">
        <v>1879</v>
      </c>
      <c r="AE289" s="125">
        <v>0</v>
      </c>
      <c r="AF289" s="4" t="s">
        <v>197</v>
      </c>
      <c r="AG289" s="107">
        <v>-316</v>
      </c>
      <c r="AH289" s="118" t="s">
        <v>198</v>
      </c>
      <c r="AI289" s="124">
        <v>44515</v>
      </c>
      <c r="AJ289" s="118" t="s">
        <v>513</v>
      </c>
      <c r="AK289" s="109" t="s">
        <v>481</v>
      </c>
      <c r="AL289" s="125">
        <v>1</v>
      </c>
      <c r="AM289" s="125">
        <v>1</v>
      </c>
      <c r="AN289" s="118" t="s">
        <v>157</v>
      </c>
      <c r="AO289" s="193" t="s">
        <v>158</v>
      </c>
      <c r="AP289" s="191" t="s">
        <v>49</v>
      </c>
      <c r="AQ289" s="85" t="s">
        <v>154</v>
      </c>
      <c r="AR289" s="48">
        <v>44228</v>
      </c>
      <c r="AS289" s="46" t="s">
        <v>62</v>
      </c>
      <c r="AT289" s="46" t="s">
        <v>84</v>
      </c>
      <c r="AU289" s="47">
        <v>1</v>
      </c>
      <c r="AV289" s="4" t="str">
        <f t="shared" si="4"/>
        <v>CUMPLIMIENTO TOTAL</v>
      </c>
      <c r="AW289" s="107" t="str">
        <f>(IF(AP289="CERRADO","NO APLICA ACCION CERRADA",AE289-#REF!))</f>
        <v>NO APLICA ACCION CERRADA</v>
      </c>
      <c r="AX289" s="118" t="str">
        <f>(IF(AP289="CERRADO","NO APLICA ACCION CERRADA",IF(Z289&lt;=0,"VENCIDO",IF(Z289&lt;=#REF!,"POR VENCER","CON TIEMPO"))))</f>
        <v>NO APLICA ACCION CERRADA</v>
      </c>
      <c r="AY289" s="48">
        <v>44228</v>
      </c>
      <c r="AZ289" s="85" t="s">
        <v>154</v>
      </c>
      <c r="BA289" s="46" t="s">
        <v>84</v>
      </c>
      <c r="BB289" s="47">
        <v>1</v>
      </c>
      <c r="BC289" s="118" t="s">
        <v>49</v>
      </c>
      <c r="BD289" s="45"/>
      <c r="BE289" s="45"/>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row>
    <row r="290" spans="1:438" ht="50.25" hidden="1" customHeight="1" x14ac:dyDescent="0.25">
      <c r="A290" s="35">
        <v>424</v>
      </c>
      <c r="B290" s="26" t="s">
        <v>1866</v>
      </c>
      <c r="C290" s="25" t="s">
        <v>748</v>
      </c>
      <c r="D290" s="25" t="s">
        <v>1796</v>
      </c>
      <c r="E290" s="76" t="s">
        <v>326</v>
      </c>
      <c r="F290" s="76" t="s">
        <v>327</v>
      </c>
      <c r="G290" s="25" t="s">
        <v>231</v>
      </c>
      <c r="H290" s="25" t="s">
        <v>7</v>
      </c>
      <c r="I290" s="28" t="s">
        <v>1888</v>
      </c>
      <c r="J290" s="28" t="s">
        <v>1889</v>
      </c>
      <c r="K290" s="28">
        <v>98</v>
      </c>
      <c r="L290" s="28">
        <v>2020</v>
      </c>
      <c r="M290" s="26" t="s">
        <v>1890</v>
      </c>
      <c r="N290" s="26" t="s">
        <v>1883</v>
      </c>
      <c r="O290" s="26" t="s">
        <v>1891</v>
      </c>
      <c r="P290" s="28" t="s">
        <v>84</v>
      </c>
      <c r="Q290" s="26" t="s">
        <v>84</v>
      </c>
      <c r="R290" s="26" t="s">
        <v>1812</v>
      </c>
      <c r="S290" s="28" t="s">
        <v>84</v>
      </c>
      <c r="T290" s="28" t="s">
        <v>84</v>
      </c>
      <c r="U290" s="37">
        <v>44027</v>
      </c>
      <c r="V290" s="37">
        <v>44135</v>
      </c>
      <c r="W290" s="37">
        <v>44452</v>
      </c>
      <c r="X290" s="37" t="s">
        <v>64</v>
      </c>
      <c r="Y290" s="37" t="s">
        <v>64</v>
      </c>
      <c r="Z290" s="34" t="e">
        <f>(IF(AP290=#REF!,#REF!,V290-#REF!))</f>
        <v>#REF!</v>
      </c>
      <c r="AA290" s="128" t="s">
        <v>1884</v>
      </c>
      <c r="AB290" s="132">
        <v>44385</v>
      </c>
      <c r="AC290" s="115" t="s">
        <v>64</v>
      </c>
      <c r="AD290" s="116" t="s">
        <v>1885</v>
      </c>
      <c r="AE290" s="125">
        <v>0.9</v>
      </c>
      <c r="AF290" s="4" t="s">
        <v>527</v>
      </c>
      <c r="AG290" s="107">
        <v>-316</v>
      </c>
      <c r="AH290" s="118" t="s">
        <v>198</v>
      </c>
      <c r="AI290" s="124">
        <v>44515</v>
      </c>
      <c r="AJ290" s="118" t="s">
        <v>513</v>
      </c>
      <c r="AK290" s="109" t="s">
        <v>481</v>
      </c>
      <c r="AL290" s="125">
        <v>1</v>
      </c>
      <c r="AM290" s="125">
        <v>1</v>
      </c>
      <c r="AN290" s="118" t="s">
        <v>157</v>
      </c>
      <c r="AO290" s="193" t="s">
        <v>158</v>
      </c>
      <c r="AP290" s="191" t="s">
        <v>49</v>
      </c>
      <c r="AQ290" s="85" t="s">
        <v>154</v>
      </c>
      <c r="AR290" s="48">
        <v>44228</v>
      </c>
      <c r="AS290" s="46" t="s">
        <v>62</v>
      </c>
      <c r="AT290" s="46" t="s">
        <v>84</v>
      </c>
      <c r="AU290" s="47">
        <v>1</v>
      </c>
      <c r="AV290" s="4" t="str">
        <f t="shared" si="4"/>
        <v>CUMPLIMIENTO TOTAL</v>
      </c>
      <c r="AW290" s="107" t="str">
        <f>(IF(AP290="CERRADO","NO APLICA ACCION CERRADA",AE290-#REF!))</f>
        <v>NO APLICA ACCION CERRADA</v>
      </c>
      <c r="AX290" s="118" t="str">
        <f>(IF(AP290="CERRADO","NO APLICA ACCION CERRADA",IF(Z290&lt;=0,"VENCIDO",IF(Z290&lt;=#REF!,"POR VENCER","CON TIEMPO"))))</f>
        <v>NO APLICA ACCION CERRADA</v>
      </c>
      <c r="AY290" s="48">
        <v>44228</v>
      </c>
      <c r="AZ290" s="85" t="s">
        <v>154</v>
      </c>
      <c r="BA290" s="46" t="s">
        <v>84</v>
      </c>
      <c r="BB290" s="47">
        <v>1</v>
      </c>
      <c r="BC290" s="118" t="s">
        <v>49</v>
      </c>
      <c r="BD290" s="45"/>
      <c r="BE290" s="45"/>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row>
    <row r="291" spans="1:438" ht="50.25" hidden="1" customHeight="1" x14ac:dyDescent="0.25">
      <c r="A291" s="35">
        <v>425</v>
      </c>
      <c r="B291" s="26" t="s">
        <v>1892</v>
      </c>
      <c r="C291" s="25" t="s">
        <v>748</v>
      </c>
      <c r="D291" s="25" t="s">
        <v>1796</v>
      </c>
      <c r="E291" s="76" t="s">
        <v>326</v>
      </c>
      <c r="F291" s="76" t="s">
        <v>327</v>
      </c>
      <c r="G291" s="25" t="s">
        <v>231</v>
      </c>
      <c r="H291" s="25" t="s">
        <v>7</v>
      </c>
      <c r="I291" s="28" t="s">
        <v>1893</v>
      </c>
      <c r="J291" s="28" t="s">
        <v>1889</v>
      </c>
      <c r="K291" s="28">
        <v>98</v>
      </c>
      <c r="L291" s="28">
        <v>2020</v>
      </c>
      <c r="M291" s="26" t="s">
        <v>1890</v>
      </c>
      <c r="N291" s="26" t="s">
        <v>1827</v>
      </c>
      <c r="O291" s="26" t="s">
        <v>1887</v>
      </c>
      <c r="P291" s="28" t="s">
        <v>84</v>
      </c>
      <c r="Q291" s="26" t="s">
        <v>84</v>
      </c>
      <c r="R291" s="26" t="s">
        <v>1877</v>
      </c>
      <c r="S291" s="28" t="s">
        <v>84</v>
      </c>
      <c r="T291" s="28" t="s">
        <v>84</v>
      </c>
      <c r="U291" s="37">
        <v>44027</v>
      </c>
      <c r="V291" s="37">
        <v>44135</v>
      </c>
      <c r="W291" s="37">
        <v>44452</v>
      </c>
      <c r="X291" s="37" t="s">
        <v>64</v>
      </c>
      <c r="Y291" s="37" t="s">
        <v>64</v>
      </c>
      <c r="Z291" s="34" t="e">
        <f>(IF(AP291=#REF!,#REF!,V291-#REF!))</f>
        <v>#REF!</v>
      </c>
      <c r="AA291" s="118" t="s">
        <v>195</v>
      </c>
      <c r="AB291" s="124">
        <v>44385</v>
      </c>
      <c r="AC291" s="112" t="s">
        <v>64</v>
      </c>
      <c r="AD291" s="118" t="s">
        <v>1705</v>
      </c>
      <c r="AE291" s="125">
        <v>0</v>
      </c>
      <c r="AF291" s="4" t="s">
        <v>197</v>
      </c>
      <c r="AG291" s="107">
        <v>-316</v>
      </c>
      <c r="AH291" s="118" t="s">
        <v>198</v>
      </c>
      <c r="AI291" s="124">
        <v>44515</v>
      </c>
      <c r="AJ291" s="118" t="s">
        <v>513</v>
      </c>
      <c r="AK291" s="109" t="s">
        <v>481</v>
      </c>
      <c r="AL291" s="125">
        <v>1</v>
      </c>
      <c r="AM291" s="125">
        <v>1</v>
      </c>
      <c r="AN291" s="118" t="s">
        <v>157</v>
      </c>
      <c r="AO291" s="193" t="s">
        <v>158</v>
      </c>
      <c r="AP291" s="191" t="s">
        <v>49</v>
      </c>
      <c r="AQ291" s="85" t="s">
        <v>154</v>
      </c>
      <c r="AR291" s="48">
        <v>44228</v>
      </c>
      <c r="AS291" s="46" t="s">
        <v>62</v>
      </c>
      <c r="AT291" s="46" t="s">
        <v>84</v>
      </c>
      <c r="AU291" s="47">
        <v>1</v>
      </c>
      <c r="AV291" s="4" t="str">
        <f t="shared" si="4"/>
        <v>CUMPLIMIENTO TOTAL</v>
      </c>
      <c r="AW291" s="107" t="str">
        <f>(IF(AP291="CERRADO","NO APLICA ACCION CERRADA",AE291-#REF!))</f>
        <v>NO APLICA ACCION CERRADA</v>
      </c>
      <c r="AX291" s="118" t="str">
        <f>(IF(AP291="CERRADO","NO APLICA ACCION CERRADA",IF(Z291&lt;=0,"VENCIDO",IF(Z291&lt;=#REF!,"POR VENCER","CON TIEMPO"))))</f>
        <v>NO APLICA ACCION CERRADA</v>
      </c>
      <c r="AY291" s="48">
        <v>44228</v>
      </c>
      <c r="AZ291" s="85" t="s">
        <v>154</v>
      </c>
      <c r="BA291" s="46" t="s">
        <v>84</v>
      </c>
      <c r="BB291" s="47">
        <v>1</v>
      </c>
      <c r="BC291" s="118" t="s">
        <v>49</v>
      </c>
      <c r="BD291" s="45"/>
      <c r="BE291" s="45"/>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row>
    <row r="292" spans="1:438" ht="50.25" hidden="1" customHeight="1" x14ac:dyDescent="0.25">
      <c r="A292" s="35">
        <v>426</v>
      </c>
      <c r="B292" s="26" t="s">
        <v>1846</v>
      </c>
      <c r="C292" s="25" t="s">
        <v>748</v>
      </c>
      <c r="D292" s="25" t="s">
        <v>1796</v>
      </c>
      <c r="E292" s="84" t="s">
        <v>326</v>
      </c>
      <c r="F292" s="76" t="s">
        <v>1602</v>
      </c>
      <c r="G292" s="25" t="s">
        <v>231</v>
      </c>
      <c r="H292" s="25" t="s">
        <v>7</v>
      </c>
      <c r="I292" s="28" t="s">
        <v>1894</v>
      </c>
      <c r="J292" s="28" t="s">
        <v>1895</v>
      </c>
      <c r="K292" s="28">
        <v>98</v>
      </c>
      <c r="L292" s="28">
        <v>2020</v>
      </c>
      <c r="M292" s="26" t="s">
        <v>1896</v>
      </c>
      <c r="N292" s="26" t="s">
        <v>1816</v>
      </c>
      <c r="O292" s="26" t="s">
        <v>1897</v>
      </c>
      <c r="P292" s="28" t="s">
        <v>84</v>
      </c>
      <c r="Q292" s="26" t="s">
        <v>84</v>
      </c>
      <c r="R292" s="26" t="s">
        <v>1898</v>
      </c>
      <c r="S292" s="28" t="s">
        <v>84</v>
      </c>
      <c r="T292" s="28" t="s">
        <v>84</v>
      </c>
      <c r="U292" s="37">
        <v>44027</v>
      </c>
      <c r="V292" s="37">
        <v>44195</v>
      </c>
      <c r="W292" s="37">
        <v>44452</v>
      </c>
      <c r="X292" s="37" t="s">
        <v>64</v>
      </c>
      <c r="Y292" s="37" t="s">
        <v>64</v>
      </c>
      <c r="Z292" s="34" t="e">
        <f>(IF(AP292=#REF!,#REF!,V292-#REF!))</f>
        <v>#REF!</v>
      </c>
      <c r="AA292" s="107" t="s">
        <v>1899</v>
      </c>
      <c r="AB292" s="124">
        <v>44385</v>
      </c>
      <c r="AC292" s="112" t="s">
        <v>62</v>
      </c>
      <c r="AD292" s="112" t="s">
        <v>84</v>
      </c>
      <c r="AE292" s="125">
        <v>1</v>
      </c>
      <c r="AF292" s="4" t="s">
        <v>155</v>
      </c>
      <c r="AG292" s="107">
        <v>-256</v>
      </c>
      <c r="AH292" s="118" t="s">
        <v>198</v>
      </c>
      <c r="AI292" s="124">
        <v>44515</v>
      </c>
      <c r="AJ292" s="118" t="s">
        <v>513</v>
      </c>
      <c r="AK292" s="109" t="s">
        <v>481</v>
      </c>
      <c r="AL292" s="125">
        <v>1</v>
      </c>
      <c r="AM292" s="125">
        <v>1</v>
      </c>
      <c r="AN292" s="118" t="s">
        <v>157</v>
      </c>
      <c r="AO292" s="193" t="s">
        <v>158</v>
      </c>
      <c r="AP292" s="191" t="s">
        <v>49</v>
      </c>
      <c r="AQ292" s="85" t="s">
        <v>154</v>
      </c>
      <c r="AR292" s="48">
        <v>44228</v>
      </c>
      <c r="AS292" s="46" t="s">
        <v>62</v>
      </c>
      <c r="AT292" s="46" t="s">
        <v>84</v>
      </c>
      <c r="AU292" s="47">
        <v>1</v>
      </c>
      <c r="AV292" s="4" t="str">
        <f t="shared" si="4"/>
        <v>CUMPLIMIENTO TOTAL</v>
      </c>
      <c r="AW292" s="107" t="str">
        <f>(IF(AP292="CERRADO","NO APLICA ACCION CERRADA",AE292-#REF!))</f>
        <v>NO APLICA ACCION CERRADA</v>
      </c>
      <c r="AX292" s="118" t="str">
        <f>(IF(AP292="CERRADO","NO APLICA ACCION CERRADA",IF(Z292&lt;=0,"VENCIDO",IF(Z292&lt;=#REF!,"POR VENCER","CON TIEMPO"))))</f>
        <v>NO APLICA ACCION CERRADA</v>
      </c>
      <c r="AY292" s="48">
        <v>44228</v>
      </c>
      <c r="AZ292" s="85" t="s">
        <v>154</v>
      </c>
      <c r="BA292" s="46" t="s">
        <v>84</v>
      </c>
      <c r="BB292" s="47">
        <v>1</v>
      </c>
      <c r="BC292" s="118" t="s">
        <v>49</v>
      </c>
      <c r="BD292" s="45"/>
      <c r="BE292" s="45"/>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row>
    <row r="293" spans="1:438" ht="50.25" hidden="1" customHeight="1" x14ac:dyDescent="0.25">
      <c r="A293" s="35">
        <v>427</v>
      </c>
      <c r="B293" s="26" t="s">
        <v>1900</v>
      </c>
      <c r="C293" s="25" t="s">
        <v>748</v>
      </c>
      <c r="D293" s="25" t="s">
        <v>1796</v>
      </c>
      <c r="E293" s="84" t="s">
        <v>326</v>
      </c>
      <c r="F293" s="76" t="s">
        <v>1602</v>
      </c>
      <c r="G293" s="25" t="s">
        <v>231</v>
      </c>
      <c r="H293" s="25" t="s">
        <v>7</v>
      </c>
      <c r="I293" s="28" t="s">
        <v>1901</v>
      </c>
      <c r="J293" s="28" t="s">
        <v>1895</v>
      </c>
      <c r="K293" s="28">
        <v>98</v>
      </c>
      <c r="L293" s="28">
        <v>2020</v>
      </c>
      <c r="M293" s="26" t="s">
        <v>1896</v>
      </c>
      <c r="N293" s="26" t="s">
        <v>1902</v>
      </c>
      <c r="O293" s="26" t="s">
        <v>1903</v>
      </c>
      <c r="P293" s="28" t="s">
        <v>84</v>
      </c>
      <c r="Q293" s="26" t="s">
        <v>84</v>
      </c>
      <c r="R293" s="26" t="s">
        <v>1877</v>
      </c>
      <c r="S293" s="28" t="s">
        <v>84</v>
      </c>
      <c r="T293" s="28" t="s">
        <v>84</v>
      </c>
      <c r="U293" s="37">
        <v>44027</v>
      </c>
      <c r="V293" s="37">
        <v>44135</v>
      </c>
      <c r="W293" s="37">
        <v>44452</v>
      </c>
      <c r="X293" s="37" t="s">
        <v>64</v>
      </c>
      <c r="Y293" s="37" t="s">
        <v>64</v>
      </c>
      <c r="Z293" s="34" t="e">
        <f>(IF(AP293=#REF!,#REF!,V293-#REF!))</f>
        <v>#REF!</v>
      </c>
      <c r="AA293" s="136" t="s">
        <v>1878</v>
      </c>
      <c r="AB293" s="124">
        <v>44385</v>
      </c>
      <c r="AC293" s="112" t="s">
        <v>64</v>
      </c>
      <c r="AD293" s="107" t="s">
        <v>1879</v>
      </c>
      <c r="AE293" s="125">
        <v>0</v>
      </c>
      <c r="AF293" s="4" t="s">
        <v>197</v>
      </c>
      <c r="AG293" s="107">
        <v>-316</v>
      </c>
      <c r="AH293" s="118" t="s">
        <v>198</v>
      </c>
      <c r="AI293" s="124">
        <v>44515</v>
      </c>
      <c r="AJ293" s="118" t="s">
        <v>513</v>
      </c>
      <c r="AK293" s="109" t="s">
        <v>481</v>
      </c>
      <c r="AL293" s="125">
        <v>1</v>
      </c>
      <c r="AM293" s="125">
        <v>1</v>
      </c>
      <c r="AN293" s="118" t="s">
        <v>157</v>
      </c>
      <c r="AO293" s="193" t="s">
        <v>158</v>
      </c>
      <c r="AP293" s="191" t="s">
        <v>49</v>
      </c>
      <c r="AQ293" s="85" t="s">
        <v>154</v>
      </c>
      <c r="AR293" s="48">
        <v>44228</v>
      </c>
      <c r="AS293" s="46" t="s">
        <v>62</v>
      </c>
      <c r="AT293" s="46" t="s">
        <v>84</v>
      </c>
      <c r="AU293" s="47">
        <v>1</v>
      </c>
      <c r="AV293" s="4" t="str">
        <f t="shared" si="4"/>
        <v>CUMPLIMIENTO TOTAL</v>
      </c>
      <c r="AW293" s="107" t="str">
        <f>(IF(AP293="CERRADO","NO APLICA ACCION CERRADA",AE293-#REF!))</f>
        <v>NO APLICA ACCION CERRADA</v>
      </c>
      <c r="AX293" s="118" t="str">
        <f>(IF(AP293="CERRADO","NO APLICA ACCION CERRADA",IF(Z293&lt;=0,"VENCIDO",IF(Z293&lt;=#REF!,"POR VENCER","CON TIEMPO"))))</f>
        <v>NO APLICA ACCION CERRADA</v>
      </c>
      <c r="AY293" s="48">
        <v>44228</v>
      </c>
      <c r="AZ293" s="85" t="s">
        <v>154</v>
      </c>
      <c r="BA293" s="46" t="s">
        <v>84</v>
      </c>
      <c r="BB293" s="47">
        <v>1</v>
      </c>
      <c r="BC293" s="118" t="s">
        <v>49</v>
      </c>
      <c r="BD293" s="45"/>
      <c r="BE293" s="45"/>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row>
    <row r="294" spans="1:438" ht="50.25" hidden="1" customHeight="1" x14ac:dyDescent="0.25">
      <c r="A294" s="35">
        <v>429</v>
      </c>
      <c r="B294" s="26" t="s">
        <v>1904</v>
      </c>
      <c r="C294" s="25" t="s">
        <v>36</v>
      </c>
      <c r="D294" s="28" t="s">
        <v>99</v>
      </c>
      <c r="E294" s="84" t="s">
        <v>326</v>
      </c>
      <c r="F294" s="76" t="s">
        <v>1602</v>
      </c>
      <c r="G294" s="25" t="s">
        <v>301</v>
      </c>
      <c r="H294" s="25" t="s">
        <v>7</v>
      </c>
      <c r="I294" s="28" t="s">
        <v>1905</v>
      </c>
      <c r="J294" s="28" t="s">
        <v>1906</v>
      </c>
      <c r="K294" s="28">
        <v>98</v>
      </c>
      <c r="L294" s="28">
        <v>2020</v>
      </c>
      <c r="M294" s="26" t="s">
        <v>1907</v>
      </c>
      <c r="N294" s="26" t="s">
        <v>1908</v>
      </c>
      <c r="O294" s="26" t="s">
        <v>1909</v>
      </c>
      <c r="P294" s="28" t="s">
        <v>84</v>
      </c>
      <c r="Q294" s="26" t="s">
        <v>84</v>
      </c>
      <c r="R294" s="26" t="s">
        <v>1910</v>
      </c>
      <c r="S294" s="28" t="s">
        <v>84</v>
      </c>
      <c r="T294" s="28" t="s">
        <v>84</v>
      </c>
      <c r="U294" s="37">
        <v>44027</v>
      </c>
      <c r="V294" s="37">
        <v>44195</v>
      </c>
      <c r="W294" s="37">
        <v>44452</v>
      </c>
      <c r="X294" s="37" t="s">
        <v>64</v>
      </c>
      <c r="Y294" s="37" t="s">
        <v>64</v>
      </c>
      <c r="Z294" s="34" t="e">
        <f>(IF(AP294=#REF!,#REF!,V294-#REF!))</f>
        <v>#REF!</v>
      </c>
      <c r="AA294" s="128" t="s">
        <v>512</v>
      </c>
      <c r="AB294" s="124">
        <v>44356</v>
      </c>
      <c r="AC294" s="112" t="s">
        <v>62</v>
      </c>
      <c r="AD294" s="112" t="s">
        <v>84</v>
      </c>
      <c r="AE294" s="125">
        <v>1</v>
      </c>
      <c r="AF294" s="4" t="s">
        <v>155</v>
      </c>
      <c r="AG294" s="107">
        <v>-256</v>
      </c>
      <c r="AH294" s="118" t="s">
        <v>198</v>
      </c>
      <c r="AI294" s="124">
        <v>44515</v>
      </c>
      <c r="AJ294" s="118" t="s">
        <v>513</v>
      </c>
      <c r="AK294" s="109" t="s">
        <v>481</v>
      </c>
      <c r="AL294" s="125">
        <v>1</v>
      </c>
      <c r="AM294" s="125">
        <v>1</v>
      </c>
      <c r="AN294" s="118" t="s">
        <v>157</v>
      </c>
      <c r="AO294" s="193" t="s">
        <v>158</v>
      </c>
      <c r="AP294" s="191" t="s">
        <v>49</v>
      </c>
      <c r="AQ294" s="85" t="s">
        <v>154</v>
      </c>
      <c r="AR294" s="48">
        <v>44228</v>
      </c>
      <c r="AS294" s="46" t="s">
        <v>62</v>
      </c>
      <c r="AT294" s="46" t="s">
        <v>84</v>
      </c>
      <c r="AU294" s="47">
        <v>1</v>
      </c>
      <c r="AV294" s="4" t="str">
        <f t="shared" si="4"/>
        <v>CUMPLIMIENTO TOTAL</v>
      </c>
      <c r="AW294" s="107" t="str">
        <f>(IF(AP294="CERRADO","NO APLICA ACCION CERRADA",AE294-#REF!))</f>
        <v>NO APLICA ACCION CERRADA</v>
      </c>
      <c r="AX294" s="118" t="str">
        <f>(IF(AP294="CERRADO","NO APLICA ACCION CERRADA",IF(Z294&lt;=0,"VENCIDO",IF(Z294&lt;=#REF!,"POR VENCER","CON TIEMPO"))))</f>
        <v>NO APLICA ACCION CERRADA</v>
      </c>
      <c r="AY294" s="48">
        <v>44228</v>
      </c>
      <c r="AZ294" s="85" t="s">
        <v>154</v>
      </c>
      <c r="BA294" s="46" t="s">
        <v>84</v>
      </c>
      <c r="BB294" s="47">
        <v>1</v>
      </c>
      <c r="BC294" s="118" t="s">
        <v>49</v>
      </c>
      <c r="BD294" s="45"/>
      <c r="BE294" s="45"/>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row>
    <row r="295" spans="1:438" ht="50.25" hidden="1" customHeight="1" x14ac:dyDescent="0.25">
      <c r="A295" s="35">
        <v>431</v>
      </c>
      <c r="B295" s="26" t="s">
        <v>1904</v>
      </c>
      <c r="C295" s="25" t="s">
        <v>36</v>
      </c>
      <c r="D295" s="28" t="s">
        <v>99</v>
      </c>
      <c r="E295" s="84" t="s">
        <v>326</v>
      </c>
      <c r="F295" s="76" t="s">
        <v>1602</v>
      </c>
      <c r="G295" s="25" t="s">
        <v>301</v>
      </c>
      <c r="H295" s="25" t="s">
        <v>7</v>
      </c>
      <c r="I295" s="28" t="s">
        <v>1911</v>
      </c>
      <c r="J295" s="28" t="s">
        <v>1912</v>
      </c>
      <c r="K295" s="28">
        <v>98</v>
      </c>
      <c r="L295" s="28">
        <v>2020</v>
      </c>
      <c r="M295" s="26" t="s">
        <v>1913</v>
      </c>
      <c r="N295" s="26" t="s">
        <v>1908</v>
      </c>
      <c r="O295" s="26" t="s">
        <v>1909</v>
      </c>
      <c r="P295" s="28" t="s">
        <v>84</v>
      </c>
      <c r="Q295" s="26" t="s">
        <v>84</v>
      </c>
      <c r="R295" s="26" t="s">
        <v>1910</v>
      </c>
      <c r="S295" s="28" t="s">
        <v>84</v>
      </c>
      <c r="T295" s="28" t="s">
        <v>84</v>
      </c>
      <c r="U295" s="37">
        <v>44027</v>
      </c>
      <c r="V295" s="37">
        <v>44195</v>
      </c>
      <c r="W295" s="37">
        <v>44452</v>
      </c>
      <c r="X295" s="37" t="s">
        <v>64</v>
      </c>
      <c r="Y295" s="37" t="s">
        <v>64</v>
      </c>
      <c r="Z295" s="34" t="e">
        <f>(IF(AP295=#REF!,#REF!,V295-#REF!))</f>
        <v>#REF!</v>
      </c>
      <c r="AA295" s="128" t="s">
        <v>512</v>
      </c>
      <c r="AB295" s="124">
        <v>44356</v>
      </c>
      <c r="AC295" s="112" t="s">
        <v>62</v>
      </c>
      <c r="AD295" s="112" t="s">
        <v>84</v>
      </c>
      <c r="AE295" s="125">
        <v>1</v>
      </c>
      <c r="AF295" s="4" t="s">
        <v>155</v>
      </c>
      <c r="AG295" s="107">
        <v>-256</v>
      </c>
      <c r="AH295" s="118" t="s">
        <v>198</v>
      </c>
      <c r="AI295" s="124">
        <v>44515</v>
      </c>
      <c r="AJ295" s="118" t="s">
        <v>513</v>
      </c>
      <c r="AK295" s="109" t="s">
        <v>481</v>
      </c>
      <c r="AL295" s="125">
        <v>1</v>
      </c>
      <c r="AM295" s="125">
        <v>1</v>
      </c>
      <c r="AN295" s="118" t="s">
        <v>157</v>
      </c>
      <c r="AO295" s="193" t="s">
        <v>158</v>
      </c>
      <c r="AP295" s="191" t="s">
        <v>49</v>
      </c>
      <c r="AQ295" s="85" t="s">
        <v>154</v>
      </c>
      <c r="AR295" s="48">
        <v>44228</v>
      </c>
      <c r="AS295" s="46" t="s">
        <v>62</v>
      </c>
      <c r="AT295" s="46" t="s">
        <v>84</v>
      </c>
      <c r="AU295" s="47">
        <v>1</v>
      </c>
      <c r="AV295" s="4" t="str">
        <f t="shared" si="4"/>
        <v>CUMPLIMIENTO TOTAL</v>
      </c>
      <c r="AW295" s="107" t="str">
        <f>(IF(AP295="CERRADO","NO APLICA ACCION CERRADA",AE295-#REF!))</f>
        <v>NO APLICA ACCION CERRADA</v>
      </c>
      <c r="AX295" s="118" t="str">
        <f>(IF(AP295="CERRADO","NO APLICA ACCION CERRADA",IF(Z295&lt;=0,"VENCIDO",IF(Z295&lt;=#REF!,"POR VENCER","CON TIEMPO"))))</f>
        <v>NO APLICA ACCION CERRADA</v>
      </c>
      <c r="AY295" s="48">
        <v>44228</v>
      </c>
      <c r="AZ295" s="85" t="s">
        <v>154</v>
      </c>
      <c r="BA295" s="46" t="s">
        <v>84</v>
      </c>
      <c r="BB295" s="47">
        <v>1</v>
      </c>
      <c r="BC295" s="118" t="s">
        <v>49</v>
      </c>
      <c r="BD295" s="45"/>
      <c r="BE295" s="45"/>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row>
    <row r="296" spans="1:438" ht="50.25" hidden="1" customHeight="1" x14ac:dyDescent="0.25">
      <c r="A296" s="35">
        <v>433</v>
      </c>
      <c r="B296" s="26" t="s">
        <v>1904</v>
      </c>
      <c r="C296" s="25" t="s">
        <v>36</v>
      </c>
      <c r="D296" s="28" t="s">
        <v>99</v>
      </c>
      <c r="E296" s="84" t="s">
        <v>326</v>
      </c>
      <c r="F296" s="76" t="s">
        <v>1602</v>
      </c>
      <c r="G296" s="25" t="s">
        <v>301</v>
      </c>
      <c r="H296" s="25" t="s">
        <v>7</v>
      </c>
      <c r="I296" s="28" t="s">
        <v>1914</v>
      </c>
      <c r="J296" s="28" t="s">
        <v>1915</v>
      </c>
      <c r="K296" s="28">
        <v>98</v>
      </c>
      <c r="L296" s="28">
        <v>2020</v>
      </c>
      <c r="M296" s="26" t="s">
        <v>1916</v>
      </c>
      <c r="N296" s="26" t="s">
        <v>1908</v>
      </c>
      <c r="O296" s="26" t="s">
        <v>1909</v>
      </c>
      <c r="P296" s="28" t="s">
        <v>84</v>
      </c>
      <c r="Q296" s="26" t="s">
        <v>84</v>
      </c>
      <c r="R296" s="26" t="s">
        <v>1910</v>
      </c>
      <c r="S296" s="28" t="s">
        <v>84</v>
      </c>
      <c r="T296" s="28" t="s">
        <v>84</v>
      </c>
      <c r="U296" s="37">
        <v>44027</v>
      </c>
      <c r="V296" s="37">
        <v>44195</v>
      </c>
      <c r="W296" s="37">
        <v>44452</v>
      </c>
      <c r="X296" s="37" t="s">
        <v>64</v>
      </c>
      <c r="Y296" s="37" t="s">
        <v>64</v>
      </c>
      <c r="Z296" s="34" t="e">
        <f>(IF(AP296=#REF!,#REF!,V296-#REF!))</f>
        <v>#REF!</v>
      </c>
      <c r="AA296" s="128" t="s">
        <v>512</v>
      </c>
      <c r="AB296" s="124">
        <v>44356</v>
      </c>
      <c r="AC296" s="112" t="s">
        <v>62</v>
      </c>
      <c r="AD296" s="112" t="s">
        <v>84</v>
      </c>
      <c r="AE296" s="125">
        <v>1</v>
      </c>
      <c r="AF296" s="4" t="s">
        <v>155</v>
      </c>
      <c r="AG296" s="107">
        <v>-256</v>
      </c>
      <c r="AH296" s="118" t="s">
        <v>198</v>
      </c>
      <c r="AI296" s="124">
        <v>44515</v>
      </c>
      <c r="AJ296" s="118" t="s">
        <v>513</v>
      </c>
      <c r="AK296" s="109" t="s">
        <v>481</v>
      </c>
      <c r="AL296" s="125">
        <v>1</v>
      </c>
      <c r="AM296" s="125">
        <v>1</v>
      </c>
      <c r="AN296" s="118" t="s">
        <v>157</v>
      </c>
      <c r="AO296" s="193" t="s">
        <v>158</v>
      </c>
      <c r="AP296" s="191" t="s">
        <v>49</v>
      </c>
      <c r="AQ296" s="85" t="s">
        <v>154</v>
      </c>
      <c r="AR296" s="48">
        <v>44228</v>
      </c>
      <c r="AS296" s="46" t="s">
        <v>62</v>
      </c>
      <c r="AT296" s="46" t="s">
        <v>84</v>
      </c>
      <c r="AU296" s="47">
        <v>1</v>
      </c>
      <c r="AV296" s="4" t="str">
        <f t="shared" si="4"/>
        <v>CUMPLIMIENTO TOTAL</v>
      </c>
      <c r="AW296" s="107" t="str">
        <f>(IF(AP296="CERRADO","NO APLICA ACCION CERRADA",AE296-#REF!))</f>
        <v>NO APLICA ACCION CERRADA</v>
      </c>
      <c r="AX296" s="118" t="str">
        <f>(IF(AP296="CERRADO","NO APLICA ACCION CERRADA",IF(Z296&lt;=0,"VENCIDO",IF(Z296&lt;=#REF!,"POR VENCER","CON TIEMPO"))))</f>
        <v>NO APLICA ACCION CERRADA</v>
      </c>
      <c r="AY296" s="48">
        <v>44228</v>
      </c>
      <c r="AZ296" s="85" t="s">
        <v>154</v>
      </c>
      <c r="BA296" s="46" t="s">
        <v>84</v>
      </c>
      <c r="BB296" s="47">
        <v>1</v>
      </c>
      <c r="BC296" s="118" t="s">
        <v>49</v>
      </c>
      <c r="BD296" s="45"/>
      <c r="BE296" s="45"/>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row>
    <row r="297" spans="1:438" ht="50.25" hidden="1" customHeight="1" x14ac:dyDescent="0.25">
      <c r="A297" s="35">
        <v>434</v>
      </c>
      <c r="B297" s="26" t="s">
        <v>1782</v>
      </c>
      <c r="C297" s="25" t="s">
        <v>36</v>
      </c>
      <c r="D297" s="28" t="s">
        <v>99</v>
      </c>
      <c r="E297" s="76" t="s">
        <v>326</v>
      </c>
      <c r="F297" s="76" t="s">
        <v>1917</v>
      </c>
      <c r="G297" s="25" t="s">
        <v>301</v>
      </c>
      <c r="H297" s="25" t="s">
        <v>7</v>
      </c>
      <c r="I297" s="28" t="s">
        <v>1918</v>
      </c>
      <c r="J297" s="28" t="s">
        <v>1919</v>
      </c>
      <c r="K297" s="28">
        <v>98</v>
      </c>
      <c r="L297" s="28">
        <v>2020</v>
      </c>
      <c r="M297" s="26" t="s">
        <v>1920</v>
      </c>
      <c r="N297" s="26" t="s">
        <v>1921</v>
      </c>
      <c r="O297" s="26" t="s">
        <v>1788</v>
      </c>
      <c r="P297" s="28" t="s">
        <v>84</v>
      </c>
      <c r="Q297" s="26" t="s">
        <v>84</v>
      </c>
      <c r="R297" s="26" t="s">
        <v>1922</v>
      </c>
      <c r="S297" s="28" t="s">
        <v>84</v>
      </c>
      <c r="T297" s="28" t="s">
        <v>84</v>
      </c>
      <c r="U297" s="37">
        <v>44027</v>
      </c>
      <c r="V297" s="37">
        <v>44195</v>
      </c>
      <c r="W297" s="37">
        <v>44452</v>
      </c>
      <c r="X297" s="37" t="s">
        <v>64</v>
      </c>
      <c r="Y297" s="37" t="s">
        <v>64</v>
      </c>
      <c r="Z297" s="34" t="e">
        <f>(IF(AP297=#REF!,#REF!,V297-#REF!))</f>
        <v>#REF!</v>
      </c>
      <c r="AA297" s="128" t="s">
        <v>1923</v>
      </c>
      <c r="AB297" s="124">
        <v>44356</v>
      </c>
      <c r="AC297" s="112" t="s">
        <v>62</v>
      </c>
      <c r="AD297" s="112" t="s">
        <v>84</v>
      </c>
      <c r="AE297" s="125">
        <v>1</v>
      </c>
      <c r="AF297" s="4" t="s">
        <v>155</v>
      </c>
      <c r="AG297" s="107">
        <v>-256</v>
      </c>
      <c r="AH297" s="118" t="s">
        <v>198</v>
      </c>
      <c r="AI297" s="124">
        <v>44515</v>
      </c>
      <c r="AJ297" s="118" t="s">
        <v>513</v>
      </c>
      <c r="AK297" s="109" t="s">
        <v>481</v>
      </c>
      <c r="AL297" s="125">
        <v>1</v>
      </c>
      <c r="AM297" s="125">
        <v>1</v>
      </c>
      <c r="AN297" s="118" t="s">
        <v>157</v>
      </c>
      <c r="AO297" s="193" t="s">
        <v>158</v>
      </c>
      <c r="AP297" s="191" t="s">
        <v>49</v>
      </c>
      <c r="AQ297" s="85" t="s">
        <v>154</v>
      </c>
      <c r="AR297" s="48">
        <v>44228</v>
      </c>
      <c r="AS297" s="46" t="s">
        <v>62</v>
      </c>
      <c r="AT297" s="46" t="s">
        <v>84</v>
      </c>
      <c r="AU297" s="47">
        <v>1</v>
      </c>
      <c r="AV297" s="4" t="str">
        <f t="shared" si="4"/>
        <v>CUMPLIMIENTO TOTAL</v>
      </c>
      <c r="AW297" s="107" t="str">
        <f>(IF(AP297="CERRADO","NO APLICA ACCION CERRADA",AE297-#REF!))</f>
        <v>NO APLICA ACCION CERRADA</v>
      </c>
      <c r="AX297" s="118" t="str">
        <f>(IF(AP297="CERRADO","NO APLICA ACCION CERRADA",IF(Z297&lt;=0,"VENCIDO",IF(Z297&lt;=#REF!,"POR VENCER","CON TIEMPO"))))</f>
        <v>NO APLICA ACCION CERRADA</v>
      </c>
      <c r="AY297" s="48">
        <v>44228</v>
      </c>
      <c r="AZ297" s="85" t="s">
        <v>154</v>
      </c>
      <c r="BA297" s="46" t="s">
        <v>84</v>
      </c>
      <c r="BB297" s="47">
        <v>1</v>
      </c>
      <c r="BC297" s="118" t="s">
        <v>49</v>
      </c>
      <c r="BD297" s="45"/>
      <c r="BE297" s="45"/>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row>
    <row r="298" spans="1:438" ht="50.25" hidden="1" customHeight="1" x14ac:dyDescent="0.25">
      <c r="A298" s="35">
        <v>435</v>
      </c>
      <c r="B298" s="26" t="s">
        <v>1791</v>
      </c>
      <c r="C298" s="25" t="s">
        <v>36</v>
      </c>
      <c r="D298" s="28" t="s">
        <v>99</v>
      </c>
      <c r="E298" s="76" t="s">
        <v>326</v>
      </c>
      <c r="F298" s="76" t="s">
        <v>1917</v>
      </c>
      <c r="G298" s="25" t="s">
        <v>301</v>
      </c>
      <c r="H298" s="25" t="s">
        <v>7</v>
      </c>
      <c r="I298" s="28" t="s">
        <v>1924</v>
      </c>
      <c r="J298" s="28" t="s">
        <v>1919</v>
      </c>
      <c r="K298" s="28">
        <v>98</v>
      </c>
      <c r="L298" s="28">
        <v>2020</v>
      </c>
      <c r="M298" s="26" t="s">
        <v>1925</v>
      </c>
      <c r="N298" s="26" t="s">
        <v>1921</v>
      </c>
      <c r="O298" s="26" t="s">
        <v>1793</v>
      </c>
      <c r="P298" s="28" t="s">
        <v>84</v>
      </c>
      <c r="Q298" s="26" t="s">
        <v>84</v>
      </c>
      <c r="R298" s="26" t="s">
        <v>1794</v>
      </c>
      <c r="S298" s="28" t="s">
        <v>84</v>
      </c>
      <c r="T298" s="28" t="s">
        <v>84</v>
      </c>
      <c r="U298" s="37">
        <v>44027</v>
      </c>
      <c r="V298" s="37">
        <v>44367</v>
      </c>
      <c r="W298" s="37">
        <v>44452</v>
      </c>
      <c r="X298" s="37" t="s">
        <v>64</v>
      </c>
      <c r="Y298" s="37" t="s">
        <v>64</v>
      </c>
      <c r="Z298" s="34" t="e">
        <f>(IF(AP298=#REF!,#REF!,V298-#REF!))</f>
        <v>#REF!</v>
      </c>
      <c r="AA298" s="128" t="s">
        <v>1926</v>
      </c>
      <c r="AB298" s="124">
        <v>44356</v>
      </c>
      <c r="AC298" s="112" t="s">
        <v>64</v>
      </c>
      <c r="AD298" s="118" t="s">
        <v>1927</v>
      </c>
      <c r="AE298" s="125">
        <v>0</v>
      </c>
      <c r="AF298" s="4" t="s">
        <v>197</v>
      </c>
      <c r="AG298" s="107">
        <v>-84</v>
      </c>
      <c r="AH298" s="118" t="s">
        <v>198</v>
      </c>
      <c r="AI298" s="124">
        <v>44515</v>
      </c>
      <c r="AJ298" s="118" t="s">
        <v>513</v>
      </c>
      <c r="AK298" s="109" t="s">
        <v>481</v>
      </c>
      <c r="AL298" s="125">
        <v>1</v>
      </c>
      <c r="AM298" s="125">
        <v>1</v>
      </c>
      <c r="AN298" s="118" t="s">
        <v>157</v>
      </c>
      <c r="AO298" s="193" t="s">
        <v>158</v>
      </c>
      <c r="AP298" s="191" t="s">
        <v>49</v>
      </c>
      <c r="AQ298" s="85" t="s">
        <v>154</v>
      </c>
      <c r="AR298" s="48">
        <v>44228</v>
      </c>
      <c r="AS298" s="46" t="s">
        <v>62</v>
      </c>
      <c r="AT298" s="46" t="s">
        <v>84</v>
      </c>
      <c r="AU298" s="47">
        <v>1</v>
      </c>
      <c r="AV298" s="4" t="str">
        <f t="shared" si="4"/>
        <v>CUMPLIMIENTO TOTAL</v>
      </c>
      <c r="AW298" s="107" t="str">
        <f>(IF(AP298="CERRADO","NO APLICA ACCION CERRADA",AE298-#REF!))</f>
        <v>NO APLICA ACCION CERRADA</v>
      </c>
      <c r="AX298" s="118" t="str">
        <f>(IF(AP298="CERRADO","NO APLICA ACCION CERRADA",IF(Z298&lt;=0,"VENCIDO",IF(Z298&lt;=#REF!,"POR VENCER","CON TIEMPO"))))</f>
        <v>NO APLICA ACCION CERRADA</v>
      </c>
      <c r="AY298" s="48">
        <v>44228</v>
      </c>
      <c r="AZ298" s="85" t="s">
        <v>154</v>
      </c>
      <c r="BA298" s="46" t="s">
        <v>84</v>
      </c>
      <c r="BB298" s="47">
        <v>1</v>
      </c>
      <c r="BC298" s="118" t="s">
        <v>49</v>
      </c>
      <c r="BD298" s="45"/>
      <c r="BE298" s="45"/>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row>
    <row r="299" spans="1:438" ht="50.25" hidden="1" customHeight="1" x14ac:dyDescent="0.25">
      <c r="A299" s="35">
        <v>436</v>
      </c>
      <c r="B299" s="26" t="s">
        <v>1928</v>
      </c>
      <c r="C299" s="25" t="s">
        <v>21</v>
      </c>
      <c r="D299" s="28" t="s">
        <v>96</v>
      </c>
      <c r="E299" s="76" t="s">
        <v>326</v>
      </c>
      <c r="F299" s="76" t="s">
        <v>1929</v>
      </c>
      <c r="G299" s="25" t="s">
        <v>301</v>
      </c>
      <c r="H299" s="25" t="s">
        <v>7</v>
      </c>
      <c r="I299" s="28" t="s">
        <v>1930</v>
      </c>
      <c r="J299" s="28" t="s">
        <v>1931</v>
      </c>
      <c r="K299" s="28">
        <v>99</v>
      </c>
      <c r="L299" s="28">
        <v>2020</v>
      </c>
      <c r="M299" s="26" t="s">
        <v>1932</v>
      </c>
      <c r="N299" s="26" t="s">
        <v>1933</v>
      </c>
      <c r="O299" s="26" t="s">
        <v>1934</v>
      </c>
      <c r="P299" s="28" t="s">
        <v>84</v>
      </c>
      <c r="Q299" s="26" t="s">
        <v>84</v>
      </c>
      <c r="R299" s="26" t="s">
        <v>1935</v>
      </c>
      <c r="S299" s="28" t="s">
        <v>84</v>
      </c>
      <c r="T299" s="28" t="s">
        <v>84</v>
      </c>
      <c r="U299" s="37">
        <v>44084</v>
      </c>
      <c r="V299" s="37">
        <v>44180</v>
      </c>
      <c r="W299" s="228">
        <v>2020</v>
      </c>
      <c r="X299" s="37" t="s">
        <v>64</v>
      </c>
      <c r="Y299" s="37" t="s">
        <v>64</v>
      </c>
      <c r="Z299" s="34" t="e">
        <f>(IF(AP299=#REF!,#REF!,V299-#REF!))</f>
        <v>#REF!</v>
      </c>
      <c r="AA299" s="118" t="s">
        <v>154</v>
      </c>
      <c r="AB299" s="124">
        <v>44337</v>
      </c>
      <c r="AC299" s="112" t="s">
        <v>62</v>
      </c>
      <c r="AD299" s="112" t="s">
        <v>84</v>
      </c>
      <c r="AE299" s="125">
        <v>1</v>
      </c>
      <c r="AF299" s="4" t="s">
        <v>155</v>
      </c>
      <c r="AG299" s="107" t="s">
        <v>156</v>
      </c>
      <c r="AH299" s="118" t="s">
        <v>156</v>
      </c>
      <c r="AI299" s="126">
        <v>44337</v>
      </c>
      <c r="AJ299" s="118" t="s">
        <v>154</v>
      </c>
      <c r="AK299" s="118" t="s">
        <v>84</v>
      </c>
      <c r="AL299" s="125">
        <v>1</v>
      </c>
      <c r="AM299" s="125">
        <v>1</v>
      </c>
      <c r="AN299" s="118" t="s">
        <v>157</v>
      </c>
      <c r="AO299" s="193" t="s">
        <v>158</v>
      </c>
      <c r="AP299" s="191" t="s">
        <v>49</v>
      </c>
      <c r="AQ299" s="85" t="s">
        <v>154</v>
      </c>
      <c r="AR299" s="48">
        <v>44228</v>
      </c>
      <c r="AS299" s="46" t="s">
        <v>62</v>
      </c>
      <c r="AT299" s="46" t="s">
        <v>84</v>
      </c>
      <c r="AU299" s="47">
        <v>1</v>
      </c>
      <c r="AV299" s="4" t="str">
        <f t="shared" si="4"/>
        <v>CUMPLIMIENTO TOTAL</v>
      </c>
      <c r="AW299" s="107" t="str">
        <f>(IF(AP299="CERRADO","NO APLICA ACCION CERRADA",AE299-#REF!))</f>
        <v>NO APLICA ACCION CERRADA</v>
      </c>
      <c r="AX299" s="118" t="str">
        <f>(IF(AP299="CERRADO","NO APLICA ACCION CERRADA",IF(Z299&lt;=0,"VENCIDO",IF(Z299&lt;=#REF!,"POR VENCER","CON TIEMPO"))))</f>
        <v>NO APLICA ACCION CERRADA</v>
      </c>
      <c r="AY299" s="48">
        <v>44228</v>
      </c>
      <c r="AZ299" s="85" t="s">
        <v>154</v>
      </c>
      <c r="BA299" s="46" t="s">
        <v>84</v>
      </c>
      <c r="BB299" s="47">
        <v>1</v>
      </c>
      <c r="BC299" s="118" t="s">
        <v>49</v>
      </c>
      <c r="BD299" s="45"/>
      <c r="BE299" s="45"/>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row>
    <row r="300" spans="1:438" ht="50.25" hidden="1" customHeight="1" x14ac:dyDescent="0.25">
      <c r="A300" s="35">
        <v>440</v>
      </c>
      <c r="B300" s="26" t="s">
        <v>1936</v>
      </c>
      <c r="C300" s="4" t="s">
        <v>541</v>
      </c>
      <c r="D300" s="28" t="s">
        <v>96</v>
      </c>
      <c r="E300" s="76" t="s">
        <v>326</v>
      </c>
      <c r="F300" s="76" t="s">
        <v>542</v>
      </c>
      <c r="G300" s="25" t="s">
        <v>301</v>
      </c>
      <c r="H300" s="25" t="s">
        <v>7</v>
      </c>
      <c r="I300" s="28" t="s">
        <v>1937</v>
      </c>
      <c r="J300" s="28" t="s">
        <v>1938</v>
      </c>
      <c r="K300" s="28">
        <v>99</v>
      </c>
      <c r="L300" s="28">
        <v>2020</v>
      </c>
      <c r="M300" s="26" t="s">
        <v>1939</v>
      </c>
      <c r="N300" s="26" t="s">
        <v>1940</v>
      </c>
      <c r="O300" s="26" t="s">
        <v>1941</v>
      </c>
      <c r="P300" s="28" t="s">
        <v>84</v>
      </c>
      <c r="Q300" s="26" t="s">
        <v>84</v>
      </c>
      <c r="R300" s="26" t="s">
        <v>1942</v>
      </c>
      <c r="S300" s="28" t="s">
        <v>84</v>
      </c>
      <c r="T300" s="28" t="s">
        <v>84</v>
      </c>
      <c r="U300" s="37">
        <v>44084</v>
      </c>
      <c r="V300" s="37">
        <v>44306</v>
      </c>
      <c r="W300" s="37">
        <v>44452</v>
      </c>
      <c r="X300" s="37" t="s">
        <v>64</v>
      </c>
      <c r="Y300" s="37" t="s">
        <v>64</v>
      </c>
      <c r="Z300" s="34" t="e">
        <f>(IF(AP300=#REF!,#REF!,V300-#REF!))</f>
        <v>#REF!</v>
      </c>
      <c r="AA300" s="116" t="s">
        <v>1943</v>
      </c>
      <c r="AB300" s="124">
        <v>44368</v>
      </c>
      <c r="AC300" s="112" t="s">
        <v>62</v>
      </c>
      <c r="AD300" s="112" t="s">
        <v>84</v>
      </c>
      <c r="AE300" s="125">
        <v>1</v>
      </c>
      <c r="AF300" s="4" t="s">
        <v>155</v>
      </c>
      <c r="AG300" s="107">
        <v>-145</v>
      </c>
      <c r="AH300" s="118" t="s">
        <v>198</v>
      </c>
      <c r="AI300" s="126">
        <v>44337</v>
      </c>
      <c r="AJ300" s="118" t="s">
        <v>154</v>
      </c>
      <c r="AK300" s="118" t="s">
        <v>84</v>
      </c>
      <c r="AL300" s="125">
        <v>1</v>
      </c>
      <c r="AM300" s="125">
        <v>1</v>
      </c>
      <c r="AN300" s="118" t="s">
        <v>157</v>
      </c>
      <c r="AO300" s="193" t="s">
        <v>158</v>
      </c>
      <c r="AP300" s="191" t="s">
        <v>49</v>
      </c>
      <c r="AQ300" s="85" t="s">
        <v>154</v>
      </c>
      <c r="AR300" s="48">
        <v>44228</v>
      </c>
      <c r="AS300" s="46" t="s">
        <v>62</v>
      </c>
      <c r="AT300" s="46" t="s">
        <v>84</v>
      </c>
      <c r="AU300" s="47">
        <v>1</v>
      </c>
      <c r="AV300" s="4" t="str">
        <f t="shared" si="4"/>
        <v>CUMPLIMIENTO TOTAL</v>
      </c>
      <c r="AW300" s="107" t="str">
        <f>(IF(AP300="CERRADO","NO APLICA ACCION CERRADA",AE300-#REF!))</f>
        <v>NO APLICA ACCION CERRADA</v>
      </c>
      <c r="AX300" s="118" t="str">
        <f>(IF(AP300="CERRADO","NO APLICA ACCION CERRADA",IF(Z300&lt;=0,"VENCIDO",IF(Z300&lt;=#REF!,"POR VENCER","CON TIEMPO"))))</f>
        <v>NO APLICA ACCION CERRADA</v>
      </c>
      <c r="AY300" s="48">
        <v>44228</v>
      </c>
      <c r="AZ300" s="85" t="s">
        <v>154</v>
      </c>
      <c r="BA300" s="46" t="s">
        <v>84</v>
      </c>
      <c r="BB300" s="47">
        <v>1</v>
      </c>
      <c r="BC300" s="118" t="s">
        <v>49</v>
      </c>
      <c r="BD300" s="45"/>
      <c r="BE300" s="45"/>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row>
    <row r="301" spans="1:438" ht="50.25" hidden="1" customHeight="1" x14ac:dyDescent="0.25">
      <c r="A301" s="35">
        <v>444</v>
      </c>
      <c r="B301" s="43" t="s">
        <v>1944</v>
      </c>
      <c r="C301" s="44" t="s">
        <v>34</v>
      </c>
      <c r="D301" s="28" t="s">
        <v>99</v>
      </c>
      <c r="E301" s="44" t="s">
        <v>462</v>
      </c>
      <c r="F301" s="44" t="s">
        <v>1945</v>
      </c>
      <c r="G301" s="25" t="s">
        <v>631</v>
      </c>
      <c r="H301" s="25" t="s">
        <v>7</v>
      </c>
      <c r="I301" s="28" t="s">
        <v>1946</v>
      </c>
      <c r="J301" s="31" t="s">
        <v>1947</v>
      </c>
      <c r="K301" s="28">
        <v>102</v>
      </c>
      <c r="L301" s="25">
        <v>2020</v>
      </c>
      <c r="M301" s="26" t="s">
        <v>1948</v>
      </c>
      <c r="N301" s="25" t="s">
        <v>1949</v>
      </c>
      <c r="O301" s="43" t="s">
        <v>1950</v>
      </c>
      <c r="P301" s="28" t="s">
        <v>84</v>
      </c>
      <c r="Q301" s="26" t="s">
        <v>84</v>
      </c>
      <c r="R301" s="26" t="s">
        <v>1951</v>
      </c>
      <c r="S301" s="28" t="s">
        <v>84</v>
      </c>
      <c r="T301" s="28" t="s">
        <v>84</v>
      </c>
      <c r="U301" s="37">
        <v>44150</v>
      </c>
      <c r="V301" s="37">
        <v>44377</v>
      </c>
      <c r="W301" s="37">
        <v>44452</v>
      </c>
      <c r="X301" s="37" t="s">
        <v>64</v>
      </c>
      <c r="Y301" s="37" t="s">
        <v>64</v>
      </c>
      <c r="Z301" s="34" t="e">
        <f>(IF(AP301=#REF!,#REF!,V301-#REF!))</f>
        <v>#REF!</v>
      </c>
      <c r="AA301" s="106" t="s">
        <v>1952</v>
      </c>
      <c r="AB301" s="124">
        <v>44383</v>
      </c>
      <c r="AC301" s="112" t="s">
        <v>62</v>
      </c>
      <c r="AD301" s="112" t="s">
        <v>84</v>
      </c>
      <c r="AE301" s="125">
        <v>1</v>
      </c>
      <c r="AF301" s="4" t="s">
        <v>155</v>
      </c>
      <c r="AG301" s="107">
        <v>-74</v>
      </c>
      <c r="AH301" s="118" t="s">
        <v>198</v>
      </c>
      <c r="AI301" s="124">
        <v>44515</v>
      </c>
      <c r="AJ301" s="118" t="s">
        <v>513</v>
      </c>
      <c r="AK301" s="109" t="s">
        <v>481</v>
      </c>
      <c r="AL301" s="125">
        <v>1</v>
      </c>
      <c r="AM301" s="125">
        <v>1</v>
      </c>
      <c r="AN301" s="118" t="s">
        <v>157</v>
      </c>
      <c r="AO301" s="193" t="s">
        <v>158</v>
      </c>
      <c r="AP301" s="191" t="s">
        <v>49</v>
      </c>
      <c r="AQ301" s="85" t="s">
        <v>154</v>
      </c>
      <c r="AR301" s="48">
        <v>44228</v>
      </c>
      <c r="AS301" s="46" t="s">
        <v>62</v>
      </c>
      <c r="AT301" s="46" t="s">
        <v>84</v>
      </c>
      <c r="AU301" s="47">
        <v>1</v>
      </c>
      <c r="AV301" s="4" t="str">
        <f t="shared" si="4"/>
        <v>CUMPLIMIENTO TOTAL</v>
      </c>
      <c r="AW301" s="107" t="str">
        <f>(IF(AP301="CERRADO","NO APLICA ACCION CERRADA",AE301-#REF!))</f>
        <v>NO APLICA ACCION CERRADA</v>
      </c>
      <c r="AX301" s="118" t="str">
        <f>(IF(AP301="CERRADO","NO APLICA ACCION CERRADA",IF(Z301&lt;=0,"VENCIDO",IF(Z301&lt;=#REF!,"POR VENCER","CON TIEMPO"))))</f>
        <v>NO APLICA ACCION CERRADA</v>
      </c>
      <c r="AY301" s="48">
        <v>44228</v>
      </c>
      <c r="AZ301" s="85" t="s">
        <v>154</v>
      </c>
      <c r="BA301" s="46" t="s">
        <v>84</v>
      </c>
      <c r="BB301" s="47">
        <v>1</v>
      </c>
      <c r="BC301" s="118" t="s">
        <v>49</v>
      </c>
      <c r="BD301" s="45"/>
      <c r="BE301" s="45"/>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row>
    <row r="302" spans="1:438" ht="50.25" hidden="1" customHeight="1" x14ac:dyDescent="0.25">
      <c r="A302" s="35">
        <v>449</v>
      </c>
      <c r="B302" s="43" t="s">
        <v>1944</v>
      </c>
      <c r="C302" s="44" t="s">
        <v>34</v>
      </c>
      <c r="D302" s="28" t="s">
        <v>99</v>
      </c>
      <c r="E302" s="44" t="s">
        <v>1953</v>
      </c>
      <c r="F302" s="44" t="s">
        <v>1954</v>
      </c>
      <c r="G302" s="25" t="s">
        <v>631</v>
      </c>
      <c r="H302" s="25" t="s">
        <v>7</v>
      </c>
      <c r="I302" s="28" t="s">
        <v>1955</v>
      </c>
      <c r="J302" s="31" t="s">
        <v>1956</v>
      </c>
      <c r="K302" s="28">
        <v>102</v>
      </c>
      <c r="L302" s="25">
        <v>2020</v>
      </c>
      <c r="M302" s="26" t="s">
        <v>1957</v>
      </c>
      <c r="N302" s="25" t="s">
        <v>1958</v>
      </c>
      <c r="O302" s="43" t="s">
        <v>1959</v>
      </c>
      <c r="P302" s="28" t="s">
        <v>84</v>
      </c>
      <c r="Q302" s="26" t="s">
        <v>84</v>
      </c>
      <c r="R302" s="26" t="s">
        <v>1960</v>
      </c>
      <c r="S302" s="28" t="s">
        <v>84</v>
      </c>
      <c r="T302" s="28" t="s">
        <v>84</v>
      </c>
      <c r="U302" s="37">
        <v>44150</v>
      </c>
      <c r="V302" s="37">
        <v>44225</v>
      </c>
      <c r="W302" s="37">
        <v>44452</v>
      </c>
      <c r="X302" s="37" t="s">
        <v>64</v>
      </c>
      <c r="Y302" s="37" t="s">
        <v>64</v>
      </c>
      <c r="Z302" s="34" t="e">
        <f>(IF(AP302=#REF!,#REF!,V302-#REF!))</f>
        <v>#REF!</v>
      </c>
      <c r="AA302" s="106" t="s">
        <v>1961</v>
      </c>
      <c r="AB302" s="124">
        <v>44383</v>
      </c>
      <c r="AC302" s="112" t="s">
        <v>62</v>
      </c>
      <c r="AD302" s="112" t="s">
        <v>84</v>
      </c>
      <c r="AE302" s="125">
        <v>1</v>
      </c>
      <c r="AF302" s="4" t="s">
        <v>155</v>
      </c>
      <c r="AG302" s="107">
        <v>-226</v>
      </c>
      <c r="AH302" s="118" t="s">
        <v>198</v>
      </c>
      <c r="AI302" s="124">
        <v>44515</v>
      </c>
      <c r="AJ302" s="118" t="s">
        <v>513</v>
      </c>
      <c r="AK302" s="109" t="s">
        <v>481</v>
      </c>
      <c r="AL302" s="125">
        <v>1</v>
      </c>
      <c r="AM302" s="125">
        <v>1</v>
      </c>
      <c r="AN302" s="118" t="s">
        <v>157</v>
      </c>
      <c r="AO302" s="193" t="s">
        <v>158</v>
      </c>
      <c r="AP302" s="191" t="s">
        <v>49</v>
      </c>
      <c r="AQ302" s="85" t="s">
        <v>154</v>
      </c>
      <c r="AR302" s="48">
        <v>44228</v>
      </c>
      <c r="AS302" s="46" t="s">
        <v>62</v>
      </c>
      <c r="AT302" s="46" t="s">
        <v>84</v>
      </c>
      <c r="AU302" s="47">
        <v>1</v>
      </c>
      <c r="AV302" s="4" t="str">
        <f t="shared" si="4"/>
        <v>CUMPLIMIENTO TOTAL</v>
      </c>
      <c r="AW302" s="107" t="str">
        <f>(IF(AP302="CERRADO","NO APLICA ACCION CERRADA",AE302-#REF!))</f>
        <v>NO APLICA ACCION CERRADA</v>
      </c>
      <c r="AX302" s="118" t="str">
        <f>(IF(AP302="CERRADO","NO APLICA ACCION CERRADA",IF(Z302&lt;=0,"VENCIDO",IF(Z302&lt;=#REF!,"POR VENCER","CON TIEMPO"))))</f>
        <v>NO APLICA ACCION CERRADA</v>
      </c>
      <c r="AY302" s="48">
        <v>44228</v>
      </c>
      <c r="AZ302" s="85" t="s">
        <v>154</v>
      </c>
      <c r="BA302" s="46" t="s">
        <v>84</v>
      </c>
      <c r="BB302" s="47">
        <v>1</v>
      </c>
      <c r="BC302" s="118" t="s">
        <v>49</v>
      </c>
      <c r="BD302" s="45"/>
      <c r="BE302" s="45"/>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row>
    <row r="303" spans="1:438" ht="50.25" hidden="1" customHeight="1" x14ac:dyDescent="0.25">
      <c r="A303" s="35">
        <v>452</v>
      </c>
      <c r="B303" s="43" t="s">
        <v>1962</v>
      </c>
      <c r="C303" s="25" t="s">
        <v>36</v>
      </c>
      <c r="D303" s="28" t="s">
        <v>99</v>
      </c>
      <c r="E303" s="25" t="s">
        <v>517</v>
      </c>
      <c r="F303" s="25" t="s">
        <v>1963</v>
      </c>
      <c r="G303" s="25" t="s">
        <v>301</v>
      </c>
      <c r="H303" s="25" t="s">
        <v>7</v>
      </c>
      <c r="I303" s="28" t="s">
        <v>1964</v>
      </c>
      <c r="J303" s="31" t="s">
        <v>1965</v>
      </c>
      <c r="K303" s="28">
        <v>102</v>
      </c>
      <c r="L303" s="25">
        <v>2020</v>
      </c>
      <c r="M303" s="26" t="s">
        <v>1966</v>
      </c>
      <c r="N303" s="25" t="s">
        <v>1967</v>
      </c>
      <c r="O303" s="43" t="s">
        <v>1968</v>
      </c>
      <c r="P303" s="28" t="s">
        <v>84</v>
      </c>
      <c r="Q303" s="26" t="s">
        <v>84</v>
      </c>
      <c r="R303" s="26" t="s">
        <v>1969</v>
      </c>
      <c r="S303" s="28" t="s">
        <v>84</v>
      </c>
      <c r="T303" s="28" t="s">
        <v>84</v>
      </c>
      <c r="U303" s="37">
        <v>44150</v>
      </c>
      <c r="V303" s="37">
        <v>44377</v>
      </c>
      <c r="W303" s="37">
        <v>44452</v>
      </c>
      <c r="X303" s="37" t="s">
        <v>64</v>
      </c>
      <c r="Y303" s="37" t="s">
        <v>64</v>
      </c>
      <c r="Z303" s="34" t="e">
        <f>(IF(AP303=#REF!,#REF!,V303-#REF!))</f>
        <v>#REF!</v>
      </c>
      <c r="AA303" s="128" t="s">
        <v>512</v>
      </c>
      <c r="AB303" s="124">
        <v>44356</v>
      </c>
      <c r="AC303" s="112" t="s">
        <v>62</v>
      </c>
      <c r="AD303" s="112" t="s">
        <v>84</v>
      </c>
      <c r="AE303" s="125">
        <v>1</v>
      </c>
      <c r="AF303" s="4" t="s">
        <v>155</v>
      </c>
      <c r="AG303" s="107">
        <v>-74</v>
      </c>
      <c r="AH303" s="118" t="s">
        <v>198</v>
      </c>
      <c r="AI303" s="124">
        <v>44515</v>
      </c>
      <c r="AJ303" s="118" t="s">
        <v>513</v>
      </c>
      <c r="AK303" s="109" t="s">
        <v>481</v>
      </c>
      <c r="AL303" s="125">
        <v>1</v>
      </c>
      <c r="AM303" s="125">
        <v>1</v>
      </c>
      <c r="AN303" s="118" t="s">
        <v>157</v>
      </c>
      <c r="AO303" s="193" t="s">
        <v>158</v>
      </c>
      <c r="AP303" s="191" t="s">
        <v>49</v>
      </c>
      <c r="AQ303" s="85" t="s">
        <v>154</v>
      </c>
      <c r="AR303" s="48">
        <v>44228</v>
      </c>
      <c r="AS303" s="46" t="s">
        <v>62</v>
      </c>
      <c r="AT303" s="46" t="s">
        <v>84</v>
      </c>
      <c r="AU303" s="47">
        <v>1</v>
      </c>
      <c r="AV303" s="4" t="str">
        <f t="shared" si="4"/>
        <v>CUMPLIMIENTO TOTAL</v>
      </c>
      <c r="AW303" s="107" t="str">
        <f>(IF(AP303="CERRADO","NO APLICA ACCION CERRADA",AE303-#REF!))</f>
        <v>NO APLICA ACCION CERRADA</v>
      </c>
      <c r="AX303" s="118" t="str">
        <f>(IF(AP303="CERRADO","NO APLICA ACCION CERRADA",IF(Z303&lt;=0,"VENCIDO",IF(Z303&lt;=#REF!,"POR VENCER","CON TIEMPO"))))</f>
        <v>NO APLICA ACCION CERRADA</v>
      </c>
      <c r="AY303" s="48">
        <v>44228</v>
      </c>
      <c r="AZ303" s="85" t="s">
        <v>154</v>
      </c>
      <c r="BA303" s="46" t="s">
        <v>84</v>
      </c>
      <c r="BB303" s="47">
        <v>1</v>
      </c>
      <c r="BC303" s="118" t="s">
        <v>49</v>
      </c>
      <c r="BD303" s="45"/>
      <c r="BE303" s="45"/>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row>
    <row r="304" spans="1:438" ht="50.25" hidden="1" customHeight="1" x14ac:dyDescent="0.25">
      <c r="A304" s="35">
        <v>456</v>
      </c>
      <c r="B304" s="43" t="s">
        <v>1970</v>
      </c>
      <c r="C304" s="44" t="s">
        <v>25</v>
      </c>
      <c r="D304" s="28" t="s">
        <v>99</v>
      </c>
      <c r="E304" s="25" t="s">
        <v>240</v>
      </c>
      <c r="F304" s="44" t="s">
        <v>1971</v>
      </c>
      <c r="G304" s="25" t="s">
        <v>701</v>
      </c>
      <c r="H304" s="25" t="s">
        <v>7</v>
      </c>
      <c r="I304" s="28" t="s">
        <v>1972</v>
      </c>
      <c r="J304" s="31" t="s">
        <v>1973</v>
      </c>
      <c r="K304" s="28">
        <v>102</v>
      </c>
      <c r="L304" s="25">
        <v>2020</v>
      </c>
      <c r="M304" s="26" t="s">
        <v>1974</v>
      </c>
      <c r="N304" s="25" t="s">
        <v>1975</v>
      </c>
      <c r="O304" s="43" t="s">
        <v>1950</v>
      </c>
      <c r="P304" s="28" t="s">
        <v>84</v>
      </c>
      <c r="Q304" s="26" t="s">
        <v>84</v>
      </c>
      <c r="R304" s="26" t="s">
        <v>1951</v>
      </c>
      <c r="S304" s="28" t="s">
        <v>84</v>
      </c>
      <c r="T304" s="28" t="s">
        <v>84</v>
      </c>
      <c r="U304" s="37">
        <v>44150</v>
      </c>
      <c r="V304" s="37">
        <v>44377</v>
      </c>
      <c r="W304" s="37">
        <v>44452</v>
      </c>
      <c r="X304" s="37" t="s">
        <v>64</v>
      </c>
      <c r="Y304" s="37" t="s">
        <v>64</v>
      </c>
      <c r="Z304" s="34" t="e">
        <f>(IF(AP304=#REF!,#REF!,V304-#REF!))</f>
        <v>#REF!</v>
      </c>
      <c r="AA304" s="110" t="s">
        <v>1976</v>
      </c>
      <c r="AB304" s="124">
        <v>44418</v>
      </c>
      <c r="AC304" s="112" t="s">
        <v>62</v>
      </c>
      <c r="AD304" s="112" t="s">
        <v>84</v>
      </c>
      <c r="AE304" s="125">
        <v>1</v>
      </c>
      <c r="AF304" s="4" t="s">
        <v>155</v>
      </c>
      <c r="AG304" s="107">
        <v>-74</v>
      </c>
      <c r="AH304" s="118" t="s">
        <v>198</v>
      </c>
      <c r="AI304" s="124">
        <v>44515</v>
      </c>
      <c r="AJ304" s="118" t="s">
        <v>513</v>
      </c>
      <c r="AK304" s="109" t="s">
        <v>481</v>
      </c>
      <c r="AL304" s="125">
        <v>1</v>
      </c>
      <c r="AM304" s="125">
        <v>1</v>
      </c>
      <c r="AN304" s="118" t="s">
        <v>157</v>
      </c>
      <c r="AO304" s="193" t="s">
        <v>158</v>
      </c>
      <c r="AP304" s="191" t="s">
        <v>49</v>
      </c>
      <c r="AQ304" s="85" t="s">
        <v>154</v>
      </c>
      <c r="AR304" s="48">
        <v>44228</v>
      </c>
      <c r="AS304" s="46" t="s">
        <v>62</v>
      </c>
      <c r="AT304" s="46" t="s">
        <v>84</v>
      </c>
      <c r="AU304" s="47">
        <v>1</v>
      </c>
      <c r="AV304" s="4" t="str">
        <f t="shared" si="4"/>
        <v>CUMPLIMIENTO TOTAL</v>
      </c>
      <c r="AW304" s="107" t="str">
        <f>(IF(AP304="CERRADO","NO APLICA ACCION CERRADA",AE304-#REF!))</f>
        <v>NO APLICA ACCION CERRADA</v>
      </c>
      <c r="AX304" s="118" t="str">
        <f>(IF(AP304="CERRADO","NO APLICA ACCION CERRADA",IF(Z304&lt;=0,"VENCIDO",IF(Z304&lt;=#REF!,"POR VENCER","CON TIEMPO"))))</f>
        <v>NO APLICA ACCION CERRADA</v>
      </c>
      <c r="AY304" s="48">
        <v>44228</v>
      </c>
      <c r="AZ304" s="85" t="s">
        <v>154</v>
      </c>
      <c r="BA304" s="46" t="s">
        <v>84</v>
      </c>
      <c r="BB304" s="47">
        <v>1</v>
      </c>
      <c r="BC304" s="118" t="s">
        <v>49</v>
      </c>
      <c r="BD304" s="45"/>
      <c r="BE304" s="45"/>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row>
    <row r="305" spans="1:438" ht="50.25" hidden="1" customHeight="1" x14ac:dyDescent="0.25">
      <c r="A305" s="35">
        <v>459</v>
      </c>
      <c r="B305" s="43" t="s">
        <v>1977</v>
      </c>
      <c r="C305" s="44" t="s">
        <v>34</v>
      </c>
      <c r="D305" s="28" t="s">
        <v>99</v>
      </c>
      <c r="E305" s="25" t="s">
        <v>240</v>
      </c>
      <c r="F305" s="25" t="s">
        <v>1978</v>
      </c>
      <c r="G305" s="25" t="s">
        <v>631</v>
      </c>
      <c r="H305" s="25" t="s">
        <v>7</v>
      </c>
      <c r="I305" s="28" t="s">
        <v>1979</v>
      </c>
      <c r="J305" s="31" t="s">
        <v>1980</v>
      </c>
      <c r="K305" s="28">
        <v>102</v>
      </c>
      <c r="L305" s="25">
        <v>2020</v>
      </c>
      <c r="M305" s="26" t="s">
        <v>1981</v>
      </c>
      <c r="N305" s="25" t="s">
        <v>1982</v>
      </c>
      <c r="O305" s="43" t="s">
        <v>1983</v>
      </c>
      <c r="P305" s="28" t="s">
        <v>84</v>
      </c>
      <c r="Q305" s="26" t="s">
        <v>84</v>
      </c>
      <c r="R305" s="26" t="s">
        <v>1984</v>
      </c>
      <c r="S305" s="28" t="s">
        <v>84</v>
      </c>
      <c r="T305" s="28" t="s">
        <v>84</v>
      </c>
      <c r="U305" s="37">
        <v>44150</v>
      </c>
      <c r="V305" s="37">
        <v>44377</v>
      </c>
      <c r="W305" s="37">
        <v>44452</v>
      </c>
      <c r="X305" s="37" t="s">
        <v>64</v>
      </c>
      <c r="Y305" s="37" t="s">
        <v>64</v>
      </c>
      <c r="Z305" s="34" t="e">
        <f>(IF(AP305=#REF!,#REF!,V305-#REF!))</f>
        <v>#REF!</v>
      </c>
      <c r="AA305" s="106" t="s">
        <v>1985</v>
      </c>
      <c r="AB305" s="124">
        <v>44383</v>
      </c>
      <c r="AC305" s="112" t="s">
        <v>62</v>
      </c>
      <c r="AD305" s="112" t="s">
        <v>84</v>
      </c>
      <c r="AE305" s="125">
        <v>1</v>
      </c>
      <c r="AF305" s="4" t="s">
        <v>155</v>
      </c>
      <c r="AG305" s="107">
        <v>-74</v>
      </c>
      <c r="AH305" s="118" t="s">
        <v>198</v>
      </c>
      <c r="AI305" s="124">
        <v>44515</v>
      </c>
      <c r="AJ305" s="118" t="s">
        <v>513</v>
      </c>
      <c r="AK305" s="109" t="s">
        <v>481</v>
      </c>
      <c r="AL305" s="125">
        <v>1</v>
      </c>
      <c r="AM305" s="125">
        <v>1</v>
      </c>
      <c r="AN305" s="118" t="s">
        <v>157</v>
      </c>
      <c r="AO305" s="193" t="s">
        <v>158</v>
      </c>
      <c r="AP305" s="191" t="s">
        <v>49</v>
      </c>
      <c r="AQ305" s="85" t="s">
        <v>154</v>
      </c>
      <c r="AR305" s="48">
        <v>44228</v>
      </c>
      <c r="AS305" s="46" t="s">
        <v>62</v>
      </c>
      <c r="AT305" s="46" t="s">
        <v>84</v>
      </c>
      <c r="AU305" s="47">
        <v>1</v>
      </c>
      <c r="AV305" s="4" t="str">
        <f t="shared" si="4"/>
        <v>CUMPLIMIENTO TOTAL</v>
      </c>
      <c r="AW305" s="107" t="str">
        <f>(IF(AP305="CERRADO","NO APLICA ACCION CERRADA",AE305-#REF!))</f>
        <v>NO APLICA ACCION CERRADA</v>
      </c>
      <c r="AX305" s="118" t="str">
        <f>(IF(AP305="CERRADO","NO APLICA ACCION CERRADA",IF(Z305&lt;=0,"VENCIDO",IF(Z305&lt;=#REF!,"POR VENCER","CON TIEMPO"))))</f>
        <v>NO APLICA ACCION CERRADA</v>
      </c>
      <c r="AY305" s="48">
        <v>44228</v>
      </c>
      <c r="AZ305" s="85" t="s">
        <v>154</v>
      </c>
      <c r="BA305" s="46" t="s">
        <v>84</v>
      </c>
      <c r="BB305" s="47">
        <v>1</v>
      </c>
      <c r="BC305" s="118" t="s">
        <v>49</v>
      </c>
      <c r="BD305" s="45"/>
      <c r="BE305" s="45"/>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row>
    <row r="306" spans="1:438" ht="50.25" hidden="1" customHeight="1" x14ac:dyDescent="0.25">
      <c r="A306" s="35">
        <v>468</v>
      </c>
      <c r="B306" s="43" t="s">
        <v>1986</v>
      </c>
      <c r="C306" s="44" t="s">
        <v>46</v>
      </c>
      <c r="D306" s="44" t="s">
        <v>1987</v>
      </c>
      <c r="E306" s="44" t="s">
        <v>326</v>
      </c>
      <c r="F306" s="25" t="s">
        <v>611</v>
      </c>
      <c r="G306" s="25" t="s">
        <v>231</v>
      </c>
      <c r="H306" s="25" t="s">
        <v>7</v>
      </c>
      <c r="I306" s="28" t="s">
        <v>1988</v>
      </c>
      <c r="J306" s="31" t="s">
        <v>1833</v>
      </c>
      <c r="K306" s="28">
        <v>105</v>
      </c>
      <c r="L306" s="25">
        <v>2020</v>
      </c>
      <c r="M306" s="26" t="s">
        <v>1989</v>
      </c>
      <c r="N306" s="25" t="s">
        <v>1990</v>
      </c>
      <c r="O306" s="43" t="s">
        <v>1991</v>
      </c>
      <c r="P306" s="28" t="s">
        <v>84</v>
      </c>
      <c r="Q306" s="26" t="s">
        <v>84</v>
      </c>
      <c r="R306" s="26" t="s">
        <v>1992</v>
      </c>
      <c r="S306" s="28" t="s">
        <v>84</v>
      </c>
      <c r="T306" s="28" t="s">
        <v>84</v>
      </c>
      <c r="U306" s="37">
        <v>44211</v>
      </c>
      <c r="V306" s="37">
        <v>44375</v>
      </c>
      <c r="W306" s="37">
        <v>44452</v>
      </c>
      <c r="X306" s="37" t="s">
        <v>64</v>
      </c>
      <c r="Y306" s="37" t="s">
        <v>64</v>
      </c>
      <c r="Z306" s="34" t="e">
        <f>(IF(AP306=#REF!,#REF!,V306-#REF!))</f>
        <v>#REF!</v>
      </c>
      <c r="AA306" s="116" t="s">
        <v>1993</v>
      </c>
      <c r="AB306" s="124">
        <v>44383</v>
      </c>
      <c r="AC306" s="112" t="s">
        <v>64</v>
      </c>
      <c r="AD306" s="109" t="s">
        <v>1994</v>
      </c>
      <c r="AE306" s="125">
        <v>0.66</v>
      </c>
      <c r="AF306" s="4" t="s">
        <v>527</v>
      </c>
      <c r="AG306" s="107">
        <v>-76</v>
      </c>
      <c r="AH306" s="118" t="s">
        <v>198</v>
      </c>
      <c r="AI306" s="124">
        <v>44545</v>
      </c>
      <c r="AJ306" s="118" t="s">
        <v>513</v>
      </c>
      <c r="AK306" s="108" t="s">
        <v>481</v>
      </c>
      <c r="AL306" s="125">
        <v>1</v>
      </c>
      <c r="AM306" s="125">
        <v>1</v>
      </c>
      <c r="AN306" s="118" t="s">
        <v>157</v>
      </c>
      <c r="AO306" s="193" t="s">
        <v>158</v>
      </c>
      <c r="AP306" s="191" t="s">
        <v>49</v>
      </c>
      <c r="AQ306" s="85" t="s">
        <v>154</v>
      </c>
      <c r="AR306" s="48">
        <v>44228</v>
      </c>
      <c r="AS306" s="46" t="s">
        <v>62</v>
      </c>
      <c r="AT306" s="46" t="s">
        <v>84</v>
      </c>
      <c r="AU306" s="47">
        <v>1</v>
      </c>
      <c r="AV306" s="4" t="str">
        <f t="shared" si="4"/>
        <v>CUMPLIMIENTO TOTAL</v>
      </c>
      <c r="AW306" s="107" t="str">
        <f>(IF(AP306="CERRADO","NO APLICA ACCION CERRADA",AE306-#REF!))</f>
        <v>NO APLICA ACCION CERRADA</v>
      </c>
      <c r="AX306" s="118" t="str">
        <f>(IF(AP306="CERRADO","NO APLICA ACCION CERRADA",IF(Z306&lt;=0,"VENCIDO",IF(Z306&lt;=#REF!,"POR VENCER","CON TIEMPO"))))</f>
        <v>NO APLICA ACCION CERRADA</v>
      </c>
      <c r="AY306" s="48">
        <v>44228</v>
      </c>
      <c r="AZ306" s="85" t="s">
        <v>154</v>
      </c>
      <c r="BA306" s="46" t="s">
        <v>84</v>
      </c>
      <c r="BB306" s="47">
        <v>1</v>
      </c>
      <c r="BC306" s="118" t="s">
        <v>49</v>
      </c>
      <c r="BD306" s="45"/>
      <c r="BE306" s="45"/>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row>
    <row r="307" spans="1:438" ht="50.25" hidden="1" customHeight="1" x14ac:dyDescent="0.25">
      <c r="A307" s="35">
        <v>470</v>
      </c>
      <c r="B307" s="43" t="s">
        <v>1995</v>
      </c>
      <c r="C307" s="44" t="s">
        <v>40</v>
      </c>
      <c r="D307" s="28" t="s">
        <v>102</v>
      </c>
      <c r="E307" s="25" t="s">
        <v>326</v>
      </c>
      <c r="F307" s="44" t="s">
        <v>1929</v>
      </c>
      <c r="G307" s="25" t="s">
        <v>231</v>
      </c>
      <c r="H307" s="25" t="s">
        <v>7</v>
      </c>
      <c r="I307" s="28" t="s">
        <v>1996</v>
      </c>
      <c r="J307" s="31" t="s">
        <v>1843</v>
      </c>
      <c r="K307" s="28">
        <v>105</v>
      </c>
      <c r="L307" s="25">
        <v>2020</v>
      </c>
      <c r="M307" s="26" t="s">
        <v>1997</v>
      </c>
      <c r="N307" s="25" t="s">
        <v>1998</v>
      </c>
      <c r="O307" s="43" t="s">
        <v>1999</v>
      </c>
      <c r="P307" s="28" t="s">
        <v>84</v>
      </c>
      <c r="Q307" s="26" t="s">
        <v>84</v>
      </c>
      <c r="R307" s="26" t="s">
        <v>2000</v>
      </c>
      <c r="S307" s="28" t="s">
        <v>84</v>
      </c>
      <c r="T307" s="28" t="s">
        <v>84</v>
      </c>
      <c r="U307" s="37">
        <v>44211</v>
      </c>
      <c r="V307" s="37">
        <v>44375</v>
      </c>
      <c r="W307" s="37">
        <v>44452</v>
      </c>
      <c r="X307" s="37" t="s">
        <v>64</v>
      </c>
      <c r="Y307" s="37" t="s">
        <v>64</v>
      </c>
      <c r="Z307" s="34" t="e">
        <f>(IF(AP307=#REF!,#REF!,V307-#REF!))</f>
        <v>#REF!</v>
      </c>
      <c r="AA307" s="106" t="s">
        <v>2001</v>
      </c>
      <c r="AB307" s="124">
        <v>44384</v>
      </c>
      <c r="AC307" s="112" t="s">
        <v>64</v>
      </c>
      <c r="AD307" s="118" t="s">
        <v>2002</v>
      </c>
      <c r="AE307" s="125">
        <v>0</v>
      </c>
      <c r="AF307" s="4" t="s">
        <v>197</v>
      </c>
      <c r="AG307" s="107">
        <v>-76</v>
      </c>
      <c r="AH307" s="118" t="s">
        <v>198</v>
      </c>
      <c r="AI307" s="126">
        <v>44545</v>
      </c>
      <c r="AJ307" s="118" t="s">
        <v>513</v>
      </c>
      <c r="AK307" s="118" t="s">
        <v>481</v>
      </c>
      <c r="AL307" s="127">
        <v>1</v>
      </c>
      <c r="AM307" s="125">
        <v>1</v>
      </c>
      <c r="AN307" s="118" t="s">
        <v>157</v>
      </c>
      <c r="AO307" s="193" t="s">
        <v>158</v>
      </c>
      <c r="AP307" s="191" t="s">
        <v>49</v>
      </c>
      <c r="AQ307" s="85" t="s">
        <v>154</v>
      </c>
      <c r="AR307" s="48">
        <v>44228</v>
      </c>
      <c r="AS307" s="46" t="s">
        <v>62</v>
      </c>
      <c r="AT307" s="46" t="s">
        <v>84</v>
      </c>
      <c r="AU307" s="47">
        <v>1</v>
      </c>
      <c r="AV307" s="4" t="str">
        <f t="shared" si="4"/>
        <v>CUMPLIMIENTO TOTAL</v>
      </c>
      <c r="AW307" s="107" t="str">
        <f>(IF(AP307="CERRADO","NO APLICA ACCION CERRADA",AE307-#REF!))</f>
        <v>NO APLICA ACCION CERRADA</v>
      </c>
      <c r="AX307" s="118" t="str">
        <f>(IF(AP307="CERRADO","NO APLICA ACCION CERRADA",IF(Z307&lt;=0,"VENCIDO",IF(Z307&lt;=#REF!,"POR VENCER","CON TIEMPO"))))</f>
        <v>NO APLICA ACCION CERRADA</v>
      </c>
      <c r="AY307" s="48">
        <v>44228</v>
      </c>
      <c r="AZ307" s="85" t="s">
        <v>154</v>
      </c>
      <c r="BA307" s="46" t="s">
        <v>84</v>
      </c>
      <c r="BB307" s="47">
        <v>1</v>
      </c>
      <c r="BC307" s="118" t="s">
        <v>49</v>
      </c>
      <c r="BD307" s="45"/>
      <c r="BE307" s="45"/>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row>
    <row r="308" spans="1:438" ht="50.25" hidden="1" customHeight="1" x14ac:dyDescent="0.25">
      <c r="A308" s="35">
        <v>471</v>
      </c>
      <c r="B308" s="43" t="s">
        <v>2003</v>
      </c>
      <c r="C308" s="25" t="s">
        <v>748</v>
      </c>
      <c r="D308" s="25" t="s">
        <v>1796</v>
      </c>
      <c r="E308" s="44" t="s">
        <v>170</v>
      </c>
      <c r="F308" s="28" t="s">
        <v>278</v>
      </c>
      <c r="G308" s="25" t="s">
        <v>231</v>
      </c>
      <c r="H308" s="25" t="s">
        <v>7</v>
      </c>
      <c r="I308" s="28" t="s">
        <v>2004</v>
      </c>
      <c r="J308" s="31" t="s">
        <v>2005</v>
      </c>
      <c r="K308" s="28">
        <v>105</v>
      </c>
      <c r="L308" s="25">
        <v>2020</v>
      </c>
      <c r="M308" s="26" t="s">
        <v>2006</v>
      </c>
      <c r="N308" s="25" t="s">
        <v>2007</v>
      </c>
      <c r="O308" s="43" t="s">
        <v>2008</v>
      </c>
      <c r="P308" s="28" t="s">
        <v>84</v>
      </c>
      <c r="Q308" s="26" t="s">
        <v>84</v>
      </c>
      <c r="R308" s="26" t="s">
        <v>2009</v>
      </c>
      <c r="S308" s="28" t="s">
        <v>84</v>
      </c>
      <c r="T308" s="28" t="s">
        <v>84</v>
      </c>
      <c r="U308" s="37">
        <v>44211</v>
      </c>
      <c r="V308" s="37">
        <v>44348</v>
      </c>
      <c r="W308" s="37">
        <v>44452</v>
      </c>
      <c r="X308" s="37" t="s">
        <v>64</v>
      </c>
      <c r="Y308" s="37" t="s">
        <v>64</v>
      </c>
      <c r="Z308" s="34" t="e">
        <f>(IF(AP308=#REF!,#REF!,V308-#REF!))</f>
        <v>#REF!</v>
      </c>
      <c r="AA308" s="118" t="s">
        <v>2010</v>
      </c>
      <c r="AB308" s="124">
        <v>44385</v>
      </c>
      <c r="AC308" s="112" t="s">
        <v>64</v>
      </c>
      <c r="AD308" s="112" t="s">
        <v>2011</v>
      </c>
      <c r="AE308" s="125">
        <v>0.5</v>
      </c>
      <c r="AF308" s="4" t="s">
        <v>590</v>
      </c>
      <c r="AG308" s="107">
        <v>-103</v>
      </c>
      <c r="AH308" s="118" t="s">
        <v>198</v>
      </c>
      <c r="AI308" s="124">
        <v>44545</v>
      </c>
      <c r="AJ308" s="118" t="s">
        <v>513</v>
      </c>
      <c r="AK308" s="108" t="s">
        <v>481</v>
      </c>
      <c r="AL308" s="125">
        <v>1</v>
      </c>
      <c r="AM308" s="125">
        <v>1</v>
      </c>
      <c r="AN308" s="118" t="s">
        <v>157</v>
      </c>
      <c r="AO308" s="193" t="s">
        <v>158</v>
      </c>
      <c r="AP308" s="191" t="s">
        <v>49</v>
      </c>
      <c r="AQ308" s="85" t="s">
        <v>154</v>
      </c>
      <c r="AR308" s="48">
        <v>44228</v>
      </c>
      <c r="AS308" s="46" t="s">
        <v>62</v>
      </c>
      <c r="AT308" s="46" t="s">
        <v>84</v>
      </c>
      <c r="AU308" s="47">
        <v>1</v>
      </c>
      <c r="AV308" s="4" t="str">
        <f t="shared" si="4"/>
        <v>CUMPLIMIENTO TOTAL</v>
      </c>
      <c r="AW308" s="107" t="str">
        <f>(IF(AP308="CERRADO","NO APLICA ACCION CERRADA",AE308-#REF!))</f>
        <v>NO APLICA ACCION CERRADA</v>
      </c>
      <c r="AX308" s="118" t="str">
        <f>(IF(AP308="CERRADO","NO APLICA ACCION CERRADA",IF(Z308&lt;=0,"VENCIDO",IF(Z308&lt;=#REF!,"POR VENCER","CON TIEMPO"))))</f>
        <v>NO APLICA ACCION CERRADA</v>
      </c>
      <c r="AY308" s="48">
        <v>44228</v>
      </c>
      <c r="AZ308" s="85" t="s">
        <v>154</v>
      </c>
      <c r="BA308" s="46" t="s">
        <v>84</v>
      </c>
      <c r="BB308" s="47">
        <v>1</v>
      </c>
      <c r="BC308" s="118" t="s">
        <v>49</v>
      </c>
      <c r="BD308" s="45"/>
      <c r="BE308" s="45"/>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row>
    <row r="309" spans="1:438" ht="50.25" hidden="1" customHeight="1" x14ac:dyDescent="0.25">
      <c r="A309" s="35">
        <v>477</v>
      </c>
      <c r="B309" s="43" t="s">
        <v>2012</v>
      </c>
      <c r="C309" s="44" t="s">
        <v>46</v>
      </c>
      <c r="D309" s="44" t="s">
        <v>1987</v>
      </c>
      <c r="E309" s="25" t="s">
        <v>258</v>
      </c>
      <c r="F309" s="44" t="s">
        <v>956</v>
      </c>
      <c r="G309" s="25" t="s">
        <v>231</v>
      </c>
      <c r="H309" s="25" t="s">
        <v>7</v>
      </c>
      <c r="I309" s="28" t="s">
        <v>2013</v>
      </c>
      <c r="J309" s="31" t="s">
        <v>1906</v>
      </c>
      <c r="K309" s="28">
        <v>105</v>
      </c>
      <c r="L309" s="25">
        <v>2020</v>
      </c>
      <c r="M309" s="26" t="s">
        <v>2014</v>
      </c>
      <c r="N309" s="25" t="s">
        <v>2015</v>
      </c>
      <c r="O309" s="43" t="s">
        <v>2016</v>
      </c>
      <c r="P309" s="28" t="s">
        <v>84</v>
      </c>
      <c r="Q309" s="26" t="s">
        <v>84</v>
      </c>
      <c r="R309" s="26" t="s">
        <v>2017</v>
      </c>
      <c r="S309" s="28" t="s">
        <v>84</v>
      </c>
      <c r="T309" s="28" t="s">
        <v>84</v>
      </c>
      <c r="U309" s="37">
        <v>44211</v>
      </c>
      <c r="V309" s="37">
        <v>44242</v>
      </c>
      <c r="W309" s="37">
        <v>44452</v>
      </c>
      <c r="X309" s="37" t="s">
        <v>64</v>
      </c>
      <c r="Y309" s="37" t="s">
        <v>64</v>
      </c>
      <c r="Z309" s="34" t="e">
        <f>(IF(AP309=#REF!,#REF!,V309-#REF!))</f>
        <v>#REF!</v>
      </c>
      <c r="AA309" s="106" t="s">
        <v>2018</v>
      </c>
      <c r="AB309" s="124">
        <v>44383</v>
      </c>
      <c r="AC309" s="112" t="s">
        <v>62</v>
      </c>
      <c r="AD309" s="112" t="s">
        <v>84</v>
      </c>
      <c r="AE309" s="125">
        <v>1</v>
      </c>
      <c r="AF309" s="4" t="s">
        <v>155</v>
      </c>
      <c r="AG309" s="107">
        <v>-209</v>
      </c>
      <c r="AH309" s="118" t="s">
        <v>198</v>
      </c>
      <c r="AI309" s="124">
        <v>44545</v>
      </c>
      <c r="AJ309" s="118" t="s">
        <v>513</v>
      </c>
      <c r="AK309" s="108" t="s">
        <v>481</v>
      </c>
      <c r="AL309" s="125">
        <v>1</v>
      </c>
      <c r="AM309" s="125">
        <v>1</v>
      </c>
      <c r="AN309" s="118" t="s">
        <v>157</v>
      </c>
      <c r="AO309" s="193" t="s">
        <v>158</v>
      </c>
      <c r="AP309" s="191" t="s">
        <v>49</v>
      </c>
      <c r="AQ309" s="85" t="s">
        <v>154</v>
      </c>
      <c r="AR309" s="48">
        <v>44228</v>
      </c>
      <c r="AS309" s="46" t="s">
        <v>62</v>
      </c>
      <c r="AT309" s="46" t="s">
        <v>84</v>
      </c>
      <c r="AU309" s="47">
        <v>1</v>
      </c>
      <c r="AV309" s="4" t="str">
        <f t="shared" si="4"/>
        <v>CUMPLIMIENTO TOTAL</v>
      </c>
      <c r="AW309" s="107" t="str">
        <f>(IF(AP309="CERRADO","NO APLICA ACCION CERRADA",AE309-#REF!))</f>
        <v>NO APLICA ACCION CERRADA</v>
      </c>
      <c r="AX309" s="118" t="str">
        <f>(IF(AP309="CERRADO","NO APLICA ACCION CERRADA",IF(Z309&lt;=0,"VENCIDO",IF(Z309&lt;=#REF!,"POR VENCER","CON TIEMPO"))))</f>
        <v>NO APLICA ACCION CERRADA</v>
      </c>
      <c r="AY309" s="48">
        <v>44228</v>
      </c>
      <c r="AZ309" s="85" t="s">
        <v>154</v>
      </c>
      <c r="BA309" s="46" t="s">
        <v>84</v>
      </c>
      <c r="BB309" s="47">
        <v>1</v>
      </c>
      <c r="BC309" s="118" t="s">
        <v>49</v>
      </c>
      <c r="BD309" s="45"/>
      <c r="BE309" s="45"/>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row>
    <row r="310" spans="1:438" ht="50.25" hidden="1" customHeight="1" x14ac:dyDescent="0.25">
      <c r="A310" s="35">
        <v>503</v>
      </c>
      <c r="B310" s="26" t="s">
        <v>24</v>
      </c>
      <c r="C310" s="25" t="s">
        <v>35</v>
      </c>
      <c r="D310" s="28" t="s">
        <v>99</v>
      </c>
      <c r="E310" s="44" t="s">
        <v>247</v>
      </c>
      <c r="F310" s="25" t="s">
        <v>248</v>
      </c>
      <c r="G310" s="25" t="s">
        <v>309</v>
      </c>
      <c r="H310" s="25" t="s">
        <v>6</v>
      </c>
      <c r="I310" s="28" t="s">
        <v>2019</v>
      </c>
      <c r="J310" s="31" t="s">
        <v>84</v>
      </c>
      <c r="K310" s="25" t="s">
        <v>2020</v>
      </c>
      <c r="L310" s="25">
        <v>2020</v>
      </c>
      <c r="M310" s="32" t="s">
        <v>2021</v>
      </c>
      <c r="N310" s="25" t="s">
        <v>54</v>
      </c>
      <c r="O310" s="25" t="s">
        <v>54</v>
      </c>
      <c r="P310" s="28" t="s">
        <v>84</v>
      </c>
      <c r="Q310" s="25" t="s">
        <v>84</v>
      </c>
      <c r="R310" s="25" t="s">
        <v>1000</v>
      </c>
      <c r="S310" s="28" t="s">
        <v>84</v>
      </c>
      <c r="T310" s="28" t="s">
        <v>84</v>
      </c>
      <c r="U310" s="37" t="s">
        <v>54</v>
      </c>
      <c r="V310" s="37" t="s">
        <v>54</v>
      </c>
      <c r="W310" s="37">
        <v>44452</v>
      </c>
      <c r="X310" s="37" t="s">
        <v>62</v>
      </c>
      <c r="Y310" s="37" t="s">
        <v>62</v>
      </c>
      <c r="Z310" s="34" t="e">
        <f>(IF(AP310=#REF!,#REF!,V310-#REF!))</f>
        <v>#REF!</v>
      </c>
      <c r="AA310" s="116" t="s">
        <v>2022</v>
      </c>
      <c r="AB310" s="124">
        <v>44386</v>
      </c>
      <c r="AC310" s="112" t="s">
        <v>62</v>
      </c>
      <c r="AD310" s="112" t="s">
        <v>84</v>
      </c>
      <c r="AE310" s="125">
        <v>1</v>
      </c>
      <c r="AF310" s="4" t="s">
        <v>155</v>
      </c>
      <c r="AG310" s="107" t="e">
        <v>#VALUE!</v>
      </c>
      <c r="AH310" s="118" t="e">
        <v>#VALUE!</v>
      </c>
      <c r="AI310" s="124">
        <v>44502</v>
      </c>
      <c r="AJ310" s="116" t="s">
        <v>2023</v>
      </c>
      <c r="AK310" s="116" t="s">
        <v>2024</v>
      </c>
      <c r="AL310" s="125">
        <v>1</v>
      </c>
      <c r="AM310" s="125">
        <v>1</v>
      </c>
      <c r="AN310" s="118" t="s">
        <v>157</v>
      </c>
      <c r="AO310" s="193" t="s">
        <v>158</v>
      </c>
      <c r="AP310" s="191" t="s">
        <v>49</v>
      </c>
      <c r="AQ310" s="85" t="s">
        <v>154</v>
      </c>
      <c r="AR310" s="48">
        <v>44228</v>
      </c>
      <c r="AS310" s="46" t="s">
        <v>62</v>
      </c>
      <c r="AT310" s="46" t="s">
        <v>84</v>
      </c>
      <c r="AU310" s="47">
        <v>1</v>
      </c>
      <c r="AV310" s="4" t="str">
        <f t="shared" si="4"/>
        <v>CUMPLIMIENTO TOTAL</v>
      </c>
      <c r="AW310" s="107" t="str">
        <f>(IF(AP310="CERRADO","NO APLICA ACCION CERRADA",AE310-#REF!))</f>
        <v>NO APLICA ACCION CERRADA</v>
      </c>
      <c r="AX310" s="118" t="str">
        <f>(IF(AP310="CERRADO","NO APLICA ACCION CERRADA",IF(Z310&lt;=0,"VENCIDO",IF(Z310&lt;=#REF!,"POR VENCER","CON TIEMPO"))))</f>
        <v>NO APLICA ACCION CERRADA</v>
      </c>
      <c r="AY310" s="48">
        <v>44228</v>
      </c>
      <c r="AZ310" s="85" t="s">
        <v>154</v>
      </c>
      <c r="BA310" s="46" t="s">
        <v>84</v>
      </c>
      <c r="BB310" s="47">
        <v>1</v>
      </c>
      <c r="BC310" s="118" t="s">
        <v>49</v>
      </c>
      <c r="BD310" s="45"/>
      <c r="BE310" s="45"/>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row>
    <row r="311" spans="1:438" ht="50.25" hidden="1" customHeight="1" x14ac:dyDescent="0.25">
      <c r="A311" s="35">
        <v>504</v>
      </c>
      <c r="B311" s="26" t="s">
        <v>24</v>
      </c>
      <c r="C311" s="25" t="s">
        <v>35</v>
      </c>
      <c r="D311" s="28" t="s">
        <v>99</v>
      </c>
      <c r="E311" s="44" t="s">
        <v>258</v>
      </c>
      <c r="F311" s="25" t="s">
        <v>1052</v>
      </c>
      <c r="G311" s="25" t="s">
        <v>309</v>
      </c>
      <c r="H311" s="25" t="s">
        <v>6</v>
      </c>
      <c r="I311" s="28" t="s">
        <v>2025</v>
      </c>
      <c r="J311" s="31" t="s">
        <v>84</v>
      </c>
      <c r="K311" s="25" t="s">
        <v>2020</v>
      </c>
      <c r="L311" s="25">
        <v>2020</v>
      </c>
      <c r="M311" s="32" t="s">
        <v>2026</v>
      </c>
      <c r="N311" s="25" t="s">
        <v>54</v>
      </c>
      <c r="O311" s="25" t="s">
        <v>54</v>
      </c>
      <c r="P311" s="28" t="s">
        <v>84</v>
      </c>
      <c r="Q311" s="25" t="s">
        <v>84</v>
      </c>
      <c r="R311" s="25" t="s">
        <v>1000</v>
      </c>
      <c r="S311" s="28" t="s">
        <v>84</v>
      </c>
      <c r="T311" s="28" t="s">
        <v>84</v>
      </c>
      <c r="U311" s="37" t="s">
        <v>54</v>
      </c>
      <c r="V311" s="37" t="s">
        <v>54</v>
      </c>
      <c r="W311" s="37">
        <v>44452</v>
      </c>
      <c r="X311" s="37" t="s">
        <v>62</v>
      </c>
      <c r="Y311" s="37" t="s">
        <v>62</v>
      </c>
      <c r="Z311" s="34" t="e">
        <f>(IF(AP311=#REF!,#REF!,V311-#REF!))</f>
        <v>#REF!</v>
      </c>
      <c r="AA311" s="106" t="s">
        <v>2027</v>
      </c>
      <c r="AB311" s="124">
        <v>44386</v>
      </c>
      <c r="AC311" s="112" t="s">
        <v>64</v>
      </c>
      <c r="AD311" s="116" t="s">
        <v>2028</v>
      </c>
      <c r="AE311" s="125">
        <v>0.7</v>
      </c>
      <c r="AF311" s="4" t="s">
        <v>527</v>
      </c>
      <c r="AG311" s="107" t="e">
        <v>#VALUE!</v>
      </c>
      <c r="AH311" s="118" t="e">
        <v>#VALUE!</v>
      </c>
      <c r="AI311" s="124">
        <v>44502</v>
      </c>
      <c r="AJ311" s="116" t="s">
        <v>2029</v>
      </c>
      <c r="AK311" s="116" t="s">
        <v>2024</v>
      </c>
      <c r="AL311" s="125">
        <v>1</v>
      </c>
      <c r="AM311" s="125">
        <v>1</v>
      </c>
      <c r="AN311" s="118" t="s">
        <v>157</v>
      </c>
      <c r="AO311" s="193" t="s">
        <v>158</v>
      </c>
      <c r="AP311" s="191" t="s">
        <v>49</v>
      </c>
      <c r="AQ311" s="85" t="s">
        <v>154</v>
      </c>
      <c r="AR311" s="48">
        <v>44228</v>
      </c>
      <c r="AS311" s="46" t="s">
        <v>62</v>
      </c>
      <c r="AT311" s="46" t="s">
        <v>84</v>
      </c>
      <c r="AU311" s="47">
        <v>1</v>
      </c>
      <c r="AV311" s="4" t="str">
        <f t="shared" si="4"/>
        <v>CUMPLIMIENTO TOTAL</v>
      </c>
      <c r="AW311" s="107" t="str">
        <f>(IF(AP311="CERRADO","NO APLICA ACCION CERRADA",AE311-#REF!))</f>
        <v>NO APLICA ACCION CERRADA</v>
      </c>
      <c r="AX311" s="118" t="str">
        <f>(IF(AP311="CERRADO","NO APLICA ACCION CERRADA",IF(Z311&lt;=0,"VENCIDO",IF(Z311&lt;=#REF!,"POR VENCER","CON TIEMPO"))))</f>
        <v>NO APLICA ACCION CERRADA</v>
      </c>
      <c r="AY311" s="48">
        <v>44228</v>
      </c>
      <c r="AZ311" s="85" t="s">
        <v>154</v>
      </c>
      <c r="BA311" s="46" t="s">
        <v>84</v>
      </c>
      <c r="BB311" s="47">
        <v>1</v>
      </c>
      <c r="BC311" s="118" t="s">
        <v>49</v>
      </c>
      <c r="BD311" s="45"/>
      <c r="BE311" s="45"/>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row>
    <row r="312" spans="1:438" ht="50.25" hidden="1" customHeight="1" x14ac:dyDescent="0.25">
      <c r="A312" s="35">
        <v>505</v>
      </c>
      <c r="B312" s="26" t="s">
        <v>24</v>
      </c>
      <c r="C312" s="25" t="s">
        <v>35</v>
      </c>
      <c r="D312" s="28" t="s">
        <v>99</v>
      </c>
      <c r="E312" s="44" t="s">
        <v>462</v>
      </c>
      <c r="F312" s="25" t="s">
        <v>1746</v>
      </c>
      <c r="G312" s="25" t="s">
        <v>309</v>
      </c>
      <c r="H312" s="25" t="s">
        <v>6</v>
      </c>
      <c r="I312" s="28" t="s">
        <v>2030</v>
      </c>
      <c r="J312" s="31" t="s">
        <v>84</v>
      </c>
      <c r="K312" s="25" t="s">
        <v>2020</v>
      </c>
      <c r="L312" s="25">
        <v>2020</v>
      </c>
      <c r="M312" s="32" t="s">
        <v>2031</v>
      </c>
      <c r="N312" s="25" t="s">
        <v>54</v>
      </c>
      <c r="O312" s="25" t="s">
        <v>54</v>
      </c>
      <c r="P312" s="28" t="s">
        <v>84</v>
      </c>
      <c r="Q312" s="25" t="s">
        <v>84</v>
      </c>
      <c r="R312" s="25" t="s">
        <v>1000</v>
      </c>
      <c r="S312" s="28" t="s">
        <v>84</v>
      </c>
      <c r="T312" s="28" t="s">
        <v>84</v>
      </c>
      <c r="U312" s="37" t="s">
        <v>54</v>
      </c>
      <c r="V312" s="37" t="s">
        <v>54</v>
      </c>
      <c r="W312" s="37">
        <v>44452</v>
      </c>
      <c r="X312" s="37" t="s">
        <v>62</v>
      </c>
      <c r="Y312" s="37" t="s">
        <v>62</v>
      </c>
      <c r="Z312" s="34" t="e">
        <f>(IF(AP312=#REF!,#REF!,V312-#REF!))</f>
        <v>#REF!</v>
      </c>
      <c r="AA312" s="106" t="s">
        <v>2032</v>
      </c>
      <c r="AB312" s="124">
        <v>44386</v>
      </c>
      <c r="AC312" s="112" t="s">
        <v>64</v>
      </c>
      <c r="AD312" s="113" t="s">
        <v>2033</v>
      </c>
      <c r="AE312" s="125">
        <v>0.5</v>
      </c>
      <c r="AF312" s="4" t="s">
        <v>590</v>
      </c>
      <c r="AG312" s="107" t="e">
        <v>#VALUE!</v>
      </c>
      <c r="AH312" s="118" t="e">
        <v>#VALUE!</v>
      </c>
      <c r="AI312" s="124">
        <v>44502</v>
      </c>
      <c r="AJ312" s="118" t="s">
        <v>2034</v>
      </c>
      <c r="AK312" s="116" t="s">
        <v>2024</v>
      </c>
      <c r="AL312" s="125">
        <v>1</v>
      </c>
      <c r="AM312" s="125">
        <v>1</v>
      </c>
      <c r="AN312" s="118" t="s">
        <v>157</v>
      </c>
      <c r="AO312" s="193" t="s">
        <v>158</v>
      </c>
      <c r="AP312" s="191" t="s">
        <v>49</v>
      </c>
      <c r="AQ312" s="85" t="s">
        <v>154</v>
      </c>
      <c r="AR312" s="48">
        <v>44228</v>
      </c>
      <c r="AS312" s="46" t="s">
        <v>62</v>
      </c>
      <c r="AT312" s="46" t="s">
        <v>84</v>
      </c>
      <c r="AU312" s="47">
        <v>1</v>
      </c>
      <c r="AV312" s="4" t="str">
        <f t="shared" si="4"/>
        <v>CUMPLIMIENTO TOTAL</v>
      </c>
      <c r="AW312" s="107" t="str">
        <f>(IF(AP312="CERRADO","NO APLICA ACCION CERRADA",AE312-#REF!))</f>
        <v>NO APLICA ACCION CERRADA</v>
      </c>
      <c r="AX312" s="118" t="str">
        <f>(IF(AP312="CERRADO","NO APLICA ACCION CERRADA",IF(Z312&lt;=0,"VENCIDO",IF(Z312&lt;=#REF!,"POR VENCER","CON TIEMPO"))))</f>
        <v>NO APLICA ACCION CERRADA</v>
      </c>
      <c r="AY312" s="48">
        <v>44228</v>
      </c>
      <c r="AZ312" s="85" t="s">
        <v>154</v>
      </c>
      <c r="BA312" s="46" t="s">
        <v>84</v>
      </c>
      <c r="BB312" s="47">
        <v>1</v>
      </c>
      <c r="BC312" s="118" t="s">
        <v>49</v>
      </c>
      <c r="BD312" s="45"/>
      <c r="BE312" s="45"/>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row>
    <row r="313" spans="1:438" ht="50.25" hidden="1" customHeight="1" x14ac:dyDescent="0.25">
      <c r="A313" s="35">
        <v>506</v>
      </c>
      <c r="B313" s="26" t="s">
        <v>24</v>
      </c>
      <c r="C313" s="25" t="s">
        <v>35</v>
      </c>
      <c r="D313" s="28" t="s">
        <v>99</v>
      </c>
      <c r="E313" s="44" t="s">
        <v>462</v>
      </c>
      <c r="F313" s="25" t="s">
        <v>2035</v>
      </c>
      <c r="G313" s="25" t="s">
        <v>309</v>
      </c>
      <c r="H313" s="25" t="s">
        <v>6</v>
      </c>
      <c r="I313" s="28" t="s">
        <v>2036</v>
      </c>
      <c r="J313" s="31" t="s">
        <v>84</v>
      </c>
      <c r="K313" s="25" t="s">
        <v>2020</v>
      </c>
      <c r="L313" s="25">
        <v>2020</v>
      </c>
      <c r="M313" s="32" t="s">
        <v>2037</v>
      </c>
      <c r="N313" s="25" t="s">
        <v>54</v>
      </c>
      <c r="O313" s="25" t="s">
        <v>54</v>
      </c>
      <c r="P313" s="28" t="s">
        <v>84</v>
      </c>
      <c r="Q313" s="25" t="s">
        <v>84</v>
      </c>
      <c r="R313" s="25" t="s">
        <v>1000</v>
      </c>
      <c r="S313" s="28" t="s">
        <v>84</v>
      </c>
      <c r="T313" s="28" t="s">
        <v>84</v>
      </c>
      <c r="U313" s="37" t="s">
        <v>54</v>
      </c>
      <c r="V313" s="37" t="s">
        <v>54</v>
      </c>
      <c r="W313" s="37">
        <v>44452</v>
      </c>
      <c r="X313" s="37" t="s">
        <v>62</v>
      </c>
      <c r="Y313" s="37" t="s">
        <v>62</v>
      </c>
      <c r="Z313" s="34" t="e">
        <f>(IF(AP313=#REF!,#REF!,V313-#REF!))</f>
        <v>#REF!</v>
      </c>
      <c r="AA313" s="106" t="s">
        <v>1681</v>
      </c>
      <c r="AB313" s="124">
        <v>44386</v>
      </c>
      <c r="AC313" s="112" t="s">
        <v>62</v>
      </c>
      <c r="AD313" s="112" t="s">
        <v>84</v>
      </c>
      <c r="AE313" s="125">
        <v>1</v>
      </c>
      <c r="AF313" s="4" t="s">
        <v>155</v>
      </c>
      <c r="AG313" s="107" t="e">
        <v>#VALUE!</v>
      </c>
      <c r="AH313" s="118" t="e">
        <v>#VALUE!</v>
      </c>
      <c r="AI313" s="124">
        <v>44502</v>
      </c>
      <c r="AJ313" s="118" t="s">
        <v>2038</v>
      </c>
      <c r="AK313" s="118" t="s">
        <v>2024</v>
      </c>
      <c r="AL313" s="127">
        <v>1</v>
      </c>
      <c r="AM313" s="125">
        <v>1</v>
      </c>
      <c r="AN313" s="118" t="s">
        <v>157</v>
      </c>
      <c r="AO313" s="193" t="s">
        <v>158</v>
      </c>
      <c r="AP313" s="191" t="s">
        <v>49</v>
      </c>
      <c r="AQ313" s="85" t="s">
        <v>154</v>
      </c>
      <c r="AR313" s="48">
        <v>44228</v>
      </c>
      <c r="AS313" s="46" t="s">
        <v>62</v>
      </c>
      <c r="AT313" s="46" t="s">
        <v>84</v>
      </c>
      <c r="AU313" s="47">
        <v>1</v>
      </c>
      <c r="AV313" s="4" t="str">
        <f t="shared" si="4"/>
        <v>CUMPLIMIENTO TOTAL</v>
      </c>
      <c r="AW313" s="107" t="str">
        <f>(IF(AP313="CERRADO","NO APLICA ACCION CERRADA",AE313-#REF!))</f>
        <v>NO APLICA ACCION CERRADA</v>
      </c>
      <c r="AX313" s="118" t="str">
        <f>(IF(AP313="CERRADO","NO APLICA ACCION CERRADA",IF(Z313&lt;=0,"VENCIDO",IF(Z313&lt;=#REF!,"POR VENCER","CON TIEMPO"))))</f>
        <v>NO APLICA ACCION CERRADA</v>
      </c>
      <c r="AY313" s="48">
        <v>44228</v>
      </c>
      <c r="AZ313" s="85" t="s">
        <v>154</v>
      </c>
      <c r="BA313" s="46" t="s">
        <v>84</v>
      </c>
      <c r="BB313" s="47">
        <v>1</v>
      </c>
      <c r="BC313" s="118" t="s">
        <v>49</v>
      </c>
      <c r="BD313" s="45"/>
      <c r="BE313" s="45"/>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row>
    <row r="314" spans="1:438" ht="50.25" hidden="1" customHeight="1" x14ac:dyDescent="0.25">
      <c r="A314" s="35">
        <v>507</v>
      </c>
      <c r="B314" s="26" t="s">
        <v>24</v>
      </c>
      <c r="C314" s="25" t="s">
        <v>35</v>
      </c>
      <c r="D314" s="28" t="s">
        <v>99</v>
      </c>
      <c r="E314" s="44" t="s">
        <v>247</v>
      </c>
      <c r="F314" s="25" t="s">
        <v>360</v>
      </c>
      <c r="G314" s="25" t="s">
        <v>309</v>
      </c>
      <c r="H314" s="25" t="s">
        <v>6</v>
      </c>
      <c r="I314" s="28" t="s">
        <v>2039</v>
      </c>
      <c r="J314" s="31" t="s">
        <v>84</v>
      </c>
      <c r="K314" s="25" t="s">
        <v>2020</v>
      </c>
      <c r="L314" s="25">
        <v>2020</v>
      </c>
      <c r="M314" s="32" t="s">
        <v>2040</v>
      </c>
      <c r="N314" s="25" t="s">
        <v>54</v>
      </c>
      <c r="O314" s="25" t="s">
        <v>54</v>
      </c>
      <c r="P314" s="28" t="s">
        <v>84</v>
      </c>
      <c r="Q314" s="25" t="s">
        <v>84</v>
      </c>
      <c r="R314" s="25" t="s">
        <v>1000</v>
      </c>
      <c r="S314" s="28" t="s">
        <v>84</v>
      </c>
      <c r="T314" s="28" t="s">
        <v>84</v>
      </c>
      <c r="U314" s="37" t="s">
        <v>54</v>
      </c>
      <c r="V314" s="37" t="s">
        <v>54</v>
      </c>
      <c r="W314" s="37">
        <v>44452</v>
      </c>
      <c r="X314" s="37" t="s">
        <v>62</v>
      </c>
      <c r="Y314" s="37" t="s">
        <v>62</v>
      </c>
      <c r="Z314" s="34" t="e">
        <f>(IF(AP314=#REF!,#REF!,V314-#REF!))</f>
        <v>#REF!</v>
      </c>
      <c r="AA314" s="106" t="s">
        <v>2041</v>
      </c>
      <c r="AB314" s="124">
        <v>44386</v>
      </c>
      <c r="AC314" s="112" t="s">
        <v>64</v>
      </c>
      <c r="AD314" s="116" t="s">
        <v>2042</v>
      </c>
      <c r="AE314" s="125">
        <v>0.7</v>
      </c>
      <c r="AF314" s="4" t="s">
        <v>527</v>
      </c>
      <c r="AG314" s="107" t="e">
        <v>#VALUE!</v>
      </c>
      <c r="AH314" s="118" t="e">
        <v>#VALUE!</v>
      </c>
      <c r="AI314" s="124">
        <v>44502</v>
      </c>
      <c r="AJ314" s="118" t="s">
        <v>2043</v>
      </c>
      <c r="AK314" s="118" t="s">
        <v>2024</v>
      </c>
      <c r="AL314" s="125">
        <v>1</v>
      </c>
      <c r="AM314" s="125">
        <v>1</v>
      </c>
      <c r="AN314" s="118" t="s">
        <v>157</v>
      </c>
      <c r="AO314" s="193" t="s">
        <v>158</v>
      </c>
      <c r="AP314" s="191" t="s">
        <v>49</v>
      </c>
      <c r="AQ314" s="85" t="s">
        <v>154</v>
      </c>
      <c r="AR314" s="48">
        <v>44228</v>
      </c>
      <c r="AS314" s="46" t="s">
        <v>62</v>
      </c>
      <c r="AT314" s="46" t="s">
        <v>84</v>
      </c>
      <c r="AU314" s="47">
        <v>1</v>
      </c>
      <c r="AV314" s="4" t="str">
        <f t="shared" si="4"/>
        <v>CUMPLIMIENTO TOTAL</v>
      </c>
      <c r="AW314" s="107" t="str">
        <f>(IF(AP314="CERRADO","NO APLICA ACCION CERRADA",AE314-#REF!))</f>
        <v>NO APLICA ACCION CERRADA</v>
      </c>
      <c r="AX314" s="118" t="str">
        <f>(IF(AP314="CERRADO","NO APLICA ACCION CERRADA",IF(Z314&lt;=0,"VENCIDO",IF(Z314&lt;=#REF!,"POR VENCER","CON TIEMPO"))))</f>
        <v>NO APLICA ACCION CERRADA</v>
      </c>
      <c r="AY314" s="48">
        <v>44228</v>
      </c>
      <c r="AZ314" s="85" t="s">
        <v>154</v>
      </c>
      <c r="BA314" s="46" t="s">
        <v>84</v>
      </c>
      <c r="BB314" s="47">
        <v>1</v>
      </c>
      <c r="BC314" s="118" t="s">
        <v>49</v>
      </c>
      <c r="BD314" s="45"/>
      <c r="BE314" s="45"/>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row>
    <row r="315" spans="1:438" ht="50.25" hidden="1" customHeight="1" x14ac:dyDescent="0.25">
      <c r="A315" s="269">
        <v>508</v>
      </c>
      <c r="B315" s="26" t="s">
        <v>24</v>
      </c>
      <c r="C315" s="25" t="s">
        <v>35</v>
      </c>
      <c r="D315" s="28" t="s">
        <v>99</v>
      </c>
      <c r="E315" s="44" t="s">
        <v>2044</v>
      </c>
      <c r="F315" s="25" t="s">
        <v>2045</v>
      </c>
      <c r="G315" s="25" t="s">
        <v>309</v>
      </c>
      <c r="H315" s="25" t="s">
        <v>6</v>
      </c>
      <c r="I315" s="28" t="s">
        <v>2046</v>
      </c>
      <c r="J315" s="31" t="s">
        <v>84</v>
      </c>
      <c r="K315" s="25" t="s">
        <v>2020</v>
      </c>
      <c r="L315" s="25">
        <v>2020</v>
      </c>
      <c r="M315" s="32" t="s">
        <v>2047</v>
      </c>
      <c r="N315" s="25" t="s">
        <v>54</v>
      </c>
      <c r="O315" s="25" t="s">
        <v>54</v>
      </c>
      <c r="P315" s="28" t="s">
        <v>84</v>
      </c>
      <c r="Q315" s="25" t="s">
        <v>84</v>
      </c>
      <c r="R315" s="25" t="s">
        <v>1000</v>
      </c>
      <c r="S315" s="28" t="s">
        <v>84</v>
      </c>
      <c r="T315" s="28" t="s">
        <v>84</v>
      </c>
      <c r="U315" s="37" t="s">
        <v>54</v>
      </c>
      <c r="V315" s="37" t="s">
        <v>54</v>
      </c>
      <c r="W315" s="37">
        <v>44452</v>
      </c>
      <c r="X315" s="37" t="s">
        <v>62</v>
      </c>
      <c r="Y315" s="37" t="s">
        <v>62</v>
      </c>
      <c r="Z315" s="34" t="e">
        <f>(IF(AP315=#REF!,#REF!,V315-#REF!))</f>
        <v>#REF!</v>
      </c>
      <c r="AA315" s="106" t="s">
        <v>2048</v>
      </c>
      <c r="AB315" s="124">
        <v>44386</v>
      </c>
      <c r="AC315" s="112" t="s">
        <v>62</v>
      </c>
      <c r="AD315" s="106" t="s">
        <v>2049</v>
      </c>
      <c r="AE315" s="125">
        <v>0</v>
      </c>
      <c r="AF315" s="4" t="s">
        <v>197</v>
      </c>
      <c r="AG315" s="107" t="e">
        <v>#VALUE!</v>
      </c>
      <c r="AH315" s="118" t="e">
        <v>#VALUE!</v>
      </c>
      <c r="AI315" s="132">
        <v>44502</v>
      </c>
      <c r="AJ315" s="118" t="s">
        <v>2050</v>
      </c>
      <c r="AK315" s="118" t="s">
        <v>2024</v>
      </c>
      <c r="AL315" s="125">
        <v>1</v>
      </c>
      <c r="AM315" s="125">
        <v>1</v>
      </c>
      <c r="AN315" s="118" t="s">
        <v>157</v>
      </c>
      <c r="AO315" s="193" t="s">
        <v>158</v>
      </c>
      <c r="AP315" s="191" t="s">
        <v>49</v>
      </c>
      <c r="AQ315" s="85" t="s">
        <v>154</v>
      </c>
      <c r="AR315" s="48">
        <v>44228</v>
      </c>
      <c r="AS315" s="46" t="s">
        <v>62</v>
      </c>
      <c r="AT315" s="46" t="s">
        <v>84</v>
      </c>
      <c r="AU315" s="47">
        <v>1</v>
      </c>
      <c r="AV315" s="4" t="str">
        <f t="shared" si="4"/>
        <v>CUMPLIMIENTO TOTAL</v>
      </c>
      <c r="AW315" s="107" t="str">
        <f>(IF(AP315="CERRADO","NO APLICA ACCION CERRADA",AE315-#REF!))</f>
        <v>NO APLICA ACCION CERRADA</v>
      </c>
      <c r="AX315" s="118" t="str">
        <f>(IF(AP315="CERRADO","NO APLICA ACCION CERRADA",IF(Z315&lt;=0,"VENCIDO",IF(Z315&lt;=#REF!,"POR VENCER","CON TIEMPO"))))</f>
        <v>NO APLICA ACCION CERRADA</v>
      </c>
      <c r="AY315" s="48">
        <v>44228</v>
      </c>
      <c r="AZ315" s="85" t="s">
        <v>154</v>
      </c>
      <c r="BA315" s="46" t="s">
        <v>84</v>
      </c>
      <c r="BB315" s="47">
        <v>1</v>
      </c>
      <c r="BC315" s="118" t="s">
        <v>49</v>
      </c>
      <c r="BD315" s="45"/>
      <c r="BE315" s="45"/>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row>
    <row r="316" spans="1:438" ht="50.25" hidden="1" customHeight="1" x14ac:dyDescent="0.25">
      <c r="A316" s="35">
        <v>509</v>
      </c>
      <c r="B316" s="26" t="s">
        <v>24</v>
      </c>
      <c r="C316" s="25" t="s">
        <v>35</v>
      </c>
      <c r="D316" s="28" t="s">
        <v>99</v>
      </c>
      <c r="E316" s="44" t="s">
        <v>258</v>
      </c>
      <c r="F316" s="25" t="s">
        <v>1052</v>
      </c>
      <c r="G316" s="25" t="s">
        <v>309</v>
      </c>
      <c r="H316" s="25" t="s">
        <v>6</v>
      </c>
      <c r="I316" s="28" t="s">
        <v>2051</v>
      </c>
      <c r="J316" s="31" t="s">
        <v>84</v>
      </c>
      <c r="K316" s="25" t="s">
        <v>2020</v>
      </c>
      <c r="L316" s="25">
        <v>2020</v>
      </c>
      <c r="M316" s="32" t="s">
        <v>2052</v>
      </c>
      <c r="N316" s="25" t="s">
        <v>54</v>
      </c>
      <c r="O316" s="25" t="s">
        <v>54</v>
      </c>
      <c r="P316" s="28" t="s">
        <v>84</v>
      </c>
      <c r="Q316" s="25" t="s">
        <v>84</v>
      </c>
      <c r="R316" s="25" t="s">
        <v>1000</v>
      </c>
      <c r="S316" s="28" t="s">
        <v>84</v>
      </c>
      <c r="T316" s="28" t="s">
        <v>84</v>
      </c>
      <c r="U316" s="37" t="s">
        <v>54</v>
      </c>
      <c r="V316" s="37" t="s">
        <v>54</v>
      </c>
      <c r="W316" s="37">
        <v>44452</v>
      </c>
      <c r="X316" s="37" t="s">
        <v>62</v>
      </c>
      <c r="Y316" s="37" t="s">
        <v>62</v>
      </c>
      <c r="Z316" s="34" t="e">
        <f>(IF(AP316=#REF!,#REF!,V316-#REF!))</f>
        <v>#REF!</v>
      </c>
      <c r="AA316" s="106" t="s">
        <v>2041</v>
      </c>
      <c r="AB316" s="124">
        <v>44386</v>
      </c>
      <c r="AC316" s="112" t="s">
        <v>64</v>
      </c>
      <c r="AD316" s="116" t="s">
        <v>2042</v>
      </c>
      <c r="AE316" s="125">
        <v>0.7</v>
      </c>
      <c r="AF316" s="4" t="s">
        <v>527</v>
      </c>
      <c r="AG316" s="107" t="e">
        <v>#VALUE!</v>
      </c>
      <c r="AH316" s="118" t="e">
        <v>#VALUE!</v>
      </c>
      <c r="AI316" s="124">
        <v>44502</v>
      </c>
      <c r="AJ316" s="118" t="s">
        <v>2053</v>
      </c>
      <c r="AK316" s="118" t="s">
        <v>2024</v>
      </c>
      <c r="AL316" s="125">
        <v>1</v>
      </c>
      <c r="AM316" s="125">
        <v>1</v>
      </c>
      <c r="AN316" s="118" t="s">
        <v>157</v>
      </c>
      <c r="AO316" s="193" t="s">
        <v>158</v>
      </c>
      <c r="AP316" s="191" t="s">
        <v>49</v>
      </c>
      <c r="AQ316" s="85" t="s">
        <v>154</v>
      </c>
      <c r="AR316" s="48">
        <v>44228</v>
      </c>
      <c r="AS316" s="46" t="s">
        <v>62</v>
      </c>
      <c r="AT316" s="46" t="s">
        <v>84</v>
      </c>
      <c r="AU316" s="47">
        <v>1</v>
      </c>
      <c r="AV316" s="4" t="str">
        <f t="shared" si="4"/>
        <v>CUMPLIMIENTO TOTAL</v>
      </c>
      <c r="AW316" s="107" t="str">
        <f>(IF(AP316="CERRADO","NO APLICA ACCION CERRADA",AE316-#REF!))</f>
        <v>NO APLICA ACCION CERRADA</v>
      </c>
      <c r="AX316" s="118" t="str">
        <f>(IF(AP316="CERRADO","NO APLICA ACCION CERRADA",IF(Z316&lt;=0,"VENCIDO",IF(Z316&lt;=#REF!,"POR VENCER","CON TIEMPO"))))</f>
        <v>NO APLICA ACCION CERRADA</v>
      </c>
      <c r="AY316" s="48">
        <v>44228</v>
      </c>
      <c r="AZ316" s="85" t="s">
        <v>154</v>
      </c>
      <c r="BA316" s="46" t="s">
        <v>84</v>
      </c>
      <c r="BB316" s="47">
        <v>1</v>
      </c>
      <c r="BC316" s="118" t="s">
        <v>49</v>
      </c>
      <c r="BD316" s="45"/>
      <c r="BE316" s="45"/>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row>
    <row r="317" spans="1:438" ht="50.25" hidden="1" customHeight="1" x14ac:dyDescent="0.25">
      <c r="A317" s="35">
        <v>510</v>
      </c>
      <c r="B317" s="26" t="s">
        <v>24</v>
      </c>
      <c r="C317" s="25" t="s">
        <v>35</v>
      </c>
      <c r="D317" s="28" t="s">
        <v>99</v>
      </c>
      <c r="E317" s="44" t="s">
        <v>247</v>
      </c>
      <c r="F317" s="25" t="s">
        <v>360</v>
      </c>
      <c r="G317" s="25" t="s">
        <v>309</v>
      </c>
      <c r="H317" s="25" t="s">
        <v>6</v>
      </c>
      <c r="I317" s="28" t="s">
        <v>2054</v>
      </c>
      <c r="J317" s="31" t="s">
        <v>84</v>
      </c>
      <c r="K317" s="25" t="s">
        <v>2020</v>
      </c>
      <c r="L317" s="25">
        <v>2020</v>
      </c>
      <c r="M317" s="32" t="s">
        <v>2055</v>
      </c>
      <c r="N317" s="25" t="s">
        <v>54</v>
      </c>
      <c r="O317" s="25" t="s">
        <v>54</v>
      </c>
      <c r="P317" s="28" t="s">
        <v>84</v>
      </c>
      <c r="Q317" s="25" t="s">
        <v>84</v>
      </c>
      <c r="R317" s="25" t="s">
        <v>1000</v>
      </c>
      <c r="S317" s="28" t="s">
        <v>84</v>
      </c>
      <c r="T317" s="28" t="s">
        <v>84</v>
      </c>
      <c r="U317" s="37" t="s">
        <v>54</v>
      </c>
      <c r="V317" s="37" t="s">
        <v>54</v>
      </c>
      <c r="W317" s="37">
        <v>44452</v>
      </c>
      <c r="X317" s="37" t="s">
        <v>62</v>
      </c>
      <c r="Y317" s="37" t="s">
        <v>62</v>
      </c>
      <c r="Z317" s="34" t="e">
        <f>(IF(AP317=#REF!,#REF!,V317-#REF!))</f>
        <v>#REF!</v>
      </c>
      <c r="AA317" s="118" t="s">
        <v>2056</v>
      </c>
      <c r="AB317" s="124">
        <v>44386</v>
      </c>
      <c r="AC317" s="112" t="s">
        <v>64</v>
      </c>
      <c r="AD317" s="118" t="s">
        <v>2057</v>
      </c>
      <c r="AE317" s="125">
        <v>0</v>
      </c>
      <c r="AF317" s="4" t="s">
        <v>197</v>
      </c>
      <c r="AG317" s="107" t="e">
        <v>#VALUE!</v>
      </c>
      <c r="AH317" s="118" t="e">
        <v>#VALUE!</v>
      </c>
      <c r="AI317" s="124">
        <v>44502</v>
      </c>
      <c r="AJ317" s="118" t="s">
        <v>2058</v>
      </c>
      <c r="AK317" s="118" t="s">
        <v>2024</v>
      </c>
      <c r="AL317" s="125">
        <v>1</v>
      </c>
      <c r="AM317" s="125">
        <v>1</v>
      </c>
      <c r="AN317" s="118" t="s">
        <v>157</v>
      </c>
      <c r="AO317" s="193" t="s">
        <v>158</v>
      </c>
      <c r="AP317" s="191" t="s">
        <v>49</v>
      </c>
      <c r="AQ317" s="85" t="s">
        <v>154</v>
      </c>
      <c r="AR317" s="48">
        <v>44228</v>
      </c>
      <c r="AS317" s="46" t="s">
        <v>62</v>
      </c>
      <c r="AT317" s="46" t="s">
        <v>84</v>
      </c>
      <c r="AU317" s="47">
        <v>1</v>
      </c>
      <c r="AV317" s="4" t="str">
        <f t="shared" si="4"/>
        <v>CUMPLIMIENTO TOTAL</v>
      </c>
      <c r="AW317" s="107" t="str">
        <f>(IF(AP317="CERRADO","NO APLICA ACCION CERRADA",AE317-#REF!))</f>
        <v>NO APLICA ACCION CERRADA</v>
      </c>
      <c r="AX317" s="118" t="str">
        <f>(IF(AP317="CERRADO","NO APLICA ACCION CERRADA",IF(Z317&lt;=0,"VENCIDO",IF(Z317&lt;=#REF!,"POR VENCER","CON TIEMPO"))))</f>
        <v>NO APLICA ACCION CERRADA</v>
      </c>
      <c r="AY317" s="48">
        <v>44228</v>
      </c>
      <c r="AZ317" s="85" t="s">
        <v>154</v>
      </c>
      <c r="BA317" s="46" t="s">
        <v>84</v>
      </c>
      <c r="BB317" s="47">
        <v>1</v>
      </c>
      <c r="BC317" s="118" t="s">
        <v>49</v>
      </c>
      <c r="BD317" s="45"/>
      <c r="BE317" s="45"/>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row>
    <row r="318" spans="1:438" ht="50.25" hidden="1" customHeight="1" x14ac:dyDescent="0.25">
      <c r="A318" s="35">
        <v>511</v>
      </c>
      <c r="B318" s="26" t="s">
        <v>24</v>
      </c>
      <c r="C318" s="25" t="s">
        <v>35</v>
      </c>
      <c r="D318" s="28" t="s">
        <v>99</v>
      </c>
      <c r="E318" s="44" t="s">
        <v>247</v>
      </c>
      <c r="F318" s="25" t="s">
        <v>360</v>
      </c>
      <c r="G318" s="25" t="s">
        <v>309</v>
      </c>
      <c r="H318" s="25" t="s">
        <v>6</v>
      </c>
      <c r="I318" s="28" t="s">
        <v>2059</v>
      </c>
      <c r="J318" s="31" t="s">
        <v>84</v>
      </c>
      <c r="K318" s="25" t="s">
        <v>2020</v>
      </c>
      <c r="L318" s="25">
        <v>2020</v>
      </c>
      <c r="M318" s="32" t="s">
        <v>2060</v>
      </c>
      <c r="N318" s="25" t="s">
        <v>54</v>
      </c>
      <c r="O318" s="25" t="s">
        <v>54</v>
      </c>
      <c r="P318" s="28" t="s">
        <v>84</v>
      </c>
      <c r="Q318" s="25" t="s">
        <v>84</v>
      </c>
      <c r="R318" s="25" t="s">
        <v>1000</v>
      </c>
      <c r="S318" s="28" t="s">
        <v>84</v>
      </c>
      <c r="T318" s="28" t="s">
        <v>84</v>
      </c>
      <c r="U318" s="37" t="s">
        <v>54</v>
      </c>
      <c r="V318" s="37" t="s">
        <v>54</v>
      </c>
      <c r="W318" s="37">
        <v>44452</v>
      </c>
      <c r="X318" s="37" t="s">
        <v>62</v>
      </c>
      <c r="Y318" s="37" t="s">
        <v>62</v>
      </c>
      <c r="Z318" s="34" t="e">
        <f>(IF(AP318=#REF!,#REF!,V318-#REF!))</f>
        <v>#REF!</v>
      </c>
      <c r="AA318" s="118" t="s">
        <v>2056</v>
      </c>
      <c r="AB318" s="124">
        <v>44386</v>
      </c>
      <c r="AC318" s="112" t="s">
        <v>64</v>
      </c>
      <c r="AD318" s="118" t="s">
        <v>2057</v>
      </c>
      <c r="AE318" s="125">
        <v>0</v>
      </c>
      <c r="AF318" s="4" t="s">
        <v>197</v>
      </c>
      <c r="AG318" s="107" t="e">
        <v>#VALUE!</v>
      </c>
      <c r="AH318" s="118" t="e">
        <v>#VALUE!</v>
      </c>
      <c r="AI318" s="124">
        <v>44502</v>
      </c>
      <c r="AJ318" s="118" t="s">
        <v>2061</v>
      </c>
      <c r="AK318" s="118" t="s">
        <v>2024</v>
      </c>
      <c r="AL318" s="125">
        <v>1</v>
      </c>
      <c r="AM318" s="125">
        <v>1</v>
      </c>
      <c r="AN318" s="118" t="s">
        <v>157</v>
      </c>
      <c r="AO318" s="193" t="s">
        <v>158</v>
      </c>
      <c r="AP318" s="191" t="s">
        <v>49</v>
      </c>
      <c r="AQ318" s="85" t="s">
        <v>154</v>
      </c>
      <c r="AR318" s="48">
        <v>44228</v>
      </c>
      <c r="AS318" s="46" t="s">
        <v>62</v>
      </c>
      <c r="AT318" s="46" t="s">
        <v>84</v>
      </c>
      <c r="AU318" s="47">
        <v>1</v>
      </c>
      <c r="AV318" s="4" t="str">
        <f t="shared" si="4"/>
        <v>CUMPLIMIENTO TOTAL</v>
      </c>
      <c r="AW318" s="107" t="str">
        <f>(IF(AP318="CERRADO","NO APLICA ACCION CERRADA",AE318-#REF!))</f>
        <v>NO APLICA ACCION CERRADA</v>
      </c>
      <c r="AX318" s="118" t="str">
        <f>(IF(AP318="CERRADO","NO APLICA ACCION CERRADA",IF(Z318&lt;=0,"VENCIDO",IF(Z318&lt;=#REF!,"POR VENCER","CON TIEMPO"))))</f>
        <v>NO APLICA ACCION CERRADA</v>
      </c>
      <c r="AY318" s="48">
        <v>44228</v>
      </c>
      <c r="AZ318" s="85" t="s">
        <v>154</v>
      </c>
      <c r="BA318" s="46" t="s">
        <v>84</v>
      </c>
      <c r="BB318" s="47">
        <v>1</v>
      </c>
      <c r="BC318" s="118" t="s">
        <v>49</v>
      </c>
      <c r="BD318" s="45"/>
      <c r="BE318" s="45"/>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row>
    <row r="319" spans="1:438" ht="50.25" hidden="1" customHeight="1" x14ac:dyDescent="0.25">
      <c r="A319" s="35">
        <v>521</v>
      </c>
      <c r="B319" s="26" t="s">
        <v>37</v>
      </c>
      <c r="C319" s="25" t="s">
        <v>37</v>
      </c>
      <c r="D319" s="25" t="s">
        <v>100</v>
      </c>
      <c r="E319" s="25" t="s">
        <v>2062</v>
      </c>
      <c r="F319" s="25" t="s">
        <v>2063</v>
      </c>
      <c r="G319" s="25" t="s">
        <v>288</v>
      </c>
      <c r="H319" s="25" t="s">
        <v>6</v>
      </c>
      <c r="I319" s="28" t="s">
        <v>2064</v>
      </c>
      <c r="J319" s="31" t="s">
        <v>84</v>
      </c>
      <c r="K319" s="25" t="s">
        <v>2065</v>
      </c>
      <c r="L319" s="28">
        <v>2019</v>
      </c>
      <c r="M319" s="25" t="s">
        <v>2066</v>
      </c>
      <c r="N319" s="40" t="s">
        <v>2067</v>
      </c>
      <c r="O319" s="26" t="s">
        <v>2068</v>
      </c>
      <c r="P319" s="28" t="s">
        <v>84</v>
      </c>
      <c r="Q319" s="25" t="s">
        <v>84</v>
      </c>
      <c r="R319" s="25" t="s">
        <v>84</v>
      </c>
      <c r="S319" s="28" t="s">
        <v>84</v>
      </c>
      <c r="T319" s="28" t="s">
        <v>84</v>
      </c>
      <c r="U319" s="37">
        <v>44044</v>
      </c>
      <c r="V319" s="37">
        <v>44409</v>
      </c>
      <c r="W319" s="37"/>
      <c r="X319" s="37" t="s">
        <v>64</v>
      </c>
      <c r="Y319" s="37" t="s">
        <v>64</v>
      </c>
      <c r="Z319" s="34" t="e">
        <f>(IF(AP319=#REF!,#REF!,V319-#REF!))</f>
        <v>#REF!</v>
      </c>
      <c r="AA319" s="113" t="s">
        <v>2069</v>
      </c>
      <c r="AB319" s="124">
        <v>44372</v>
      </c>
      <c r="AC319" s="112" t="s">
        <v>64</v>
      </c>
      <c r="AD319" s="113" t="s">
        <v>2070</v>
      </c>
      <c r="AE319" s="125">
        <v>0.85</v>
      </c>
      <c r="AF319" s="4" t="s">
        <v>527</v>
      </c>
      <c r="AG319" s="107">
        <v>-42</v>
      </c>
      <c r="AH319" s="118" t="s">
        <v>198</v>
      </c>
      <c r="AI319" s="126">
        <v>44512</v>
      </c>
      <c r="AJ319" s="118" t="s">
        <v>2071</v>
      </c>
      <c r="AK319" s="118" t="s">
        <v>269</v>
      </c>
      <c r="AL319" s="127">
        <v>0.85</v>
      </c>
      <c r="AM319" s="127">
        <v>0.7</v>
      </c>
      <c r="AN319" s="118" t="s">
        <v>213</v>
      </c>
      <c r="AO319" s="193" t="s">
        <v>158</v>
      </c>
      <c r="AP319" s="192" t="s">
        <v>202</v>
      </c>
      <c r="AQ319" s="256" t="s">
        <v>2072</v>
      </c>
      <c r="AR319" s="48">
        <v>44620</v>
      </c>
      <c r="AS319" s="46" t="s">
        <v>1321</v>
      </c>
      <c r="AT319" s="46" t="s">
        <v>84</v>
      </c>
      <c r="AU319" s="47">
        <v>1</v>
      </c>
      <c r="AV319" s="4" t="str">
        <f t="shared" si="4"/>
        <v>CUMPLIMIENTO TOTAL</v>
      </c>
      <c r="AW319" s="107" t="e">
        <f>(IF(AP319="CERRADO","NO APLICA ACCION CERRADA",AE319-#REF!))</f>
        <v>#REF!</v>
      </c>
      <c r="AX319" s="118" t="e">
        <f>(IF(AP319="CERRADO","NO APLICA ACCION CERRADA",IF(Z319&lt;=0,"VENCIDO",IF(Z319&lt;=#REF!,"POR VENCER","CON TIEMPO"))))</f>
        <v>#REF!</v>
      </c>
      <c r="AY319" s="315">
        <v>44631</v>
      </c>
      <c r="AZ319" s="316" t="s">
        <v>2073</v>
      </c>
      <c r="BA319" s="317" t="s">
        <v>269</v>
      </c>
      <c r="BB319" s="318">
        <v>1</v>
      </c>
      <c r="BC319" s="118" t="s">
        <v>49</v>
      </c>
      <c r="BD319" s="45"/>
      <c r="BE319" s="45"/>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row>
    <row r="320" spans="1:438" ht="50.25" hidden="1" customHeight="1" x14ac:dyDescent="0.25">
      <c r="A320" s="35">
        <v>522</v>
      </c>
      <c r="B320" s="26" t="s">
        <v>37</v>
      </c>
      <c r="C320" s="25" t="s">
        <v>37</v>
      </c>
      <c r="D320" s="25" t="s">
        <v>100</v>
      </c>
      <c r="E320" s="25" t="s">
        <v>2062</v>
      </c>
      <c r="F320" s="25" t="s">
        <v>2063</v>
      </c>
      <c r="G320" s="25" t="s">
        <v>288</v>
      </c>
      <c r="H320" s="25" t="s">
        <v>6</v>
      </c>
      <c r="I320" s="28" t="s">
        <v>2074</v>
      </c>
      <c r="J320" s="31" t="s">
        <v>84</v>
      </c>
      <c r="K320" s="25" t="s">
        <v>2065</v>
      </c>
      <c r="L320" s="28">
        <v>2019</v>
      </c>
      <c r="M320" s="25" t="s">
        <v>2066</v>
      </c>
      <c r="N320" s="25" t="s">
        <v>2067</v>
      </c>
      <c r="O320" s="26" t="s">
        <v>2075</v>
      </c>
      <c r="P320" s="28" t="s">
        <v>84</v>
      </c>
      <c r="Q320" s="25" t="s">
        <v>84</v>
      </c>
      <c r="R320" s="25" t="s">
        <v>84</v>
      </c>
      <c r="S320" s="28" t="s">
        <v>84</v>
      </c>
      <c r="T320" s="28" t="s">
        <v>84</v>
      </c>
      <c r="U320" s="37">
        <v>44044</v>
      </c>
      <c r="V320" s="37">
        <v>44044</v>
      </c>
      <c r="W320" s="37">
        <v>44452</v>
      </c>
      <c r="X320" s="37" t="s">
        <v>64</v>
      </c>
      <c r="Y320" s="37" t="s">
        <v>64</v>
      </c>
      <c r="Z320" s="34" t="e">
        <f>(IF(AP320=#REF!,#REF!,V320-#REF!))</f>
        <v>#REF!</v>
      </c>
      <c r="AA320" s="113" t="s">
        <v>2076</v>
      </c>
      <c r="AB320" s="124">
        <v>44372</v>
      </c>
      <c r="AC320" s="112" t="s">
        <v>221</v>
      </c>
      <c r="AD320" s="119" t="s">
        <v>84</v>
      </c>
      <c r="AE320" s="125">
        <v>1</v>
      </c>
      <c r="AF320" s="4" t="s">
        <v>155</v>
      </c>
      <c r="AG320" s="107">
        <v>-407</v>
      </c>
      <c r="AH320" s="118" t="s">
        <v>198</v>
      </c>
      <c r="AI320" s="126">
        <v>44512</v>
      </c>
      <c r="AJ320" s="118" t="s">
        <v>2077</v>
      </c>
      <c r="AK320" s="118" t="s">
        <v>269</v>
      </c>
      <c r="AL320" s="127">
        <v>1</v>
      </c>
      <c r="AM320" s="127">
        <v>1</v>
      </c>
      <c r="AN320" s="118" t="s">
        <v>157</v>
      </c>
      <c r="AO320" s="193" t="s">
        <v>158</v>
      </c>
      <c r="AP320" s="191" t="s">
        <v>49</v>
      </c>
      <c r="AQ320" s="85" t="s">
        <v>154</v>
      </c>
      <c r="AR320" s="48">
        <v>44228</v>
      </c>
      <c r="AS320" s="46" t="s">
        <v>62</v>
      </c>
      <c r="AT320" s="46" t="s">
        <v>84</v>
      </c>
      <c r="AU320" s="47">
        <v>1</v>
      </c>
      <c r="AV320" s="4" t="str">
        <f t="shared" si="4"/>
        <v>CUMPLIMIENTO TOTAL</v>
      </c>
      <c r="AW320" s="107" t="str">
        <f>(IF(AP320="CERRADO","NO APLICA ACCION CERRADA",AE320-#REF!))</f>
        <v>NO APLICA ACCION CERRADA</v>
      </c>
      <c r="AX320" s="118" t="str">
        <f>(IF(AP320="CERRADO","NO APLICA ACCION CERRADA",IF(Z320&lt;=0,"VENCIDO",IF(Z320&lt;=#REF!,"POR VENCER","CON TIEMPO"))))</f>
        <v>NO APLICA ACCION CERRADA</v>
      </c>
      <c r="AY320" s="48">
        <v>44228</v>
      </c>
      <c r="AZ320" s="85" t="s">
        <v>154</v>
      </c>
      <c r="BA320" s="46" t="s">
        <v>84</v>
      </c>
      <c r="BB320" s="47">
        <v>1</v>
      </c>
      <c r="BC320" s="118" t="s">
        <v>49</v>
      </c>
      <c r="BD320" s="45"/>
      <c r="BE320" s="45"/>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row>
    <row r="321" spans="1:438" ht="50.25" hidden="1" customHeight="1" x14ac:dyDescent="0.25">
      <c r="A321" s="35">
        <v>523</v>
      </c>
      <c r="B321" s="26" t="s">
        <v>37</v>
      </c>
      <c r="C321" s="25" t="s">
        <v>37</v>
      </c>
      <c r="D321" s="25" t="s">
        <v>100</v>
      </c>
      <c r="E321" s="25" t="s">
        <v>247</v>
      </c>
      <c r="F321" s="25" t="s">
        <v>248</v>
      </c>
      <c r="G321" s="25" t="s">
        <v>288</v>
      </c>
      <c r="H321" s="25" t="s">
        <v>6</v>
      </c>
      <c r="I321" s="28" t="s">
        <v>2078</v>
      </c>
      <c r="J321" s="31" t="s">
        <v>84</v>
      </c>
      <c r="K321" s="25" t="s">
        <v>2065</v>
      </c>
      <c r="L321" s="28">
        <v>2019</v>
      </c>
      <c r="M321" s="27" t="s">
        <v>2079</v>
      </c>
      <c r="N321" s="25" t="s">
        <v>2080</v>
      </c>
      <c r="O321" s="25" t="s">
        <v>2081</v>
      </c>
      <c r="P321" s="28" t="s">
        <v>84</v>
      </c>
      <c r="Q321" s="25" t="s">
        <v>84</v>
      </c>
      <c r="R321" s="25" t="s">
        <v>84</v>
      </c>
      <c r="S321" s="28" t="s">
        <v>84</v>
      </c>
      <c r="T321" s="28" t="s">
        <v>84</v>
      </c>
      <c r="U321" s="37">
        <v>44044</v>
      </c>
      <c r="V321" s="37">
        <v>44409</v>
      </c>
      <c r="W321" s="37"/>
      <c r="X321" s="37" t="s">
        <v>64</v>
      </c>
      <c r="Y321" s="37" t="s">
        <v>64</v>
      </c>
      <c r="Z321" s="34" t="e">
        <f>(IF(AP321=#REF!,#REF!,V321-#REF!))</f>
        <v>#REF!</v>
      </c>
      <c r="AA321" s="113" t="s">
        <v>2082</v>
      </c>
      <c r="AB321" s="124">
        <v>44372</v>
      </c>
      <c r="AC321" s="112" t="s">
        <v>64</v>
      </c>
      <c r="AD321" s="113" t="s">
        <v>2083</v>
      </c>
      <c r="AE321" s="125">
        <v>0.85</v>
      </c>
      <c r="AF321" s="4" t="s">
        <v>527</v>
      </c>
      <c r="AG321" s="107">
        <v>-42</v>
      </c>
      <c r="AH321" s="118" t="s">
        <v>198</v>
      </c>
      <c r="AI321" s="126">
        <v>44512</v>
      </c>
      <c r="AJ321" s="118" t="s">
        <v>2084</v>
      </c>
      <c r="AK321" s="118" t="s">
        <v>269</v>
      </c>
      <c r="AL321" s="127">
        <v>0.8</v>
      </c>
      <c r="AM321" s="127">
        <v>0.8</v>
      </c>
      <c r="AN321" s="118" t="s">
        <v>270</v>
      </c>
      <c r="AO321" s="193" t="s">
        <v>158</v>
      </c>
      <c r="AP321" s="192" t="s">
        <v>202</v>
      </c>
      <c r="AQ321" s="256" t="s">
        <v>2085</v>
      </c>
      <c r="AR321" s="48">
        <v>44620</v>
      </c>
      <c r="AS321" s="46" t="s">
        <v>1321</v>
      </c>
      <c r="AT321" s="46" t="s">
        <v>84</v>
      </c>
      <c r="AU321" s="47">
        <v>1</v>
      </c>
      <c r="AV321" s="4" t="str">
        <f t="shared" si="4"/>
        <v>CUMPLIMIENTO TOTAL</v>
      </c>
      <c r="AW321" s="107" t="e">
        <f>(IF(AP321="CERRADO","NO APLICA ACCION CERRADA",AE321-#REF!))</f>
        <v>#REF!</v>
      </c>
      <c r="AX321" s="118" t="e">
        <f>(IF(AP321="CERRADO","NO APLICA ACCION CERRADA",IF(Z321&lt;=0,"VENCIDO",IF(Z321&lt;=#REF!,"POR VENCER","CON TIEMPO"))))</f>
        <v>#REF!</v>
      </c>
      <c r="AY321" s="319">
        <v>44631</v>
      </c>
      <c r="AZ321" s="320" t="s">
        <v>2086</v>
      </c>
      <c r="BA321" s="321" t="s">
        <v>269</v>
      </c>
      <c r="BB321" s="318">
        <v>1</v>
      </c>
      <c r="BC321" s="118" t="s">
        <v>49</v>
      </c>
      <c r="BD321" s="45"/>
      <c r="BE321" s="45"/>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row>
    <row r="322" spans="1:438" ht="50.25" hidden="1" customHeight="1" x14ac:dyDescent="0.25">
      <c r="A322" s="35">
        <v>524</v>
      </c>
      <c r="B322" s="26" t="s">
        <v>37</v>
      </c>
      <c r="C322" s="25" t="s">
        <v>37</v>
      </c>
      <c r="D322" s="25" t="s">
        <v>100</v>
      </c>
      <c r="E322" s="25" t="s">
        <v>247</v>
      </c>
      <c r="F322" s="25" t="s">
        <v>248</v>
      </c>
      <c r="G322" s="25" t="s">
        <v>288</v>
      </c>
      <c r="H322" s="25" t="s">
        <v>6</v>
      </c>
      <c r="I322" s="28" t="s">
        <v>2087</v>
      </c>
      <c r="J322" s="31" t="s">
        <v>84</v>
      </c>
      <c r="K322" s="25" t="s">
        <v>2065</v>
      </c>
      <c r="L322" s="28">
        <v>2019</v>
      </c>
      <c r="M322" s="27" t="s">
        <v>2079</v>
      </c>
      <c r="N322" s="25" t="s">
        <v>2080</v>
      </c>
      <c r="O322" s="26" t="s">
        <v>2088</v>
      </c>
      <c r="P322" s="28" t="s">
        <v>84</v>
      </c>
      <c r="Q322" s="25" t="s">
        <v>84</v>
      </c>
      <c r="R322" s="25" t="s">
        <v>84</v>
      </c>
      <c r="S322" s="28" t="s">
        <v>84</v>
      </c>
      <c r="T322" s="28" t="s">
        <v>84</v>
      </c>
      <c r="U322" s="37">
        <v>44044</v>
      </c>
      <c r="V322" s="37">
        <v>44409</v>
      </c>
      <c r="W322" s="37"/>
      <c r="X322" s="37" t="s">
        <v>64</v>
      </c>
      <c r="Y322" s="37" t="s">
        <v>64</v>
      </c>
      <c r="Z322" s="34" t="e">
        <f>(IF(AP322=#REF!,#REF!,V322-#REF!))</f>
        <v>#REF!</v>
      </c>
      <c r="AA322" s="113" t="s">
        <v>2089</v>
      </c>
      <c r="AB322" s="124">
        <v>44372</v>
      </c>
      <c r="AC322" s="112" t="s">
        <v>64</v>
      </c>
      <c r="AD322" s="113" t="s">
        <v>2083</v>
      </c>
      <c r="AE322" s="125">
        <v>0.5</v>
      </c>
      <c r="AF322" s="4" t="s">
        <v>590</v>
      </c>
      <c r="AG322" s="107">
        <v>-42</v>
      </c>
      <c r="AH322" s="118" t="s">
        <v>198</v>
      </c>
      <c r="AI322" s="126">
        <v>44512</v>
      </c>
      <c r="AJ322" s="118" t="s">
        <v>2084</v>
      </c>
      <c r="AK322" s="118" t="s">
        <v>269</v>
      </c>
      <c r="AL322" s="127">
        <v>0.5</v>
      </c>
      <c r="AM322" s="127">
        <v>0.5</v>
      </c>
      <c r="AN322" s="118" t="s">
        <v>213</v>
      </c>
      <c r="AO322" s="193" t="s">
        <v>158</v>
      </c>
      <c r="AP322" s="192" t="s">
        <v>202</v>
      </c>
      <c r="AQ322" s="256" t="s">
        <v>2090</v>
      </c>
      <c r="AR322" s="48">
        <v>44620</v>
      </c>
      <c r="AS322" s="46" t="s">
        <v>1321</v>
      </c>
      <c r="AT322" s="46" t="s">
        <v>84</v>
      </c>
      <c r="AU322" s="47">
        <v>1</v>
      </c>
      <c r="AV322" s="4" t="str">
        <f t="shared" si="4"/>
        <v>CUMPLIMIENTO TOTAL</v>
      </c>
      <c r="AW322" s="107" t="e">
        <f>(IF(AP322="CERRADO","NO APLICA ACCION CERRADA",AE322-#REF!))</f>
        <v>#REF!</v>
      </c>
      <c r="AX322" s="118" t="e">
        <f>(IF(AP322="CERRADO","NO APLICA ACCION CERRADA",IF(Z322&lt;=0,"VENCIDO",IF(Z322&lt;=#REF!,"POR VENCER","CON TIEMPO"))))</f>
        <v>#REF!</v>
      </c>
      <c r="AY322" s="319">
        <v>44631</v>
      </c>
      <c r="AZ322" s="321" t="s">
        <v>2086</v>
      </c>
      <c r="BA322" s="321" t="s">
        <v>269</v>
      </c>
      <c r="BB322" s="318">
        <v>1</v>
      </c>
      <c r="BC322" s="118" t="s">
        <v>49</v>
      </c>
      <c r="BD322" s="45"/>
      <c r="BE322" s="45"/>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row>
    <row r="323" spans="1:438" ht="50.25" hidden="1" customHeight="1" x14ac:dyDescent="0.25">
      <c r="A323" s="35">
        <v>525</v>
      </c>
      <c r="B323" s="26" t="s">
        <v>37</v>
      </c>
      <c r="C323" s="25" t="s">
        <v>37</v>
      </c>
      <c r="D323" s="25" t="s">
        <v>100</v>
      </c>
      <c r="E323" s="25" t="s">
        <v>247</v>
      </c>
      <c r="F323" s="25" t="s">
        <v>248</v>
      </c>
      <c r="G323" s="25" t="s">
        <v>288</v>
      </c>
      <c r="H323" s="25" t="s">
        <v>6</v>
      </c>
      <c r="I323" s="28" t="s">
        <v>2091</v>
      </c>
      <c r="J323" s="31" t="s">
        <v>84</v>
      </c>
      <c r="K323" s="25" t="s">
        <v>2065</v>
      </c>
      <c r="L323" s="28">
        <v>2019</v>
      </c>
      <c r="M323" s="25" t="s">
        <v>2092</v>
      </c>
      <c r="N323" s="25" t="s">
        <v>2093</v>
      </c>
      <c r="O323" s="26" t="s">
        <v>2094</v>
      </c>
      <c r="P323" s="28" t="s">
        <v>84</v>
      </c>
      <c r="Q323" s="25" t="s">
        <v>84</v>
      </c>
      <c r="R323" s="25" t="s">
        <v>84</v>
      </c>
      <c r="S323" s="28" t="s">
        <v>84</v>
      </c>
      <c r="T323" s="28" t="s">
        <v>84</v>
      </c>
      <c r="U323" s="37">
        <v>44044</v>
      </c>
      <c r="V323" s="37">
        <v>44409</v>
      </c>
      <c r="W323" s="37"/>
      <c r="X323" s="37" t="s">
        <v>64</v>
      </c>
      <c r="Y323" s="37" t="s">
        <v>64</v>
      </c>
      <c r="Z323" s="34" t="e">
        <f>(IF(AP323=#REF!,#REF!,V323-#REF!))</f>
        <v>#REF!</v>
      </c>
      <c r="AA323" s="113" t="s">
        <v>2095</v>
      </c>
      <c r="AB323" s="124">
        <v>44372</v>
      </c>
      <c r="AC323" s="112" t="s">
        <v>64</v>
      </c>
      <c r="AD323" s="113" t="s">
        <v>2096</v>
      </c>
      <c r="AE323" s="125">
        <v>0.8</v>
      </c>
      <c r="AF323" s="4" t="s">
        <v>527</v>
      </c>
      <c r="AG323" s="107">
        <v>-42</v>
      </c>
      <c r="AH323" s="118" t="s">
        <v>198</v>
      </c>
      <c r="AI323" s="126">
        <v>44512</v>
      </c>
      <c r="AJ323" s="118" t="s">
        <v>2097</v>
      </c>
      <c r="AK323" s="118" t="s">
        <v>269</v>
      </c>
      <c r="AL323" s="127">
        <v>0.8</v>
      </c>
      <c r="AM323" s="127">
        <v>0.8</v>
      </c>
      <c r="AN323" s="118" t="s">
        <v>270</v>
      </c>
      <c r="AO323" s="193" t="s">
        <v>158</v>
      </c>
      <c r="AP323" s="192" t="s">
        <v>202</v>
      </c>
      <c r="AQ323" s="256" t="s">
        <v>2098</v>
      </c>
      <c r="AR323" s="48">
        <v>44620</v>
      </c>
      <c r="AS323" s="46" t="s">
        <v>1321</v>
      </c>
      <c r="AT323" s="46" t="s">
        <v>84</v>
      </c>
      <c r="AU323" s="47">
        <v>1</v>
      </c>
      <c r="AV323" s="4" t="str">
        <f t="shared" si="4"/>
        <v>CUMPLIMIENTO TOTAL</v>
      </c>
      <c r="AW323" s="107" t="e">
        <f>(IF(AP323="CERRADO","NO APLICA ACCION CERRADA",AE323-#REF!))</f>
        <v>#REF!</v>
      </c>
      <c r="AX323" s="118" t="e">
        <f>(IF(AP323="CERRADO","NO APLICA ACCION CERRADA",IF(Z323&lt;=0,"VENCIDO",IF(Z323&lt;=#REF!,"POR VENCER","CON TIEMPO"))))</f>
        <v>#REF!</v>
      </c>
      <c r="AY323" s="322">
        <v>44631</v>
      </c>
      <c r="AZ323" s="323" t="s">
        <v>2099</v>
      </c>
      <c r="BA323" s="323" t="s">
        <v>269</v>
      </c>
      <c r="BB323" s="318">
        <v>1</v>
      </c>
      <c r="BC323" s="118" t="s">
        <v>49</v>
      </c>
      <c r="BD323" s="255"/>
      <c r="BE323" s="45"/>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row>
    <row r="324" spans="1:438" ht="50.25" hidden="1" customHeight="1" x14ac:dyDescent="0.25">
      <c r="A324" s="35">
        <v>526</v>
      </c>
      <c r="B324" s="26" t="s">
        <v>37</v>
      </c>
      <c r="C324" s="25" t="s">
        <v>37</v>
      </c>
      <c r="D324" s="25" t="s">
        <v>100</v>
      </c>
      <c r="E324" s="25" t="s">
        <v>967</v>
      </c>
      <c r="F324" s="25" t="s">
        <v>978</v>
      </c>
      <c r="G324" s="25" t="s">
        <v>288</v>
      </c>
      <c r="H324" s="25" t="s">
        <v>6</v>
      </c>
      <c r="I324" s="28" t="s">
        <v>2100</v>
      </c>
      <c r="J324" s="31" t="s">
        <v>84</v>
      </c>
      <c r="K324" s="25" t="s">
        <v>2065</v>
      </c>
      <c r="L324" s="28">
        <v>2019</v>
      </c>
      <c r="M324" s="25" t="s">
        <v>2101</v>
      </c>
      <c r="N324" s="25" t="s">
        <v>2102</v>
      </c>
      <c r="O324" s="26" t="s">
        <v>2103</v>
      </c>
      <c r="P324" s="28" t="s">
        <v>84</v>
      </c>
      <c r="Q324" s="25" t="s">
        <v>84</v>
      </c>
      <c r="R324" s="25" t="s">
        <v>84</v>
      </c>
      <c r="S324" s="28" t="s">
        <v>84</v>
      </c>
      <c r="T324" s="28" t="s">
        <v>84</v>
      </c>
      <c r="U324" s="37">
        <v>44044</v>
      </c>
      <c r="V324" s="37">
        <v>44409</v>
      </c>
      <c r="W324" s="228">
        <v>2020</v>
      </c>
      <c r="X324" s="37" t="s">
        <v>64</v>
      </c>
      <c r="Y324" s="37" t="s">
        <v>64</v>
      </c>
      <c r="Z324" s="34" t="e">
        <f>(IF(AP324=#REF!,#REF!,V324-#REF!))</f>
        <v>#REF!</v>
      </c>
      <c r="AA324" s="118" t="s">
        <v>154</v>
      </c>
      <c r="AB324" s="124">
        <v>44337</v>
      </c>
      <c r="AC324" s="112" t="s">
        <v>62</v>
      </c>
      <c r="AD324" s="112" t="s">
        <v>84</v>
      </c>
      <c r="AE324" s="125">
        <v>1</v>
      </c>
      <c r="AF324" s="4" t="s">
        <v>155</v>
      </c>
      <c r="AG324" s="107" t="s">
        <v>156</v>
      </c>
      <c r="AH324" s="118" t="s">
        <v>156</v>
      </c>
      <c r="AI324" s="126">
        <v>44337</v>
      </c>
      <c r="AJ324" s="118" t="s">
        <v>154</v>
      </c>
      <c r="AK324" s="118" t="s">
        <v>84</v>
      </c>
      <c r="AL324" s="125">
        <v>1</v>
      </c>
      <c r="AM324" s="125">
        <v>1</v>
      </c>
      <c r="AN324" s="118" t="s">
        <v>157</v>
      </c>
      <c r="AO324" s="193" t="s">
        <v>158</v>
      </c>
      <c r="AP324" s="191" t="s">
        <v>49</v>
      </c>
      <c r="AQ324" s="85" t="s">
        <v>154</v>
      </c>
      <c r="AR324" s="48">
        <v>44228</v>
      </c>
      <c r="AS324" s="46" t="s">
        <v>62</v>
      </c>
      <c r="AT324" s="46" t="s">
        <v>84</v>
      </c>
      <c r="AU324" s="47">
        <v>1</v>
      </c>
      <c r="AV324" s="4" t="str">
        <f t="shared" ref="AV324:AV362" si="5">IF(AU324&lt;=0%,"SIN AVANCE",IF(AU324&lt;33%,"AVANCE MINIMO",IF(AU324&lt;66%,"AVANCE PARCIAL",IF(AU324&lt;=99.9%,"AVANCE SIGNIFICATIVO",IF(AU324=100%,"CUMPLIMIENTO TOTAL","ERROR")))))</f>
        <v>CUMPLIMIENTO TOTAL</v>
      </c>
      <c r="AW324" s="107" t="str">
        <f>(IF(AP324="CERRADO","NO APLICA ACCION CERRADA",AE324-#REF!))</f>
        <v>NO APLICA ACCION CERRADA</v>
      </c>
      <c r="AX324" s="118" t="str">
        <f>(IF(AP324="CERRADO","NO APLICA ACCION CERRADA",IF(Z324&lt;=0,"VENCIDO",IF(Z324&lt;=#REF!,"POR VENCER","CON TIEMPO"))))</f>
        <v>NO APLICA ACCION CERRADA</v>
      </c>
      <c r="AY324" s="48">
        <v>44228</v>
      </c>
      <c r="AZ324" s="85" t="s">
        <v>154</v>
      </c>
      <c r="BA324" s="46" t="s">
        <v>84</v>
      </c>
      <c r="BB324" s="47">
        <v>1</v>
      </c>
      <c r="BC324" s="118" t="s">
        <v>49</v>
      </c>
      <c r="BD324" s="45"/>
      <c r="BE324" s="45"/>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row>
    <row r="325" spans="1:438" s="1" customFormat="1" ht="50.25" hidden="1" customHeight="1" thickBot="1" x14ac:dyDescent="0.3">
      <c r="A325" s="35">
        <v>529</v>
      </c>
      <c r="B325" s="26" t="s">
        <v>21</v>
      </c>
      <c r="C325" s="25" t="s">
        <v>541</v>
      </c>
      <c r="D325" s="28" t="s">
        <v>96</v>
      </c>
      <c r="E325" s="25" t="s">
        <v>326</v>
      </c>
      <c r="F325" s="25" t="s">
        <v>327</v>
      </c>
      <c r="G325" s="156" t="s">
        <v>301</v>
      </c>
      <c r="H325" s="156" t="s">
        <v>6</v>
      </c>
      <c r="I325" s="157" t="s">
        <v>2104</v>
      </c>
      <c r="J325" s="158" t="s">
        <v>84</v>
      </c>
      <c r="K325" s="156" t="s">
        <v>2105</v>
      </c>
      <c r="L325" s="157">
        <v>2020</v>
      </c>
      <c r="M325" s="25" t="s">
        <v>2106</v>
      </c>
      <c r="N325" s="25" t="s">
        <v>2107</v>
      </c>
      <c r="O325" s="25" t="s">
        <v>2108</v>
      </c>
      <c r="P325" s="157" t="s">
        <v>84</v>
      </c>
      <c r="Q325" s="156" t="s">
        <v>84</v>
      </c>
      <c r="R325" s="156" t="s">
        <v>84</v>
      </c>
      <c r="S325" s="157" t="s">
        <v>84</v>
      </c>
      <c r="T325" s="157" t="s">
        <v>84</v>
      </c>
      <c r="U325" s="159">
        <v>44256</v>
      </c>
      <c r="V325" s="160">
        <v>44354</v>
      </c>
      <c r="W325" s="37">
        <v>44452</v>
      </c>
      <c r="X325" s="160" t="s">
        <v>64</v>
      </c>
      <c r="Y325" s="160" t="s">
        <v>64</v>
      </c>
      <c r="Z325" s="34" t="e">
        <f>(IF(AP325=#REF!,#REF!,V325-#REF!))</f>
        <v>#REF!</v>
      </c>
      <c r="AA325" s="161" t="s">
        <v>2109</v>
      </c>
      <c r="AB325" s="162">
        <v>44368</v>
      </c>
      <c r="AC325" s="163" t="s">
        <v>64</v>
      </c>
      <c r="AD325" s="163" t="s">
        <v>479</v>
      </c>
      <c r="AE325" s="164">
        <v>0</v>
      </c>
      <c r="AF325" s="156" t="s">
        <v>197</v>
      </c>
      <c r="AG325" s="165">
        <v>-97</v>
      </c>
      <c r="AH325" s="161" t="s">
        <v>198</v>
      </c>
      <c r="AI325" s="124">
        <v>44553</v>
      </c>
      <c r="AJ325" s="118" t="s">
        <v>2110</v>
      </c>
      <c r="AK325" s="118" t="s">
        <v>295</v>
      </c>
      <c r="AL325" s="125">
        <v>1</v>
      </c>
      <c r="AM325" s="125">
        <v>1</v>
      </c>
      <c r="AN325" s="118" t="s">
        <v>157</v>
      </c>
      <c r="AO325" s="193" t="s">
        <v>158</v>
      </c>
      <c r="AP325" s="191" t="s">
        <v>49</v>
      </c>
      <c r="AQ325" s="85" t="s">
        <v>154</v>
      </c>
      <c r="AR325" s="48">
        <v>44228</v>
      </c>
      <c r="AS325" s="46" t="s">
        <v>62</v>
      </c>
      <c r="AT325" s="46" t="s">
        <v>84</v>
      </c>
      <c r="AU325" s="47">
        <v>1</v>
      </c>
      <c r="AV325" s="4" t="str">
        <f t="shared" si="5"/>
        <v>CUMPLIMIENTO TOTAL</v>
      </c>
      <c r="AW325" s="107" t="str">
        <f>(IF(AP325="CERRADO","NO APLICA ACCION CERRADA",AE325-#REF!))</f>
        <v>NO APLICA ACCION CERRADA</v>
      </c>
      <c r="AX325" s="118" t="str">
        <f>(IF(AP325="CERRADO","NO APLICA ACCION CERRADA",IF(Z325&lt;=0,"VENCIDO",IF(Z325&lt;=#REF!,"POR VENCER","CON TIEMPO"))))</f>
        <v>NO APLICA ACCION CERRADA</v>
      </c>
      <c r="AY325" s="48">
        <v>44228</v>
      </c>
      <c r="AZ325" s="85" t="s">
        <v>154</v>
      </c>
      <c r="BA325" s="46" t="s">
        <v>84</v>
      </c>
      <c r="BB325" s="47">
        <v>1</v>
      </c>
      <c r="BC325" s="118" t="s">
        <v>49</v>
      </c>
      <c r="BD325" s="45"/>
      <c r="BE325" s="45"/>
    </row>
    <row r="326" spans="1:438" s="1" customFormat="1" ht="50.25" hidden="1" customHeight="1" thickBot="1" x14ac:dyDescent="0.3">
      <c r="A326" s="35">
        <v>530</v>
      </c>
      <c r="B326" s="26" t="s">
        <v>21</v>
      </c>
      <c r="C326" s="25" t="s">
        <v>541</v>
      </c>
      <c r="D326" s="28" t="s">
        <v>96</v>
      </c>
      <c r="E326" s="25" t="s">
        <v>326</v>
      </c>
      <c r="F326" s="25" t="s">
        <v>922</v>
      </c>
      <c r="G326" s="156" t="s">
        <v>301</v>
      </c>
      <c r="H326" s="156" t="s">
        <v>6</v>
      </c>
      <c r="I326" s="157" t="s">
        <v>2111</v>
      </c>
      <c r="J326" s="158" t="s">
        <v>84</v>
      </c>
      <c r="K326" s="156" t="s">
        <v>2105</v>
      </c>
      <c r="L326" s="157">
        <v>2020</v>
      </c>
      <c r="M326" s="25" t="s">
        <v>2112</v>
      </c>
      <c r="N326" s="25" t="s">
        <v>2113</v>
      </c>
      <c r="O326" s="25" t="s">
        <v>2114</v>
      </c>
      <c r="P326" s="157" t="s">
        <v>84</v>
      </c>
      <c r="Q326" s="156" t="s">
        <v>84</v>
      </c>
      <c r="R326" s="156" t="s">
        <v>84</v>
      </c>
      <c r="S326" s="157" t="s">
        <v>84</v>
      </c>
      <c r="T326" s="166" t="s">
        <v>84</v>
      </c>
      <c r="U326" s="168">
        <v>44256</v>
      </c>
      <c r="V326" s="167">
        <v>44469</v>
      </c>
      <c r="W326" s="37">
        <v>44452</v>
      </c>
      <c r="X326" s="160" t="s">
        <v>64</v>
      </c>
      <c r="Y326" s="160" t="s">
        <v>64</v>
      </c>
      <c r="Z326" s="34" t="e">
        <f>(IF(AP326=#REF!,#REF!,V326-#REF!))</f>
        <v>#REF!</v>
      </c>
      <c r="AA326" s="161"/>
      <c r="AB326" s="162"/>
      <c r="AC326" s="163"/>
      <c r="AD326" s="163"/>
      <c r="AE326" s="164"/>
      <c r="AF326" s="156"/>
      <c r="AG326" s="165"/>
      <c r="AH326" s="161"/>
      <c r="AI326" s="143">
        <v>44553</v>
      </c>
      <c r="AJ326" s="118" t="s">
        <v>2115</v>
      </c>
      <c r="AK326" s="118" t="s">
        <v>295</v>
      </c>
      <c r="AL326" s="125">
        <v>1</v>
      </c>
      <c r="AM326" s="125">
        <v>1</v>
      </c>
      <c r="AN326" s="118" t="s">
        <v>157</v>
      </c>
      <c r="AO326" s="193" t="s">
        <v>158</v>
      </c>
      <c r="AP326" s="191" t="s">
        <v>49</v>
      </c>
      <c r="AQ326" s="85" t="s">
        <v>154</v>
      </c>
      <c r="AR326" s="48">
        <v>44228</v>
      </c>
      <c r="AS326" s="46" t="s">
        <v>62</v>
      </c>
      <c r="AT326" s="46" t="s">
        <v>84</v>
      </c>
      <c r="AU326" s="47">
        <v>1</v>
      </c>
      <c r="AV326" s="4" t="str">
        <f t="shared" si="5"/>
        <v>CUMPLIMIENTO TOTAL</v>
      </c>
      <c r="AW326" s="107" t="str">
        <f>(IF(AP326="CERRADO","NO APLICA ACCION CERRADA",AE326-#REF!))</f>
        <v>NO APLICA ACCION CERRADA</v>
      </c>
      <c r="AX326" s="118" t="str">
        <f>(IF(AP326="CERRADO","NO APLICA ACCION CERRADA",IF(Z326&lt;=0,"VENCIDO",IF(Z326&lt;=#REF!,"POR VENCER","CON TIEMPO"))))</f>
        <v>NO APLICA ACCION CERRADA</v>
      </c>
      <c r="AY326" s="48">
        <v>44228</v>
      </c>
      <c r="AZ326" s="85" t="s">
        <v>154</v>
      </c>
      <c r="BA326" s="46" t="s">
        <v>84</v>
      </c>
      <c r="BB326" s="47">
        <v>1</v>
      </c>
      <c r="BC326" s="118" t="s">
        <v>49</v>
      </c>
      <c r="BD326" s="45"/>
      <c r="BE326" s="45"/>
    </row>
    <row r="327" spans="1:438" s="1" customFormat="1" ht="50.25" hidden="1" customHeight="1" x14ac:dyDescent="0.25">
      <c r="A327" s="35">
        <v>531</v>
      </c>
      <c r="B327" s="26" t="s">
        <v>21</v>
      </c>
      <c r="C327" s="25" t="s">
        <v>541</v>
      </c>
      <c r="D327" s="28" t="s">
        <v>96</v>
      </c>
      <c r="E327" s="25" t="s">
        <v>326</v>
      </c>
      <c r="F327" s="25" t="s">
        <v>2116</v>
      </c>
      <c r="G327" s="156" t="s">
        <v>301</v>
      </c>
      <c r="H327" s="156" t="s">
        <v>6</v>
      </c>
      <c r="I327" s="157" t="s">
        <v>2117</v>
      </c>
      <c r="J327" s="158" t="s">
        <v>84</v>
      </c>
      <c r="K327" s="156" t="s">
        <v>2105</v>
      </c>
      <c r="L327" s="157">
        <v>2020</v>
      </c>
      <c r="M327" s="25" t="s">
        <v>2118</v>
      </c>
      <c r="N327" s="25" t="s">
        <v>2119</v>
      </c>
      <c r="O327" s="25" t="s">
        <v>2120</v>
      </c>
      <c r="P327" s="157" t="s">
        <v>84</v>
      </c>
      <c r="Q327" s="156" t="s">
        <v>84</v>
      </c>
      <c r="R327" s="156" t="s">
        <v>84</v>
      </c>
      <c r="S327" s="157" t="s">
        <v>84</v>
      </c>
      <c r="T327" s="157" t="s">
        <v>84</v>
      </c>
      <c r="U327" s="159">
        <v>44256</v>
      </c>
      <c r="V327" s="160">
        <v>44354</v>
      </c>
      <c r="W327" s="37">
        <v>44452</v>
      </c>
      <c r="X327" s="160" t="s">
        <v>64</v>
      </c>
      <c r="Y327" s="160" t="s">
        <v>64</v>
      </c>
      <c r="Z327" s="34" t="e">
        <f>(IF(AP327=#REF!,#REF!,V327-#REF!))</f>
        <v>#REF!</v>
      </c>
      <c r="AA327" s="161"/>
      <c r="AB327" s="162"/>
      <c r="AC327" s="163"/>
      <c r="AD327" s="163"/>
      <c r="AE327" s="164"/>
      <c r="AF327" s="156"/>
      <c r="AG327" s="165"/>
      <c r="AH327" s="161"/>
      <c r="AI327" s="143">
        <v>44553</v>
      </c>
      <c r="AJ327" s="118" t="s">
        <v>2121</v>
      </c>
      <c r="AK327" s="118" t="s">
        <v>295</v>
      </c>
      <c r="AL327" s="125">
        <v>1</v>
      </c>
      <c r="AM327" s="125">
        <v>1</v>
      </c>
      <c r="AN327" s="118" t="s">
        <v>157</v>
      </c>
      <c r="AO327" s="193" t="s">
        <v>158</v>
      </c>
      <c r="AP327" s="191" t="s">
        <v>49</v>
      </c>
      <c r="AQ327" s="85" t="s">
        <v>154</v>
      </c>
      <c r="AR327" s="48">
        <v>44228</v>
      </c>
      <c r="AS327" s="46" t="s">
        <v>62</v>
      </c>
      <c r="AT327" s="46" t="s">
        <v>84</v>
      </c>
      <c r="AU327" s="47">
        <v>1</v>
      </c>
      <c r="AV327" s="4" t="str">
        <f t="shared" si="5"/>
        <v>CUMPLIMIENTO TOTAL</v>
      </c>
      <c r="AW327" s="107" t="str">
        <f>(IF(AP327="CERRADO","NO APLICA ACCION CERRADA",AE327-#REF!))</f>
        <v>NO APLICA ACCION CERRADA</v>
      </c>
      <c r="AX327" s="118" t="str">
        <f>(IF(AP327="CERRADO","NO APLICA ACCION CERRADA",IF(Z327&lt;=0,"VENCIDO",IF(Z327&lt;=#REF!,"POR VENCER","CON TIEMPO"))))</f>
        <v>NO APLICA ACCION CERRADA</v>
      </c>
      <c r="AY327" s="48">
        <v>44228</v>
      </c>
      <c r="AZ327" s="85" t="s">
        <v>154</v>
      </c>
      <c r="BA327" s="46" t="s">
        <v>84</v>
      </c>
      <c r="BB327" s="47">
        <v>1</v>
      </c>
      <c r="BC327" s="118" t="s">
        <v>49</v>
      </c>
      <c r="BD327" s="45"/>
      <c r="BE327" s="45"/>
    </row>
    <row r="328" spans="1:438" s="1" customFormat="1" ht="50.25" hidden="1" customHeight="1" x14ac:dyDescent="0.25">
      <c r="A328" s="35">
        <v>532</v>
      </c>
      <c r="B328" s="26" t="s">
        <v>21</v>
      </c>
      <c r="C328" s="25" t="s">
        <v>541</v>
      </c>
      <c r="D328" s="28" t="s">
        <v>96</v>
      </c>
      <c r="E328" s="25" t="s">
        <v>326</v>
      </c>
      <c r="F328" s="25" t="s">
        <v>327</v>
      </c>
      <c r="G328" s="156" t="s">
        <v>301</v>
      </c>
      <c r="H328" s="156" t="s">
        <v>6</v>
      </c>
      <c r="I328" s="157" t="s">
        <v>2122</v>
      </c>
      <c r="J328" s="158" t="s">
        <v>84</v>
      </c>
      <c r="K328" s="156" t="s">
        <v>2105</v>
      </c>
      <c r="L328" s="157">
        <v>2020</v>
      </c>
      <c r="M328" s="25" t="s">
        <v>2123</v>
      </c>
      <c r="N328" s="25" t="s">
        <v>2124</v>
      </c>
      <c r="O328" s="25" t="s">
        <v>2125</v>
      </c>
      <c r="P328" s="157" t="s">
        <v>84</v>
      </c>
      <c r="Q328" s="156" t="s">
        <v>84</v>
      </c>
      <c r="R328" s="156" t="s">
        <v>84</v>
      </c>
      <c r="S328" s="157" t="s">
        <v>84</v>
      </c>
      <c r="T328" s="157" t="s">
        <v>84</v>
      </c>
      <c r="U328" s="159">
        <v>44256</v>
      </c>
      <c r="V328" s="160">
        <v>44407</v>
      </c>
      <c r="W328" s="37">
        <v>44452</v>
      </c>
      <c r="X328" s="160" t="s">
        <v>64</v>
      </c>
      <c r="Y328" s="160" t="s">
        <v>64</v>
      </c>
      <c r="Z328" s="34" t="e">
        <f>(IF(AP328=#REF!,#REF!,V328-#REF!))</f>
        <v>#REF!</v>
      </c>
      <c r="AA328" s="161"/>
      <c r="AB328" s="162"/>
      <c r="AC328" s="163"/>
      <c r="AD328" s="163"/>
      <c r="AE328" s="164"/>
      <c r="AF328" s="156"/>
      <c r="AG328" s="165"/>
      <c r="AH328" s="161"/>
      <c r="AI328" s="143">
        <v>44553</v>
      </c>
      <c r="AJ328" s="118" t="s">
        <v>2126</v>
      </c>
      <c r="AK328" s="118" t="s">
        <v>295</v>
      </c>
      <c r="AL328" s="125">
        <v>1</v>
      </c>
      <c r="AM328" s="125">
        <v>1</v>
      </c>
      <c r="AN328" s="118" t="s">
        <v>157</v>
      </c>
      <c r="AO328" s="193" t="s">
        <v>158</v>
      </c>
      <c r="AP328" s="191" t="s">
        <v>49</v>
      </c>
      <c r="AQ328" s="85" t="s">
        <v>154</v>
      </c>
      <c r="AR328" s="48">
        <v>44228</v>
      </c>
      <c r="AS328" s="46" t="s">
        <v>62</v>
      </c>
      <c r="AT328" s="46" t="s">
        <v>84</v>
      </c>
      <c r="AU328" s="47">
        <v>1</v>
      </c>
      <c r="AV328" s="4" t="str">
        <f t="shared" si="5"/>
        <v>CUMPLIMIENTO TOTAL</v>
      </c>
      <c r="AW328" s="107" t="str">
        <f>(IF(AP328="CERRADO","NO APLICA ACCION CERRADA",AE328-#REF!))</f>
        <v>NO APLICA ACCION CERRADA</v>
      </c>
      <c r="AX328" s="118" t="str">
        <f>(IF(AP328="CERRADO","NO APLICA ACCION CERRADA",IF(Z328&lt;=0,"VENCIDO",IF(Z328&lt;=#REF!,"POR VENCER","CON TIEMPO"))))</f>
        <v>NO APLICA ACCION CERRADA</v>
      </c>
      <c r="AY328" s="48">
        <v>44228</v>
      </c>
      <c r="AZ328" s="85" t="s">
        <v>154</v>
      </c>
      <c r="BA328" s="46" t="s">
        <v>84</v>
      </c>
      <c r="BB328" s="47">
        <v>1</v>
      </c>
      <c r="BC328" s="118" t="s">
        <v>49</v>
      </c>
      <c r="BD328" s="45"/>
      <c r="BE328" s="45"/>
    </row>
    <row r="329" spans="1:438" s="1" customFormat="1" ht="50.25" hidden="1" customHeight="1" x14ac:dyDescent="0.25">
      <c r="A329" s="35">
        <v>533</v>
      </c>
      <c r="B329" s="26" t="s">
        <v>21</v>
      </c>
      <c r="C329" s="25" t="s">
        <v>541</v>
      </c>
      <c r="D329" s="28" t="s">
        <v>96</v>
      </c>
      <c r="E329" s="25" t="s">
        <v>326</v>
      </c>
      <c r="F329" s="40" t="s">
        <v>873</v>
      </c>
      <c r="G329" s="156" t="s">
        <v>301</v>
      </c>
      <c r="H329" s="156" t="s">
        <v>6</v>
      </c>
      <c r="I329" s="157" t="s">
        <v>2127</v>
      </c>
      <c r="J329" s="158" t="s">
        <v>84</v>
      </c>
      <c r="K329" s="156" t="s">
        <v>2105</v>
      </c>
      <c r="L329" s="157">
        <v>2020</v>
      </c>
      <c r="M329" s="25" t="s">
        <v>2128</v>
      </c>
      <c r="N329" s="25" t="s">
        <v>2129</v>
      </c>
      <c r="O329" s="25" t="s">
        <v>2130</v>
      </c>
      <c r="P329" s="157" t="s">
        <v>84</v>
      </c>
      <c r="Q329" s="156" t="s">
        <v>84</v>
      </c>
      <c r="R329" s="156" t="s">
        <v>84</v>
      </c>
      <c r="S329" s="157" t="s">
        <v>84</v>
      </c>
      <c r="T329" s="157" t="s">
        <v>84</v>
      </c>
      <c r="U329" s="159">
        <v>44256</v>
      </c>
      <c r="V329" s="160">
        <v>44354</v>
      </c>
      <c r="W329" s="37">
        <v>44452</v>
      </c>
      <c r="X329" s="169" t="s">
        <v>64</v>
      </c>
      <c r="Y329" s="170" t="s">
        <v>64</v>
      </c>
      <c r="Z329" s="34" t="e">
        <f>(IF(AP329=#REF!,#REF!,V329-#REF!))</f>
        <v>#REF!</v>
      </c>
      <c r="AA329" s="161"/>
      <c r="AB329" s="162"/>
      <c r="AC329" s="163"/>
      <c r="AD329" s="163"/>
      <c r="AE329" s="164"/>
      <c r="AF329" s="156"/>
      <c r="AG329" s="165"/>
      <c r="AH329" s="161"/>
      <c r="AI329" s="143">
        <v>44553</v>
      </c>
      <c r="AJ329" s="118" t="s">
        <v>2131</v>
      </c>
      <c r="AK329" s="118" t="s">
        <v>295</v>
      </c>
      <c r="AL329" s="125">
        <v>1</v>
      </c>
      <c r="AM329" s="125">
        <v>1</v>
      </c>
      <c r="AN329" s="118" t="s">
        <v>157</v>
      </c>
      <c r="AO329" s="193" t="s">
        <v>158</v>
      </c>
      <c r="AP329" s="191" t="s">
        <v>49</v>
      </c>
      <c r="AQ329" s="85" t="s">
        <v>154</v>
      </c>
      <c r="AR329" s="48">
        <v>44228</v>
      </c>
      <c r="AS329" s="46" t="s">
        <v>62</v>
      </c>
      <c r="AT329" s="46" t="s">
        <v>84</v>
      </c>
      <c r="AU329" s="47">
        <v>1</v>
      </c>
      <c r="AV329" s="4" t="str">
        <f t="shared" si="5"/>
        <v>CUMPLIMIENTO TOTAL</v>
      </c>
      <c r="AW329" s="107" t="str">
        <f>(IF(AP329="CERRADO","NO APLICA ACCION CERRADA",AE329-#REF!))</f>
        <v>NO APLICA ACCION CERRADA</v>
      </c>
      <c r="AX329" s="118" t="str">
        <f>(IF(AP329="CERRADO","NO APLICA ACCION CERRADA",IF(Z329&lt;=0,"VENCIDO",IF(Z329&lt;=#REF!,"POR VENCER","CON TIEMPO"))))</f>
        <v>NO APLICA ACCION CERRADA</v>
      </c>
      <c r="AY329" s="48">
        <v>44228</v>
      </c>
      <c r="AZ329" s="85" t="s">
        <v>154</v>
      </c>
      <c r="BA329" s="46" t="s">
        <v>84</v>
      </c>
      <c r="BB329" s="47">
        <v>1</v>
      </c>
      <c r="BC329" s="118" t="s">
        <v>49</v>
      </c>
      <c r="BD329" s="45"/>
      <c r="BE329" s="45"/>
    </row>
    <row r="330" spans="1:438" s="1" customFormat="1" ht="50.25" hidden="1" customHeight="1" x14ac:dyDescent="0.25">
      <c r="A330" s="35">
        <v>534</v>
      </c>
      <c r="B330" s="26" t="s">
        <v>21</v>
      </c>
      <c r="C330" s="25" t="s">
        <v>541</v>
      </c>
      <c r="D330" s="28" t="s">
        <v>96</v>
      </c>
      <c r="E330" s="25" t="s">
        <v>326</v>
      </c>
      <c r="F330" s="25" t="s">
        <v>873</v>
      </c>
      <c r="G330" s="156" t="s">
        <v>301</v>
      </c>
      <c r="H330" s="156" t="s">
        <v>6</v>
      </c>
      <c r="I330" s="157" t="s">
        <v>2132</v>
      </c>
      <c r="J330" s="158" t="s">
        <v>84</v>
      </c>
      <c r="K330" s="156" t="s">
        <v>2105</v>
      </c>
      <c r="L330" s="157">
        <v>2020</v>
      </c>
      <c r="M330" s="25" t="s">
        <v>2133</v>
      </c>
      <c r="N330" s="25" t="s">
        <v>2134</v>
      </c>
      <c r="O330" s="25" t="s">
        <v>2135</v>
      </c>
      <c r="P330" s="157" t="s">
        <v>84</v>
      </c>
      <c r="Q330" s="156" t="s">
        <v>84</v>
      </c>
      <c r="R330" s="156" t="s">
        <v>84</v>
      </c>
      <c r="S330" s="157" t="s">
        <v>84</v>
      </c>
      <c r="T330" s="157" t="s">
        <v>84</v>
      </c>
      <c r="U330" s="159">
        <v>44256</v>
      </c>
      <c r="V330" s="160">
        <v>44354</v>
      </c>
      <c r="W330" s="37">
        <v>44452</v>
      </c>
      <c r="X330" s="169" t="s">
        <v>64</v>
      </c>
      <c r="Y330" s="170" t="s">
        <v>64</v>
      </c>
      <c r="Z330" s="34" t="e">
        <f>(IF(AP330=#REF!,#REF!,V330-#REF!))</f>
        <v>#REF!</v>
      </c>
      <c r="AA330" s="161"/>
      <c r="AB330" s="162"/>
      <c r="AC330" s="163"/>
      <c r="AD330" s="163"/>
      <c r="AE330" s="164"/>
      <c r="AF330" s="156"/>
      <c r="AG330" s="165"/>
      <c r="AH330" s="161"/>
      <c r="AI330" s="143">
        <v>44553</v>
      </c>
      <c r="AJ330" s="118" t="s">
        <v>2136</v>
      </c>
      <c r="AK330" s="118" t="s">
        <v>295</v>
      </c>
      <c r="AL330" s="125">
        <v>1</v>
      </c>
      <c r="AM330" s="125">
        <v>1</v>
      </c>
      <c r="AN330" s="118" t="s">
        <v>157</v>
      </c>
      <c r="AO330" s="193" t="s">
        <v>158</v>
      </c>
      <c r="AP330" s="191" t="s">
        <v>49</v>
      </c>
      <c r="AQ330" s="85" t="s">
        <v>154</v>
      </c>
      <c r="AR330" s="48">
        <v>44228</v>
      </c>
      <c r="AS330" s="46" t="s">
        <v>62</v>
      </c>
      <c r="AT330" s="46" t="s">
        <v>84</v>
      </c>
      <c r="AU330" s="47">
        <v>1</v>
      </c>
      <c r="AV330" s="4" t="str">
        <f t="shared" si="5"/>
        <v>CUMPLIMIENTO TOTAL</v>
      </c>
      <c r="AW330" s="107" t="str">
        <f>(IF(AP330="CERRADO","NO APLICA ACCION CERRADA",AE330-#REF!))</f>
        <v>NO APLICA ACCION CERRADA</v>
      </c>
      <c r="AX330" s="118" t="str">
        <f>(IF(AP330="CERRADO","NO APLICA ACCION CERRADA",IF(Z330&lt;=0,"VENCIDO",IF(Z330&lt;=#REF!,"POR VENCER","CON TIEMPO"))))</f>
        <v>NO APLICA ACCION CERRADA</v>
      </c>
      <c r="AY330" s="48">
        <v>44228</v>
      </c>
      <c r="AZ330" s="85" t="s">
        <v>154</v>
      </c>
      <c r="BA330" s="46" t="s">
        <v>84</v>
      </c>
      <c r="BB330" s="47">
        <v>1</v>
      </c>
      <c r="BC330" s="118" t="s">
        <v>49</v>
      </c>
      <c r="BD330" s="45"/>
      <c r="BE330" s="45"/>
    </row>
    <row r="331" spans="1:438" s="1" customFormat="1" ht="50.25" hidden="1" customHeight="1" x14ac:dyDescent="0.25">
      <c r="A331" s="35">
        <v>535</v>
      </c>
      <c r="B331" s="26" t="s">
        <v>21</v>
      </c>
      <c r="C331" s="25" t="s">
        <v>541</v>
      </c>
      <c r="D331" s="28" t="s">
        <v>96</v>
      </c>
      <c r="E331" s="25" t="s">
        <v>326</v>
      </c>
      <c r="F331" s="25" t="s">
        <v>873</v>
      </c>
      <c r="G331" s="156" t="s">
        <v>301</v>
      </c>
      <c r="H331" s="156" t="s">
        <v>6</v>
      </c>
      <c r="I331" s="157" t="s">
        <v>2137</v>
      </c>
      <c r="J331" s="158" t="s">
        <v>84</v>
      </c>
      <c r="K331" s="156" t="s">
        <v>2105</v>
      </c>
      <c r="L331" s="157">
        <v>2020</v>
      </c>
      <c r="M331" s="25" t="s">
        <v>2138</v>
      </c>
      <c r="N331" s="25" t="s">
        <v>2139</v>
      </c>
      <c r="O331" s="25" t="s">
        <v>2140</v>
      </c>
      <c r="P331" s="157" t="s">
        <v>84</v>
      </c>
      <c r="Q331" s="156" t="s">
        <v>84</v>
      </c>
      <c r="R331" s="156" t="s">
        <v>84</v>
      </c>
      <c r="S331" s="157" t="s">
        <v>84</v>
      </c>
      <c r="T331" s="157" t="s">
        <v>84</v>
      </c>
      <c r="U331" s="159">
        <v>44256</v>
      </c>
      <c r="V331" s="160">
        <v>44354</v>
      </c>
      <c r="W331" s="37">
        <v>44452</v>
      </c>
      <c r="X331" s="169" t="s">
        <v>64</v>
      </c>
      <c r="Y331" s="170" t="s">
        <v>64</v>
      </c>
      <c r="Z331" s="34" t="e">
        <f>(IF(AP331=#REF!,#REF!,V331-#REF!))</f>
        <v>#REF!</v>
      </c>
      <c r="AA331" s="161"/>
      <c r="AB331" s="162"/>
      <c r="AC331" s="163"/>
      <c r="AD331" s="163"/>
      <c r="AE331" s="164"/>
      <c r="AF331" s="156"/>
      <c r="AG331" s="165"/>
      <c r="AH331" s="161"/>
      <c r="AI331" s="143">
        <v>44553</v>
      </c>
      <c r="AJ331" s="118" t="s">
        <v>2141</v>
      </c>
      <c r="AK331" s="118" t="s">
        <v>295</v>
      </c>
      <c r="AL331" s="125">
        <v>1</v>
      </c>
      <c r="AM331" s="125">
        <v>1</v>
      </c>
      <c r="AN331" s="118" t="s">
        <v>157</v>
      </c>
      <c r="AO331" s="193" t="s">
        <v>158</v>
      </c>
      <c r="AP331" s="191" t="s">
        <v>49</v>
      </c>
      <c r="AQ331" s="85" t="s">
        <v>154</v>
      </c>
      <c r="AR331" s="48">
        <v>44228</v>
      </c>
      <c r="AS331" s="46" t="s">
        <v>62</v>
      </c>
      <c r="AT331" s="46" t="s">
        <v>84</v>
      </c>
      <c r="AU331" s="47">
        <v>1</v>
      </c>
      <c r="AV331" s="4" t="str">
        <f t="shared" si="5"/>
        <v>CUMPLIMIENTO TOTAL</v>
      </c>
      <c r="AW331" s="107" t="str">
        <f>(IF(AP331="CERRADO","NO APLICA ACCION CERRADA",AE331-#REF!))</f>
        <v>NO APLICA ACCION CERRADA</v>
      </c>
      <c r="AX331" s="118" t="str">
        <f>(IF(AP331="CERRADO","NO APLICA ACCION CERRADA",IF(Z331&lt;=0,"VENCIDO",IF(Z331&lt;=#REF!,"POR VENCER","CON TIEMPO"))))</f>
        <v>NO APLICA ACCION CERRADA</v>
      </c>
      <c r="AY331" s="48">
        <v>44228</v>
      </c>
      <c r="AZ331" s="85" t="s">
        <v>154</v>
      </c>
      <c r="BA331" s="46" t="s">
        <v>84</v>
      </c>
      <c r="BB331" s="47">
        <v>1</v>
      </c>
      <c r="BC331" s="118" t="s">
        <v>49</v>
      </c>
      <c r="BD331" s="45"/>
      <c r="BE331" s="45"/>
    </row>
    <row r="332" spans="1:438" s="1" customFormat="1" ht="50.25" hidden="1" customHeight="1" x14ac:dyDescent="0.25">
      <c r="A332" s="35">
        <v>536</v>
      </c>
      <c r="B332" s="26" t="s">
        <v>21</v>
      </c>
      <c r="C332" s="25" t="s">
        <v>541</v>
      </c>
      <c r="D332" s="28" t="s">
        <v>96</v>
      </c>
      <c r="E332" s="25" t="s">
        <v>326</v>
      </c>
      <c r="F332" s="25" t="s">
        <v>776</v>
      </c>
      <c r="G332" s="156" t="s">
        <v>301</v>
      </c>
      <c r="H332" s="156" t="s">
        <v>6</v>
      </c>
      <c r="I332" s="157" t="s">
        <v>2142</v>
      </c>
      <c r="J332" s="158" t="s">
        <v>84</v>
      </c>
      <c r="K332" s="156" t="s">
        <v>2105</v>
      </c>
      <c r="L332" s="157">
        <v>2020</v>
      </c>
      <c r="M332" s="25" t="s">
        <v>2143</v>
      </c>
      <c r="N332" s="25" t="s">
        <v>2129</v>
      </c>
      <c r="O332" s="25" t="s">
        <v>2144</v>
      </c>
      <c r="P332" s="157" t="s">
        <v>84</v>
      </c>
      <c r="Q332" s="156" t="s">
        <v>84</v>
      </c>
      <c r="R332" s="156" t="s">
        <v>84</v>
      </c>
      <c r="S332" s="157" t="s">
        <v>84</v>
      </c>
      <c r="T332" s="157" t="s">
        <v>84</v>
      </c>
      <c r="U332" s="159">
        <v>44256</v>
      </c>
      <c r="V332" s="160">
        <v>44469</v>
      </c>
      <c r="W332" s="37">
        <v>44452</v>
      </c>
      <c r="X332" s="171" t="s">
        <v>64</v>
      </c>
      <c r="Y332" s="172" t="s">
        <v>64</v>
      </c>
      <c r="Z332" s="34" t="e">
        <f>(IF(AP332=#REF!,#REF!,V332-#REF!))</f>
        <v>#REF!</v>
      </c>
      <c r="AA332" s="161"/>
      <c r="AB332" s="162"/>
      <c r="AC332" s="163"/>
      <c r="AD332" s="163"/>
      <c r="AE332" s="164"/>
      <c r="AF332" s="156"/>
      <c r="AG332" s="165"/>
      <c r="AH332" s="161"/>
      <c r="AI332" s="143">
        <v>44553</v>
      </c>
      <c r="AJ332" s="118" t="s">
        <v>2145</v>
      </c>
      <c r="AK332" s="118" t="s">
        <v>295</v>
      </c>
      <c r="AL332" s="125">
        <v>1</v>
      </c>
      <c r="AM332" s="125">
        <v>1</v>
      </c>
      <c r="AN332" s="118" t="s">
        <v>157</v>
      </c>
      <c r="AO332" s="193" t="s">
        <v>158</v>
      </c>
      <c r="AP332" s="191" t="s">
        <v>49</v>
      </c>
      <c r="AQ332" s="85" t="s">
        <v>154</v>
      </c>
      <c r="AR332" s="48">
        <v>44228</v>
      </c>
      <c r="AS332" s="46" t="s">
        <v>62</v>
      </c>
      <c r="AT332" s="46" t="s">
        <v>84</v>
      </c>
      <c r="AU332" s="47">
        <v>1</v>
      </c>
      <c r="AV332" s="4" t="str">
        <f t="shared" si="5"/>
        <v>CUMPLIMIENTO TOTAL</v>
      </c>
      <c r="AW332" s="107" t="str">
        <f>(IF(AP332="CERRADO","NO APLICA ACCION CERRADA",AE332-#REF!))</f>
        <v>NO APLICA ACCION CERRADA</v>
      </c>
      <c r="AX332" s="118" t="str">
        <f>(IF(AP332="CERRADO","NO APLICA ACCION CERRADA",IF(Z332&lt;=0,"VENCIDO",IF(Z332&lt;=#REF!,"POR VENCER","CON TIEMPO"))))</f>
        <v>NO APLICA ACCION CERRADA</v>
      </c>
      <c r="AY332" s="48">
        <v>44228</v>
      </c>
      <c r="AZ332" s="85" t="s">
        <v>154</v>
      </c>
      <c r="BA332" s="46" t="s">
        <v>84</v>
      </c>
      <c r="BB332" s="47">
        <v>1</v>
      </c>
      <c r="BC332" s="118" t="s">
        <v>49</v>
      </c>
      <c r="BD332" s="45"/>
      <c r="BE332" s="45"/>
    </row>
    <row r="333" spans="1:438" s="1" customFormat="1" ht="50.25" hidden="1" customHeight="1" x14ac:dyDescent="0.25">
      <c r="A333" s="35">
        <v>537</v>
      </c>
      <c r="B333" s="26" t="s">
        <v>21</v>
      </c>
      <c r="C333" s="25" t="s">
        <v>541</v>
      </c>
      <c r="D333" s="28" t="s">
        <v>96</v>
      </c>
      <c r="E333" s="25" t="s">
        <v>326</v>
      </c>
      <c r="F333" s="25" t="s">
        <v>1033</v>
      </c>
      <c r="G333" s="156" t="s">
        <v>301</v>
      </c>
      <c r="H333" s="156" t="s">
        <v>6</v>
      </c>
      <c r="I333" s="157" t="s">
        <v>2146</v>
      </c>
      <c r="J333" s="158" t="s">
        <v>84</v>
      </c>
      <c r="K333" s="156" t="s">
        <v>2105</v>
      </c>
      <c r="L333" s="157">
        <v>2020</v>
      </c>
      <c r="M333" s="25" t="s">
        <v>2147</v>
      </c>
      <c r="N333" s="25" t="s">
        <v>2148</v>
      </c>
      <c r="O333" s="25" t="s">
        <v>2149</v>
      </c>
      <c r="P333" s="157" t="s">
        <v>84</v>
      </c>
      <c r="Q333" s="156" t="s">
        <v>84</v>
      </c>
      <c r="R333" s="156" t="s">
        <v>84</v>
      </c>
      <c r="S333" s="157" t="s">
        <v>84</v>
      </c>
      <c r="T333" s="157" t="s">
        <v>84</v>
      </c>
      <c r="U333" s="159">
        <v>44256</v>
      </c>
      <c r="V333" s="160">
        <v>44377</v>
      </c>
      <c r="W333" s="37">
        <v>44452</v>
      </c>
      <c r="X333" s="171" t="s">
        <v>64</v>
      </c>
      <c r="Y333" s="172" t="s">
        <v>64</v>
      </c>
      <c r="Z333" s="34" t="e">
        <f>(IF(AP333=#REF!,#REF!,V333-#REF!))</f>
        <v>#REF!</v>
      </c>
      <c r="AA333" s="161"/>
      <c r="AB333" s="162"/>
      <c r="AC333" s="163"/>
      <c r="AD333" s="163"/>
      <c r="AE333" s="164"/>
      <c r="AF333" s="156"/>
      <c r="AG333" s="165"/>
      <c r="AH333" s="161"/>
      <c r="AI333" s="143">
        <v>44553</v>
      </c>
      <c r="AJ333" s="118" t="s">
        <v>2150</v>
      </c>
      <c r="AK333" s="118" t="s">
        <v>295</v>
      </c>
      <c r="AL333" s="125">
        <v>1</v>
      </c>
      <c r="AM333" s="125">
        <v>1</v>
      </c>
      <c r="AN333" s="118" t="s">
        <v>157</v>
      </c>
      <c r="AO333" s="193" t="s">
        <v>158</v>
      </c>
      <c r="AP333" s="191" t="s">
        <v>49</v>
      </c>
      <c r="AQ333" s="85" t="s">
        <v>154</v>
      </c>
      <c r="AR333" s="48">
        <v>44228</v>
      </c>
      <c r="AS333" s="46" t="s">
        <v>62</v>
      </c>
      <c r="AT333" s="46" t="s">
        <v>84</v>
      </c>
      <c r="AU333" s="47">
        <v>1</v>
      </c>
      <c r="AV333" s="4" t="str">
        <f t="shared" si="5"/>
        <v>CUMPLIMIENTO TOTAL</v>
      </c>
      <c r="AW333" s="107" t="str">
        <f>(IF(AP333="CERRADO","NO APLICA ACCION CERRADA",AE333-#REF!))</f>
        <v>NO APLICA ACCION CERRADA</v>
      </c>
      <c r="AX333" s="118" t="str">
        <f>(IF(AP333="CERRADO","NO APLICA ACCION CERRADA",IF(Z333&lt;=0,"VENCIDO",IF(Z333&lt;=#REF!,"POR VENCER","CON TIEMPO"))))</f>
        <v>NO APLICA ACCION CERRADA</v>
      </c>
      <c r="AY333" s="48">
        <v>44228</v>
      </c>
      <c r="AZ333" s="85" t="s">
        <v>154</v>
      </c>
      <c r="BA333" s="46" t="s">
        <v>84</v>
      </c>
      <c r="BB333" s="47">
        <v>1</v>
      </c>
      <c r="BC333" s="118" t="s">
        <v>49</v>
      </c>
      <c r="BD333" s="45"/>
      <c r="BE333" s="45"/>
    </row>
    <row r="334" spans="1:438" s="1" customFormat="1" ht="50.25" hidden="1" customHeight="1" x14ac:dyDescent="0.25">
      <c r="A334" s="35">
        <v>538</v>
      </c>
      <c r="B334" s="26" t="s">
        <v>21</v>
      </c>
      <c r="C334" s="25" t="s">
        <v>541</v>
      </c>
      <c r="D334" s="28" t="s">
        <v>96</v>
      </c>
      <c r="E334" s="25" t="s">
        <v>326</v>
      </c>
      <c r="F334" s="25" t="s">
        <v>873</v>
      </c>
      <c r="G334" s="156" t="s">
        <v>301</v>
      </c>
      <c r="H334" s="156" t="s">
        <v>6</v>
      </c>
      <c r="I334" s="157" t="s">
        <v>2151</v>
      </c>
      <c r="J334" s="158" t="s">
        <v>84</v>
      </c>
      <c r="K334" s="156" t="s">
        <v>2105</v>
      </c>
      <c r="L334" s="157">
        <v>2020</v>
      </c>
      <c r="M334" s="25" t="s">
        <v>2152</v>
      </c>
      <c r="N334" s="28" t="s">
        <v>2153</v>
      </c>
      <c r="O334" s="25" t="s">
        <v>2154</v>
      </c>
      <c r="P334" s="157" t="s">
        <v>84</v>
      </c>
      <c r="Q334" s="156" t="s">
        <v>84</v>
      </c>
      <c r="R334" s="156" t="s">
        <v>84</v>
      </c>
      <c r="S334" s="157" t="s">
        <v>84</v>
      </c>
      <c r="T334" s="157" t="s">
        <v>84</v>
      </c>
      <c r="U334" s="159">
        <v>44256</v>
      </c>
      <c r="V334" s="160">
        <v>44354</v>
      </c>
      <c r="W334" s="37">
        <v>44452</v>
      </c>
      <c r="X334" s="171" t="s">
        <v>64</v>
      </c>
      <c r="Y334" s="172" t="s">
        <v>64</v>
      </c>
      <c r="Z334" s="34" t="e">
        <f>(IF(AP334=#REF!,#REF!,V334-#REF!))</f>
        <v>#REF!</v>
      </c>
      <c r="AA334" s="161"/>
      <c r="AB334" s="162"/>
      <c r="AC334" s="163"/>
      <c r="AD334" s="163"/>
      <c r="AE334" s="164"/>
      <c r="AF334" s="156"/>
      <c r="AG334" s="165"/>
      <c r="AH334" s="161"/>
      <c r="AI334" s="143">
        <v>44553</v>
      </c>
      <c r="AJ334" s="118" t="s">
        <v>2155</v>
      </c>
      <c r="AK334" s="118" t="s">
        <v>295</v>
      </c>
      <c r="AL334" s="125">
        <v>1</v>
      </c>
      <c r="AM334" s="125">
        <v>1</v>
      </c>
      <c r="AN334" s="118" t="s">
        <v>157</v>
      </c>
      <c r="AO334" s="193" t="s">
        <v>158</v>
      </c>
      <c r="AP334" s="191" t="s">
        <v>49</v>
      </c>
      <c r="AQ334" s="85" t="s">
        <v>154</v>
      </c>
      <c r="AR334" s="48">
        <v>44228</v>
      </c>
      <c r="AS334" s="46" t="s">
        <v>62</v>
      </c>
      <c r="AT334" s="46" t="s">
        <v>84</v>
      </c>
      <c r="AU334" s="47">
        <v>1</v>
      </c>
      <c r="AV334" s="4" t="str">
        <f t="shared" si="5"/>
        <v>CUMPLIMIENTO TOTAL</v>
      </c>
      <c r="AW334" s="107" t="str">
        <f>(IF(AP334="CERRADO","NO APLICA ACCION CERRADA",AE334-#REF!))</f>
        <v>NO APLICA ACCION CERRADA</v>
      </c>
      <c r="AX334" s="118" t="str">
        <f>(IF(AP334="CERRADO","NO APLICA ACCION CERRADA",IF(Z334&lt;=0,"VENCIDO",IF(Z334&lt;=#REF!,"POR VENCER","CON TIEMPO"))))</f>
        <v>NO APLICA ACCION CERRADA</v>
      </c>
      <c r="AY334" s="48">
        <v>44228</v>
      </c>
      <c r="AZ334" s="85" t="s">
        <v>154</v>
      </c>
      <c r="BA334" s="46" t="s">
        <v>84</v>
      </c>
      <c r="BB334" s="47">
        <v>1</v>
      </c>
      <c r="BC334" s="118" t="s">
        <v>49</v>
      </c>
      <c r="BD334" s="45"/>
      <c r="BE334" s="45"/>
    </row>
    <row r="335" spans="1:438" ht="50.25" hidden="1" customHeight="1" x14ac:dyDescent="0.25">
      <c r="A335" s="35">
        <v>540</v>
      </c>
      <c r="B335" s="25" t="s">
        <v>18</v>
      </c>
      <c r="C335" s="25" t="s">
        <v>18</v>
      </c>
      <c r="D335" s="25" t="s">
        <v>95</v>
      </c>
      <c r="E335" s="25" t="s">
        <v>170</v>
      </c>
      <c r="F335" s="25" t="s">
        <v>171</v>
      </c>
      <c r="G335" s="25" t="s">
        <v>148</v>
      </c>
      <c r="H335" s="25" t="s">
        <v>6</v>
      </c>
      <c r="I335" s="28" t="s">
        <v>2156</v>
      </c>
      <c r="J335" s="31" t="s">
        <v>84</v>
      </c>
      <c r="K335" s="25" t="s">
        <v>2157</v>
      </c>
      <c r="L335" s="28">
        <v>2019</v>
      </c>
      <c r="M335" s="25" t="s">
        <v>2158</v>
      </c>
      <c r="N335" s="25" t="s">
        <v>2159</v>
      </c>
      <c r="O335" s="25" t="s">
        <v>2160</v>
      </c>
      <c r="P335" s="28">
        <v>1</v>
      </c>
      <c r="Q335" s="25" t="s">
        <v>84</v>
      </c>
      <c r="R335" s="25" t="s">
        <v>84</v>
      </c>
      <c r="S335" s="28" t="s">
        <v>84</v>
      </c>
      <c r="T335" s="28" t="s">
        <v>84</v>
      </c>
      <c r="U335" s="39">
        <v>44197</v>
      </c>
      <c r="V335" s="39">
        <v>44531</v>
      </c>
      <c r="W335" s="39"/>
      <c r="X335" s="37" t="s">
        <v>64</v>
      </c>
      <c r="Y335" s="37" t="s">
        <v>64</v>
      </c>
      <c r="Z335" s="34" t="e">
        <f>(IF(AP335=#REF!,#REF!,V335-#REF!))</f>
        <v>#REF!</v>
      </c>
      <c r="AA335" s="118" t="s">
        <v>195</v>
      </c>
      <c r="AB335" s="124">
        <v>44439</v>
      </c>
      <c r="AC335" s="112" t="s">
        <v>64</v>
      </c>
      <c r="AD335" s="118" t="s">
        <v>196</v>
      </c>
      <c r="AE335" s="125">
        <v>0</v>
      </c>
      <c r="AF335" s="4" t="s">
        <v>197</v>
      </c>
      <c r="AG335" s="107">
        <v>80</v>
      </c>
      <c r="AH335" s="118" t="s">
        <v>267</v>
      </c>
      <c r="AI335" s="126">
        <v>44520</v>
      </c>
      <c r="AJ335" s="118" t="s">
        <v>2161</v>
      </c>
      <c r="AK335" s="145" t="s">
        <v>200</v>
      </c>
      <c r="AL335" s="125">
        <v>0</v>
      </c>
      <c r="AM335" s="125">
        <v>0</v>
      </c>
      <c r="AN335" s="118" t="s">
        <v>270</v>
      </c>
      <c r="AO335" s="193" t="s">
        <v>158</v>
      </c>
      <c r="AP335" s="192" t="s">
        <v>202</v>
      </c>
      <c r="AQ335" s="2" t="s">
        <v>2162</v>
      </c>
      <c r="AR335" s="257">
        <v>44620</v>
      </c>
      <c r="AS335" s="45" t="s">
        <v>221</v>
      </c>
      <c r="AT335" s="45" t="s">
        <v>84</v>
      </c>
      <c r="AU335" s="234">
        <v>1</v>
      </c>
      <c r="AV335" s="4" t="str">
        <f t="shared" si="5"/>
        <v>CUMPLIMIENTO TOTAL</v>
      </c>
      <c r="AW335" s="107" t="e">
        <f>(IF(AP335="CERRADO","NO APLICA ACCION CERRADA",AE335-#REF!))</f>
        <v>#REF!</v>
      </c>
      <c r="AX335" s="118" t="e">
        <f>(IF(AP335="CERRADO","NO APLICA ACCION CERRADA",IF(Z335&lt;=0,"VENCIDO",IF(Z335&lt;=#REF!,"POR VENCER","CON TIEMPO"))))</f>
        <v>#REF!</v>
      </c>
      <c r="AY335" s="233">
        <v>44637</v>
      </c>
      <c r="AZ335" s="2" t="s">
        <v>2163</v>
      </c>
      <c r="BA335" s="255" t="s">
        <v>206</v>
      </c>
      <c r="BB335" s="234">
        <v>1</v>
      </c>
      <c r="BC335" s="118" t="s">
        <v>49</v>
      </c>
      <c r="BD335" s="45"/>
      <c r="BE335" s="45"/>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row>
    <row r="336" spans="1:438" ht="50.25" hidden="1" customHeight="1" x14ac:dyDescent="0.25">
      <c r="A336" s="35">
        <v>541</v>
      </c>
      <c r="B336" s="25" t="s">
        <v>18</v>
      </c>
      <c r="C336" s="25" t="s">
        <v>18</v>
      </c>
      <c r="D336" s="25" t="s">
        <v>95</v>
      </c>
      <c r="E336" s="25" t="s">
        <v>170</v>
      </c>
      <c r="F336" s="25" t="s">
        <v>171</v>
      </c>
      <c r="G336" s="25" t="s">
        <v>148</v>
      </c>
      <c r="H336" s="25" t="s">
        <v>6</v>
      </c>
      <c r="I336" s="28" t="s">
        <v>2164</v>
      </c>
      <c r="J336" s="31" t="s">
        <v>84</v>
      </c>
      <c r="K336" s="25" t="s">
        <v>2157</v>
      </c>
      <c r="L336" s="28">
        <v>2019</v>
      </c>
      <c r="M336" s="25" t="s">
        <v>2158</v>
      </c>
      <c r="N336" s="25" t="s">
        <v>2159</v>
      </c>
      <c r="O336" s="25" t="s">
        <v>2165</v>
      </c>
      <c r="P336" s="28">
        <v>2</v>
      </c>
      <c r="Q336" s="25" t="s">
        <v>84</v>
      </c>
      <c r="R336" s="25" t="s">
        <v>84</v>
      </c>
      <c r="S336" s="28" t="s">
        <v>84</v>
      </c>
      <c r="T336" s="28" t="s">
        <v>84</v>
      </c>
      <c r="U336" s="39">
        <v>44197</v>
      </c>
      <c r="V336" s="39">
        <v>44531</v>
      </c>
      <c r="W336" s="39"/>
      <c r="X336" s="37" t="s">
        <v>64</v>
      </c>
      <c r="Y336" s="37" t="s">
        <v>64</v>
      </c>
      <c r="Z336" s="34" t="e">
        <f>(IF(AP336=#REF!,#REF!,V336-#REF!))</f>
        <v>#REF!</v>
      </c>
      <c r="AA336" s="119" t="s">
        <v>2166</v>
      </c>
      <c r="AB336" s="124"/>
      <c r="AC336" s="112"/>
      <c r="AD336" s="118"/>
      <c r="AE336" s="125"/>
      <c r="AF336" s="4" t="s">
        <v>197</v>
      </c>
      <c r="AG336" s="107">
        <v>80</v>
      </c>
      <c r="AH336" s="118" t="s">
        <v>267</v>
      </c>
      <c r="AI336" s="124" t="s">
        <v>495</v>
      </c>
      <c r="AJ336" s="119" t="s">
        <v>2166</v>
      </c>
      <c r="AK336" s="145" t="s">
        <v>495</v>
      </c>
      <c r="AL336" s="127">
        <v>0</v>
      </c>
      <c r="AM336" s="125">
        <v>0</v>
      </c>
      <c r="AN336" s="118" t="s">
        <v>270</v>
      </c>
      <c r="AO336" s="193" t="s">
        <v>158</v>
      </c>
      <c r="AP336" s="192" t="s">
        <v>202</v>
      </c>
      <c r="AQ336" s="2" t="s">
        <v>2167</v>
      </c>
      <c r="AR336" s="257">
        <v>44620</v>
      </c>
      <c r="AS336" s="45" t="s">
        <v>221</v>
      </c>
      <c r="AT336" s="45" t="s">
        <v>84</v>
      </c>
      <c r="AU336" s="234">
        <v>1</v>
      </c>
      <c r="AV336" s="4" t="str">
        <f t="shared" si="5"/>
        <v>CUMPLIMIENTO TOTAL</v>
      </c>
      <c r="AW336" s="107" t="e">
        <f>(IF(AP336="CERRADO","NO APLICA ACCION CERRADA",AE336-#REF!))</f>
        <v>#REF!</v>
      </c>
      <c r="AX336" s="118" t="e">
        <f>(IF(AP336="CERRADO","NO APLICA ACCION CERRADA",IF(Z336&lt;=0,"VENCIDO",IF(Z336&lt;=#REF!,"POR VENCER","CON TIEMPO"))))</f>
        <v>#REF!</v>
      </c>
      <c r="AY336" s="290">
        <v>44637</v>
      </c>
      <c r="AZ336" s="2" t="s">
        <v>2168</v>
      </c>
      <c r="BA336" s="255" t="s">
        <v>206</v>
      </c>
      <c r="BB336" s="234">
        <v>1</v>
      </c>
      <c r="BC336" s="118" t="s">
        <v>49</v>
      </c>
      <c r="BD336" s="45"/>
      <c r="BE336" s="45"/>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row>
    <row r="337" spans="1:438" ht="50.25" hidden="1" customHeight="1" x14ac:dyDescent="0.25">
      <c r="A337" s="35">
        <v>543</v>
      </c>
      <c r="B337" s="25" t="s">
        <v>18</v>
      </c>
      <c r="C337" s="25" t="s">
        <v>18</v>
      </c>
      <c r="D337" s="25" t="s">
        <v>95</v>
      </c>
      <c r="E337" s="25" t="s">
        <v>159</v>
      </c>
      <c r="F337" s="25" t="s">
        <v>2169</v>
      </c>
      <c r="G337" s="25" t="s">
        <v>148</v>
      </c>
      <c r="H337" s="25" t="s">
        <v>6</v>
      </c>
      <c r="I337" s="28" t="s">
        <v>2170</v>
      </c>
      <c r="J337" s="31" t="s">
        <v>84</v>
      </c>
      <c r="K337" s="25" t="s">
        <v>2157</v>
      </c>
      <c r="L337" s="28">
        <v>2019</v>
      </c>
      <c r="M337" s="25" t="s">
        <v>2171</v>
      </c>
      <c r="N337" s="25" t="s">
        <v>2172</v>
      </c>
      <c r="O337" s="25" t="s">
        <v>2173</v>
      </c>
      <c r="P337" s="28">
        <v>2</v>
      </c>
      <c r="Q337" s="25" t="s">
        <v>84</v>
      </c>
      <c r="R337" s="25" t="s">
        <v>84</v>
      </c>
      <c r="S337" s="28" t="s">
        <v>84</v>
      </c>
      <c r="T337" s="28" t="s">
        <v>84</v>
      </c>
      <c r="U337" s="39">
        <v>44197</v>
      </c>
      <c r="V337" s="39">
        <v>44531</v>
      </c>
      <c r="W337" s="39"/>
      <c r="X337" s="37" t="s">
        <v>64</v>
      </c>
      <c r="Y337" s="37" t="s">
        <v>64</v>
      </c>
      <c r="Z337" s="34" t="e">
        <f>(IF(AP337=#REF!,#REF!,V337-#REF!))</f>
        <v>#REF!</v>
      </c>
      <c r="AA337" s="118" t="s">
        <v>2166</v>
      </c>
      <c r="AB337" s="124"/>
      <c r="AC337" s="112"/>
      <c r="AD337" s="118"/>
      <c r="AE337" s="125"/>
      <c r="AF337" s="4" t="s">
        <v>197</v>
      </c>
      <c r="AG337" s="107">
        <v>80</v>
      </c>
      <c r="AH337" s="118" t="s">
        <v>267</v>
      </c>
      <c r="AI337" s="124" t="s">
        <v>495</v>
      </c>
      <c r="AJ337" s="118" t="s">
        <v>2166</v>
      </c>
      <c r="AK337" s="145" t="s">
        <v>495</v>
      </c>
      <c r="AL337" s="127">
        <v>0</v>
      </c>
      <c r="AM337" s="125">
        <v>0</v>
      </c>
      <c r="AN337" s="118" t="s">
        <v>270</v>
      </c>
      <c r="AO337" s="193" t="s">
        <v>158</v>
      </c>
      <c r="AP337" s="192" t="s">
        <v>202</v>
      </c>
      <c r="AQ337" s="2" t="s">
        <v>2174</v>
      </c>
      <c r="AR337" s="257">
        <v>44620</v>
      </c>
      <c r="AS337" s="45" t="s">
        <v>221</v>
      </c>
      <c r="AT337" s="45" t="s">
        <v>84</v>
      </c>
      <c r="AU337" s="234">
        <v>1</v>
      </c>
      <c r="AV337" s="4" t="str">
        <f t="shared" si="5"/>
        <v>CUMPLIMIENTO TOTAL</v>
      </c>
      <c r="AW337" s="107" t="e">
        <f>(IF(AP337="CERRADO","NO APLICA ACCION CERRADA",AE337-#REF!))</f>
        <v>#REF!</v>
      </c>
      <c r="AX337" s="118" t="e">
        <f>(IF(AP337="CERRADO","NO APLICA ACCION CERRADA",IF(Z337&lt;=0,"VENCIDO",IF(Z337&lt;=#REF!,"POR VENCER","CON TIEMPO"))))</f>
        <v>#REF!</v>
      </c>
      <c r="AY337" s="290">
        <v>44637</v>
      </c>
      <c r="AZ337" s="2" t="s">
        <v>2175</v>
      </c>
      <c r="BA337" s="255" t="s">
        <v>206</v>
      </c>
      <c r="BB337" s="234">
        <v>1</v>
      </c>
      <c r="BC337" s="118" t="s">
        <v>49</v>
      </c>
      <c r="BD337" s="45"/>
      <c r="BE337" s="45"/>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row>
    <row r="338" spans="1:438" ht="50.25" customHeight="1" x14ac:dyDescent="0.25">
      <c r="A338" s="35">
        <v>544</v>
      </c>
      <c r="B338" s="25" t="s">
        <v>18</v>
      </c>
      <c r="C338" s="25" t="s">
        <v>18</v>
      </c>
      <c r="D338" s="25" t="s">
        <v>95</v>
      </c>
      <c r="E338" s="25" t="s">
        <v>159</v>
      </c>
      <c r="F338" s="25" t="s">
        <v>2169</v>
      </c>
      <c r="G338" s="25" t="s">
        <v>148</v>
      </c>
      <c r="H338" s="25" t="s">
        <v>6</v>
      </c>
      <c r="I338" s="28" t="s">
        <v>2176</v>
      </c>
      <c r="J338" s="31" t="s">
        <v>84</v>
      </c>
      <c r="K338" s="25" t="s">
        <v>2157</v>
      </c>
      <c r="L338" s="28">
        <v>2019</v>
      </c>
      <c r="M338" s="25" t="s">
        <v>2177</v>
      </c>
      <c r="N338" s="25" t="s">
        <v>2178</v>
      </c>
      <c r="O338" s="25" t="s">
        <v>2179</v>
      </c>
      <c r="P338" s="28">
        <v>1</v>
      </c>
      <c r="Q338" s="25" t="s">
        <v>84</v>
      </c>
      <c r="R338" s="25" t="s">
        <v>84</v>
      </c>
      <c r="S338" s="28" t="s">
        <v>84</v>
      </c>
      <c r="T338" s="28" t="s">
        <v>84</v>
      </c>
      <c r="U338" s="39">
        <v>44197</v>
      </c>
      <c r="V338" s="39">
        <v>44531</v>
      </c>
      <c r="W338" s="39"/>
      <c r="X338" s="37" t="s">
        <v>64</v>
      </c>
      <c r="Y338" s="37" t="s">
        <v>64</v>
      </c>
      <c r="Z338" s="34" t="e">
        <f>(IF(AP338=#REF!,#REF!,V338-#REF!))</f>
        <v>#REF!</v>
      </c>
      <c r="AA338" s="118" t="s">
        <v>2180</v>
      </c>
      <c r="AB338" s="124">
        <v>44439</v>
      </c>
      <c r="AC338" s="112" t="s">
        <v>64</v>
      </c>
      <c r="AD338" s="118" t="s">
        <v>196</v>
      </c>
      <c r="AE338" s="125">
        <v>0</v>
      </c>
      <c r="AF338" s="4" t="s">
        <v>197</v>
      </c>
      <c r="AG338" s="107">
        <v>80</v>
      </c>
      <c r="AH338" s="118" t="s">
        <v>267</v>
      </c>
      <c r="AI338" s="126">
        <v>44520</v>
      </c>
      <c r="AJ338" s="118" t="s">
        <v>2181</v>
      </c>
      <c r="AK338" s="145" t="s">
        <v>200</v>
      </c>
      <c r="AL338" s="125">
        <v>0</v>
      </c>
      <c r="AM338" s="125">
        <v>0</v>
      </c>
      <c r="AN338" s="118" t="s">
        <v>270</v>
      </c>
      <c r="AO338" s="193" t="s">
        <v>158</v>
      </c>
      <c r="AP338" s="192" t="s">
        <v>202</v>
      </c>
      <c r="AQ338" s="255" t="s">
        <v>2182</v>
      </c>
      <c r="AR338" s="258">
        <v>44620</v>
      </c>
      <c r="AS338" s="259" t="s">
        <v>221</v>
      </c>
      <c r="AT338" s="256" t="s">
        <v>2183</v>
      </c>
      <c r="AU338" s="234">
        <v>0.7</v>
      </c>
      <c r="AV338" s="4" t="str">
        <f t="shared" si="5"/>
        <v>AVANCE SIGNIFICATIVO</v>
      </c>
      <c r="AW338" s="107" t="e">
        <f>(IF(AP338="CERRADO","NO APLICA ACCION CERRADA",AE338-#REF!))</f>
        <v>#REF!</v>
      </c>
      <c r="AX338" s="118" t="e">
        <f>(IF(AP338="CERRADO","NO APLICA ACCION CERRADA",IF(Z338&lt;=0,"VENCIDO",IF(Z338&lt;=#REF!,"POR VENCER","CON TIEMPO"))))</f>
        <v>#REF!</v>
      </c>
      <c r="AY338" s="290">
        <v>44637</v>
      </c>
      <c r="AZ338" s="2" t="s">
        <v>2184</v>
      </c>
      <c r="BA338" s="255" t="s">
        <v>206</v>
      </c>
      <c r="BB338" s="234">
        <v>1</v>
      </c>
      <c r="BC338" s="118" t="s">
        <v>49</v>
      </c>
      <c r="BD338" s="45"/>
      <c r="BE338" s="45"/>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row>
    <row r="339" spans="1:438" ht="50.25" customHeight="1" x14ac:dyDescent="0.25">
      <c r="A339" s="35">
        <v>545</v>
      </c>
      <c r="B339" s="25" t="s">
        <v>18</v>
      </c>
      <c r="C339" s="25" t="s">
        <v>18</v>
      </c>
      <c r="D339" s="25" t="s">
        <v>95</v>
      </c>
      <c r="E339" s="25" t="s">
        <v>159</v>
      </c>
      <c r="F339" s="25" t="s">
        <v>2169</v>
      </c>
      <c r="G339" s="25" t="s">
        <v>148</v>
      </c>
      <c r="H339" s="25" t="s">
        <v>6</v>
      </c>
      <c r="I339" s="28" t="s">
        <v>2185</v>
      </c>
      <c r="J339" s="31" t="s">
        <v>84</v>
      </c>
      <c r="K339" s="25" t="s">
        <v>2157</v>
      </c>
      <c r="L339" s="28">
        <v>2019</v>
      </c>
      <c r="M339" s="25" t="s">
        <v>2177</v>
      </c>
      <c r="N339" s="25" t="s">
        <v>2178</v>
      </c>
      <c r="O339" s="25" t="s">
        <v>2186</v>
      </c>
      <c r="P339" s="28">
        <v>2</v>
      </c>
      <c r="Q339" s="25" t="s">
        <v>84</v>
      </c>
      <c r="R339" s="25" t="s">
        <v>84</v>
      </c>
      <c r="S339" s="28" t="s">
        <v>84</v>
      </c>
      <c r="T339" s="28" t="s">
        <v>84</v>
      </c>
      <c r="U339" s="39">
        <v>44197</v>
      </c>
      <c r="V339" s="39">
        <v>44531</v>
      </c>
      <c r="W339" s="39"/>
      <c r="X339" s="37" t="s">
        <v>64</v>
      </c>
      <c r="Y339" s="37" t="s">
        <v>64</v>
      </c>
      <c r="Z339" s="34" t="e">
        <f>(IF(AP339=#REF!,#REF!,V339-#REF!))</f>
        <v>#REF!</v>
      </c>
      <c r="AA339" s="118" t="s">
        <v>2166</v>
      </c>
      <c r="AB339" s="124"/>
      <c r="AC339" s="112"/>
      <c r="AD339" s="118"/>
      <c r="AE339" s="125"/>
      <c r="AF339" s="4" t="s">
        <v>197</v>
      </c>
      <c r="AG339" s="107">
        <v>80</v>
      </c>
      <c r="AH339" s="118" t="s">
        <v>267</v>
      </c>
      <c r="AI339" s="124" t="s">
        <v>495</v>
      </c>
      <c r="AJ339" s="118" t="s">
        <v>2166</v>
      </c>
      <c r="AK339" s="145" t="s">
        <v>495</v>
      </c>
      <c r="AL339" s="127">
        <v>0</v>
      </c>
      <c r="AM339" s="125">
        <v>0</v>
      </c>
      <c r="AN339" s="118" t="s">
        <v>270</v>
      </c>
      <c r="AO339" s="193" t="s">
        <v>158</v>
      </c>
      <c r="AP339" s="192" t="s">
        <v>202</v>
      </c>
      <c r="AQ339" s="256" t="s">
        <v>2187</v>
      </c>
      <c r="AR339" s="258">
        <v>44620</v>
      </c>
      <c r="AS339" s="259" t="s">
        <v>221</v>
      </c>
      <c r="AT339" s="259" t="s">
        <v>84</v>
      </c>
      <c r="AU339" s="280">
        <v>1</v>
      </c>
      <c r="AV339" s="4" t="str">
        <f t="shared" si="5"/>
        <v>CUMPLIMIENTO TOTAL</v>
      </c>
      <c r="AW339" s="107" t="e">
        <f>(IF(AP339="CERRADO","NO APLICA ACCION CERRADA",AE339-#REF!))</f>
        <v>#REF!</v>
      </c>
      <c r="AX339" s="118" t="e">
        <f>(IF(AP339="CERRADO","NO APLICA ACCION CERRADA",IF(Z339&lt;=0,"VENCIDO",IF(Z339&lt;=#REF!,"POR VENCER","CON TIEMPO"))))</f>
        <v>#REF!</v>
      </c>
      <c r="AY339" s="290">
        <v>44637</v>
      </c>
      <c r="AZ339" s="2" t="s">
        <v>2188</v>
      </c>
      <c r="BA339" s="255" t="s">
        <v>206</v>
      </c>
      <c r="BB339" s="234">
        <v>1</v>
      </c>
      <c r="BC339" s="118" t="s">
        <v>49</v>
      </c>
      <c r="BD339" s="45"/>
      <c r="BE339" s="45"/>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row>
    <row r="340" spans="1:438" ht="50.25" hidden="1" customHeight="1" x14ac:dyDescent="0.25">
      <c r="A340" s="35">
        <v>546</v>
      </c>
      <c r="B340" s="25" t="s">
        <v>18</v>
      </c>
      <c r="C340" s="25" t="s">
        <v>18</v>
      </c>
      <c r="D340" s="25" t="s">
        <v>95</v>
      </c>
      <c r="E340" s="25" t="s">
        <v>159</v>
      </c>
      <c r="F340" s="25" t="s">
        <v>2169</v>
      </c>
      <c r="G340" s="25" t="s">
        <v>148</v>
      </c>
      <c r="H340" s="25" t="s">
        <v>6</v>
      </c>
      <c r="I340" s="28" t="s">
        <v>2189</v>
      </c>
      <c r="J340" s="31" t="s">
        <v>84</v>
      </c>
      <c r="K340" s="25" t="s">
        <v>2157</v>
      </c>
      <c r="L340" s="28">
        <v>2019</v>
      </c>
      <c r="M340" s="25" t="s">
        <v>2190</v>
      </c>
      <c r="N340" s="25" t="s">
        <v>2191</v>
      </c>
      <c r="O340" s="25" t="s">
        <v>2192</v>
      </c>
      <c r="P340" s="28">
        <v>1</v>
      </c>
      <c r="Q340" s="25" t="s">
        <v>84</v>
      </c>
      <c r="R340" s="25" t="s">
        <v>84</v>
      </c>
      <c r="S340" s="28" t="s">
        <v>84</v>
      </c>
      <c r="T340" s="28" t="s">
        <v>84</v>
      </c>
      <c r="U340" s="39">
        <v>44197</v>
      </c>
      <c r="V340" s="39">
        <v>44531</v>
      </c>
      <c r="W340" s="39"/>
      <c r="X340" s="37" t="s">
        <v>64</v>
      </c>
      <c r="Y340" s="37" t="s">
        <v>64</v>
      </c>
      <c r="Z340" s="34" t="e">
        <f>(IF(AP340=#REF!,#REF!,V340-#REF!))</f>
        <v>#REF!</v>
      </c>
      <c r="AA340" s="118" t="s">
        <v>2180</v>
      </c>
      <c r="AB340" s="124">
        <v>44439</v>
      </c>
      <c r="AC340" s="112" t="s">
        <v>64</v>
      </c>
      <c r="AD340" s="118" t="s">
        <v>196</v>
      </c>
      <c r="AE340" s="125">
        <v>0</v>
      </c>
      <c r="AF340" s="4" t="s">
        <v>197</v>
      </c>
      <c r="AG340" s="107">
        <v>80</v>
      </c>
      <c r="AH340" s="118" t="s">
        <v>267</v>
      </c>
      <c r="AI340" s="126">
        <v>44520</v>
      </c>
      <c r="AJ340" s="118" t="s">
        <v>2181</v>
      </c>
      <c r="AK340" s="145" t="s">
        <v>200</v>
      </c>
      <c r="AL340" s="125">
        <v>0</v>
      </c>
      <c r="AM340" s="125">
        <v>0</v>
      </c>
      <c r="AN340" s="118" t="s">
        <v>270</v>
      </c>
      <c r="AO340" s="193" t="s">
        <v>158</v>
      </c>
      <c r="AP340" s="192" t="s">
        <v>202</v>
      </c>
      <c r="AQ340" s="45" t="s">
        <v>2193</v>
      </c>
      <c r="AR340" s="258">
        <v>44620</v>
      </c>
      <c r="AS340" s="259" t="s">
        <v>221</v>
      </c>
      <c r="AT340" s="259" t="s">
        <v>84</v>
      </c>
      <c r="AU340" s="280">
        <v>1</v>
      </c>
      <c r="AV340" s="4" t="str">
        <f t="shared" si="5"/>
        <v>CUMPLIMIENTO TOTAL</v>
      </c>
      <c r="AW340" s="107" t="e">
        <f>(IF(AP340="CERRADO","NO APLICA ACCION CERRADA",AE340-#REF!))</f>
        <v>#REF!</v>
      </c>
      <c r="AX340" s="118" t="e">
        <f>(IF(AP340="CERRADO","NO APLICA ACCION CERRADA",IF(Z340&lt;=0,"VENCIDO",IF(Z340&lt;=#REF!,"POR VENCER","CON TIEMPO"))))</f>
        <v>#REF!</v>
      </c>
      <c r="AY340" s="290">
        <v>44637</v>
      </c>
      <c r="AZ340" s="2" t="s">
        <v>2194</v>
      </c>
      <c r="BA340" s="255" t="s">
        <v>206</v>
      </c>
      <c r="BB340" s="234">
        <v>1</v>
      </c>
      <c r="BC340" s="118" t="s">
        <v>49</v>
      </c>
      <c r="BD340" s="45"/>
      <c r="BE340" s="45"/>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row>
    <row r="341" spans="1:438" ht="50.25" hidden="1" customHeight="1" x14ac:dyDescent="0.25">
      <c r="A341" s="35">
        <v>552</v>
      </c>
      <c r="B341" s="25" t="s">
        <v>18</v>
      </c>
      <c r="C341" s="25" t="s">
        <v>18</v>
      </c>
      <c r="D341" s="25" t="s">
        <v>95</v>
      </c>
      <c r="E341" s="86" t="s">
        <v>159</v>
      </c>
      <c r="F341" s="86" t="s">
        <v>2195</v>
      </c>
      <c r="G341" s="25" t="s">
        <v>148</v>
      </c>
      <c r="H341" s="25" t="s">
        <v>6</v>
      </c>
      <c r="I341" s="28" t="s">
        <v>2196</v>
      </c>
      <c r="J341" s="31" t="s">
        <v>84</v>
      </c>
      <c r="K341" s="25" t="s">
        <v>2157</v>
      </c>
      <c r="L341" s="28">
        <v>2019</v>
      </c>
      <c r="M341" s="25" t="s">
        <v>2197</v>
      </c>
      <c r="N341" s="25" t="s">
        <v>2198</v>
      </c>
      <c r="O341" s="25" t="s">
        <v>2199</v>
      </c>
      <c r="P341" s="28">
        <v>1</v>
      </c>
      <c r="Q341" s="28" t="s">
        <v>84</v>
      </c>
      <c r="R341" s="28" t="s">
        <v>84</v>
      </c>
      <c r="S341" s="28" t="s">
        <v>84</v>
      </c>
      <c r="T341" s="28" t="s">
        <v>84</v>
      </c>
      <c r="U341" s="39">
        <v>44197</v>
      </c>
      <c r="V341" s="39">
        <v>44531</v>
      </c>
      <c r="W341" s="39"/>
      <c r="X341" s="37" t="s">
        <v>64</v>
      </c>
      <c r="Y341" s="37" t="s">
        <v>64</v>
      </c>
      <c r="Z341" s="34" t="e">
        <f>(IF(AP341=#REF!,#REF!,V341-#REF!))</f>
        <v>#REF!</v>
      </c>
      <c r="AA341" s="118" t="s">
        <v>2166</v>
      </c>
      <c r="AB341" s="124"/>
      <c r="AC341" s="112"/>
      <c r="AD341" s="118"/>
      <c r="AE341" s="125"/>
      <c r="AF341" s="4" t="s">
        <v>197</v>
      </c>
      <c r="AG341" s="107">
        <v>80</v>
      </c>
      <c r="AH341" s="118" t="s">
        <v>267</v>
      </c>
      <c r="AI341" s="124" t="s">
        <v>495</v>
      </c>
      <c r="AJ341" s="119" t="s">
        <v>2166</v>
      </c>
      <c r="AK341" s="145" t="s">
        <v>495</v>
      </c>
      <c r="AL341" s="127">
        <v>0</v>
      </c>
      <c r="AM341" s="125">
        <v>0</v>
      </c>
      <c r="AN341" s="118" t="s">
        <v>270</v>
      </c>
      <c r="AO341" s="193" t="s">
        <v>158</v>
      </c>
      <c r="AP341" s="192" t="s">
        <v>202</v>
      </c>
      <c r="AQ341" s="2" t="s">
        <v>2200</v>
      </c>
      <c r="AR341" s="258">
        <v>44620</v>
      </c>
      <c r="AS341" s="259" t="s">
        <v>221</v>
      </c>
      <c r="AT341" s="259" t="s">
        <v>84</v>
      </c>
      <c r="AU341" s="280">
        <v>1</v>
      </c>
      <c r="AV341" s="4" t="str">
        <f t="shared" si="5"/>
        <v>CUMPLIMIENTO TOTAL</v>
      </c>
      <c r="AW341" s="107" t="e">
        <f>(IF(AP341="CERRADO","NO APLICA ACCION CERRADA",AE341-#REF!))</f>
        <v>#REF!</v>
      </c>
      <c r="AX341" s="118" t="e">
        <f>(IF(AP341="CERRADO","NO APLICA ACCION CERRADA",IF(Z341&lt;=0,"VENCIDO",IF(Z341&lt;=#REF!,"POR VENCER","CON TIEMPO"))))</f>
        <v>#REF!</v>
      </c>
      <c r="AY341" s="233">
        <v>44637</v>
      </c>
      <c r="AZ341" s="290" t="s">
        <v>2201</v>
      </c>
      <c r="BA341" s="255" t="s">
        <v>206</v>
      </c>
      <c r="BB341" s="234">
        <v>1</v>
      </c>
      <c r="BC341" s="118" t="s">
        <v>49</v>
      </c>
      <c r="BD341" s="45"/>
      <c r="BE341" s="45"/>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row>
    <row r="342" spans="1:438" ht="50.25" hidden="1" customHeight="1" x14ac:dyDescent="0.25">
      <c r="A342" s="35">
        <v>553</v>
      </c>
      <c r="B342" s="25" t="s">
        <v>18</v>
      </c>
      <c r="C342" s="25" t="s">
        <v>18</v>
      </c>
      <c r="D342" s="25" t="s">
        <v>95</v>
      </c>
      <c r="E342" s="86" t="s">
        <v>170</v>
      </c>
      <c r="F342" s="86" t="s">
        <v>171</v>
      </c>
      <c r="G342" s="25" t="s">
        <v>148</v>
      </c>
      <c r="H342" s="25" t="s">
        <v>6</v>
      </c>
      <c r="I342" s="28" t="s">
        <v>2202</v>
      </c>
      <c r="J342" s="31" t="s">
        <v>84</v>
      </c>
      <c r="K342" s="25" t="s">
        <v>2157</v>
      </c>
      <c r="L342" s="28">
        <v>2019</v>
      </c>
      <c r="M342" s="25" t="s">
        <v>2203</v>
      </c>
      <c r="N342" s="25" t="s">
        <v>2204</v>
      </c>
      <c r="O342" s="25" t="s">
        <v>2205</v>
      </c>
      <c r="P342" s="28">
        <v>1</v>
      </c>
      <c r="Q342" s="28" t="s">
        <v>84</v>
      </c>
      <c r="R342" s="28" t="s">
        <v>84</v>
      </c>
      <c r="S342" s="28" t="s">
        <v>84</v>
      </c>
      <c r="T342" s="28" t="s">
        <v>84</v>
      </c>
      <c r="U342" s="39">
        <v>44197</v>
      </c>
      <c r="V342" s="39">
        <v>44531</v>
      </c>
      <c r="W342" s="39"/>
      <c r="X342" s="37" t="s">
        <v>64</v>
      </c>
      <c r="Y342" s="37" t="s">
        <v>64</v>
      </c>
      <c r="Z342" s="34" t="e">
        <f>(IF(AP342=#REF!,#REF!,V342-#REF!))</f>
        <v>#REF!</v>
      </c>
      <c r="AA342" s="118" t="s">
        <v>2166</v>
      </c>
      <c r="AB342" s="124"/>
      <c r="AC342" s="112"/>
      <c r="AD342" s="118"/>
      <c r="AE342" s="125"/>
      <c r="AF342" s="4" t="s">
        <v>197</v>
      </c>
      <c r="AG342" s="107">
        <v>80</v>
      </c>
      <c r="AH342" s="118" t="s">
        <v>267</v>
      </c>
      <c r="AI342" s="124" t="s">
        <v>495</v>
      </c>
      <c r="AJ342" s="119" t="s">
        <v>2166</v>
      </c>
      <c r="AK342" s="145" t="s">
        <v>495</v>
      </c>
      <c r="AL342" s="127">
        <v>0</v>
      </c>
      <c r="AM342" s="125">
        <v>0</v>
      </c>
      <c r="AN342" s="118" t="s">
        <v>270</v>
      </c>
      <c r="AO342" s="193" t="s">
        <v>158</v>
      </c>
      <c r="AP342" s="192" t="s">
        <v>202</v>
      </c>
      <c r="AQ342" s="45" t="s">
        <v>2206</v>
      </c>
      <c r="AR342" s="258">
        <v>44620</v>
      </c>
      <c r="AS342" s="259" t="s">
        <v>221</v>
      </c>
      <c r="AT342" s="256" t="s">
        <v>2207</v>
      </c>
      <c r="AU342" s="234">
        <v>0.5</v>
      </c>
      <c r="AV342" s="4" t="str">
        <f t="shared" si="5"/>
        <v>AVANCE PARCIAL</v>
      </c>
      <c r="AW342" s="107" t="e">
        <f>(IF(AP342="CERRADO","NO APLICA ACCION CERRADA",AE342-#REF!))</f>
        <v>#REF!</v>
      </c>
      <c r="AX342" s="118" t="e">
        <f>(IF(AP342="CERRADO","NO APLICA ACCION CERRADA",IF(Z342&lt;=0,"VENCIDO",IF(Z342&lt;=#REF!,"POR VENCER","CON TIEMPO"))))</f>
        <v>#REF!</v>
      </c>
      <c r="AY342" s="290">
        <v>44637</v>
      </c>
      <c r="AZ342" s="2" t="s">
        <v>2208</v>
      </c>
      <c r="BA342" s="255" t="s">
        <v>206</v>
      </c>
      <c r="BB342" s="234">
        <v>1</v>
      </c>
      <c r="BC342" s="118" t="s">
        <v>49</v>
      </c>
      <c r="BD342" s="45"/>
      <c r="BE342" s="45"/>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row>
    <row r="343" spans="1:438" ht="50.25" hidden="1" customHeight="1" x14ac:dyDescent="0.25">
      <c r="A343" s="35">
        <v>554</v>
      </c>
      <c r="B343" s="4" t="s">
        <v>17</v>
      </c>
      <c r="C343" s="4" t="s">
        <v>17</v>
      </c>
      <c r="D343" s="4" t="s">
        <v>95</v>
      </c>
      <c r="E343" s="4" t="s">
        <v>170</v>
      </c>
      <c r="F343" s="4" t="s">
        <v>171</v>
      </c>
      <c r="G343" s="4" t="s">
        <v>1535</v>
      </c>
      <c r="H343" s="4" t="s">
        <v>6</v>
      </c>
      <c r="I343" s="24" t="s">
        <v>2209</v>
      </c>
      <c r="J343" s="80" t="s">
        <v>84</v>
      </c>
      <c r="K343" s="4" t="s">
        <v>2210</v>
      </c>
      <c r="L343" s="24">
        <v>2019</v>
      </c>
      <c r="M343" s="81" t="s">
        <v>2211</v>
      </c>
      <c r="N343" s="199" t="s">
        <v>2212</v>
      </c>
      <c r="O343" s="196" t="s">
        <v>2213</v>
      </c>
      <c r="P343" s="197">
        <v>1</v>
      </c>
      <c r="Q343" s="202" t="s">
        <v>2214</v>
      </c>
      <c r="R343" s="202" t="s">
        <v>2215</v>
      </c>
      <c r="S343" s="205">
        <v>1</v>
      </c>
      <c r="T343" s="203" t="s">
        <v>2216</v>
      </c>
      <c r="U343" s="204">
        <v>44470</v>
      </c>
      <c r="V343" s="204">
        <v>44561</v>
      </c>
      <c r="W343" s="227"/>
      <c r="X343" s="82" t="s">
        <v>64</v>
      </c>
      <c r="Y343" s="82" t="s">
        <v>64</v>
      </c>
      <c r="Z343" s="34" t="e">
        <f>(IF(AP343=#REF!,#REF!,V343-#REF!))</f>
        <v>#REF!</v>
      </c>
      <c r="AA343" s="4" t="s">
        <v>2217</v>
      </c>
      <c r="AB343" s="132">
        <v>44421</v>
      </c>
      <c r="AC343" s="115" t="s">
        <v>64</v>
      </c>
      <c r="AD343" s="115" t="s">
        <v>479</v>
      </c>
      <c r="AE343" s="130">
        <v>0</v>
      </c>
      <c r="AF343" s="4" t="s">
        <v>197</v>
      </c>
      <c r="AG343" s="106">
        <v>110</v>
      </c>
      <c r="AH343" s="116" t="s">
        <v>267</v>
      </c>
      <c r="AI343" s="132">
        <v>44502</v>
      </c>
      <c r="AJ343" s="116" t="s">
        <v>2218</v>
      </c>
      <c r="AK343" s="109" t="s">
        <v>2024</v>
      </c>
      <c r="AL343" s="130">
        <v>0</v>
      </c>
      <c r="AM343" s="130">
        <v>0</v>
      </c>
      <c r="AN343" s="116" t="s">
        <v>270</v>
      </c>
      <c r="AO343" s="206" t="s">
        <v>158</v>
      </c>
      <c r="AP343" s="192" t="s">
        <v>202</v>
      </c>
      <c r="AQ343" s="283" t="s">
        <v>2219</v>
      </c>
      <c r="AR343" s="257">
        <v>44620</v>
      </c>
      <c r="AS343" s="45" t="s">
        <v>204</v>
      </c>
      <c r="AT343" s="45" t="s">
        <v>84</v>
      </c>
      <c r="AU343" s="234">
        <v>1</v>
      </c>
      <c r="AV343" s="4" t="str">
        <f t="shared" si="5"/>
        <v>CUMPLIMIENTO TOTAL</v>
      </c>
      <c r="AW343" s="107" t="e">
        <f>(IF(AP343="CERRADO","NO APLICA ACCION CERRADA",AE343-#REF!))</f>
        <v>#REF!</v>
      </c>
      <c r="AX343" s="118" t="e">
        <f>(IF(AP343="CERRADO","NO APLICA ACCION CERRADA",IF(Z343&lt;=0,"VENCIDO",IF(Z343&lt;=#REF!,"POR VENCER","CON TIEMPO"))))</f>
        <v>#REF!</v>
      </c>
      <c r="AY343" s="324">
        <v>44638</v>
      </c>
      <c r="AZ343" s="325" t="s">
        <v>2220</v>
      </c>
      <c r="BA343" s="326" t="s">
        <v>2221</v>
      </c>
      <c r="BB343" s="327">
        <v>1</v>
      </c>
      <c r="BC343" s="118" t="s">
        <v>49</v>
      </c>
      <c r="BD343" s="207"/>
      <c r="BE343" s="207"/>
    </row>
    <row r="344" spans="1:438" ht="50.25" hidden="1" customHeight="1" x14ac:dyDescent="0.25">
      <c r="A344" s="35">
        <v>555</v>
      </c>
      <c r="B344" s="4" t="s">
        <v>17</v>
      </c>
      <c r="C344" s="4" t="s">
        <v>17</v>
      </c>
      <c r="D344" s="4" t="s">
        <v>95</v>
      </c>
      <c r="E344" s="4" t="s">
        <v>170</v>
      </c>
      <c r="F344" s="4" t="s">
        <v>171</v>
      </c>
      <c r="G344" s="4" t="s">
        <v>1535</v>
      </c>
      <c r="H344" s="4" t="s">
        <v>6</v>
      </c>
      <c r="I344" s="24" t="s">
        <v>2030</v>
      </c>
      <c r="J344" s="80" t="s">
        <v>84</v>
      </c>
      <c r="K344" s="4" t="s">
        <v>2210</v>
      </c>
      <c r="L344" s="24">
        <v>2019</v>
      </c>
      <c r="M344" s="81" t="s">
        <v>2222</v>
      </c>
      <c r="N344" s="200" t="s">
        <v>2212</v>
      </c>
      <c r="O344" s="196" t="s">
        <v>2223</v>
      </c>
      <c r="P344" s="198">
        <v>1</v>
      </c>
      <c r="Q344" s="194" t="s">
        <v>2224</v>
      </c>
      <c r="R344" s="194" t="s">
        <v>2225</v>
      </c>
      <c r="S344" s="205">
        <v>1</v>
      </c>
      <c r="T344" s="203" t="s">
        <v>2226</v>
      </c>
      <c r="U344" s="204">
        <v>44348</v>
      </c>
      <c r="V344" s="204">
        <v>44561</v>
      </c>
      <c r="W344" s="227"/>
      <c r="X344" s="82" t="s">
        <v>64</v>
      </c>
      <c r="Y344" s="82" t="s">
        <v>64</v>
      </c>
      <c r="Z344" s="34" t="e">
        <f>(IF(AP344=#REF!,#REF!,V344-#REF!))</f>
        <v>#REF!</v>
      </c>
      <c r="AA344" s="4" t="s">
        <v>2217</v>
      </c>
      <c r="AB344" s="132">
        <v>44421</v>
      </c>
      <c r="AC344" s="115" t="s">
        <v>64</v>
      </c>
      <c r="AD344" s="115" t="s">
        <v>479</v>
      </c>
      <c r="AE344" s="130">
        <v>0</v>
      </c>
      <c r="AF344" s="4" t="s">
        <v>197</v>
      </c>
      <c r="AG344" s="106">
        <v>110</v>
      </c>
      <c r="AH344" s="116" t="s">
        <v>267</v>
      </c>
      <c r="AI344" s="132">
        <v>44502</v>
      </c>
      <c r="AJ344" s="116" t="s">
        <v>2218</v>
      </c>
      <c r="AK344" s="109" t="s">
        <v>2024</v>
      </c>
      <c r="AL344" s="130">
        <v>0</v>
      </c>
      <c r="AM344" s="130">
        <v>0</v>
      </c>
      <c r="AN344" s="116" t="s">
        <v>270</v>
      </c>
      <c r="AO344" s="206" t="s">
        <v>158</v>
      </c>
      <c r="AP344" s="192" t="s">
        <v>202</v>
      </c>
      <c r="AQ344" s="283" t="s">
        <v>2227</v>
      </c>
      <c r="AR344" s="258">
        <v>44620</v>
      </c>
      <c r="AS344" s="259" t="s">
        <v>204</v>
      </c>
      <c r="AT344" s="259" t="s">
        <v>84</v>
      </c>
      <c r="AU344" s="280">
        <v>1</v>
      </c>
      <c r="AV344" s="4" t="str">
        <f t="shared" si="5"/>
        <v>CUMPLIMIENTO TOTAL</v>
      </c>
      <c r="AW344" s="107" t="e">
        <f>(IF(AP344="CERRADO","NO APLICA ACCION CERRADA",AE344-#REF!))</f>
        <v>#REF!</v>
      </c>
      <c r="AX344" s="118" t="e">
        <f>(IF(AP344="CERRADO","NO APLICA ACCION CERRADA",IF(Z344&lt;=0,"VENCIDO",IF(Z344&lt;=#REF!,"POR VENCER","CON TIEMPO"))))</f>
        <v>#REF!</v>
      </c>
      <c r="AY344" s="324">
        <v>44638</v>
      </c>
      <c r="AZ344" s="325" t="s">
        <v>2228</v>
      </c>
      <c r="BA344" s="326" t="s">
        <v>2221</v>
      </c>
      <c r="BB344" s="327">
        <v>1</v>
      </c>
      <c r="BC344" s="118" t="s">
        <v>49</v>
      </c>
      <c r="BD344" s="207"/>
      <c r="BE344" s="207"/>
    </row>
    <row r="345" spans="1:438" ht="50.25" hidden="1" customHeight="1" x14ac:dyDescent="0.25">
      <c r="A345" s="35">
        <v>556</v>
      </c>
      <c r="B345" s="4" t="s">
        <v>17</v>
      </c>
      <c r="C345" s="4" t="s">
        <v>17</v>
      </c>
      <c r="D345" s="4" t="s">
        <v>95</v>
      </c>
      <c r="E345" s="4" t="s">
        <v>170</v>
      </c>
      <c r="F345" s="4" t="s">
        <v>171</v>
      </c>
      <c r="G345" s="4" t="s">
        <v>1535</v>
      </c>
      <c r="H345" s="4" t="s">
        <v>6</v>
      </c>
      <c r="I345" s="24" t="s">
        <v>2036</v>
      </c>
      <c r="J345" s="80" t="s">
        <v>84</v>
      </c>
      <c r="K345" s="4" t="s">
        <v>2210</v>
      </c>
      <c r="L345" s="24">
        <v>2019</v>
      </c>
      <c r="M345" s="81" t="s">
        <v>2229</v>
      </c>
      <c r="N345" s="200" t="s">
        <v>2230</v>
      </c>
      <c r="O345" s="196" t="s">
        <v>2231</v>
      </c>
      <c r="P345" s="198">
        <v>1</v>
      </c>
      <c r="Q345" s="194" t="s">
        <v>2232</v>
      </c>
      <c r="R345" s="194" t="s">
        <v>2233</v>
      </c>
      <c r="S345" s="205">
        <v>1</v>
      </c>
      <c r="T345" s="203" t="s">
        <v>2234</v>
      </c>
      <c r="U345" s="204">
        <v>44348</v>
      </c>
      <c r="V345" s="204">
        <v>44561</v>
      </c>
      <c r="W345" s="227"/>
      <c r="X345" s="82" t="s">
        <v>64</v>
      </c>
      <c r="Y345" s="82" t="s">
        <v>64</v>
      </c>
      <c r="Z345" s="34" t="e">
        <f>(IF(AP345=#REF!,#REF!,V345-#REF!))</f>
        <v>#REF!</v>
      </c>
      <c r="AA345" s="4" t="s">
        <v>2217</v>
      </c>
      <c r="AB345" s="132">
        <v>44421</v>
      </c>
      <c r="AC345" s="115" t="s">
        <v>64</v>
      </c>
      <c r="AD345" s="115" t="s">
        <v>479</v>
      </c>
      <c r="AE345" s="130">
        <v>0</v>
      </c>
      <c r="AF345" s="4" t="s">
        <v>197</v>
      </c>
      <c r="AG345" s="106">
        <v>110</v>
      </c>
      <c r="AH345" s="116" t="s">
        <v>267</v>
      </c>
      <c r="AI345" s="132">
        <v>44502</v>
      </c>
      <c r="AJ345" s="116" t="s">
        <v>2218</v>
      </c>
      <c r="AK345" s="109" t="s">
        <v>2024</v>
      </c>
      <c r="AL345" s="130">
        <v>0</v>
      </c>
      <c r="AM345" s="130">
        <v>0</v>
      </c>
      <c r="AN345" s="116" t="s">
        <v>270</v>
      </c>
      <c r="AO345" s="206" t="s">
        <v>158</v>
      </c>
      <c r="AP345" s="192" t="s">
        <v>202</v>
      </c>
      <c r="AQ345" s="283" t="s">
        <v>2235</v>
      </c>
      <c r="AR345" s="258">
        <v>44620</v>
      </c>
      <c r="AS345" s="259" t="s">
        <v>204</v>
      </c>
      <c r="AT345" s="259" t="s">
        <v>84</v>
      </c>
      <c r="AU345" s="280">
        <v>1</v>
      </c>
      <c r="AV345" s="4" t="str">
        <f t="shared" si="5"/>
        <v>CUMPLIMIENTO TOTAL</v>
      </c>
      <c r="AW345" s="107" t="e">
        <f>(IF(AP345="CERRADO","NO APLICA ACCION CERRADA",AE345-#REF!))</f>
        <v>#REF!</v>
      </c>
      <c r="AX345" s="118" t="e">
        <f>(IF(AP345="CERRADO","NO APLICA ACCION CERRADA",IF(Z345&lt;=0,"VENCIDO",IF(Z345&lt;=#REF!,"POR VENCER","CON TIEMPO"))))</f>
        <v>#REF!</v>
      </c>
      <c r="AY345" s="324">
        <v>44638</v>
      </c>
      <c r="AZ345" s="325" t="s">
        <v>2236</v>
      </c>
      <c r="BA345" s="326" t="s">
        <v>2221</v>
      </c>
      <c r="BB345" s="327">
        <v>1</v>
      </c>
      <c r="BC345" s="118" t="s">
        <v>49</v>
      </c>
      <c r="BD345" s="207"/>
      <c r="BE345" s="207"/>
    </row>
    <row r="346" spans="1:438" ht="50.25" hidden="1" customHeight="1" x14ac:dyDescent="0.25">
      <c r="A346" s="35">
        <v>557</v>
      </c>
      <c r="B346" s="4" t="s">
        <v>17</v>
      </c>
      <c r="C346" s="4" t="s">
        <v>17</v>
      </c>
      <c r="D346" s="4" t="s">
        <v>95</v>
      </c>
      <c r="E346" s="4" t="s">
        <v>170</v>
      </c>
      <c r="F346" s="4" t="s">
        <v>171</v>
      </c>
      <c r="G346" s="4" t="s">
        <v>1535</v>
      </c>
      <c r="H346" s="4" t="s">
        <v>6</v>
      </c>
      <c r="I346" s="24" t="s">
        <v>2039</v>
      </c>
      <c r="J346" s="80" t="s">
        <v>84</v>
      </c>
      <c r="K346" s="4" t="s">
        <v>2210</v>
      </c>
      <c r="L346" s="24">
        <v>2019</v>
      </c>
      <c r="M346" s="81" t="s">
        <v>2237</v>
      </c>
      <c r="N346" s="200" t="s">
        <v>2230</v>
      </c>
      <c r="O346" s="196" t="s">
        <v>2231</v>
      </c>
      <c r="P346" s="198">
        <v>1</v>
      </c>
      <c r="Q346" s="194" t="s">
        <v>2232</v>
      </c>
      <c r="R346" s="194" t="s">
        <v>2233</v>
      </c>
      <c r="S346" s="205">
        <v>1</v>
      </c>
      <c r="T346" s="203" t="s">
        <v>2234</v>
      </c>
      <c r="U346" s="204">
        <v>44348</v>
      </c>
      <c r="V346" s="204">
        <v>44561</v>
      </c>
      <c r="W346" s="227"/>
      <c r="X346" s="82" t="s">
        <v>64</v>
      </c>
      <c r="Y346" s="82" t="s">
        <v>64</v>
      </c>
      <c r="Z346" s="34" t="e">
        <f>(IF(AP346=#REF!,#REF!,V346-#REF!))</f>
        <v>#REF!</v>
      </c>
      <c r="AA346" s="4" t="s">
        <v>2217</v>
      </c>
      <c r="AB346" s="132">
        <v>44421</v>
      </c>
      <c r="AC346" s="115" t="s">
        <v>64</v>
      </c>
      <c r="AD346" s="115" t="s">
        <v>479</v>
      </c>
      <c r="AE346" s="130">
        <v>0</v>
      </c>
      <c r="AF346" s="4" t="s">
        <v>197</v>
      </c>
      <c r="AG346" s="106">
        <v>110</v>
      </c>
      <c r="AH346" s="116" t="s">
        <v>267</v>
      </c>
      <c r="AI346" s="132">
        <v>44502</v>
      </c>
      <c r="AJ346" s="116" t="s">
        <v>2218</v>
      </c>
      <c r="AK346" s="109" t="s">
        <v>2024</v>
      </c>
      <c r="AL346" s="130">
        <v>0</v>
      </c>
      <c r="AM346" s="130">
        <v>0</v>
      </c>
      <c r="AN346" s="116" t="s">
        <v>270</v>
      </c>
      <c r="AO346" s="206" t="s">
        <v>158</v>
      </c>
      <c r="AP346" s="192" t="s">
        <v>202</v>
      </c>
      <c r="AQ346" s="283" t="s">
        <v>2235</v>
      </c>
      <c r="AR346" s="258">
        <v>44620</v>
      </c>
      <c r="AS346" s="259" t="s">
        <v>204</v>
      </c>
      <c r="AT346" s="259" t="s">
        <v>84</v>
      </c>
      <c r="AU346" s="280">
        <v>1</v>
      </c>
      <c r="AV346" s="4" t="str">
        <f t="shared" si="5"/>
        <v>CUMPLIMIENTO TOTAL</v>
      </c>
      <c r="AW346" s="107" t="e">
        <f>(IF(AP346="CERRADO","NO APLICA ACCION CERRADA",AE346-#REF!))</f>
        <v>#REF!</v>
      </c>
      <c r="AX346" s="118" t="e">
        <f>(IF(AP346="CERRADO","NO APLICA ACCION CERRADA",IF(Z346&lt;=0,"VENCIDO",IF(Z346&lt;=#REF!,"POR VENCER","CON TIEMPO"))))</f>
        <v>#REF!</v>
      </c>
      <c r="AY346" s="324">
        <v>44638</v>
      </c>
      <c r="AZ346" s="325" t="s">
        <v>2236</v>
      </c>
      <c r="BA346" s="326" t="s">
        <v>2221</v>
      </c>
      <c r="BB346" s="327">
        <v>1</v>
      </c>
      <c r="BC346" s="118" t="s">
        <v>49</v>
      </c>
      <c r="BD346" s="207"/>
      <c r="BE346" s="207"/>
    </row>
    <row r="347" spans="1:438" ht="50.25" hidden="1" customHeight="1" x14ac:dyDescent="0.25">
      <c r="A347" s="35">
        <v>558</v>
      </c>
      <c r="B347" s="4" t="s">
        <v>17</v>
      </c>
      <c r="C347" s="4" t="s">
        <v>17</v>
      </c>
      <c r="D347" s="4" t="s">
        <v>95</v>
      </c>
      <c r="E347" s="4" t="s">
        <v>170</v>
      </c>
      <c r="F347" s="4" t="s">
        <v>171</v>
      </c>
      <c r="G347" s="4" t="s">
        <v>1535</v>
      </c>
      <c r="H347" s="4" t="s">
        <v>6</v>
      </c>
      <c r="I347" s="24" t="s">
        <v>2046</v>
      </c>
      <c r="J347" s="80" t="s">
        <v>84</v>
      </c>
      <c r="K347" s="4" t="s">
        <v>2210</v>
      </c>
      <c r="L347" s="24">
        <v>2019</v>
      </c>
      <c r="M347" s="81" t="s">
        <v>2238</v>
      </c>
      <c r="N347" s="200" t="s">
        <v>2239</v>
      </c>
      <c r="O347" s="196" t="s">
        <v>2240</v>
      </c>
      <c r="P347" s="198">
        <v>1</v>
      </c>
      <c r="Q347" s="194" t="s">
        <v>2241</v>
      </c>
      <c r="R347" s="194" t="s">
        <v>2242</v>
      </c>
      <c r="S347" s="205">
        <v>1</v>
      </c>
      <c r="T347" s="203" t="s">
        <v>2243</v>
      </c>
      <c r="U347" s="204">
        <v>44531</v>
      </c>
      <c r="V347" s="204">
        <v>44650</v>
      </c>
      <c r="W347" s="227"/>
      <c r="X347" s="82" t="s">
        <v>64</v>
      </c>
      <c r="Y347" s="82" t="s">
        <v>64</v>
      </c>
      <c r="Z347" s="34" t="e">
        <f>(IF(AP347=#REF!,#REF!,V347-#REF!))</f>
        <v>#REF!</v>
      </c>
      <c r="AA347" s="4" t="s">
        <v>2217</v>
      </c>
      <c r="AB347" s="132">
        <v>44421</v>
      </c>
      <c r="AC347" s="115" t="s">
        <v>64</v>
      </c>
      <c r="AD347" s="115" t="s">
        <v>479</v>
      </c>
      <c r="AE347" s="130">
        <v>0</v>
      </c>
      <c r="AF347" s="4" t="s">
        <v>197</v>
      </c>
      <c r="AG347" s="106">
        <v>199</v>
      </c>
      <c r="AH347" s="116" t="s">
        <v>267</v>
      </c>
      <c r="AI347" s="132">
        <v>44502</v>
      </c>
      <c r="AJ347" s="116" t="s">
        <v>2218</v>
      </c>
      <c r="AK347" s="109" t="s">
        <v>2024</v>
      </c>
      <c r="AL347" s="130">
        <v>0</v>
      </c>
      <c r="AM347" s="130">
        <v>0</v>
      </c>
      <c r="AN347" s="116" t="s">
        <v>270</v>
      </c>
      <c r="AO347" s="206" t="s">
        <v>158</v>
      </c>
      <c r="AP347" s="192" t="s">
        <v>202</v>
      </c>
      <c r="AQ347" s="283" t="s">
        <v>2244</v>
      </c>
      <c r="AR347" s="258">
        <v>44620</v>
      </c>
      <c r="AS347" s="259" t="s">
        <v>204</v>
      </c>
      <c r="AT347" s="283" t="s">
        <v>2245</v>
      </c>
      <c r="AU347" s="284">
        <v>0.5</v>
      </c>
      <c r="AV347" s="4" t="str">
        <f t="shared" si="5"/>
        <v>AVANCE PARCIAL</v>
      </c>
      <c r="AW347" s="107" t="e">
        <f>(IF(AP347="CERRADO","NO APLICA ACCION CERRADA",AE347-#REF!))</f>
        <v>#REF!</v>
      </c>
      <c r="AX347" s="118" t="e">
        <f>(IF(AP347="CERRADO","NO APLICA ACCION CERRADA",IF(Z347&lt;=0,"VENCIDO",IF(Z347&lt;=#REF!,"POR VENCER","CON TIEMPO"))))</f>
        <v>#REF!</v>
      </c>
      <c r="AY347" s="324">
        <v>44638</v>
      </c>
      <c r="AZ347" s="328" t="s">
        <v>2246</v>
      </c>
      <c r="BA347" s="326" t="s">
        <v>2221</v>
      </c>
      <c r="BB347" s="327">
        <v>1</v>
      </c>
      <c r="BC347" s="118" t="s">
        <v>49</v>
      </c>
      <c r="BD347" s="207"/>
      <c r="BE347" s="207"/>
    </row>
    <row r="348" spans="1:438" ht="50.25" hidden="1" customHeight="1" x14ac:dyDescent="0.25">
      <c r="A348" s="35">
        <v>559</v>
      </c>
      <c r="B348" s="4" t="s">
        <v>17</v>
      </c>
      <c r="C348" s="4" t="s">
        <v>17</v>
      </c>
      <c r="D348" s="4" t="s">
        <v>95</v>
      </c>
      <c r="E348" s="4" t="s">
        <v>326</v>
      </c>
      <c r="F348" s="4" t="s">
        <v>726</v>
      </c>
      <c r="G348" s="4" t="s">
        <v>1535</v>
      </c>
      <c r="H348" s="4" t="s">
        <v>6</v>
      </c>
      <c r="I348" s="24" t="s">
        <v>2051</v>
      </c>
      <c r="J348" s="80" t="s">
        <v>84</v>
      </c>
      <c r="K348" s="4" t="s">
        <v>2210</v>
      </c>
      <c r="L348" s="24">
        <v>2019</v>
      </c>
      <c r="M348" s="81" t="s">
        <v>2247</v>
      </c>
      <c r="N348" s="200" t="s">
        <v>2248</v>
      </c>
      <c r="O348" s="196" t="s">
        <v>2249</v>
      </c>
      <c r="P348" s="198">
        <v>1</v>
      </c>
      <c r="Q348" s="194" t="s">
        <v>2250</v>
      </c>
      <c r="R348" s="194" t="s">
        <v>2251</v>
      </c>
      <c r="S348" s="205">
        <v>1</v>
      </c>
      <c r="T348" s="203" t="s">
        <v>2252</v>
      </c>
      <c r="U348" s="204">
        <v>44317</v>
      </c>
      <c r="V348" s="204">
        <v>44362</v>
      </c>
      <c r="W348" s="227"/>
      <c r="X348" s="82" t="s">
        <v>64</v>
      </c>
      <c r="Y348" s="82" t="s">
        <v>64</v>
      </c>
      <c r="Z348" s="34" t="e">
        <f>(IF(AP348=#REF!,#REF!,V348-#REF!))</f>
        <v>#REF!</v>
      </c>
      <c r="AA348" s="4" t="s">
        <v>2217</v>
      </c>
      <c r="AB348" s="132">
        <v>44421</v>
      </c>
      <c r="AC348" s="115" t="s">
        <v>64</v>
      </c>
      <c r="AD348" s="115" t="s">
        <v>479</v>
      </c>
      <c r="AE348" s="130">
        <v>0</v>
      </c>
      <c r="AF348" s="4" t="s">
        <v>197</v>
      </c>
      <c r="AG348" s="106">
        <v>-89</v>
      </c>
      <c r="AH348" s="116" t="s">
        <v>198</v>
      </c>
      <c r="AI348" s="132">
        <v>44502</v>
      </c>
      <c r="AJ348" s="116" t="s">
        <v>2218</v>
      </c>
      <c r="AK348" s="109" t="s">
        <v>2024</v>
      </c>
      <c r="AL348" s="130">
        <v>0</v>
      </c>
      <c r="AM348" s="130">
        <v>0</v>
      </c>
      <c r="AN348" s="116" t="s">
        <v>213</v>
      </c>
      <c r="AO348" s="206" t="s">
        <v>158</v>
      </c>
      <c r="AP348" s="192" t="s">
        <v>202</v>
      </c>
      <c r="AQ348" s="283" t="s">
        <v>2253</v>
      </c>
      <c r="AR348" s="258">
        <v>44620</v>
      </c>
      <c r="AS348" s="259" t="s">
        <v>204</v>
      </c>
      <c r="AT348" s="259" t="s">
        <v>84</v>
      </c>
      <c r="AU348" s="280">
        <v>1</v>
      </c>
      <c r="AV348" s="4" t="str">
        <f t="shared" si="5"/>
        <v>CUMPLIMIENTO TOTAL</v>
      </c>
      <c r="AW348" s="107" t="e">
        <f>(IF(AP348="CERRADO","NO APLICA ACCION CERRADA",AE348-#REF!))</f>
        <v>#REF!</v>
      </c>
      <c r="AX348" s="118" t="e">
        <f>(IF(AP348="CERRADO","NO APLICA ACCION CERRADA",IF(Z348&lt;=0,"VENCIDO",IF(Z348&lt;=#REF!,"POR VENCER","CON TIEMPO"))))</f>
        <v>#REF!</v>
      </c>
      <c r="AY348" s="324">
        <v>44638</v>
      </c>
      <c r="AZ348" s="325" t="s">
        <v>2254</v>
      </c>
      <c r="BA348" s="326" t="s">
        <v>2221</v>
      </c>
      <c r="BB348" s="327">
        <v>1</v>
      </c>
      <c r="BC348" s="118" t="s">
        <v>49</v>
      </c>
      <c r="BD348" s="207"/>
      <c r="BE348" s="207"/>
    </row>
    <row r="349" spans="1:438" ht="50.25" hidden="1" customHeight="1" x14ac:dyDescent="0.25">
      <c r="A349" s="35">
        <v>562</v>
      </c>
      <c r="B349" s="4" t="s">
        <v>17</v>
      </c>
      <c r="C349" s="4" t="s">
        <v>17</v>
      </c>
      <c r="D349" s="4" t="s">
        <v>95</v>
      </c>
      <c r="E349" s="4" t="s">
        <v>170</v>
      </c>
      <c r="F349" s="4" t="s">
        <v>171</v>
      </c>
      <c r="G349" s="4" t="s">
        <v>1535</v>
      </c>
      <c r="H349" s="4" t="s">
        <v>6</v>
      </c>
      <c r="I349" s="24" t="s">
        <v>2255</v>
      </c>
      <c r="J349" s="80" t="s">
        <v>84</v>
      </c>
      <c r="K349" s="4" t="s">
        <v>2210</v>
      </c>
      <c r="L349" s="24">
        <v>2019</v>
      </c>
      <c r="M349" s="81" t="s">
        <v>2256</v>
      </c>
      <c r="N349" s="200" t="s">
        <v>2257</v>
      </c>
      <c r="O349" s="196" t="s">
        <v>2258</v>
      </c>
      <c r="P349" s="198">
        <v>1</v>
      </c>
      <c r="Q349" s="194" t="s">
        <v>2259</v>
      </c>
      <c r="R349" s="194" t="s">
        <v>2260</v>
      </c>
      <c r="S349" s="205">
        <v>1</v>
      </c>
      <c r="T349" s="203" t="s">
        <v>2261</v>
      </c>
      <c r="U349" s="204">
        <v>44470</v>
      </c>
      <c r="V349" s="204">
        <v>44545</v>
      </c>
      <c r="W349" s="227"/>
      <c r="X349" s="82" t="s">
        <v>64</v>
      </c>
      <c r="Y349" s="82" t="s">
        <v>64</v>
      </c>
      <c r="Z349" s="34" t="e">
        <f>(IF(AP349=#REF!,#REF!,V349-#REF!))</f>
        <v>#REF!</v>
      </c>
      <c r="AA349" s="4" t="s">
        <v>2217</v>
      </c>
      <c r="AB349" s="132">
        <v>44421</v>
      </c>
      <c r="AC349" s="115" t="s">
        <v>64</v>
      </c>
      <c r="AD349" s="115" t="s">
        <v>479</v>
      </c>
      <c r="AE349" s="130">
        <v>0</v>
      </c>
      <c r="AF349" s="4" t="s">
        <v>197</v>
      </c>
      <c r="AG349" s="106">
        <v>94</v>
      </c>
      <c r="AH349" s="116" t="s">
        <v>267</v>
      </c>
      <c r="AI349" s="132">
        <v>44502</v>
      </c>
      <c r="AJ349" s="116" t="s">
        <v>2218</v>
      </c>
      <c r="AK349" s="109" t="s">
        <v>2024</v>
      </c>
      <c r="AL349" s="130">
        <v>0</v>
      </c>
      <c r="AM349" s="130">
        <v>0</v>
      </c>
      <c r="AN349" s="116" t="s">
        <v>270</v>
      </c>
      <c r="AO349" s="206" t="s">
        <v>158</v>
      </c>
      <c r="AP349" s="192" t="s">
        <v>202</v>
      </c>
      <c r="AQ349" s="283" t="s">
        <v>2262</v>
      </c>
      <c r="AR349" s="258">
        <v>44620</v>
      </c>
      <c r="AS349" s="259" t="s">
        <v>204</v>
      </c>
      <c r="AT349" s="259" t="s">
        <v>84</v>
      </c>
      <c r="AU349" s="280">
        <v>1</v>
      </c>
      <c r="AV349" s="4" t="str">
        <f t="shared" si="5"/>
        <v>CUMPLIMIENTO TOTAL</v>
      </c>
      <c r="AW349" s="107" t="e">
        <f>(IF(AP349="CERRADO","NO APLICA ACCION CERRADA",AE349-#REF!))</f>
        <v>#REF!</v>
      </c>
      <c r="AX349" s="118" t="e">
        <f>(IF(AP349="CERRADO","NO APLICA ACCION CERRADA",IF(Z349&lt;=0,"VENCIDO",IF(Z349&lt;=#REF!,"POR VENCER","CON TIEMPO"))))</f>
        <v>#REF!</v>
      </c>
      <c r="AY349" s="324">
        <v>44638</v>
      </c>
      <c r="AZ349" s="325" t="s">
        <v>2263</v>
      </c>
      <c r="BA349" s="326" t="s">
        <v>2221</v>
      </c>
      <c r="BB349" s="327">
        <v>1</v>
      </c>
      <c r="BC349" s="118" t="s">
        <v>49</v>
      </c>
      <c r="BD349" s="207"/>
      <c r="BE349" s="207"/>
    </row>
    <row r="350" spans="1:438" ht="50.25" hidden="1" customHeight="1" x14ac:dyDescent="0.25">
      <c r="A350" s="35">
        <v>563</v>
      </c>
      <c r="B350" s="4" t="s">
        <v>17</v>
      </c>
      <c r="C350" s="4" t="s">
        <v>17</v>
      </c>
      <c r="D350" s="4" t="s">
        <v>95</v>
      </c>
      <c r="E350" s="4" t="s">
        <v>170</v>
      </c>
      <c r="F350" s="4" t="s">
        <v>171</v>
      </c>
      <c r="G350" s="4" t="s">
        <v>1535</v>
      </c>
      <c r="H350" s="4" t="s">
        <v>6</v>
      </c>
      <c r="I350" s="24" t="s">
        <v>2264</v>
      </c>
      <c r="J350" s="80" t="s">
        <v>84</v>
      </c>
      <c r="K350" s="4" t="s">
        <v>2210</v>
      </c>
      <c r="L350" s="24">
        <v>2019</v>
      </c>
      <c r="M350" s="81" t="s">
        <v>2265</v>
      </c>
      <c r="N350" s="200" t="s">
        <v>2266</v>
      </c>
      <c r="O350" s="196" t="s">
        <v>2267</v>
      </c>
      <c r="P350" s="198">
        <v>1</v>
      </c>
      <c r="Q350" s="194" t="s">
        <v>2268</v>
      </c>
      <c r="R350" s="194" t="s">
        <v>2269</v>
      </c>
      <c r="S350" s="205">
        <v>1</v>
      </c>
      <c r="T350" s="203" t="s">
        <v>2270</v>
      </c>
      <c r="U350" s="204">
        <v>44228</v>
      </c>
      <c r="V350" s="204">
        <v>44530</v>
      </c>
      <c r="W350" s="227"/>
      <c r="X350" s="82" t="s">
        <v>64</v>
      </c>
      <c r="Y350" s="82" t="s">
        <v>64</v>
      </c>
      <c r="Z350" s="34" t="e">
        <f>(IF(AP350=#REF!,#REF!,V350-#REF!))</f>
        <v>#REF!</v>
      </c>
      <c r="AA350" s="4" t="s">
        <v>2217</v>
      </c>
      <c r="AB350" s="132">
        <v>44421</v>
      </c>
      <c r="AC350" s="115" t="s">
        <v>64</v>
      </c>
      <c r="AD350" s="115" t="s">
        <v>479</v>
      </c>
      <c r="AE350" s="130">
        <v>0</v>
      </c>
      <c r="AF350" s="4" t="s">
        <v>197</v>
      </c>
      <c r="AG350" s="106">
        <v>79</v>
      </c>
      <c r="AH350" s="116" t="s">
        <v>267</v>
      </c>
      <c r="AI350" s="132">
        <v>44502</v>
      </c>
      <c r="AJ350" s="116" t="s">
        <v>2218</v>
      </c>
      <c r="AK350" s="109" t="s">
        <v>2024</v>
      </c>
      <c r="AL350" s="130">
        <v>0</v>
      </c>
      <c r="AM350" s="130">
        <v>0</v>
      </c>
      <c r="AN350" s="116" t="s">
        <v>270</v>
      </c>
      <c r="AO350" s="206" t="s">
        <v>158</v>
      </c>
      <c r="AP350" s="192" t="s">
        <v>202</v>
      </c>
      <c r="AQ350" s="283" t="s">
        <v>2271</v>
      </c>
      <c r="AR350" s="258">
        <v>44620</v>
      </c>
      <c r="AS350" s="259" t="s">
        <v>204</v>
      </c>
      <c r="AT350" s="259" t="s">
        <v>84</v>
      </c>
      <c r="AU350" s="280">
        <v>1</v>
      </c>
      <c r="AV350" s="4" t="str">
        <f t="shared" si="5"/>
        <v>CUMPLIMIENTO TOTAL</v>
      </c>
      <c r="AW350" s="107" t="e">
        <f>(IF(AP350="CERRADO","NO APLICA ACCION CERRADA",AE350-#REF!))</f>
        <v>#REF!</v>
      </c>
      <c r="AX350" s="118" t="e">
        <f>(IF(AP350="CERRADO","NO APLICA ACCION CERRADA",IF(Z350&lt;=0,"VENCIDO",IF(Z350&lt;=#REF!,"POR VENCER","CON TIEMPO"))))</f>
        <v>#REF!</v>
      </c>
      <c r="AY350" s="324">
        <v>44638</v>
      </c>
      <c r="AZ350" s="325" t="s">
        <v>2272</v>
      </c>
      <c r="BA350" s="326" t="s">
        <v>2221</v>
      </c>
      <c r="BB350" s="327">
        <v>1</v>
      </c>
      <c r="BC350" s="118" t="s">
        <v>49</v>
      </c>
      <c r="BD350" s="207"/>
      <c r="BE350" s="207"/>
    </row>
    <row r="351" spans="1:438" ht="50.25" hidden="1" customHeight="1" x14ac:dyDescent="0.25">
      <c r="A351" s="35">
        <v>568</v>
      </c>
      <c r="B351" s="4" t="s">
        <v>17</v>
      </c>
      <c r="C351" s="4" t="s">
        <v>17</v>
      </c>
      <c r="D351" s="4" t="s">
        <v>95</v>
      </c>
      <c r="E351" s="4" t="s">
        <v>170</v>
      </c>
      <c r="F351" s="4" t="s">
        <v>171</v>
      </c>
      <c r="G351" s="4" t="s">
        <v>1535</v>
      </c>
      <c r="H351" s="4" t="s">
        <v>6</v>
      </c>
      <c r="I351" s="24" t="s">
        <v>2273</v>
      </c>
      <c r="J351" s="80" t="s">
        <v>84</v>
      </c>
      <c r="K351" s="4" t="s">
        <v>2210</v>
      </c>
      <c r="L351" s="24">
        <v>2019</v>
      </c>
      <c r="M351" s="81" t="s">
        <v>2274</v>
      </c>
      <c r="N351" s="200" t="s">
        <v>2212</v>
      </c>
      <c r="O351" s="196" t="s">
        <v>2213</v>
      </c>
      <c r="P351" s="198">
        <v>1</v>
      </c>
      <c r="Q351" s="194" t="s">
        <v>2214</v>
      </c>
      <c r="R351" s="194" t="s">
        <v>2215</v>
      </c>
      <c r="S351" s="205">
        <v>1</v>
      </c>
      <c r="T351" s="203" t="s">
        <v>2216</v>
      </c>
      <c r="U351" s="204">
        <v>44470</v>
      </c>
      <c r="V351" s="204">
        <v>44561</v>
      </c>
      <c r="W351" s="227"/>
      <c r="X351" s="82" t="s">
        <v>64</v>
      </c>
      <c r="Y351" s="82" t="s">
        <v>64</v>
      </c>
      <c r="Z351" s="34" t="e">
        <f>(IF(AP351=#REF!,#REF!,V351-#REF!))</f>
        <v>#REF!</v>
      </c>
      <c r="AA351" s="4" t="s">
        <v>2217</v>
      </c>
      <c r="AB351" s="132">
        <v>44421</v>
      </c>
      <c r="AC351" s="115" t="s">
        <v>64</v>
      </c>
      <c r="AD351" s="115" t="s">
        <v>479</v>
      </c>
      <c r="AE351" s="130">
        <v>0</v>
      </c>
      <c r="AF351" s="4" t="s">
        <v>197</v>
      </c>
      <c r="AG351" s="106">
        <v>110</v>
      </c>
      <c r="AH351" s="116" t="s">
        <v>267</v>
      </c>
      <c r="AI351" s="132">
        <v>44502</v>
      </c>
      <c r="AJ351" s="116" t="s">
        <v>2218</v>
      </c>
      <c r="AK351" s="109" t="s">
        <v>2024</v>
      </c>
      <c r="AL351" s="130">
        <v>0</v>
      </c>
      <c r="AM351" s="130">
        <v>0</v>
      </c>
      <c r="AN351" s="116" t="s">
        <v>270</v>
      </c>
      <c r="AO351" s="206" t="s">
        <v>158</v>
      </c>
      <c r="AP351" s="192" t="s">
        <v>202</v>
      </c>
      <c r="AQ351" s="283" t="s">
        <v>2275</v>
      </c>
      <c r="AR351" s="258">
        <v>44620</v>
      </c>
      <c r="AS351" s="259" t="s">
        <v>204</v>
      </c>
      <c r="AT351" s="259" t="s">
        <v>84</v>
      </c>
      <c r="AU351" s="280">
        <v>1</v>
      </c>
      <c r="AV351" s="4" t="str">
        <f t="shared" si="5"/>
        <v>CUMPLIMIENTO TOTAL</v>
      </c>
      <c r="AW351" s="107" t="e">
        <f>(IF(AP351="CERRADO","NO APLICA ACCION CERRADA",AE351-#REF!))</f>
        <v>#REF!</v>
      </c>
      <c r="AX351" s="118" t="e">
        <f>(IF(AP351="CERRADO","NO APLICA ACCION CERRADA",IF(Z351&lt;=0,"VENCIDO",IF(Z351&lt;=#REF!,"POR VENCER","CON TIEMPO"))))</f>
        <v>#REF!</v>
      </c>
      <c r="AY351" s="324">
        <v>44638</v>
      </c>
      <c r="AZ351" s="325" t="s">
        <v>2220</v>
      </c>
      <c r="BA351" s="326" t="s">
        <v>2221</v>
      </c>
      <c r="BB351" s="327">
        <v>1</v>
      </c>
      <c r="BC351" s="118" t="s">
        <v>49</v>
      </c>
      <c r="BD351" s="207"/>
      <c r="BE351" s="207"/>
    </row>
    <row r="352" spans="1:438" ht="50.25" hidden="1" customHeight="1" x14ac:dyDescent="0.25">
      <c r="A352" s="35"/>
      <c r="B352" s="4" t="s">
        <v>17</v>
      </c>
      <c r="C352" s="4" t="s">
        <v>17</v>
      </c>
      <c r="D352" s="4" t="s">
        <v>95</v>
      </c>
      <c r="E352" s="4" t="s">
        <v>170</v>
      </c>
      <c r="F352" s="4" t="s">
        <v>171</v>
      </c>
      <c r="G352" s="4" t="s">
        <v>1535</v>
      </c>
      <c r="H352" s="4" t="s">
        <v>6</v>
      </c>
      <c r="I352" s="24" t="s">
        <v>2276</v>
      </c>
      <c r="J352" s="80" t="s">
        <v>84</v>
      </c>
      <c r="K352" s="4" t="s">
        <v>2210</v>
      </c>
      <c r="L352" s="24">
        <v>2019</v>
      </c>
      <c r="M352" s="81" t="s">
        <v>2277</v>
      </c>
      <c r="N352" s="200" t="s">
        <v>2278</v>
      </c>
      <c r="O352" s="196" t="s">
        <v>2279</v>
      </c>
      <c r="P352" s="198">
        <v>2</v>
      </c>
      <c r="Q352" s="194" t="s">
        <v>2280</v>
      </c>
      <c r="R352" s="194" t="s">
        <v>2281</v>
      </c>
      <c r="S352" s="205">
        <v>1</v>
      </c>
      <c r="T352" s="196" t="s">
        <v>2282</v>
      </c>
      <c r="U352" s="204">
        <v>44470</v>
      </c>
      <c r="V352" s="204">
        <v>44561</v>
      </c>
      <c r="W352" s="227"/>
      <c r="X352" s="82" t="s">
        <v>64</v>
      </c>
      <c r="Y352" s="82" t="s">
        <v>64</v>
      </c>
      <c r="Z352" s="34" t="e">
        <f>(IF(AP352=#REF!,#REF!,V352-#REF!))</f>
        <v>#REF!</v>
      </c>
      <c r="AA352" s="4" t="s">
        <v>2217</v>
      </c>
      <c r="AB352" s="132"/>
      <c r="AC352" s="115"/>
      <c r="AD352" s="115"/>
      <c r="AE352" s="130"/>
      <c r="AF352" s="4"/>
      <c r="AG352" s="106">
        <v>110</v>
      </c>
      <c r="AH352" s="116" t="s">
        <v>267</v>
      </c>
      <c r="AI352" s="132"/>
      <c r="AJ352" s="116"/>
      <c r="AK352" s="109"/>
      <c r="AL352" s="130"/>
      <c r="AM352" s="130"/>
      <c r="AN352" s="116" t="s">
        <v>270</v>
      </c>
      <c r="AO352" s="206" t="s">
        <v>158</v>
      </c>
      <c r="AP352" s="192" t="s">
        <v>202</v>
      </c>
      <c r="AQ352" s="283" t="s">
        <v>2283</v>
      </c>
      <c r="AR352" s="258">
        <v>44620</v>
      </c>
      <c r="AS352" s="259" t="s">
        <v>204</v>
      </c>
      <c r="AT352" s="259" t="s">
        <v>84</v>
      </c>
      <c r="AU352" s="280">
        <v>1</v>
      </c>
      <c r="AV352" s="4" t="str">
        <f t="shared" si="5"/>
        <v>CUMPLIMIENTO TOTAL</v>
      </c>
      <c r="AW352" s="107" t="e">
        <f>(IF(AP352="CERRADO","NO APLICA ACCION CERRADA",AE352-#REF!))</f>
        <v>#REF!</v>
      </c>
      <c r="AX352" s="118" t="e">
        <f>(IF(AP352="CERRADO","NO APLICA ACCION CERRADA",IF(Z352&lt;=0,"VENCIDO",IF(Z352&lt;=#REF!,"POR VENCER","CON TIEMPO"))))</f>
        <v>#REF!</v>
      </c>
      <c r="AY352" s="324">
        <v>44638</v>
      </c>
      <c r="AZ352" s="325" t="s">
        <v>2284</v>
      </c>
      <c r="BA352" s="326" t="s">
        <v>2221</v>
      </c>
      <c r="BB352" s="327">
        <v>1</v>
      </c>
      <c r="BC352" s="118" t="s">
        <v>49</v>
      </c>
      <c r="BD352" s="207"/>
      <c r="BE352" s="207"/>
    </row>
    <row r="353" spans="1:438" ht="50.25" hidden="1" customHeight="1" x14ac:dyDescent="0.25">
      <c r="A353" s="35">
        <v>571</v>
      </c>
      <c r="B353" s="4" t="s">
        <v>17</v>
      </c>
      <c r="C353" s="4" t="s">
        <v>17</v>
      </c>
      <c r="D353" s="4" t="s">
        <v>95</v>
      </c>
      <c r="E353" s="4" t="s">
        <v>170</v>
      </c>
      <c r="F353" s="4" t="s">
        <v>2285</v>
      </c>
      <c r="G353" s="4" t="s">
        <v>1535</v>
      </c>
      <c r="H353" s="4" t="s">
        <v>6</v>
      </c>
      <c r="I353" s="24" t="s">
        <v>2286</v>
      </c>
      <c r="J353" s="80" t="s">
        <v>84</v>
      </c>
      <c r="K353" s="4" t="s">
        <v>2210</v>
      </c>
      <c r="L353" s="24">
        <v>2019</v>
      </c>
      <c r="M353" s="81" t="s">
        <v>2287</v>
      </c>
      <c r="N353" s="200" t="s">
        <v>2288</v>
      </c>
      <c r="O353" s="196" t="s">
        <v>2289</v>
      </c>
      <c r="P353" s="198">
        <v>1</v>
      </c>
      <c r="Q353" s="194" t="s">
        <v>2290</v>
      </c>
      <c r="R353" s="194" t="s">
        <v>2291</v>
      </c>
      <c r="S353" s="205">
        <v>1</v>
      </c>
      <c r="T353" s="196" t="s">
        <v>2292</v>
      </c>
      <c r="U353" s="204">
        <v>43800</v>
      </c>
      <c r="V353" s="204">
        <v>43830</v>
      </c>
      <c r="W353" s="227"/>
      <c r="X353" s="82" t="s">
        <v>64</v>
      </c>
      <c r="Y353" s="82" t="s">
        <v>64</v>
      </c>
      <c r="Z353" s="34" t="e">
        <f>(IF(AP353=#REF!,#REF!,V353-#REF!))</f>
        <v>#REF!</v>
      </c>
      <c r="AA353" s="4" t="s">
        <v>2217</v>
      </c>
      <c r="AB353" s="132">
        <v>44421</v>
      </c>
      <c r="AC353" s="115" t="s">
        <v>64</v>
      </c>
      <c r="AD353" s="115" t="s">
        <v>479</v>
      </c>
      <c r="AE353" s="130">
        <v>0</v>
      </c>
      <c r="AF353" s="4" t="s">
        <v>197</v>
      </c>
      <c r="AG353" s="106">
        <v>-621</v>
      </c>
      <c r="AH353" s="116" t="s">
        <v>198</v>
      </c>
      <c r="AI353" s="132">
        <v>44502</v>
      </c>
      <c r="AJ353" s="116" t="s">
        <v>2218</v>
      </c>
      <c r="AK353" s="109" t="s">
        <v>2024</v>
      </c>
      <c r="AL353" s="130">
        <v>0</v>
      </c>
      <c r="AM353" s="130">
        <v>0</v>
      </c>
      <c r="AN353" s="116" t="s">
        <v>213</v>
      </c>
      <c r="AO353" s="206" t="s">
        <v>158</v>
      </c>
      <c r="AP353" s="192" t="s">
        <v>202</v>
      </c>
      <c r="AQ353" s="283" t="s">
        <v>214</v>
      </c>
      <c r="AR353" s="258">
        <v>44620</v>
      </c>
      <c r="AS353" s="259" t="s">
        <v>204</v>
      </c>
      <c r="AT353" s="259" t="s">
        <v>84</v>
      </c>
      <c r="AU353" s="280">
        <v>1</v>
      </c>
      <c r="AV353" s="4" t="str">
        <f t="shared" si="5"/>
        <v>CUMPLIMIENTO TOTAL</v>
      </c>
      <c r="AW353" s="107" t="e">
        <f>(IF(AP353="CERRADO","NO APLICA ACCION CERRADA",AE353-#REF!))</f>
        <v>#REF!</v>
      </c>
      <c r="AX353" s="118" t="e">
        <f>(IF(AP353="CERRADO","NO APLICA ACCION CERRADA",IF(Z353&lt;=0,"VENCIDO",IF(Z353&lt;=#REF!,"POR VENCER","CON TIEMPO"))))</f>
        <v>#REF!</v>
      </c>
      <c r="AY353" s="324">
        <v>44638</v>
      </c>
      <c r="AZ353" s="325" t="s">
        <v>2293</v>
      </c>
      <c r="BA353" s="326" t="s">
        <v>2221</v>
      </c>
      <c r="BB353" s="327">
        <v>1</v>
      </c>
      <c r="BC353" s="118" t="s">
        <v>49</v>
      </c>
      <c r="BD353" s="207"/>
      <c r="BE353" s="207"/>
    </row>
    <row r="354" spans="1:438" ht="50.25" hidden="1" customHeight="1" x14ac:dyDescent="0.25">
      <c r="A354" s="35">
        <v>572</v>
      </c>
      <c r="B354" s="4" t="s">
        <v>17</v>
      </c>
      <c r="C354" s="4" t="s">
        <v>17</v>
      </c>
      <c r="D354" s="4" t="s">
        <v>95</v>
      </c>
      <c r="E354" s="4" t="s">
        <v>170</v>
      </c>
      <c r="F354" s="4" t="s">
        <v>171</v>
      </c>
      <c r="G354" s="4" t="s">
        <v>1535</v>
      </c>
      <c r="H354" s="4" t="s">
        <v>6</v>
      </c>
      <c r="I354" s="24" t="s">
        <v>2294</v>
      </c>
      <c r="J354" s="80" t="s">
        <v>84</v>
      </c>
      <c r="K354" s="4" t="s">
        <v>2210</v>
      </c>
      <c r="L354" s="24">
        <v>2019</v>
      </c>
      <c r="M354" s="81" t="s">
        <v>2295</v>
      </c>
      <c r="N354" s="200" t="s">
        <v>2230</v>
      </c>
      <c r="O354" s="196" t="s">
        <v>2231</v>
      </c>
      <c r="P354" s="198">
        <v>1</v>
      </c>
      <c r="Q354" s="194" t="s">
        <v>2232</v>
      </c>
      <c r="R354" s="194" t="s">
        <v>2233</v>
      </c>
      <c r="S354" s="205">
        <v>1</v>
      </c>
      <c r="T354" s="196" t="s">
        <v>2296</v>
      </c>
      <c r="U354" s="204">
        <v>44348</v>
      </c>
      <c r="V354" s="204">
        <v>44561</v>
      </c>
      <c r="W354" s="227"/>
      <c r="X354" s="82" t="s">
        <v>64</v>
      </c>
      <c r="Y354" s="82" t="s">
        <v>64</v>
      </c>
      <c r="Z354" s="34" t="e">
        <f>(IF(AP354=#REF!,#REF!,V354-#REF!))</f>
        <v>#REF!</v>
      </c>
      <c r="AA354" s="4" t="s">
        <v>2217</v>
      </c>
      <c r="AB354" s="132">
        <v>44421</v>
      </c>
      <c r="AC354" s="115" t="s">
        <v>64</v>
      </c>
      <c r="AD354" s="115" t="s">
        <v>479</v>
      </c>
      <c r="AE354" s="130">
        <v>0</v>
      </c>
      <c r="AF354" s="4" t="s">
        <v>197</v>
      </c>
      <c r="AG354" s="106">
        <v>110</v>
      </c>
      <c r="AH354" s="116" t="s">
        <v>267</v>
      </c>
      <c r="AI354" s="132">
        <v>44502</v>
      </c>
      <c r="AJ354" s="116" t="s">
        <v>2218</v>
      </c>
      <c r="AK354" s="109" t="s">
        <v>2024</v>
      </c>
      <c r="AL354" s="130">
        <v>0</v>
      </c>
      <c r="AM354" s="130">
        <v>0</v>
      </c>
      <c r="AN354" s="116" t="s">
        <v>270</v>
      </c>
      <c r="AO354" s="206" t="s">
        <v>158</v>
      </c>
      <c r="AP354" s="192" t="s">
        <v>202</v>
      </c>
      <c r="AQ354" s="283" t="s">
        <v>2235</v>
      </c>
      <c r="AR354" s="258">
        <v>44620</v>
      </c>
      <c r="AS354" s="259" t="s">
        <v>204</v>
      </c>
      <c r="AT354" s="259" t="s">
        <v>84</v>
      </c>
      <c r="AU354" s="280">
        <v>1</v>
      </c>
      <c r="AV354" s="4" t="str">
        <f t="shared" si="5"/>
        <v>CUMPLIMIENTO TOTAL</v>
      </c>
      <c r="AW354" s="107" t="e">
        <f>(IF(AP354="CERRADO","NO APLICA ACCION CERRADA",AE354-#REF!))</f>
        <v>#REF!</v>
      </c>
      <c r="AX354" s="118" t="e">
        <f>(IF(AP354="CERRADO","NO APLICA ACCION CERRADA",IF(Z354&lt;=0,"VENCIDO",IF(Z354&lt;=#REF!,"POR VENCER","CON TIEMPO"))))</f>
        <v>#REF!</v>
      </c>
      <c r="AY354" s="324">
        <v>44638</v>
      </c>
      <c r="AZ354" s="325" t="s">
        <v>2297</v>
      </c>
      <c r="BA354" s="326" t="s">
        <v>2221</v>
      </c>
      <c r="BB354" s="329">
        <v>1</v>
      </c>
      <c r="BC354" s="118" t="s">
        <v>49</v>
      </c>
      <c r="BD354" s="207"/>
      <c r="BE354" s="207"/>
    </row>
    <row r="355" spans="1:438" ht="50.25" hidden="1" customHeight="1" x14ac:dyDescent="0.25">
      <c r="A355" s="35">
        <v>573</v>
      </c>
      <c r="B355" s="4" t="s">
        <v>17</v>
      </c>
      <c r="C355" s="4" t="s">
        <v>17</v>
      </c>
      <c r="D355" s="4" t="s">
        <v>95</v>
      </c>
      <c r="E355" s="4" t="s">
        <v>170</v>
      </c>
      <c r="F355" s="4" t="s">
        <v>171</v>
      </c>
      <c r="G355" s="4" t="s">
        <v>1535</v>
      </c>
      <c r="H355" s="4" t="s">
        <v>6</v>
      </c>
      <c r="I355" s="24" t="s">
        <v>2298</v>
      </c>
      <c r="J355" s="80" t="s">
        <v>84</v>
      </c>
      <c r="K355" s="4" t="s">
        <v>2210</v>
      </c>
      <c r="L355" s="24">
        <v>2019</v>
      </c>
      <c r="M355" s="81" t="s">
        <v>2299</v>
      </c>
      <c r="N355" s="200" t="s">
        <v>2230</v>
      </c>
      <c r="O355" s="196" t="s">
        <v>2231</v>
      </c>
      <c r="P355" s="198">
        <v>1</v>
      </c>
      <c r="Q355" s="194" t="s">
        <v>2232</v>
      </c>
      <c r="R355" s="194" t="s">
        <v>2233</v>
      </c>
      <c r="S355" s="205">
        <v>1</v>
      </c>
      <c r="T355" s="196" t="s">
        <v>2296</v>
      </c>
      <c r="U355" s="204">
        <v>44348</v>
      </c>
      <c r="V355" s="204">
        <v>44561</v>
      </c>
      <c r="W355" s="227"/>
      <c r="X355" s="82" t="s">
        <v>64</v>
      </c>
      <c r="Y355" s="82" t="s">
        <v>64</v>
      </c>
      <c r="Z355" s="34" t="e">
        <f>(IF(AP355=#REF!,#REF!,V355-#REF!))</f>
        <v>#REF!</v>
      </c>
      <c r="AA355" s="4" t="s">
        <v>2217</v>
      </c>
      <c r="AB355" s="132">
        <v>44421</v>
      </c>
      <c r="AC355" s="115" t="s">
        <v>64</v>
      </c>
      <c r="AD355" s="115" t="s">
        <v>479</v>
      </c>
      <c r="AE355" s="130">
        <v>0</v>
      </c>
      <c r="AF355" s="4" t="s">
        <v>197</v>
      </c>
      <c r="AG355" s="106">
        <v>110</v>
      </c>
      <c r="AH355" s="116" t="s">
        <v>267</v>
      </c>
      <c r="AI355" s="132">
        <v>44502</v>
      </c>
      <c r="AJ355" s="116" t="s">
        <v>2218</v>
      </c>
      <c r="AK355" s="109" t="s">
        <v>2024</v>
      </c>
      <c r="AL355" s="130">
        <v>0</v>
      </c>
      <c r="AM355" s="130">
        <v>0</v>
      </c>
      <c r="AN355" s="116" t="s">
        <v>270</v>
      </c>
      <c r="AO355" s="206" t="s">
        <v>158</v>
      </c>
      <c r="AP355" s="192" t="s">
        <v>202</v>
      </c>
      <c r="AQ355" s="283" t="s">
        <v>2235</v>
      </c>
      <c r="AR355" s="258">
        <v>44620</v>
      </c>
      <c r="AS355" s="259" t="s">
        <v>204</v>
      </c>
      <c r="AT355" s="259" t="s">
        <v>84</v>
      </c>
      <c r="AU355" s="280">
        <v>1</v>
      </c>
      <c r="AV355" s="4" t="str">
        <f t="shared" si="5"/>
        <v>CUMPLIMIENTO TOTAL</v>
      </c>
      <c r="AW355" s="107" t="e">
        <f>(IF(AP355="CERRADO","NO APLICA ACCION CERRADA",AE355-#REF!))</f>
        <v>#REF!</v>
      </c>
      <c r="AX355" s="118" t="e">
        <f>(IF(AP355="CERRADO","NO APLICA ACCION CERRADA",IF(Z355&lt;=0,"VENCIDO",IF(Z355&lt;=#REF!,"POR VENCER","CON TIEMPO"))))</f>
        <v>#REF!</v>
      </c>
      <c r="AY355" s="324">
        <v>44638</v>
      </c>
      <c r="AZ355" s="325" t="s">
        <v>2297</v>
      </c>
      <c r="BA355" s="326" t="s">
        <v>2221</v>
      </c>
      <c r="BB355" s="329">
        <v>1</v>
      </c>
      <c r="BC355" s="118" t="s">
        <v>49</v>
      </c>
      <c r="BD355" s="207"/>
      <c r="BE355" s="207"/>
    </row>
    <row r="356" spans="1:438" ht="50.25" hidden="1" customHeight="1" x14ac:dyDescent="0.25">
      <c r="A356" s="35">
        <v>574</v>
      </c>
      <c r="B356" s="4" t="s">
        <v>17</v>
      </c>
      <c r="C356" s="4" t="s">
        <v>17</v>
      </c>
      <c r="D356" s="4" t="s">
        <v>95</v>
      </c>
      <c r="E356" s="4" t="s">
        <v>170</v>
      </c>
      <c r="F356" s="4" t="s">
        <v>2300</v>
      </c>
      <c r="G356" s="4" t="s">
        <v>1535</v>
      </c>
      <c r="H356" s="4" t="s">
        <v>6</v>
      </c>
      <c r="I356" s="24" t="s">
        <v>2301</v>
      </c>
      <c r="J356" s="80" t="s">
        <v>84</v>
      </c>
      <c r="K356" s="4" t="s">
        <v>2210</v>
      </c>
      <c r="L356" s="24">
        <v>2019</v>
      </c>
      <c r="M356" s="81" t="s">
        <v>2302</v>
      </c>
      <c r="N356" s="200" t="s">
        <v>2303</v>
      </c>
      <c r="O356" s="196" t="s">
        <v>2304</v>
      </c>
      <c r="P356" s="198">
        <v>1</v>
      </c>
      <c r="Q356" s="194" t="s">
        <v>2305</v>
      </c>
      <c r="R356" s="194" t="s">
        <v>2306</v>
      </c>
      <c r="S356" s="205">
        <v>1</v>
      </c>
      <c r="T356" s="196" t="s">
        <v>2307</v>
      </c>
      <c r="U356" s="204">
        <v>44197</v>
      </c>
      <c r="V356" s="204">
        <v>44561</v>
      </c>
      <c r="W356" s="227"/>
      <c r="X356" s="82" t="s">
        <v>64</v>
      </c>
      <c r="Y356" s="82" t="s">
        <v>64</v>
      </c>
      <c r="Z356" s="34" t="e">
        <f>(IF(AP356=#REF!,#REF!,V356-#REF!))</f>
        <v>#REF!</v>
      </c>
      <c r="AA356" s="4" t="s">
        <v>2217</v>
      </c>
      <c r="AB356" s="132">
        <v>44421</v>
      </c>
      <c r="AC356" s="115" t="s">
        <v>64</v>
      </c>
      <c r="AD356" s="115" t="s">
        <v>479</v>
      </c>
      <c r="AE356" s="130">
        <v>0</v>
      </c>
      <c r="AF356" s="4" t="s">
        <v>197</v>
      </c>
      <c r="AG356" s="106">
        <v>110</v>
      </c>
      <c r="AH356" s="116" t="s">
        <v>267</v>
      </c>
      <c r="AI356" s="132">
        <v>44502</v>
      </c>
      <c r="AJ356" s="116" t="s">
        <v>2218</v>
      </c>
      <c r="AK356" s="109" t="s">
        <v>2024</v>
      </c>
      <c r="AL356" s="130">
        <v>0</v>
      </c>
      <c r="AM356" s="130">
        <v>0</v>
      </c>
      <c r="AN356" s="116" t="s">
        <v>270</v>
      </c>
      <c r="AO356" s="206" t="s">
        <v>158</v>
      </c>
      <c r="AP356" s="192" t="s">
        <v>202</v>
      </c>
      <c r="AQ356" s="283" t="s">
        <v>2308</v>
      </c>
      <c r="AR356" s="258">
        <v>44620</v>
      </c>
      <c r="AS356" s="259" t="s">
        <v>204</v>
      </c>
      <c r="AT356" s="259" t="s">
        <v>84</v>
      </c>
      <c r="AU356" s="280">
        <v>1</v>
      </c>
      <c r="AV356" s="4" t="str">
        <f t="shared" si="5"/>
        <v>CUMPLIMIENTO TOTAL</v>
      </c>
      <c r="AW356" s="107" t="e">
        <f>(IF(AP356="CERRADO","NO APLICA ACCION CERRADA",AE356-#REF!))</f>
        <v>#REF!</v>
      </c>
      <c r="AX356" s="118" t="e">
        <f>(IF(AP356="CERRADO","NO APLICA ACCION CERRADA",IF(Z356&lt;=0,"VENCIDO",IF(Z356&lt;=#REF!,"POR VENCER","CON TIEMPO"))))</f>
        <v>#REF!</v>
      </c>
      <c r="AY356" s="324">
        <v>44638</v>
      </c>
      <c r="AZ356" s="325" t="s">
        <v>2309</v>
      </c>
      <c r="BA356" s="326" t="s">
        <v>2221</v>
      </c>
      <c r="BB356" s="329">
        <v>1</v>
      </c>
      <c r="BC356" s="118" t="s">
        <v>49</v>
      </c>
      <c r="BD356" s="207"/>
      <c r="BE356" s="207"/>
    </row>
    <row r="357" spans="1:438" ht="50.25" hidden="1" customHeight="1" x14ac:dyDescent="0.25">
      <c r="A357" s="35">
        <v>577</v>
      </c>
      <c r="B357" s="4" t="s">
        <v>17</v>
      </c>
      <c r="C357" s="4" t="s">
        <v>17</v>
      </c>
      <c r="D357" s="4" t="s">
        <v>95</v>
      </c>
      <c r="E357" s="4" t="s">
        <v>170</v>
      </c>
      <c r="F357" s="4" t="s">
        <v>2300</v>
      </c>
      <c r="G357" s="4" t="s">
        <v>1535</v>
      </c>
      <c r="H357" s="4" t="s">
        <v>6</v>
      </c>
      <c r="I357" s="24" t="s">
        <v>2310</v>
      </c>
      <c r="J357" s="80" t="s">
        <v>84</v>
      </c>
      <c r="K357" s="4" t="s">
        <v>2210</v>
      </c>
      <c r="L357" s="24">
        <v>2019</v>
      </c>
      <c r="M357" s="81" t="s">
        <v>2311</v>
      </c>
      <c r="N357" s="200" t="s">
        <v>2312</v>
      </c>
      <c r="O357" s="196" t="s">
        <v>2313</v>
      </c>
      <c r="P357" s="201">
        <v>1</v>
      </c>
      <c r="Q357" s="194" t="s">
        <v>2232</v>
      </c>
      <c r="R357" s="194" t="s">
        <v>2233</v>
      </c>
      <c r="S357" s="205">
        <v>1</v>
      </c>
      <c r="T357" s="196" t="s">
        <v>2296</v>
      </c>
      <c r="U357" s="204">
        <v>43891</v>
      </c>
      <c r="V357" s="204">
        <v>44196</v>
      </c>
      <c r="W357" s="227"/>
      <c r="X357" s="82" t="s">
        <v>64</v>
      </c>
      <c r="Y357" s="82" t="s">
        <v>64</v>
      </c>
      <c r="Z357" s="34" t="e">
        <f>(IF(AP357=#REF!,#REF!,V357-#REF!))</f>
        <v>#REF!</v>
      </c>
      <c r="AA357" s="4" t="s">
        <v>2217</v>
      </c>
      <c r="AB357" s="132">
        <v>44421</v>
      </c>
      <c r="AC357" s="115" t="s">
        <v>64</v>
      </c>
      <c r="AD357" s="115" t="s">
        <v>479</v>
      </c>
      <c r="AE357" s="130">
        <v>0</v>
      </c>
      <c r="AF357" s="4" t="s">
        <v>197</v>
      </c>
      <c r="AG357" s="106">
        <v>-255</v>
      </c>
      <c r="AH357" s="116" t="s">
        <v>198</v>
      </c>
      <c r="AI357" s="132">
        <v>44502</v>
      </c>
      <c r="AJ357" s="116" t="s">
        <v>2218</v>
      </c>
      <c r="AK357" s="109" t="s">
        <v>2024</v>
      </c>
      <c r="AL357" s="130">
        <v>0</v>
      </c>
      <c r="AM357" s="130">
        <v>0</v>
      </c>
      <c r="AN357" s="116" t="s">
        <v>213</v>
      </c>
      <c r="AO357" s="206" t="s">
        <v>158</v>
      </c>
      <c r="AP357" s="192" t="s">
        <v>202</v>
      </c>
      <c r="AQ357" s="283" t="s">
        <v>2314</v>
      </c>
      <c r="AR357" s="258">
        <v>44620</v>
      </c>
      <c r="AS357" s="259" t="s">
        <v>204</v>
      </c>
      <c r="AT357" s="259" t="s">
        <v>84</v>
      </c>
      <c r="AU357" s="280">
        <v>1</v>
      </c>
      <c r="AV357" s="4" t="str">
        <f t="shared" si="5"/>
        <v>CUMPLIMIENTO TOTAL</v>
      </c>
      <c r="AW357" s="107" t="e">
        <f>(IF(AP357="CERRADO","NO APLICA ACCION CERRADA",AE357-#REF!))</f>
        <v>#REF!</v>
      </c>
      <c r="AX357" s="118" t="e">
        <f>(IF(AP357="CERRADO","NO APLICA ACCION CERRADA",IF(Z357&lt;=0,"VENCIDO",IF(Z357&lt;=#REF!,"POR VENCER","CON TIEMPO"))))</f>
        <v>#REF!</v>
      </c>
      <c r="AY357" s="324">
        <v>44638</v>
      </c>
      <c r="AZ357" s="325" t="s">
        <v>2315</v>
      </c>
      <c r="BA357" s="326" t="s">
        <v>2221</v>
      </c>
      <c r="BB357" s="284">
        <v>1</v>
      </c>
      <c r="BC357" s="118" t="s">
        <v>49</v>
      </c>
      <c r="BD357" s="207"/>
      <c r="BE357" s="207"/>
    </row>
    <row r="358" spans="1:438" ht="50.25" hidden="1" customHeight="1" x14ac:dyDescent="0.25">
      <c r="A358" s="35">
        <v>582</v>
      </c>
      <c r="B358" s="25" t="s">
        <v>2316</v>
      </c>
      <c r="C358" s="25" t="s">
        <v>16</v>
      </c>
      <c r="D358" s="25" t="s">
        <v>95</v>
      </c>
      <c r="E358" s="76" t="s">
        <v>170</v>
      </c>
      <c r="F358" s="76" t="s">
        <v>2317</v>
      </c>
      <c r="G358" s="25" t="s">
        <v>631</v>
      </c>
      <c r="H358" s="25" t="s">
        <v>6</v>
      </c>
      <c r="I358" s="28" t="s">
        <v>2318</v>
      </c>
      <c r="J358" s="31" t="s">
        <v>84</v>
      </c>
      <c r="K358" s="25" t="s">
        <v>2319</v>
      </c>
      <c r="L358" s="28">
        <v>2019</v>
      </c>
      <c r="M358" s="42" t="s">
        <v>2320</v>
      </c>
      <c r="N358" s="25" t="s">
        <v>2321</v>
      </c>
      <c r="O358" s="25" t="s">
        <v>2322</v>
      </c>
      <c r="P358" s="28" t="s">
        <v>84</v>
      </c>
      <c r="Q358" s="25" t="s">
        <v>84</v>
      </c>
      <c r="R358" s="25" t="s">
        <v>84</v>
      </c>
      <c r="S358" s="28" t="s">
        <v>84</v>
      </c>
      <c r="T358" s="28" t="s">
        <v>84</v>
      </c>
      <c r="U358" s="37">
        <v>44319</v>
      </c>
      <c r="V358" s="37">
        <v>44545</v>
      </c>
      <c r="W358" s="37"/>
      <c r="X358" s="37" t="s">
        <v>64</v>
      </c>
      <c r="Y358" s="37" t="s">
        <v>64</v>
      </c>
      <c r="Z358" s="34" t="e">
        <f>(IF(AP358=#REF!,#REF!,V358-#REF!))</f>
        <v>#REF!</v>
      </c>
      <c r="AA358" s="118" t="s">
        <v>2323</v>
      </c>
      <c r="AB358" s="124">
        <v>44355</v>
      </c>
      <c r="AC358" s="112" t="s">
        <v>64</v>
      </c>
      <c r="AD358" s="73" t="s">
        <v>2324</v>
      </c>
      <c r="AE358" s="125">
        <v>0</v>
      </c>
      <c r="AF358" s="4" t="s">
        <v>197</v>
      </c>
      <c r="AG358" s="107">
        <v>94</v>
      </c>
      <c r="AH358" s="118" t="s">
        <v>267</v>
      </c>
      <c r="AI358" s="124" t="s">
        <v>495</v>
      </c>
      <c r="AJ358" s="118" t="s">
        <v>2325</v>
      </c>
      <c r="AK358" s="108" t="s">
        <v>295</v>
      </c>
      <c r="AL358" s="125">
        <v>0</v>
      </c>
      <c r="AM358" s="125">
        <v>0</v>
      </c>
      <c r="AN358" s="118" t="s">
        <v>270</v>
      </c>
      <c r="AO358" s="193" t="s">
        <v>158</v>
      </c>
      <c r="AP358" s="192" t="s">
        <v>202</v>
      </c>
      <c r="AQ358" s="85" t="s">
        <v>2326</v>
      </c>
      <c r="AR358" s="48">
        <v>44620</v>
      </c>
      <c r="AS358" s="46" t="s">
        <v>62</v>
      </c>
      <c r="AT358" s="46" t="s">
        <v>84</v>
      </c>
      <c r="AU358" s="47">
        <v>1</v>
      </c>
      <c r="AV358" s="4" t="str">
        <f t="shared" si="5"/>
        <v>CUMPLIMIENTO TOTAL</v>
      </c>
      <c r="AW358" s="107" t="e">
        <f>(IF(AP358="CERRADO","NO APLICA ACCION CERRADA",AE358-#REF!))</f>
        <v>#REF!</v>
      </c>
      <c r="AX358" s="118" t="e">
        <f>(IF(AP358="CERRADO","NO APLICA ACCION CERRADA",IF(Z358&lt;=0,"VENCIDO",IF(Z358&lt;=#REF!,"POR VENCER","CON TIEMPO"))))</f>
        <v>#REF!</v>
      </c>
      <c r="AY358" s="257">
        <v>44638</v>
      </c>
      <c r="AZ358" s="85" t="s">
        <v>2327</v>
      </c>
      <c r="BA358" s="45" t="s">
        <v>1005</v>
      </c>
      <c r="BB358" s="45"/>
      <c r="BC358" s="118" t="s">
        <v>49</v>
      </c>
      <c r="BD358" s="45"/>
      <c r="BE358" s="45"/>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row>
    <row r="359" spans="1:438" ht="50.25" hidden="1" customHeight="1" x14ac:dyDescent="0.25">
      <c r="A359" s="35">
        <v>583</v>
      </c>
      <c r="B359" s="25" t="s">
        <v>2328</v>
      </c>
      <c r="C359" s="25" t="s">
        <v>16</v>
      </c>
      <c r="D359" s="25" t="s">
        <v>95</v>
      </c>
      <c r="E359" s="25" t="s">
        <v>247</v>
      </c>
      <c r="F359" s="25" t="s">
        <v>360</v>
      </c>
      <c r="G359" s="25" t="s">
        <v>631</v>
      </c>
      <c r="H359" s="25" t="s">
        <v>6</v>
      </c>
      <c r="I359" s="28" t="s">
        <v>2329</v>
      </c>
      <c r="J359" s="31" t="s">
        <v>84</v>
      </c>
      <c r="K359" s="25" t="s">
        <v>2319</v>
      </c>
      <c r="L359" s="28">
        <v>2019</v>
      </c>
      <c r="M359" s="42" t="s">
        <v>2330</v>
      </c>
      <c r="N359" s="25" t="s">
        <v>2331</v>
      </c>
      <c r="O359" s="25" t="s">
        <v>2332</v>
      </c>
      <c r="P359" s="28" t="s">
        <v>84</v>
      </c>
      <c r="Q359" s="25" t="s">
        <v>84</v>
      </c>
      <c r="R359" s="25" t="s">
        <v>84</v>
      </c>
      <c r="S359" s="28" t="s">
        <v>84</v>
      </c>
      <c r="T359" s="28" t="s">
        <v>84</v>
      </c>
      <c r="U359" s="37">
        <v>44197</v>
      </c>
      <c r="V359" s="37">
        <v>44346</v>
      </c>
      <c r="W359" s="37"/>
      <c r="X359" s="37" t="s">
        <v>64</v>
      </c>
      <c r="Y359" s="37" t="s">
        <v>64</v>
      </c>
      <c r="Z359" s="34" t="e">
        <f>(IF(AP359=#REF!,#REF!,V359-#REF!))</f>
        <v>#REF!</v>
      </c>
      <c r="AA359" s="116" t="s">
        <v>2333</v>
      </c>
      <c r="AB359" s="124">
        <v>44355</v>
      </c>
      <c r="AC359" s="112" t="s">
        <v>64</v>
      </c>
      <c r="AD359" s="116" t="s">
        <v>2334</v>
      </c>
      <c r="AE359" s="125">
        <v>0.9</v>
      </c>
      <c r="AF359" s="4" t="s">
        <v>527</v>
      </c>
      <c r="AG359" s="107">
        <v>-105</v>
      </c>
      <c r="AH359" s="118" t="s">
        <v>198</v>
      </c>
      <c r="AI359" s="124">
        <v>44520</v>
      </c>
      <c r="AJ359" s="118" t="s">
        <v>2335</v>
      </c>
      <c r="AK359" s="108" t="s">
        <v>295</v>
      </c>
      <c r="AL359" s="125">
        <v>0.9</v>
      </c>
      <c r="AM359" s="125">
        <v>0.9</v>
      </c>
      <c r="AN359" s="118" t="s">
        <v>270</v>
      </c>
      <c r="AO359" s="193" t="s">
        <v>158</v>
      </c>
      <c r="AP359" s="192" t="s">
        <v>202</v>
      </c>
      <c r="AQ359" s="2" t="s">
        <v>2336</v>
      </c>
      <c r="AR359" s="48">
        <v>44620</v>
      </c>
      <c r="AS359" s="46" t="s">
        <v>62</v>
      </c>
      <c r="AT359" s="46" t="s">
        <v>84</v>
      </c>
      <c r="AU359" s="47">
        <v>1</v>
      </c>
      <c r="AV359" s="4" t="str">
        <f t="shared" si="5"/>
        <v>CUMPLIMIENTO TOTAL</v>
      </c>
      <c r="AW359" s="107" t="e">
        <f>(IF(AP359="CERRADO","NO APLICA ACCION CERRADA",AE359-#REF!))</f>
        <v>#REF!</v>
      </c>
      <c r="AX359" s="118" t="e">
        <f>(IF(AP359="CERRADO","NO APLICA ACCION CERRADA",IF(Z359&lt;=0,"VENCIDO",IF(Z359&lt;=#REF!,"POR VENCER","CON TIEMPO"))))</f>
        <v>#REF!</v>
      </c>
      <c r="AY359" s="257">
        <v>44638</v>
      </c>
      <c r="AZ359" s="85" t="s">
        <v>2337</v>
      </c>
      <c r="BA359" s="45" t="s">
        <v>1005</v>
      </c>
      <c r="BB359" s="45"/>
      <c r="BC359" s="118" t="s">
        <v>49</v>
      </c>
      <c r="BD359" s="45"/>
      <c r="BE359" s="45"/>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row>
    <row r="360" spans="1:438" ht="50.25" hidden="1" customHeight="1" x14ac:dyDescent="0.25">
      <c r="A360" s="35">
        <v>586</v>
      </c>
      <c r="B360" s="25" t="s">
        <v>2338</v>
      </c>
      <c r="C360" s="25" t="s">
        <v>16</v>
      </c>
      <c r="D360" s="25" t="s">
        <v>95</v>
      </c>
      <c r="E360" s="25" t="s">
        <v>247</v>
      </c>
      <c r="F360" s="25" t="s">
        <v>248</v>
      </c>
      <c r="G360" s="25" t="s">
        <v>631</v>
      </c>
      <c r="H360" s="25" t="s">
        <v>6</v>
      </c>
      <c r="I360" s="28" t="s">
        <v>2339</v>
      </c>
      <c r="J360" s="31" t="s">
        <v>84</v>
      </c>
      <c r="K360" s="25" t="s">
        <v>2319</v>
      </c>
      <c r="L360" s="28">
        <v>2019</v>
      </c>
      <c r="M360" s="42" t="s">
        <v>2340</v>
      </c>
      <c r="N360" s="25" t="s">
        <v>2341</v>
      </c>
      <c r="O360" s="25" t="s">
        <v>2342</v>
      </c>
      <c r="P360" s="28" t="s">
        <v>84</v>
      </c>
      <c r="Q360" s="25" t="s">
        <v>84</v>
      </c>
      <c r="R360" s="25" t="s">
        <v>84</v>
      </c>
      <c r="S360" s="28" t="s">
        <v>84</v>
      </c>
      <c r="T360" s="28" t="s">
        <v>84</v>
      </c>
      <c r="U360" s="37">
        <v>44180</v>
      </c>
      <c r="V360" s="37">
        <v>44346</v>
      </c>
      <c r="W360" s="37">
        <v>44452</v>
      </c>
      <c r="X360" s="37" t="s">
        <v>64</v>
      </c>
      <c r="Y360" s="37" t="s">
        <v>64</v>
      </c>
      <c r="Z360" s="34" t="e">
        <f>(IF(AP360=#REF!,#REF!,V360-#REF!))</f>
        <v>#REF!</v>
      </c>
      <c r="AA360" s="116" t="s">
        <v>2343</v>
      </c>
      <c r="AB360" s="124">
        <v>44355</v>
      </c>
      <c r="AC360" s="112" t="s">
        <v>62</v>
      </c>
      <c r="AD360" s="112" t="s">
        <v>84</v>
      </c>
      <c r="AE360" s="125">
        <v>1</v>
      </c>
      <c r="AF360" s="4" t="s">
        <v>155</v>
      </c>
      <c r="AG360" s="107">
        <v>-105</v>
      </c>
      <c r="AH360" s="118" t="s">
        <v>198</v>
      </c>
      <c r="AI360" s="126">
        <v>44520</v>
      </c>
      <c r="AJ360" s="118" t="s">
        <v>2344</v>
      </c>
      <c r="AK360" s="108" t="s">
        <v>295</v>
      </c>
      <c r="AL360" s="125">
        <v>1</v>
      </c>
      <c r="AM360" s="125">
        <v>1</v>
      </c>
      <c r="AN360" s="118" t="s">
        <v>157</v>
      </c>
      <c r="AO360" s="193" t="s">
        <v>158</v>
      </c>
      <c r="AP360" s="191" t="s">
        <v>49</v>
      </c>
      <c r="AQ360" s="85" t="s">
        <v>154</v>
      </c>
      <c r="AR360" s="48">
        <v>44228</v>
      </c>
      <c r="AS360" s="46" t="s">
        <v>62</v>
      </c>
      <c r="AT360" s="46" t="s">
        <v>84</v>
      </c>
      <c r="AU360" s="47">
        <v>1</v>
      </c>
      <c r="AV360" s="4" t="str">
        <f t="shared" si="5"/>
        <v>CUMPLIMIENTO TOTAL</v>
      </c>
      <c r="AW360" s="107" t="str">
        <f>(IF(AP360="CERRADO","NO APLICA ACCION CERRADA",AE360-#REF!))</f>
        <v>NO APLICA ACCION CERRADA</v>
      </c>
      <c r="AX360" s="118" t="str">
        <f>(IF(AP360="CERRADO","NO APLICA ACCION CERRADA",IF(Z360&lt;=0,"VENCIDO",IF(Z360&lt;=#REF!,"POR VENCER","CON TIEMPO"))))</f>
        <v>NO APLICA ACCION CERRADA</v>
      </c>
      <c r="AY360" s="48">
        <v>44228</v>
      </c>
      <c r="AZ360" s="85" t="s">
        <v>154</v>
      </c>
      <c r="BA360" s="46" t="s">
        <v>84</v>
      </c>
      <c r="BB360" s="47">
        <v>1</v>
      </c>
      <c r="BC360" s="118" t="s">
        <v>49</v>
      </c>
      <c r="BD360" s="45"/>
      <c r="BE360" s="45"/>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row>
    <row r="361" spans="1:438" ht="50.25" hidden="1" customHeight="1" x14ac:dyDescent="0.25">
      <c r="A361" s="35">
        <v>588</v>
      </c>
      <c r="B361" s="25" t="s">
        <v>2345</v>
      </c>
      <c r="C361" s="25" t="s">
        <v>16</v>
      </c>
      <c r="D361" s="25" t="s">
        <v>95</v>
      </c>
      <c r="E361" s="25" t="s">
        <v>247</v>
      </c>
      <c r="F361" s="25" t="s">
        <v>248</v>
      </c>
      <c r="G361" s="25" t="s">
        <v>631</v>
      </c>
      <c r="H361" s="25" t="s">
        <v>6</v>
      </c>
      <c r="I361" s="28" t="s">
        <v>2346</v>
      </c>
      <c r="J361" s="31" t="s">
        <v>84</v>
      </c>
      <c r="K361" s="25" t="s">
        <v>2319</v>
      </c>
      <c r="L361" s="28">
        <v>2019</v>
      </c>
      <c r="M361" s="42" t="s">
        <v>2340</v>
      </c>
      <c r="N361" s="25" t="s">
        <v>2347</v>
      </c>
      <c r="O361" s="25" t="s">
        <v>2348</v>
      </c>
      <c r="P361" s="28" t="s">
        <v>84</v>
      </c>
      <c r="Q361" s="25" t="s">
        <v>84</v>
      </c>
      <c r="R361" s="25" t="s">
        <v>84</v>
      </c>
      <c r="S361" s="28" t="s">
        <v>84</v>
      </c>
      <c r="T361" s="28" t="s">
        <v>84</v>
      </c>
      <c r="U361" s="37">
        <v>44150</v>
      </c>
      <c r="V361" s="37">
        <v>44316</v>
      </c>
      <c r="W361" s="37">
        <v>44452</v>
      </c>
      <c r="X361" s="37" t="s">
        <v>64</v>
      </c>
      <c r="Y361" s="37" t="s">
        <v>64</v>
      </c>
      <c r="Z361" s="34" t="e">
        <f>(IF(AP361=#REF!,#REF!,V361-#REF!))</f>
        <v>#REF!</v>
      </c>
      <c r="AA361" s="116" t="s">
        <v>2349</v>
      </c>
      <c r="AB361" s="124">
        <v>44355</v>
      </c>
      <c r="AC361" s="112" t="s">
        <v>62</v>
      </c>
      <c r="AD361" s="106" t="s">
        <v>2350</v>
      </c>
      <c r="AE361" s="125">
        <v>1</v>
      </c>
      <c r="AF361" s="4" t="s">
        <v>155</v>
      </c>
      <c r="AG361" s="107">
        <v>-135</v>
      </c>
      <c r="AH361" s="118" t="s">
        <v>198</v>
      </c>
      <c r="AI361" s="124" t="s">
        <v>495</v>
      </c>
      <c r="AJ361" s="118" t="s">
        <v>2344</v>
      </c>
      <c r="AK361" s="108" t="s">
        <v>295</v>
      </c>
      <c r="AL361" s="125">
        <v>1</v>
      </c>
      <c r="AM361" s="125">
        <v>1</v>
      </c>
      <c r="AN361" s="118" t="s">
        <v>157</v>
      </c>
      <c r="AO361" s="193" t="s">
        <v>158</v>
      </c>
      <c r="AP361" s="191" t="s">
        <v>49</v>
      </c>
      <c r="AQ361" s="85" t="s">
        <v>154</v>
      </c>
      <c r="AR361" s="48">
        <v>44228</v>
      </c>
      <c r="AS361" s="46" t="s">
        <v>62</v>
      </c>
      <c r="AT361" s="46" t="s">
        <v>84</v>
      </c>
      <c r="AU361" s="47">
        <v>1</v>
      </c>
      <c r="AV361" s="4" t="str">
        <f t="shared" si="5"/>
        <v>CUMPLIMIENTO TOTAL</v>
      </c>
      <c r="AW361" s="107" t="str">
        <f>(IF(AP361="CERRADO","NO APLICA ACCION CERRADA",AE361-#REF!))</f>
        <v>NO APLICA ACCION CERRADA</v>
      </c>
      <c r="AX361" s="118" t="str">
        <f>(IF(AP361="CERRADO","NO APLICA ACCION CERRADA",IF(Z361&lt;=0,"VENCIDO",IF(Z361&lt;=#REF!,"POR VENCER","CON TIEMPO"))))</f>
        <v>NO APLICA ACCION CERRADA</v>
      </c>
      <c r="AY361" s="48">
        <v>44228</v>
      </c>
      <c r="AZ361" s="85" t="s">
        <v>154</v>
      </c>
      <c r="BA361" s="46" t="s">
        <v>84</v>
      </c>
      <c r="BB361" s="47">
        <v>1</v>
      </c>
      <c r="BC361" s="118" t="s">
        <v>49</v>
      </c>
      <c r="BD361" s="45"/>
      <c r="BE361" s="45"/>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row>
    <row r="362" spans="1:438" ht="50.25" hidden="1" customHeight="1" x14ac:dyDescent="0.25">
      <c r="A362" s="35">
        <v>589</v>
      </c>
      <c r="B362" s="25" t="s">
        <v>2351</v>
      </c>
      <c r="C362" s="25" t="s">
        <v>16</v>
      </c>
      <c r="D362" s="25" t="s">
        <v>95</v>
      </c>
      <c r="E362" s="25" t="s">
        <v>170</v>
      </c>
      <c r="F362" s="25" t="s">
        <v>171</v>
      </c>
      <c r="G362" s="25" t="s">
        <v>631</v>
      </c>
      <c r="H362" s="25" t="s">
        <v>6</v>
      </c>
      <c r="I362" s="28" t="s">
        <v>2352</v>
      </c>
      <c r="J362" s="31" t="s">
        <v>84</v>
      </c>
      <c r="K362" s="25" t="s">
        <v>2319</v>
      </c>
      <c r="L362" s="28">
        <v>2019</v>
      </c>
      <c r="M362" s="42" t="s">
        <v>2353</v>
      </c>
      <c r="N362" s="25" t="s">
        <v>2354</v>
      </c>
      <c r="O362" s="25" t="s">
        <v>2355</v>
      </c>
      <c r="P362" s="28" t="s">
        <v>84</v>
      </c>
      <c r="Q362" s="25" t="s">
        <v>84</v>
      </c>
      <c r="R362" s="25" t="s">
        <v>84</v>
      </c>
      <c r="S362" s="28" t="s">
        <v>84</v>
      </c>
      <c r="T362" s="28" t="s">
        <v>84</v>
      </c>
      <c r="U362" s="37">
        <v>44180</v>
      </c>
      <c r="V362" s="37">
        <v>44256</v>
      </c>
      <c r="W362" s="37">
        <v>44452</v>
      </c>
      <c r="X362" s="37" t="s">
        <v>64</v>
      </c>
      <c r="Y362" s="37" t="s">
        <v>64</v>
      </c>
      <c r="Z362" s="34" t="e">
        <f>(IF(AP362=#REF!,#REF!,V362-#REF!))</f>
        <v>#REF!</v>
      </c>
      <c r="AA362" s="116" t="s">
        <v>2356</v>
      </c>
      <c r="AB362" s="124">
        <v>44355</v>
      </c>
      <c r="AC362" s="112" t="s">
        <v>62</v>
      </c>
      <c r="AD362" s="112" t="s">
        <v>84</v>
      </c>
      <c r="AE362" s="125">
        <v>1</v>
      </c>
      <c r="AF362" s="4" t="s">
        <v>155</v>
      </c>
      <c r="AG362" s="107">
        <v>-195</v>
      </c>
      <c r="AH362" s="118" t="s">
        <v>198</v>
      </c>
      <c r="AI362" s="124" t="s">
        <v>495</v>
      </c>
      <c r="AJ362" s="118" t="s">
        <v>2344</v>
      </c>
      <c r="AK362" s="108" t="s">
        <v>295</v>
      </c>
      <c r="AL362" s="125">
        <v>1</v>
      </c>
      <c r="AM362" s="125">
        <v>1</v>
      </c>
      <c r="AN362" s="118" t="s">
        <v>157</v>
      </c>
      <c r="AO362" s="193" t="s">
        <v>158</v>
      </c>
      <c r="AP362" s="191" t="s">
        <v>49</v>
      </c>
      <c r="AQ362" s="85" t="s">
        <v>154</v>
      </c>
      <c r="AR362" s="48">
        <v>44228</v>
      </c>
      <c r="AS362" s="46" t="s">
        <v>62</v>
      </c>
      <c r="AT362" s="46" t="s">
        <v>84</v>
      </c>
      <c r="AU362" s="47">
        <v>1</v>
      </c>
      <c r="AV362" s="4" t="str">
        <f t="shared" si="5"/>
        <v>CUMPLIMIENTO TOTAL</v>
      </c>
      <c r="AW362" s="107" t="str">
        <f>(IF(AP362="CERRADO","NO APLICA ACCION CERRADA",AE362-#REF!))</f>
        <v>NO APLICA ACCION CERRADA</v>
      </c>
      <c r="AX362" s="118" t="str">
        <f>(IF(AP362="CERRADO","NO APLICA ACCION CERRADA",IF(Z362&lt;=0,"VENCIDO",IF(Z362&lt;=#REF!,"POR VENCER","CON TIEMPO"))))</f>
        <v>NO APLICA ACCION CERRADA</v>
      </c>
      <c r="AY362" s="48">
        <v>44228</v>
      </c>
      <c r="AZ362" s="85" t="s">
        <v>154</v>
      </c>
      <c r="BA362" s="46" t="s">
        <v>84</v>
      </c>
      <c r="BB362" s="47">
        <v>1</v>
      </c>
      <c r="BC362" s="118" t="s">
        <v>49</v>
      </c>
      <c r="BD362" s="45"/>
      <c r="BE362" s="45"/>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row>
    <row r="363" spans="1:438" ht="50.25" hidden="1" customHeight="1" x14ac:dyDescent="0.25">
      <c r="A363" s="35">
        <v>703</v>
      </c>
      <c r="B363" s="106" t="s">
        <v>2357</v>
      </c>
      <c r="C363" s="115" t="s">
        <v>21</v>
      </c>
      <c r="D363" s="25" t="s">
        <v>96</v>
      </c>
      <c r="E363" s="25" t="s">
        <v>326</v>
      </c>
      <c r="F363" s="25" t="s">
        <v>2358</v>
      </c>
      <c r="G363" s="25"/>
      <c r="H363" s="25" t="s">
        <v>9</v>
      </c>
      <c r="I363" s="91" t="s">
        <v>2359</v>
      </c>
      <c r="J363" s="24">
        <v>3</v>
      </c>
      <c r="K363" s="116" t="s">
        <v>2360</v>
      </c>
      <c r="L363" s="28">
        <v>2021</v>
      </c>
      <c r="M363" s="74" t="s">
        <v>2361</v>
      </c>
      <c r="N363" s="83" t="s">
        <v>2362</v>
      </c>
      <c r="O363" s="106" t="s">
        <v>2363</v>
      </c>
      <c r="P363" s="24">
        <v>1</v>
      </c>
      <c r="Q363" s="86" t="s">
        <v>84</v>
      </c>
      <c r="R363" s="116" t="s">
        <v>2364</v>
      </c>
      <c r="S363" s="139" t="s">
        <v>2365</v>
      </c>
      <c r="T363" s="86" t="s">
        <v>84</v>
      </c>
      <c r="U363" s="122">
        <v>44564</v>
      </c>
      <c r="V363" s="122">
        <v>44592</v>
      </c>
      <c r="W363" s="122"/>
      <c r="X363" s="37" t="s">
        <v>64</v>
      </c>
      <c r="Y363" s="37" t="s">
        <v>64</v>
      </c>
      <c r="Z363" s="34" t="e">
        <f>(IF(AP363=#REF!,#REF!,V363-#REF!))</f>
        <v>#REF!</v>
      </c>
      <c r="AA363" s="126" t="s">
        <v>2166</v>
      </c>
      <c r="AB363" s="124"/>
      <c r="AC363" s="112"/>
      <c r="AD363" s="106"/>
      <c r="AE363" s="125"/>
      <c r="AF363" s="4" t="s">
        <v>197</v>
      </c>
      <c r="AG363" s="107">
        <v>141</v>
      </c>
      <c r="AH363" s="118" t="s">
        <v>267</v>
      </c>
      <c r="AI363" s="124" t="s">
        <v>495</v>
      </c>
      <c r="AJ363" s="126" t="s">
        <v>2166</v>
      </c>
      <c r="AK363" s="145" t="s">
        <v>495</v>
      </c>
      <c r="AL363" s="127">
        <v>0</v>
      </c>
      <c r="AM363" s="125">
        <v>0</v>
      </c>
      <c r="AN363" s="118" t="s">
        <v>270</v>
      </c>
      <c r="AO363" s="193" t="s">
        <v>158</v>
      </c>
      <c r="AP363" s="192" t="s">
        <v>202</v>
      </c>
      <c r="AQ363" s="263" t="s">
        <v>2366</v>
      </c>
      <c r="AR363" s="264">
        <v>44620</v>
      </c>
      <c r="AS363" s="239" t="s">
        <v>2367</v>
      </c>
      <c r="AT363" s="265" t="s">
        <v>2368</v>
      </c>
      <c r="AU363" s="266">
        <v>0</v>
      </c>
      <c r="AV363" s="4" t="str">
        <f t="shared" ref="AV363:AV388" si="6">IF(AU363&lt;=0%,"SIN AVANCE",IF(AU363&lt;33%,"AVANCE MINIMO",IF(AU363&lt;66%,"AVANCE PARCIAL",IF(AU363&lt;=99.9%,"AVANCE SIGNIFICATIVO",IF(AU363=100%,"CUMPLIMIENTO TOTAL","ERROR")))))</f>
        <v>SIN AVANCE</v>
      </c>
      <c r="AW363" s="107" t="e">
        <f>(IF(AP363="CERRADO","NO APLICA ACCION CERRADA",AE363-#REF!))</f>
        <v>#REF!</v>
      </c>
      <c r="AX363" s="118" t="e">
        <f>(IF(AP363="CERRADO","NO APLICA ACCION CERRADA",IF(Z363&lt;=0,"VENCIDO",IF(Z363&lt;=#REF!,"POR VENCER","CON TIEMPO"))))</f>
        <v>#REF!</v>
      </c>
      <c r="AY363" s="48">
        <v>44637</v>
      </c>
      <c r="AZ363" s="283" t="s">
        <v>2369</v>
      </c>
      <c r="BA363" s="255" t="s">
        <v>206</v>
      </c>
      <c r="BB363" s="234">
        <v>1</v>
      </c>
      <c r="BC363" s="118" t="s">
        <v>49</v>
      </c>
      <c r="BD363" s="45"/>
      <c r="BE363" s="45"/>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row>
    <row r="364" spans="1:438" ht="50.25" hidden="1" customHeight="1" x14ac:dyDescent="0.25">
      <c r="A364" s="35">
        <v>707</v>
      </c>
      <c r="B364" s="4" t="s">
        <v>2370</v>
      </c>
      <c r="C364" s="4" t="s">
        <v>26</v>
      </c>
      <c r="D364" s="4" t="s">
        <v>99</v>
      </c>
      <c r="E364" s="25" t="s">
        <v>967</v>
      </c>
      <c r="F364" s="25" t="s">
        <v>1391</v>
      </c>
      <c r="G364" s="25"/>
      <c r="H364" s="25" t="s">
        <v>9</v>
      </c>
      <c r="I364" s="91" t="s">
        <v>2359</v>
      </c>
      <c r="J364" s="119">
        <v>1</v>
      </c>
      <c r="K364" s="116" t="s">
        <v>2371</v>
      </c>
      <c r="L364" s="28">
        <v>2021</v>
      </c>
      <c r="M364" s="92" t="s">
        <v>2372</v>
      </c>
      <c r="N364" s="4" t="s">
        <v>2373</v>
      </c>
      <c r="O364" s="93" t="s">
        <v>2374</v>
      </c>
      <c r="P364" s="24">
        <v>1</v>
      </c>
      <c r="Q364" s="25" t="s">
        <v>84</v>
      </c>
      <c r="R364" s="25" t="s">
        <v>84</v>
      </c>
      <c r="S364" s="25" t="s">
        <v>84</v>
      </c>
      <c r="T364" s="25" t="s">
        <v>84</v>
      </c>
      <c r="U364" s="94">
        <v>44378</v>
      </c>
      <c r="V364" s="94">
        <v>44438</v>
      </c>
      <c r="W364" s="94"/>
      <c r="X364" s="37" t="s">
        <v>64</v>
      </c>
      <c r="Y364" s="37" t="s">
        <v>64</v>
      </c>
      <c r="Z364" s="34" t="e">
        <f>(IF(AP364=#REF!,#REF!,V364-#REF!))</f>
        <v>#REF!</v>
      </c>
      <c r="AA364" s="126" t="s">
        <v>2166</v>
      </c>
      <c r="AB364" s="124"/>
      <c r="AC364" s="112"/>
      <c r="AD364" s="106"/>
      <c r="AE364" s="125"/>
      <c r="AF364" s="4" t="s">
        <v>197</v>
      </c>
      <c r="AG364" s="107">
        <v>-13</v>
      </c>
      <c r="AH364" s="118" t="s">
        <v>198</v>
      </c>
      <c r="AI364" s="124" t="s">
        <v>495</v>
      </c>
      <c r="AJ364" s="126" t="s">
        <v>2166</v>
      </c>
      <c r="AK364" s="145" t="s">
        <v>495</v>
      </c>
      <c r="AL364" s="127">
        <v>0</v>
      </c>
      <c r="AM364" s="125">
        <v>0</v>
      </c>
      <c r="AN364" s="118" t="s">
        <v>213</v>
      </c>
      <c r="AO364" s="193" t="s">
        <v>158</v>
      </c>
      <c r="AP364" s="192" t="s">
        <v>202</v>
      </c>
      <c r="AQ364" s="229" t="s">
        <v>2375</v>
      </c>
      <c r="AR364" s="233">
        <v>44613</v>
      </c>
      <c r="AS364" s="46" t="s">
        <v>62</v>
      </c>
      <c r="AT364" s="231" t="s">
        <v>84</v>
      </c>
      <c r="AU364" s="232">
        <v>1</v>
      </c>
      <c r="AV364" s="4" t="str">
        <f t="shared" si="6"/>
        <v>CUMPLIMIENTO TOTAL</v>
      </c>
      <c r="AW364" s="107" t="e">
        <f>(IF(AP364="CERRADO","NO APLICA ACCION CERRADA",AE364-#REF!))</f>
        <v>#REF!</v>
      </c>
      <c r="AX364" s="118" t="e">
        <f>(IF(AP364="CERRADO","NO APLICA ACCION CERRADA",IF(Z364&lt;=0,"VENCIDO",IF(Z364&lt;=#REF!,"POR VENCER","CON TIEMPO"))))</f>
        <v>#REF!</v>
      </c>
      <c r="AY364" s="290">
        <v>44637</v>
      </c>
      <c r="AZ364" s="2" t="s">
        <v>2376</v>
      </c>
      <c r="BA364" s="255" t="s">
        <v>206</v>
      </c>
      <c r="BB364" s="234">
        <v>1</v>
      </c>
      <c r="BC364" s="118" t="s">
        <v>49</v>
      </c>
      <c r="BD364" s="45"/>
      <c r="BE364" s="45"/>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row>
    <row r="365" spans="1:438" ht="50.25" hidden="1" customHeight="1" x14ac:dyDescent="0.25">
      <c r="A365" s="35">
        <v>708</v>
      </c>
      <c r="B365" s="4" t="s">
        <v>2370</v>
      </c>
      <c r="C365" s="4" t="s">
        <v>26</v>
      </c>
      <c r="D365" s="4" t="s">
        <v>99</v>
      </c>
      <c r="E365" s="25" t="s">
        <v>967</v>
      </c>
      <c r="F365" s="25" t="s">
        <v>2377</v>
      </c>
      <c r="G365" s="25"/>
      <c r="H365" s="25" t="s">
        <v>9</v>
      </c>
      <c r="I365" s="91" t="s">
        <v>2378</v>
      </c>
      <c r="J365" s="119">
        <v>2</v>
      </c>
      <c r="K365" s="116" t="s">
        <v>2371</v>
      </c>
      <c r="L365" s="28">
        <v>2021</v>
      </c>
      <c r="M365" s="92" t="s">
        <v>2379</v>
      </c>
      <c r="N365" s="4" t="s">
        <v>2380</v>
      </c>
      <c r="O365" s="74" t="s">
        <v>2381</v>
      </c>
      <c r="P365" s="24">
        <v>1</v>
      </c>
      <c r="Q365" s="25" t="s">
        <v>84</v>
      </c>
      <c r="R365" s="25" t="s">
        <v>84</v>
      </c>
      <c r="S365" s="25" t="s">
        <v>84</v>
      </c>
      <c r="T365" s="25" t="s">
        <v>84</v>
      </c>
      <c r="U365" s="94">
        <v>44378</v>
      </c>
      <c r="V365" s="94">
        <v>44469</v>
      </c>
      <c r="W365" s="94"/>
      <c r="X365" s="37" t="s">
        <v>64</v>
      </c>
      <c r="Y365" s="37" t="s">
        <v>64</v>
      </c>
      <c r="Z365" s="34" t="e">
        <f>(IF(AP365=#REF!,#REF!,V365-#REF!))</f>
        <v>#REF!</v>
      </c>
      <c r="AA365" s="126" t="s">
        <v>2166</v>
      </c>
      <c r="AB365" s="124"/>
      <c r="AC365" s="112"/>
      <c r="AD365" s="106"/>
      <c r="AE365" s="125"/>
      <c r="AF365" s="4" t="s">
        <v>197</v>
      </c>
      <c r="AG365" s="107">
        <v>18</v>
      </c>
      <c r="AH365" s="118" t="s">
        <v>267</v>
      </c>
      <c r="AI365" s="124" t="s">
        <v>495</v>
      </c>
      <c r="AJ365" s="126" t="s">
        <v>2166</v>
      </c>
      <c r="AK365" s="145" t="s">
        <v>495</v>
      </c>
      <c r="AL365" s="127">
        <v>0</v>
      </c>
      <c r="AM365" s="125">
        <v>0</v>
      </c>
      <c r="AN365" s="118" t="s">
        <v>270</v>
      </c>
      <c r="AO365" s="193" t="s">
        <v>158</v>
      </c>
      <c r="AP365" s="192" t="s">
        <v>202</v>
      </c>
      <c r="AQ365" s="230" t="s">
        <v>2382</v>
      </c>
      <c r="AR365" s="233">
        <v>44613</v>
      </c>
      <c r="AS365" s="46" t="s">
        <v>62</v>
      </c>
      <c r="AT365" s="231" t="s">
        <v>84</v>
      </c>
      <c r="AU365" s="232">
        <v>1</v>
      </c>
      <c r="AV365" s="4" t="str">
        <f t="shared" si="6"/>
        <v>CUMPLIMIENTO TOTAL</v>
      </c>
      <c r="AW365" s="107" t="e">
        <f>(IF(AP365="CERRADO","NO APLICA ACCION CERRADA",AE365-#REF!))</f>
        <v>#REF!</v>
      </c>
      <c r="AX365" s="118" t="e">
        <f>(IF(AP365="CERRADO","NO APLICA ACCION CERRADA",IF(Z365&lt;=0,"VENCIDO",IF(Z365&lt;=#REF!,"POR VENCER","CON TIEMPO"))))</f>
        <v>#REF!</v>
      </c>
      <c r="AY365" s="290">
        <v>44637</v>
      </c>
      <c r="AZ365" s="2" t="s">
        <v>2383</v>
      </c>
      <c r="BA365" s="255" t="s">
        <v>206</v>
      </c>
      <c r="BB365" s="234">
        <v>1</v>
      </c>
      <c r="BC365" s="118" t="s">
        <v>49</v>
      </c>
      <c r="BD365" s="45"/>
      <c r="BE365" s="45"/>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row>
    <row r="366" spans="1:438" ht="50.25" hidden="1" customHeight="1" x14ac:dyDescent="0.25">
      <c r="A366" s="35">
        <v>709</v>
      </c>
      <c r="B366" s="4" t="s">
        <v>2384</v>
      </c>
      <c r="C366" s="4" t="s">
        <v>26</v>
      </c>
      <c r="D366" s="4" t="s">
        <v>99</v>
      </c>
      <c r="E366" s="25" t="s">
        <v>967</v>
      </c>
      <c r="F366" s="25" t="s">
        <v>1391</v>
      </c>
      <c r="G366" s="25"/>
      <c r="H366" s="25" t="s">
        <v>9</v>
      </c>
      <c r="I366" s="91" t="s">
        <v>2385</v>
      </c>
      <c r="J366" s="119">
        <v>3</v>
      </c>
      <c r="K366" s="116" t="s">
        <v>2371</v>
      </c>
      <c r="L366" s="28">
        <v>2021</v>
      </c>
      <c r="M366" s="92" t="s">
        <v>2386</v>
      </c>
      <c r="N366" s="4" t="s">
        <v>2387</v>
      </c>
      <c r="O366" s="93" t="s">
        <v>2388</v>
      </c>
      <c r="P366" s="24">
        <v>1</v>
      </c>
      <c r="Q366" s="25" t="s">
        <v>84</v>
      </c>
      <c r="R366" s="25" t="s">
        <v>84</v>
      </c>
      <c r="S366" s="25" t="s">
        <v>84</v>
      </c>
      <c r="T366" s="25" t="s">
        <v>84</v>
      </c>
      <c r="U366" s="94">
        <v>44378</v>
      </c>
      <c r="V366" s="94">
        <v>44438</v>
      </c>
      <c r="W366" s="94"/>
      <c r="X366" s="37" t="s">
        <v>64</v>
      </c>
      <c r="Y366" s="37" t="s">
        <v>64</v>
      </c>
      <c r="Z366" s="34" t="e">
        <f>(IF(AP366=#REF!,#REF!,V366-#REF!))</f>
        <v>#REF!</v>
      </c>
      <c r="AA366" s="126" t="s">
        <v>2166</v>
      </c>
      <c r="AB366" s="124"/>
      <c r="AC366" s="112"/>
      <c r="AD366" s="106"/>
      <c r="AE366" s="125"/>
      <c r="AF366" s="4" t="s">
        <v>197</v>
      </c>
      <c r="AG366" s="107">
        <v>-13</v>
      </c>
      <c r="AH366" s="118" t="s">
        <v>198</v>
      </c>
      <c r="AI366" s="124" t="s">
        <v>495</v>
      </c>
      <c r="AJ366" s="126" t="s">
        <v>2166</v>
      </c>
      <c r="AK366" s="145" t="s">
        <v>495</v>
      </c>
      <c r="AL366" s="127">
        <v>0</v>
      </c>
      <c r="AM366" s="125">
        <v>0</v>
      </c>
      <c r="AN366" s="118" t="s">
        <v>213</v>
      </c>
      <c r="AO366" s="193" t="s">
        <v>158</v>
      </c>
      <c r="AP366" s="192" t="s">
        <v>202</v>
      </c>
      <c r="AQ366" s="230" t="s">
        <v>1430</v>
      </c>
      <c r="AR366" s="233">
        <v>44613</v>
      </c>
      <c r="AS366" s="46" t="s">
        <v>62</v>
      </c>
      <c r="AT366" s="231" t="s">
        <v>84</v>
      </c>
      <c r="AU366" s="232">
        <v>1</v>
      </c>
      <c r="AV366" s="4" t="str">
        <f t="shared" si="6"/>
        <v>CUMPLIMIENTO TOTAL</v>
      </c>
      <c r="AW366" s="107" t="e">
        <f>(IF(AP366="CERRADO","NO APLICA ACCION CERRADA",AE366-#REF!))</f>
        <v>#REF!</v>
      </c>
      <c r="AX366" s="118" t="e">
        <f>(IF(AP366="CERRADO","NO APLICA ACCION CERRADA",IF(Z366&lt;=0,"VENCIDO",IF(Z366&lt;=#REF!,"POR VENCER","CON TIEMPO"))))</f>
        <v>#REF!</v>
      </c>
      <c r="AY366" s="290">
        <v>44637</v>
      </c>
      <c r="AZ366" s="2" t="s">
        <v>2389</v>
      </c>
      <c r="BA366" s="255" t="s">
        <v>206</v>
      </c>
      <c r="BB366" s="234">
        <v>1</v>
      </c>
      <c r="BC366" s="118" t="s">
        <v>49</v>
      </c>
      <c r="BD366" s="45"/>
      <c r="BE366" s="45"/>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row>
    <row r="367" spans="1:438" ht="50.25" hidden="1" customHeight="1" x14ac:dyDescent="0.25">
      <c r="A367" s="35">
        <v>710</v>
      </c>
      <c r="B367" s="4" t="s">
        <v>2384</v>
      </c>
      <c r="C367" s="4" t="s">
        <v>26</v>
      </c>
      <c r="D367" s="4" t="s">
        <v>99</v>
      </c>
      <c r="E367" s="25" t="s">
        <v>967</v>
      </c>
      <c r="F367" s="25" t="s">
        <v>2377</v>
      </c>
      <c r="G367" s="25"/>
      <c r="H367" s="25" t="s">
        <v>9</v>
      </c>
      <c r="I367" s="91" t="s">
        <v>2390</v>
      </c>
      <c r="J367" s="119">
        <v>4</v>
      </c>
      <c r="K367" s="116" t="s">
        <v>2371</v>
      </c>
      <c r="L367" s="28">
        <v>2021</v>
      </c>
      <c r="M367" s="92" t="s">
        <v>2391</v>
      </c>
      <c r="N367" s="4" t="s">
        <v>2392</v>
      </c>
      <c r="O367" s="93" t="s">
        <v>2393</v>
      </c>
      <c r="P367" s="24">
        <v>1</v>
      </c>
      <c r="Q367" s="25" t="s">
        <v>84</v>
      </c>
      <c r="R367" s="25" t="s">
        <v>84</v>
      </c>
      <c r="S367" s="25" t="s">
        <v>84</v>
      </c>
      <c r="T367" s="25" t="s">
        <v>84</v>
      </c>
      <c r="U367" s="94">
        <v>44378</v>
      </c>
      <c r="V367" s="120">
        <v>44548</v>
      </c>
      <c r="W367" s="120"/>
      <c r="X367" s="37" t="s">
        <v>64</v>
      </c>
      <c r="Y367" s="37" t="s">
        <v>64</v>
      </c>
      <c r="Z367" s="34" t="e">
        <f>(IF(AP367=#REF!,#REF!,V367-#REF!))</f>
        <v>#REF!</v>
      </c>
      <c r="AA367" s="126" t="s">
        <v>2166</v>
      </c>
      <c r="AB367" s="124"/>
      <c r="AC367" s="112"/>
      <c r="AD367" s="106"/>
      <c r="AE367" s="125"/>
      <c r="AF367" s="4" t="s">
        <v>197</v>
      </c>
      <c r="AG367" s="107">
        <v>97</v>
      </c>
      <c r="AH367" s="118" t="s">
        <v>267</v>
      </c>
      <c r="AI367" s="124" t="s">
        <v>495</v>
      </c>
      <c r="AJ367" s="126" t="s">
        <v>2166</v>
      </c>
      <c r="AK367" s="145" t="s">
        <v>495</v>
      </c>
      <c r="AL367" s="127">
        <v>0</v>
      </c>
      <c r="AM367" s="125">
        <v>0</v>
      </c>
      <c r="AN367" s="118" t="s">
        <v>270</v>
      </c>
      <c r="AO367" s="193" t="s">
        <v>158</v>
      </c>
      <c r="AP367" s="192" t="s">
        <v>202</v>
      </c>
      <c r="AQ367" s="230" t="s">
        <v>1430</v>
      </c>
      <c r="AR367" s="233">
        <v>44613</v>
      </c>
      <c r="AS367" s="46" t="s">
        <v>62</v>
      </c>
      <c r="AT367" s="231" t="s">
        <v>84</v>
      </c>
      <c r="AU367" s="232">
        <v>1</v>
      </c>
      <c r="AV367" s="4" t="str">
        <f t="shared" si="6"/>
        <v>CUMPLIMIENTO TOTAL</v>
      </c>
      <c r="AW367" s="107" t="e">
        <f>(IF(AP367="CERRADO","NO APLICA ACCION CERRADA",AE367-#REF!))</f>
        <v>#REF!</v>
      </c>
      <c r="AX367" s="118" t="e">
        <f>(IF(AP367="CERRADO","NO APLICA ACCION CERRADA",IF(Z367&lt;=0,"VENCIDO",IF(Z367&lt;=#REF!,"POR VENCER","CON TIEMPO"))))</f>
        <v>#REF!</v>
      </c>
      <c r="AY367" s="233">
        <v>44637</v>
      </c>
      <c r="AZ367" s="2" t="s">
        <v>2394</v>
      </c>
      <c r="BA367" s="255" t="s">
        <v>206</v>
      </c>
      <c r="BB367" s="234">
        <v>1</v>
      </c>
      <c r="BC367" s="118" t="s">
        <v>49</v>
      </c>
      <c r="BD367" s="45"/>
      <c r="BE367" s="45"/>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row>
    <row r="368" spans="1:438" ht="50.25" hidden="1" customHeight="1" x14ac:dyDescent="0.25">
      <c r="A368" s="35">
        <v>713</v>
      </c>
      <c r="B368" s="4" t="s">
        <v>2384</v>
      </c>
      <c r="C368" s="4" t="s">
        <v>26</v>
      </c>
      <c r="D368" s="4" t="s">
        <v>99</v>
      </c>
      <c r="E368" s="25" t="s">
        <v>967</v>
      </c>
      <c r="F368" s="25" t="s">
        <v>1391</v>
      </c>
      <c r="G368" s="25"/>
      <c r="H368" s="25" t="s">
        <v>9</v>
      </c>
      <c r="I368" s="91" t="s">
        <v>2395</v>
      </c>
      <c r="J368" s="119">
        <v>7</v>
      </c>
      <c r="K368" s="116" t="s">
        <v>2371</v>
      </c>
      <c r="L368" s="28">
        <v>2021</v>
      </c>
      <c r="M368" s="92" t="s">
        <v>2396</v>
      </c>
      <c r="N368" s="4" t="s">
        <v>2387</v>
      </c>
      <c r="O368" s="93" t="s">
        <v>2397</v>
      </c>
      <c r="P368" s="24">
        <v>1</v>
      </c>
      <c r="Q368" s="25" t="s">
        <v>84</v>
      </c>
      <c r="R368" s="25" t="s">
        <v>84</v>
      </c>
      <c r="S368" s="25" t="s">
        <v>84</v>
      </c>
      <c r="T368" s="25" t="s">
        <v>84</v>
      </c>
      <c r="U368" s="94">
        <v>44378</v>
      </c>
      <c r="V368" s="94">
        <v>44438</v>
      </c>
      <c r="W368" s="94"/>
      <c r="X368" s="37" t="s">
        <v>64</v>
      </c>
      <c r="Y368" s="37" t="s">
        <v>64</v>
      </c>
      <c r="Z368" s="34" t="e">
        <f>(IF(AP368=#REF!,#REF!,V368-#REF!))</f>
        <v>#REF!</v>
      </c>
      <c r="AA368" s="126" t="s">
        <v>2166</v>
      </c>
      <c r="AB368" s="124"/>
      <c r="AC368" s="112"/>
      <c r="AD368" s="106"/>
      <c r="AE368" s="125"/>
      <c r="AF368" s="4" t="s">
        <v>197</v>
      </c>
      <c r="AG368" s="107">
        <v>-13</v>
      </c>
      <c r="AH368" s="118" t="s">
        <v>198</v>
      </c>
      <c r="AI368" s="124" t="s">
        <v>495</v>
      </c>
      <c r="AJ368" s="126" t="s">
        <v>2166</v>
      </c>
      <c r="AK368" s="145" t="s">
        <v>495</v>
      </c>
      <c r="AL368" s="127">
        <v>0</v>
      </c>
      <c r="AM368" s="125">
        <v>0</v>
      </c>
      <c r="AN368" s="118" t="s">
        <v>213</v>
      </c>
      <c r="AO368" s="193" t="s">
        <v>158</v>
      </c>
      <c r="AP368" s="192" t="s">
        <v>202</v>
      </c>
      <c r="AQ368" s="230" t="s">
        <v>1430</v>
      </c>
      <c r="AR368" s="233">
        <v>44613</v>
      </c>
      <c r="AS368" s="46" t="s">
        <v>62</v>
      </c>
      <c r="AT368" s="231" t="s">
        <v>84</v>
      </c>
      <c r="AU368" s="47">
        <v>1</v>
      </c>
      <c r="AV368" s="4" t="str">
        <f t="shared" si="6"/>
        <v>CUMPLIMIENTO TOTAL</v>
      </c>
      <c r="AW368" s="107" t="e">
        <f>(IF(AP368="CERRADO","NO APLICA ACCION CERRADA",AE368-#REF!))</f>
        <v>#REF!</v>
      </c>
      <c r="AX368" s="118" t="e">
        <f>(IF(AP368="CERRADO","NO APLICA ACCION CERRADA",IF(Z368&lt;=0,"VENCIDO",IF(Z368&lt;=#REF!,"POR VENCER","CON TIEMPO"))))</f>
        <v>#REF!</v>
      </c>
      <c r="AY368" s="233">
        <v>44637</v>
      </c>
      <c r="AZ368" s="2" t="s">
        <v>2394</v>
      </c>
      <c r="BA368" s="255" t="s">
        <v>206</v>
      </c>
      <c r="BB368" s="234">
        <v>1</v>
      </c>
      <c r="BC368" s="118" t="s">
        <v>49</v>
      </c>
      <c r="BD368" s="45"/>
      <c r="BE368" s="45"/>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row>
    <row r="369" spans="1:438" ht="50.25" hidden="1" customHeight="1" x14ac:dyDescent="0.25">
      <c r="A369" s="35">
        <v>716</v>
      </c>
      <c r="B369" s="25" t="s">
        <v>2398</v>
      </c>
      <c r="C369" s="25" t="s">
        <v>26</v>
      </c>
      <c r="D369" s="25" t="s">
        <v>99</v>
      </c>
      <c r="E369" s="25" t="s">
        <v>247</v>
      </c>
      <c r="F369" s="25" t="s">
        <v>360</v>
      </c>
      <c r="G369" s="25" t="s">
        <v>309</v>
      </c>
      <c r="H369" s="25" t="s">
        <v>6</v>
      </c>
      <c r="I369" s="28" t="s">
        <v>2399</v>
      </c>
      <c r="J369" s="28" t="s">
        <v>84</v>
      </c>
      <c r="K369" s="25" t="s">
        <v>2400</v>
      </c>
      <c r="L369" s="28">
        <v>2021</v>
      </c>
      <c r="M369" s="26" t="s">
        <v>2401</v>
      </c>
      <c r="N369" s="96" t="s">
        <v>2402</v>
      </c>
      <c r="O369" s="96" t="s">
        <v>2403</v>
      </c>
      <c r="P369" s="28" t="s">
        <v>84</v>
      </c>
      <c r="Q369" s="25" t="s">
        <v>84</v>
      </c>
      <c r="R369" s="25" t="s">
        <v>84</v>
      </c>
      <c r="S369" s="28" t="s">
        <v>84</v>
      </c>
      <c r="T369" s="28" t="s">
        <v>84</v>
      </c>
      <c r="U369" s="37">
        <v>44270</v>
      </c>
      <c r="V369" s="37">
        <v>44347</v>
      </c>
      <c r="W369" s="37"/>
      <c r="X369" s="37" t="s">
        <v>64</v>
      </c>
      <c r="Y369" s="37" t="s">
        <v>64</v>
      </c>
      <c r="Z369" s="34" t="e">
        <f>(IF(AP369=#REF!,#REF!,V369-#REF!))</f>
        <v>#REF!</v>
      </c>
      <c r="AA369" s="119" t="s">
        <v>2404</v>
      </c>
      <c r="AB369" s="124">
        <v>44372</v>
      </c>
      <c r="AC369" s="112" t="s">
        <v>221</v>
      </c>
      <c r="AD369" s="119" t="s">
        <v>2405</v>
      </c>
      <c r="AE369" s="125">
        <v>0.3</v>
      </c>
      <c r="AF369" s="4" t="s">
        <v>920</v>
      </c>
      <c r="AG369" s="107">
        <v>-104</v>
      </c>
      <c r="AH369" s="118" t="s">
        <v>198</v>
      </c>
      <c r="AI369" s="126">
        <v>44512</v>
      </c>
      <c r="AJ369" s="118" t="s">
        <v>2406</v>
      </c>
      <c r="AK369" s="144" t="s">
        <v>269</v>
      </c>
      <c r="AL369" s="127">
        <v>0</v>
      </c>
      <c r="AM369" s="127">
        <v>1</v>
      </c>
      <c r="AN369" s="118" t="s">
        <v>270</v>
      </c>
      <c r="AO369" s="193" t="s">
        <v>158</v>
      </c>
      <c r="AP369" s="192" t="s">
        <v>202</v>
      </c>
      <c r="AQ369" s="236" t="s">
        <v>2407</v>
      </c>
      <c r="AR369" s="238">
        <v>44613</v>
      </c>
      <c r="AS369" s="239" t="s">
        <v>62</v>
      </c>
      <c r="AT369" s="245" t="s">
        <v>2408</v>
      </c>
      <c r="AU369" s="47">
        <v>0.3</v>
      </c>
      <c r="AV369" s="4" t="str">
        <f t="shared" si="6"/>
        <v>AVANCE MINIMO</v>
      </c>
      <c r="AW369" s="107" t="e">
        <f>(IF(AP369="CERRADO","NO APLICA ACCION CERRADA",AE369-#REF!))</f>
        <v>#REF!</v>
      </c>
      <c r="AX369" s="118" t="e">
        <f>(IF(AP369="CERRADO","NO APLICA ACCION CERRADA",IF(Z369&lt;=0,"VENCIDO",IF(Z369&lt;=#REF!,"POR VENCER","CON TIEMPO"))))</f>
        <v>#REF!</v>
      </c>
      <c r="AY369" s="233">
        <v>44637</v>
      </c>
      <c r="AZ369" s="255" t="s">
        <v>2409</v>
      </c>
      <c r="BA369" s="255" t="s">
        <v>206</v>
      </c>
      <c r="BB369" s="234">
        <v>1</v>
      </c>
      <c r="BC369" s="118" t="s">
        <v>49</v>
      </c>
      <c r="BD369" s="45"/>
      <c r="BE369" s="45"/>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row>
    <row r="370" spans="1:438" s="78" customFormat="1" ht="50.25" hidden="1" customHeight="1" x14ac:dyDescent="0.25">
      <c r="A370" s="35">
        <v>731</v>
      </c>
      <c r="B370" s="87" t="s">
        <v>2410</v>
      </c>
      <c r="C370" s="76" t="s">
        <v>20</v>
      </c>
      <c r="D370" s="76" t="s">
        <v>95</v>
      </c>
      <c r="E370" s="76" t="s">
        <v>258</v>
      </c>
      <c r="F370" s="76" t="s">
        <v>1095</v>
      </c>
      <c r="G370" s="76"/>
      <c r="H370" s="76" t="s">
        <v>6</v>
      </c>
      <c r="I370" s="75" t="s">
        <v>2411</v>
      </c>
      <c r="J370" s="75" t="s">
        <v>84</v>
      </c>
      <c r="K370" s="76" t="s">
        <v>2412</v>
      </c>
      <c r="L370" s="75">
        <v>2021</v>
      </c>
      <c r="M370" s="79" t="s">
        <v>2413</v>
      </c>
      <c r="N370" s="79" t="s">
        <v>2414</v>
      </c>
      <c r="O370" s="79" t="s">
        <v>2415</v>
      </c>
      <c r="P370" s="28" t="s">
        <v>84</v>
      </c>
      <c r="Q370" s="76" t="s">
        <v>84</v>
      </c>
      <c r="R370" s="76" t="s">
        <v>84</v>
      </c>
      <c r="S370" s="28" t="s">
        <v>84</v>
      </c>
      <c r="T370" s="28" t="s">
        <v>84</v>
      </c>
      <c r="U370" s="146">
        <v>44287</v>
      </c>
      <c r="V370" s="147">
        <v>44531</v>
      </c>
      <c r="W370" s="37">
        <v>44452</v>
      </c>
      <c r="X370" s="77"/>
      <c r="Y370" s="77"/>
      <c r="Z370" s="34" t="e">
        <f>(IF(AP370=#REF!,#REF!,V370-#REF!))</f>
        <v>#REF!</v>
      </c>
      <c r="AA370" s="126" t="s">
        <v>2166</v>
      </c>
      <c r="AB370" s="140"/>
      <c r="AC370" s="140"/>
      <c r="AD370" s="140"/>
      <c r="AE370" s="141"/>
      <c r="AF370" s="4" t="s">
        <v>197</v>
      </c>
      <c r="AG370" s="107">
        <v>80</v>
      </c>
      <c r="AH370" s="118" t="s">
        <v>267</v>
      </c>
      <c r="AI370" s="124" t="s">
        <v>495</v>
      </c>
      <c r="AJ370" s="126" t="s">
        <v>2416</v>
      </c>
      <c r="AK370" s="118" t="s">
        <v>200</v>
      </c>
      <c r="AL370" s="142">
        <v>1</v>
      </c>
      <c r="AM370" s="141">
        <v>1</v>
      </c>
      <c r="AN370" s="118" t="s">
        <v>157</v>
      </c>
      <c r="AO370" s="193" t="s">
        <v>158</v>
      </c>
      <c r="AP370" s="191" t="s">
        <v>49</v>
      </c>
      <c r="AQ370" s="85" t="s">
        <v>154</v>
      </c>
      <c r="AR370" s="48">
        <v>44228</v>
      </c>
      <c r="AS370" s="46" t="s">
        <v>62</v>
      </c>
      <c r="AT370" s="46" t="s">
        <v>84</v>
      </c>
      <c r="AU370" s="47">
        <v>1</v>
      </c>
      <c r="AV370" s="4" t="str">
        <f t="shared" si="6"/>
        <v>CUMPLIMIENTO TOTAL</v>
      </c>
      <c r="AW370" s="107" t="str">
        <f>(IF(AP370="CERRADO","NO APLICA ACCION CERRADA",AE370-#REF!))</f>
        <v>NO APLICA ACCION CERRADA</v>
      </c>
      <c r="AX370" s="118" t="str">
        <f>(IF(AP370="CERRADO","NO APLICA ACCION CERRADA",IF(Z370&lt;=0,"VENCIDO",IF(Z370&lt;=#REF!,"POR VENCER","CON TIEMPO"))))</f>
        <v>NO APLICA ACCION CERRADA</v>
      </c>
      <c r="AY370" s="48">
        <v>44228</v>
      </c>
      <c r="AZ370" s="85" t="s">
        <v>154</v>
      </c>
      <c r="BA370" s="46" t="s">
        <v>84</v>
      </c>
      <c r="BB370" s="47">
        <v>1</v>
      </c>
      <c r="BC370" s="118" t="s">
        <v>49</v>
      </c>
      <c r="BD370" s="211"/>
      <c r="BE370" s="211"/>
    </row>
    <row r="371" spans="1:438" s="1" customFormat="1" ht="50.25" hidden="1" customHeight="1" x14ac:dyDescent="0.25">
      <c r="A371" s="35">
        <v>739</v>
      </c>
      <c r="B371" s="25" t="s">
        <v>2417</v>
      </c>
      <c r="C371" s="25" t="s">
        <v>27</v>
      </c>
      <c r="D371" s="25" t="s">
        <v>99</v>
      </c>
      <c r="E371" s="25" t="s">
        <v>247</v>
      </c>
      <c r="F371" s="25" t="s">
        <v>360</v>
      </c>
      <c r="G371" s="25"/>
      <c r="H371" s="25" t="s">
        <v>6</v>
      </c>
      <c r="I371" s="75" t="s">
        <v>2418</v>
      </c>
      <c r="J371" s="28" t="s">
        <v>84</v>
      </c>
      <c r="K371" s="25" t="s">
        <v>2419</v>
      </c>
      <c r="L371" s="28">
        <v>2021</v>
      </c>
      <c r="M371" s="26" t="s">
        <v>2420</v>
      </c>
      <c r="N371" s="26" t="s">
        <v>2421</v>
      </c>
      <c r="O371" s="26" t="s">
        <v>2422</v>
      </c>
      <c r="P371" s="25">
        <v>1</v>
      </c>
      <c r="Q371" s="28" t="s">
        <v>84</v>
      </c>
      <c r="R371" s="28" t="s">
        <v>84</v>
      </c>
      <c r="S371" s="28" t="s">
        <v>84</v>
      </c>
      <c r="T371" s="28" t="s">
        <v>84</v>
      </c>
      <c r="U371" s="39">
        <v>44321</v>
      </c>
      <c r="V371" s="39">
        <v>44530</v>
      </c>
      <c r="W371" s="39"/>
      <c r="X371" s="37" t="s">
        <v>64</v>
      </c>
      <c r="Y371" s="37" t="s">
        <v>64</v>
      </c>
      <c r="Z371" s="34" t="e">
        <f>(IF(AP371=#REF!,#REF!,V371-#REF!))</f>
        <v>#REF!</v>
      </c>
      <c r="AA371" s="126" t="s">
        <v>2166</v>
      </c>
      <c r="AB371" s="112"/>
      <c r="AC371" s="112"/>
      <c r="AD371" s="112"/>
      <c r="AE371" s="125"/>
      <c r="AF371" s="25" t="s">
        <v>197</v>
      </c>
      <c r="AG371" s="107">
        <v>79</v>
      </c>
      <c r="AH371" s="118" t="s">
        <v>267</v>
      </c>
      <c r="AI371" s="124" t="s">
        <v>495</v>
      </c>
      <c r="AJ371" s="126" t="s">
        <v>2166</v>
      </c>
      <c r="AK371" s="145" t="s">
        <v>495</v>
      </c>
      <c r="AL371" s="127">
        <v>0</v>
      </c>
      <c r="AM371" s="125">
        <v>0</v>
      </c>
      <c r="AN371" s="118" t="s">
        <v>270</v>
      </c>
      <c r="AO371" s="193" t="s">
        <v>158</v>
      </c>
      <c r="AP371" s="192" t="s">
        <v>202</v>
      </c>
      <c r="AQ371" s="256" t="s">
        <v>2423</v>
      </c>
      <c r="AR371" s="276">
        <v>44620</v>
      </c>
      <c r="AS371" s="256" t="s">
        <v>221</v>
      </c>
      <c r="AT371" s="256" t="s">
        <v>84</v>
      </c>
      <c r="AU371" s="271">
        <v>1</v>
      </c>
      <c r="AV371" s="4" t="str">
        <f t="shared" si="6"/>
        <v>CUMPLIMIENTO TOTAL</v>
      </c>
      <c r="AW371" s="107" t="e">
        <f>(IF(AP371="CERRADO","NO APLICA ACCION CERRADA",AE371-#REF!))</f>
        <v>#REF!</v>
      </c>
      <c r="AX371" s="118" t="e">
        <f>(IF(AP371="CERRADO","NO APLICA ACCION CERRADA",IF(Z371&lt;=0,"VENCIDO",IF(Z371&lt;=#REF!,"POR VENCER","CON TIEMPO"))))</f>
        <v>#REF!</v>
      </c>
      <c r="AY371" s="257">
        <v>44638</v>
      </c>
      <c r="AZ371" s="85" t="s">
        <v>2424</v>
      </c>
      <c r="BA371" s="45" t="s">
        <v>1170</v>
      </c>
      <c r="BB371" s="234">
        <v>1</v>
      </c>
      <c r="BC371" s="118" t="s">
        <v>49</v>
      </c>
      <c r="BD371" s="45"/>
      <c r="BE371" s="45"/>
    </row>
    <row r="372" spans="1:438" s="1" customFormat="1" ht="50.25" hidden="1" customHeight="1" x14ac:dyDescent="0.25">
      <c r="A372" s="35">
        <v>743</v>
      </c>
      <c r="B372" s="25" t="s">
        <v>2425</v>
      </c>
      <c r="C372" s="25" t="s">
        <v>38</v>
      </c>
      <c r="D372" s="40" t="s">
        <v>100</v>
      </c>
      <c r="E372" s="25" t="s">
        <v>88</v>
      </c>
      <c r="F372" s="25" t="s">
        <v>2426</v>
      </c>
      <c r="G372" s="25"/>
      <c r="H372" s="25" t="s">
        <v>6</v>
      </c>
      <c r="I372" s="75" t="s">
        <v>2427</v>
      </c>
      <c r="J372" s="28" t="s">
        <v>84</v>
      </c>
      <c r="K372" s="25" t="s">
        <v>2419</v>
      </c>
      <c r="L372" s="28">
        <v>2021</v>
      </c>
      <c r="M372" s="26" t="s">
        <v>2428</v>
      </c>
      <c r="N372" s="26" t="s">
        <v>2429</v>
      </c>
      <c r="O372" s="26" t="s">
        <v>2430</v>
      </c>
      <c r="P372" s="25">
        <v>1</v>
      </c>
      <c r="Q372" s="28" t="s">
        <v>84</v>
      </c>
      <c r="R372" s="28" t="s">
        <v>84</v>
      </c>
      <c r="S372" s="28" t="s">
        <v>84</v>
      </c>
      <c r="T372" s="28" t="s">
        <v>84</v>
      </c>
      <c r="U372" s="39">
        <v>44295</v>
      </c>
      <c r="V372" s="39">
        <v>44660</v>
      </c>
      <c r="W372" s="39"/>
      <c r="X372" s="37" t="s">
        <v>64</v>
      </c>
      <c r="Y372" s="37" t="s">
        <v>64</v>
      </c>
      <c r="Z372" s="34" t="e">
        <f>(IF(AP372=#REF!,#REF!,V372-#REF!))</f>
        <v>#REF!</v>
      </c>
      <c r="AA372" s="126" t="s">
        <v>2166</v>
      </c>
      <c r="AB372" s="112"/>
      <c r="AC372" s="112"/>
      <c r="AD372" s="112"/>
      <c r="AE372" s="125"/>
      <c r="AF372" s="25" t="s">
        <v>197</v>
      </c>
      <c r="AG372" s="107">
        <v>209</v>
      </c>
      <c r="AH372" s="118" t="s">
        <v>267</v>
      </c>
      <c r="AI372" s="124" t="s">
        <v>495</v>
      </c>
      <c r="AJ372" s="126" t="s">
        <v>2166</v>
      </c>
      <c r="AK372" s="145" t="s">
        <v>495</v>
      </c>
      <c r="AL372" s="127">
        <v>0</v>
      </c>
      <c r="AM372" s="125">
        <v>0</v>
      </c>
      <c r="AN372" s="118" t="s">
        <v>270</v>
      </c>
      <c r="AO372" s="193" t="s">
        <v>158</v>
      </c>
      <c r="AP372" s="192" t="s">
        <v>202</v>
      </c>
      <c r="AQ372" s="256" t="s">
        <v>2431</v>
      </c>
      <c r="AR372" s="267">
        <v>44620</v>
      </c>
      <c r="AS372" s="239" t="s">
        <v>1321</v>
      </c>
      <c r="AT372" s="256" t="s">
        <v>2432</v>
      </c>
      <c r="AU372" s="234">
        <v>0</v>
      </c>
      <c r="AV372" s="4" t="str">
        <f t="shared" si="6"/>
        <v>SIN AVANCE</v>
      </c>
      <c r="AW372" s="107" t="e">
        <f>(IF(AP372="CERRADO","NO APLICA ACCION CERRADA",AE372-#REF!))</f>
        <v>#REF!</v>
      </c>
      <c r="AX372" s="118" t="e">
        <f>(IF(AP372="CERRADO","NO APLICA ACCION CERRADA",IF(Z372&lt;=0,"VENCIDO",IF(Z372&lt;=#REF!,"POR VENCER","CON TIEMPO"))))</f>
        <v>#REF!</v>
      </c>
      <c r="AY372" s="257">
        <v>44638</v>
      </c>
      <c r="AZ372" s="330" t="s">
        <v>2433</v>
      </c>
      <c r="BA372" s="312" t="s">
        <v>1170</v>
      </c>
      <c r="BB372" s="234">
        <v>1</v>
      </c>
      <c r="BC372" s="118" t="s">
        <v>49</v>
      </c>
      <c r="BD372" s="45"/>
      <c r="BE372" s="45"/>
    </row>
    <row r="373" spans="1:438" s="1" customFormat="1" ht="50.25" hidden="1" customHeight="1" x14ac:dyDescent="0.25">
      <c r="A373" s="35">
        <v>744</v>
      </c>
      <c r="B373" s="25" t="s">
        <v>2425</v>
      </c>
      <c r="C373" s="25" t="s">
        <v>38</v>
      </c>
      <c r="D373" s="40" t="s">
        <v>100</v>
      </c>
      <c r="E373" s="25" t="s">
        <v>88</v>
      </c>
      <c r="F373" s="25" t="s">
        <v>2426</v>
      </c>
      <c r="G373" s="25"/>
      <c r="H373" s="25" t="s">
        <v>6</v>
      </c>
      <c r="I373" s="75" t="s">
        <v>2434</v>
      </c>
      <c r="J373" s="28" t="s">
        <v>84</v>
      </c>
      <c r="K373" s="25" t="s">
        <v>2419</v>
      </c>
      <c r="L373" s="28">
        <v>2021</v>
      </c>
      <c r="M373" s="26" t="s">
        <v>2428</v>
      </c>
      <c r="N373" s="26" t="s">
        <v>2429</v>
      </c>
      <c r="O373" s="26" t="s">
        <v>2435</v>
      </c>
      <c r="P373" s="25">
        <v>2</v>
      </c>
      <c r="Q373" s="28" t="s">
        <v>84</v>
      </c>
      <c r="R373" s="28" t="s">
        <v>84</v>
      </c>
      <c r="S373" s="28" t="s">
        <v>84</v>
      </c>
      <c r="T373" s="28" t="s">
        <v>84</v>
      </c>
      <c r="U373" s="39"/>
      <c r="V373" s="39"/>
      <c r="W373" s="39"/>
      <c r="X373" s="37"/>
      <c r="Y373" s="37"/>
      <c r="Z373" s="34" t="e">
        <f>(IF(AP373=#REF!,#REF!,V373-#REF!))</f>
        <v>#REF!</v>
      </c>
      <c r="AA373" s="126" t="s">
        <v>2166</v>
      </c>
      <c r="AB373" s="112"/>
      <c r="AC373" s="112"/>
      <c r="AD373" s="112"/>
      <c r="AE373" s="125"/>
      <c r="AF373" s="25" t="s">
        <v>197</v>
      </c>
      <c r="AG373" s="107">
        <v>-44451</v>
      </c>
      <c r="AH373" s="118" t="s">
        <v>198</v>
      </c>
      <c r="AI373" s="124" t="s">
        <v>495</v>
      </c>
      <c r="AJ373" s="126" t="s">
        <v>2166</v>
      </c>
      <c r="AK373" s="145" t="s">
        <v>495</v>
      </c>
      <c r="AL373" s="127">
        <v>0</v>
      </c>
      <c r="AM373" s="125">
        <v>0</v>
      </c>
      <c r="AN373" s="118" t="s">
        <v>213</v>
      </c>
      <c r="AO373" s="193" t="s">
        <v>158</v>
      </c>
      <c r="AP373" s="192" t="s">
        <v>202</v>
      </c>
      <c r="AQ373" s="256" t="s">
        <v>2436</v>
      </c>
      <c r="AR373" s="48">
        <v>44620</v>
      </c>
      <c r="AS373" s="46" t="s">
        <v>1321</v>
      </c>
      <c r="AT373" s="46" t="s">
        <v>84</v>
      </c>
      <c r="AU373" s="47">
        <v>1</v>
      </c>
      <c r="AV373" s="4" t="str">
        <f t="shared" si="6"/>
        <v>CUMPLIMIENTO TOTAL</v>
      </c>
      <c r="AW373" s="107" t="e">
        <f>(IF(AP373="CERRADO","NO APLICA ACCION CERRADA",AE373-#REF!))</f>
        <v>#REF!</v>
      </c>
      <c r="AX373" s="118" t="e">
        <f>(IF(AP373="CERRADO","NO APLICA ACCION CERRADA",IF(Z373&lt;=0,"VENCIDO",IF(Z373&lt;=#REF!,"POR VENCER","CON TIEMPO"))))</f>
        <v>#REF!</v>
      </c>
      <c r="AY373" s="257">
        <v>44638</v>
      </c>
      <c r="AZ373" s="330" t="s">
        <v>2433</v>
      </c>
      <c r="BA373" s="45" t="s">
        <v>1170</v>
      </c>
      <c r="BB373" s="234">
        <v>1</v>
      </c>
      <c r="BC373" s="118" t="s">
        <v>49</v>
      </c>
      <c r="BD373" s="45"/>
      <c r="BE373" s="45"/>
    </row>
    <row r="374" spans="1:438" s="1" customFormat="1" ht="50.25" hidden="1" customHeight="1" x14ac:dyDescent="0.25">
      <c r="A374" s="35">
        <v>745</v>
      </c>
      <c r="B374" s="25" t="s">
        <v>2425</v>
      </c>
      <c r="C374" s="25" t="s">
        <v>29</v>
      </c>
      <c r="D374" s="25" t="s">
        <v>99</v>
      </c>
      <c r="E374" s="25" t="s">
        <v>88</v>
      </c>
      <c r="F374" s="25" t="s">
        <v>2426</v>
      </c>
      <c r="G374" s="25"/>
      <c r="H374" s="25" t="s">
        <v>6</v>
      </c>
      <c r="I374" s="75" t="s">
        <v>2437</v>
      </c>
      <c r="J374" s="28" t="s">
        <v>84</v>
      </c>
      <c r="K374" s="25" t="s">
        <v>2419</v>
      </c>
      <c r="L374" s="28">
        <v>2021</v>
      </c>
      <c r="M374" s="26" t="s">
        <v>2428</v>
      </c>
      <c r="N374" s="26" t="s">
        <v>2429</v>
      </c>
      <c r="O374" s="26" t="s">
        <v>2438</v>
      </c>
      <c r="P374" s="25">
        <v>3</v>
      </c>
      <c r="Q374" s="28" t="s">
        <v>84</v>
      </c>
      <c r="R374" s="28" t="s">
        <v>84</v>
      </c>
      <c r="S374" s="28" t="s">
        <v>84</v>
      </c>
      <c r="T374" s="28" t="s">
        <v>84</v>
      </c>
      <c r="U374" s="39"/>
      <c r="V374" s="39"/>
      <c r="W374" s="39"/>
      <c r="X374" s="37"/>
      <c r="Y374" s="37"/>
      <c r="Z374" s="34" t="e">
        <f>(IF(AP374=#REF!,#REF!,V374-#REF!))</f>
        <v>#REF!</v>
      </c>
      <c r="AA374" s="126" t="s">
        <v>2166</v>
      </c>
      <c r="AB374" s="112"/>
      <c r="AC374" s="112"/>
      <c r="AD374" s="112"/>
      <c r="AE374" s="125"/>
      <c r="AF374" s="25" t="s">
        <v>197</v>
      </c>
      <c r="AG374" s="107">
        <v>-44451</v>
      </c>
      <c r="AH374" s="118" t="s">
        <v>198</v>
      </c>
      <c r="AI374" s="124" t="s">
        <v>495</v>
      </c>
      <c r="AJ374" s="126" t="s">
        <v>2166</v>
      </c>
      <c r="AK374" s="145" t="s">
        <v>495</v>
      </c>
      <c r="AL374" s="127">
        <v>0</v>
      </c>
      <c r="AM374" s="125">
        <v>0</v>
      </c>
      <c r="AN374" s="118" t="s">
        <v>213</v>
      </c>
      <c r="AO374" s="193" t="s">
        <v>158</v>
      </c>
      <c r="AP374" s="192" t="s">
        <v>202</v>
      </c>
      <c r="AQ374" s="281" t="s">
        <v>2439</v>
      </c>
      <c r="AR374" s="282">
        <v>44620</v>
      </c>
      <c r="AS374" s="259" t="s">
        <v>221</v>
      </c>
      <c r="AT374" s="265" t="s">
        <v>2368</v>
      </c>
      <c r="AU374" s="280">
        <v>0</v>
      </c>
      <c r="AV374" s="4" t="str">
        <f t="shared" si="6"/>
        <v>SIN AVANCE</v>
      </c>
      <c r="AW374" s="107" t="e">
        <f>(IF(AP374="CERRADO","NO APLICA ACCION CERRADA",AE374-#REF!))</f>
        <v>#REF!</v>
      </c>
      <c r="AX374" s="118" t="e">
        <f>(IF(AP374="CERRADO","NO APLICA ACCION CERRADA",IF(Z374&lt;=0,"VENCIDO",IF(Z374&lt;=#REF!,"POR VENCER","CON TIEMPO"))))</f>
        <v>#REF!</v>
      </c>
      <c r="AY374" s="257">
        <v>44638</v>
      </c>
      <c r="AZ374" s="2" t="s">
        <v>2433</v>
      </c>
      <c r="BA374" s="255" t="s">
        <v>1170</v>
      </c>
      <c r="BB374" s="234">
        <v>1</v>
      </c>
      <c r="BC374" s="118" t="s">
        <v>49</v>
      </c>
      <c r="BD374" s="45"/>
      <c r="BE374" s="45"/>
    </row>
    <row r="375" spans="1:438" s="1" customFormat="1" ht="50.25" hidden="1" customHeight="1" x14ac:dyDescent="0.25">
      <c r="A375" s="35">
        <v>746</v>
      </c>
      <c r="B375" s="25" t="s">
        <v>2425</v>
      </c>
      <c r="C375" s="25" t="s">
        <v>38</v>
      </c>
      <c r="D375" s="40" t="s">
        <v>100</v>
      </c>
      <c r="E375" s="25" t="s">
        <v>88</v>
      </c>
      <c r="F375" s="25" t="s">
        <v>2426</v>
      </c>
      <c r="G375" s="25"/>
      <c r="H375" s="25" t="s">
        <v>6</v>
      </c>
      <c r="I375" s="75" t="s">
        <v>2440</v>
      </c>
      <c r="J375" s="28" t="s">
        <v>84</v>
      </c>
      <c r="K375" s="25" t="s">
        <v>2419</v>
      </c>
      <c r="L375" s="28">
        <v>2021</v>
      </c>
      <c r="M375" s="26" t="s">
        <v>2428</v>
      </c>
      <c r="N375" s="26" t="s">
        <v>2429</v>
      </c>
      <c r="O375" s="26" t="s">
        <v>2441</v>
      </c>
      <c r="P375" s="25">
        <v>4</v>
      </c>
      <c r="Q375" s="28" t="s">
        <v>84</v>
      </c>
      <c r="R375" s="28" t="s">
        <v>84</v>
      </c>
      <c r="S375" s="28" t="s">
        <v>84</v>
      </c>
      <c r="T375" s="28" t="s">
        <v>84</v>
      </c>
      <c r="U375" s="39"/>
      <c r="V375" s="39"/>
      <c r="W375" s="39"/>
      <c r="X375" s="37"/>
      <c r="Y375" s="37"/>
      <c r="Z375" s="34" t="e">
        <f>(IF(AP375=#REF!,#REF!,V375-#REF!))</f>
        <v>#REF!</v>
      </c>
      <c r="AA375" s="126" t="s">
        <v>2166</v>
      </c>
      <c r="AB375" s="112"/>
      <c r="AC375" s="112"/>
      <c r="AD375" s="112"/>
      <c r="AE375" s="125"/>
      <c r="AF375" s="25" t="s">
        <v>197</v>
      </c>
      <c r="AG375" s="107">
        <v>-44451</v>
      </c>
      <c r="AH375" s="118" t="s">
        <v>198</v>
      </c>
      <c r="AI375" s="124" t="s">
        <v>495</v>
      </c>
      <c r="AJ375" s="126" t="s">
        <v>2166</v>
      </c>
      <c r="AK375" s="145" t="s">
        <v>495</v>
      </c>
      <c r="AL375" s="127">
        <v>0</v>
      </c>
      <c r="AM375" s="125">
        <v>0</v>
      </c>
      <c r="AN375" s="118" t="s">
        <v>213</v>
      </c>
      <c r="AO375" s="193" t="s">
        <v>158</v>
      </c>
      <c r="AP375" s="192" t="s">
        <v>202</v>
      </c>
      <c r="AQ375" s="256" t="s">
        <v>2436</v>
      </c>
      <c r="AR375" s="48">
        <v>44620</v>
      </c>
      <c r="AS375" s="46" t="s">
        <v>1321</v>
      </c>
      <c r="AT375" s="46" t="s">
        <v>84</v>
      </c>
      <c r="AU375" s="47">
        <v>1</v>
      </c>
      <c r="AV375" s="4" t="str">
        <f t="shared" si="6"/>
        <v>CUMPLIMIENTO TOTAL</v>
      </c>
      <c r="AW375" s="107" t="e">
        <f>(IF(AP375="CERRADO","NO APLICA ACCION CERRADA",AE375-#REF!))</f>
        <v>#REF!</v>
      </c>
      <c r="AX375" s="118" t="e">
        <f>(IF(AP375="CERRADO","NO APLICA ACCION CERRADA",IF(Z375&lt;=0,"VENCIDO",IF(Z375&lt;=#REF!,"POR VENCER","CON TIEMPO"))))</f>
        <v>#REF!</v>
      </c>
      <c r="AY375" s="257">
        <v>44638</v>
      </c>
      <c r="AZ375" s="2" t="s">
        <v>2433</v>
      </c>
      <c r="BA375" s="255" t="s">
        <v>1170</v>
      </c>
      <c r="BB375" s="234">
        <v>1</v>
      </c>
      <c r="BC375" s="118" t="s">
        <v>49</v>
      </c>
      <c r="BD375" s="45"/>
      <c r="BE375" s="45"/>
    </row>
    <row r="376" spans="1:438" s="1" customFormat="1" ht="50.25" hidden="1" customHeight="1" x14ac:dyDescent="0.25">
      <c r="A376" s="35">
        <v>747</v>
      </c>
      <c r="B376" s="25" t="s">
        <v>2425</v>
      </c>
      <c r="C376" s="25" t="s">
        <v>38</v>
      </c>
      <c r="D376" s="40" t="s">
        <v>100</v>
      </c>
      <c r="E376" s="25" t="s">
        <v>88</v>
      </c>
      <c r="F376" s="25" t="s">
        <v>2426</v>
      </c>
      <c r="G376" s="25"/>
      <c r="H376" s="25" t="s">
        <v>6</v>
      </c>
      <c r="I376" s="98" t="s">
        <v>2442</v>
      </c>
      <c r="J376" s="28" t="s">
        <v>84</v>
      </c>
      <c r="K376" s="25" t="s">
        <v>2419</v>
      </c>
      <c r="L376" s="28">
        <v>2021</v>
      </c>
      <c r="M376" s="26" t="s">
        <v>2428</v>
      </c>
      <c r="N376" s="26" t="s">
        <v>2429</v>
      </c>
      <c r="O376" s="26" t="s">
        <v>2443</v>
      </c>
      <c r="P376" s="25">
        <v>5</v>
      </c>
      <c r="Q376" s="28" t="s">
        <v>84</v>
      </c>
      <c r="R376" s="28" t="s">
        <v>84</v>
      </c>
      <c r="S376" s="28" t="s">
        <v>84</v>
      </c>
      <c r="T376" s="28" t="s">
        <v>84</v>
      </c>
      <c r="U376" s="39"/>
      <c r="V376" s="39"/>
      <c r="W376" s="39"/>
      <c r="X376" s="37"/>
      <c r="Y376" s="37"/>
      <c r="Z376" s="34" t="e">
        <f>(IF(AP376=#REF!,#REF!,V376-#REF!))</f>
        <v>#REF!</v>
      </c>
      <c r="AA376" s="126" t="s">
        <v>2166</v>
      </c>
      <c r="AB376" s="112"/>
      <c r="AC376" s="112"/>
      <c r="AD376" s="112"/>
      <c r="AE376" s="125"/>
      <c r="AF376" s="25" t="s">
        <v>197</v>
      </c>
      <c r="AG376" s="107">
        <v>-44451</v>
      </c>
      <c r="AH376" s="118" t="s">
        <v>198</v>
      </c>
      <c r="AI376" s="124" t="s">
        <v>495</v>
      </c>
      <c r="AJ376" s="126" t="s">
        <v>2166</v>
      </c>
      <c r="AK376" s="145" t="s">
        <v>495</v>
      </c>
      <c r="AL376" s="127">
        <v>0</v>
      </c>
      <c r="AM376" s="125">
        <v>0</v>
      </c>
      <c r="AN376" s="118" t="s">
        <v>213</v>
      </c>
      <c r="AO376" s="193" t="s">
        <v>158</v>
      </c>
      <c r="AP376" s="192" t="s">
        <v>202</v>
      </c>
      <c r="AQ376" s="256" t="s">
        <v>2444</v>
      </c>
      <c r="AR376" s="48">
        <v>44620</v>
      </c>
      <c r="AS376" s="46" t="s">
        <v>1321</v>
      </c>
      <c r="AT376" s="46" t="s">
        <v>84</v>
      </c>
      <c r="AU376" s="47">
        <v>1</v>
      </c>
      <c r="AV376" s="4" t="str">
        <f t="shared" si="6"/>
        <v>CUMPLIMIENTO TOTAL</v>
      </c>
      <c r="AW376" s="107" t="e">
        <f>(IF(AP376="CERRADO","NO APLICA ACCION CERRADA",AE376-#REF!))</f>
        <v>#REF!</v>
      </c>
      <c r="AX376" s="118" t="e">
        <f>(IF(AP376="CERRADO","NO APLICA ACCION CERRADA",IF(Z376&lt;=0,"VENCIDO",IF(Z376&lt;=#REF!,"POR VENCER","CON TIEMPO"))))</f>
        <v>#REF!</v>
      </c>
      <c r="AY376" s="257">
        <v>44638</v>
      </c>
      <c r="AZ376" s="2" t="s">
        <v>2433</v>
      </c>
      <c r="BA376" s="255" t="s">
        <v>1170</v>
      </c>
      <c r="BB376" s="234">
        <v>1</v>
      </c>
      <c r="BC376" s="118" t="s">
        <v>49</v>
      </c>
      <c r="BD376" s="45"/>
      <c r="BE376" s="45"/>
    </row>
    <row r="377" spans="1:438" s="1" customFormat="1" ht="50.25" hidden="1" customHeight="1" x14ac:dyDescent="0.25">
      <c r="A377" s="35">
        <v>751</v>
      </c>
      <c r="B377" s="25" t="s">
        <v>2445</v>
      </c>
      <c r="C377" s="25" t="s">
        <v>35</v>
      </c>
      <c r="D377" s="40" t="s">
        <v>99</v>
      </c>
      <c r="E377" s="40" t="s">
        <v>247</v>
      </c>
      <c r="F377" s="40" t="s">
        <v>360</v>
      </c>
      <c r="G377" s="25"/>
      <c r="H377" s="25" t="s">
        <v>6</v>
      </c>
      <c r="I377" s="75" t="s">
        <v>2446</v>
      </c>
      <c r="J377" s="28" t="s">
        <v>84</v>
      </c>
      <c r="K377" s="25" t="s">
        <v>2419</v>
      </c>
      <c r="L377" s="28">
        <v>2021</v>
      </c>
      <c r="M377" s="26" t="s">
        <v>2447</v>
      </c>
      <c r="N377" s="26" t="s">
        <v>2448</v>
      </c>
      <c r="O377" s="26" t="s">
        <v>2449</v>
      </c>
      <c r="P377" s="25">
        <v>1</v>
      </c>
      <c r="Q377" s="28" t="s">
        <v>84</v>
      </c>
      <c r="R377" s="28" t="s">
        <v>84</v>
      </c>
      <c r="S377" s="28" t="s">
        <v>84</v>
      </c>
      <c r="T377" s="28" t="s">
        <v>84</v>
      </c>
      <c r="U377" s="39">
        <v>44321</v>
      </c>
      <c r="V377" s="39">
        <v>44530</v>
      </c>
      <c r="W377" s="39"/>
      <c r="X377" s="37" t="s">
        <v>64</v>
      </c>
      <c r="Y377" s="37" t="s">
        <v>64</v>
      </c>
      <c r="Z377" s="34" t="e">
        <f>(IF(AP377=#REF!,#REF!,V377-#REF!))</f>
        <v>#REF!</v>
      </c>
      <c r="AA377" s="126" t="s">
        <v>2166</v>
      </c>
      <c r="AB377" s="112"/>
      <c r="AC377" s="112"/>
      <c r="AD377" s="112"/>
      <c r="AE377" s="125"/>
      <c r="AF377" s="25" t="s">
        <v>197</v>
      </c>
      <c r="AG377" s="107">
        <v>79</v>
      </c>
      <c r="AH377" s="118" t="s">
        <v>267</v>
      </c>
      <c r="AI377" s="124" t="s">
        <v>495</v>
      </c>
      <c r="AJ377" s="126" t="s">
        <v>2166</v>
      </c>
      <c r="AK377" s="145" t="s">
        <v>495</v>
      </c>
      <c r="AL377" s="127">
        <v>0</v>
      </c>
      <c r="AM377" s="125">
        <v>0</v>
      </c>
      <c r="AN377" s="118" t="s">
        <v>270</v>
      </c>
      <c r="AO377" s="193" t="s">
        <v>158</v>
      </c>
      <c r="AP377" s="192" t="s">
        <v>202</v>
      </c>
      <c r="AQ377" s="2" t="s">
        <v>2450</v>
      </c>
      <c r="AR377" s="277">
        <v>44620</v>
      </c>
      <c r="AS377" s="278" t="s">
        <v>221</v>
      </c>
      <c r="AT377" s="278" t="s">
        <v>84</v>
      </c>
      <c r="AU377" s="279">
        <v>1</v>
      </c>
      <c r="AV377" s="4" t="str">
        <f t="shared" si="6"/>
        <v>CUMPLIMIENTO TOTAL</v>
      </c>
      <c r="AW377" s="107" t="e">
        <f>(IF(AP377="CERRADO","NO APLICA ACCION CERRADA",AE377-#REF!))</f>
        <v>#REF!</v>
      </c>
      <c r="AX377" s="118" t="e">
        <f>(IF(AP377="CERRADO","NO APLICA ACCION CERRADA",IF(Z377&lt;=0,"VENCIDO",IF(Z377&lt;=#REF!,"POR VENCER","CON TIEMPO"))))</f>
        <v>#REF!</v>
      </c>
      <c r="AY377" s="257">
        <v>44638</v>
      </c>
      <c r="AZ377" s="85" t="s">
        <v>2451</v>
      </c>
      <c r="BA377" s="45" t="s">
        <v>1170</v>
      </c>
      <c r="BB377" s="234">
        <v>1</v>
      </c>
      <c r="BC377" s="118" t="s">
        <v>49</v>
      </c>
      <c r="BD377" s="45"/>
      <c r="BE377" s="45"/>
    </row>
    <row r="378" spans="1:438" s="1" customFormat="1" ht="50.25" hidden="1" customHeight="1" x14ac:dyDescent="0.25">
      <c r="A378" s="35">
        <v>752</v>
      </c>
      <c r="B378" s="40" t="s">
        <v>2452</v>
      </c>
      <c r="C378" s="25" t="s">
        <v>29</v>
      </c>
      <c r="D378" s="40" t="s">
        <v>99</v>
      </c>
      <c r="E378" s="25" t="s">
        <v>462</v>
      </c>
      <c r="F378" s="25" t="s">
        <v>1188</v>
      </c>
      <c r="G378" s="25"/>
      <c r="H378" s="25" t="s">
        <v>6</v>
      </c>
      <c r="I378" s="75" t="s">
        <v>2453</v>
      </c>
      <c r="J378" s="28" t="s">
        <v>84</v>
      </c>
      <c r="K378" s="25" t="s">
        <v>2454</v>
      </c>
      <c r="L378" s="25">
        <v>2021</v>
      </c>
      <c r="M378" s="29" t="s">
        <v>2455</v>
      </c>
      <c r="N378" s="29" t="s">
        <v>2456</v>
      </c>
      <c r="O378" s="29" t="s">
        <v>2457</v>
      </c>
      <c r="P378" s="25">
        <v>1</v>
      </c>
      <c r="Q378" s="28" t="s">
        <v>84</v>
      </c>
      <c r="R378" s="28" t="s">
        <v>84</v>
      </c>
      <c r="S378" s="28" t="s">
        <v>84</v>
      </c>
      <c r="T378" s="28" t="s">
        <v>84</v>
      </c>
      <c r="U378" s="39">
        <v>44341</v>
      </c>
      <c r="V378" s="39">
        <v>44469</v>
      </c>
      <c r="W378" s="39"/>
      <c r="X378" s="37" t="s">
        <v>64</v>
      </c>
      <c r="Y378" s="37" t="s">
        <v>64</v>
      </c>
      <c r="Z378" s="34" t="e">
        <f>(IF(AP378=#REF!,#REF!,V378-#REF!))</f>
        <v>#REF!</v>
      </c>
      <c r="AA378" s="126" t="s">
        <v>2166</v>
      </c>
      <c r="AB378" s="112"/>
      <c r="AC378" s="112"/>
      <c r="AD378" s="112"/>
      <c r="AE378" s="125"/>
      <c r="AF378" s="25" t="s">
        <v>197</v>
      </c>
      <c r="AG378" s="107">
        <v>18</v>
      </c>
      <c r="AH378" s="118" t="s">
        <v>267</v>
      </c>
      <c r="AI378" s="124" t="s">
        <v>495</v>
      </c>
      <c r="AJ378" s="126" t="s">
        <v>2166</v>
      </c>
      <c r="AK378" s="145" t="s">
        <v>495</v>
      </c>
      <c r="AL378" s="127">
        <v>0</v>
      </c>
      <c r="AM378" s="125">
        <v>0</v>
      </c>
      <c r="AN378" s="118" t="s">
        <v>270</v>
      </c>
      <c r="AO378" s="193" t="s">
        <v>158</v>
      </c>
      <c r="AP378" s="192" t="s">
        <v>202</v>
      </c>
      <c r="AQ378" s="256" t="s">
        <v>491</v>
      </c>
      <c r="AR378" s="48">
        <v>44228</v>
      </c>
      <c r="AS378" s="46" t="s">
        <v>62</v>
      </c>
      <c r="AT378" s="46" t="s">
        <v>84</v>
      </c>
      <c r="AU378" s="47">
        <v>1</v>
      </c>
      <c r="AV378" s="4" t="str">
        <f t="shared" si="6"/>
        <v>CUMPLIMIENTO TOTAL</v>
      </c>
      <c r="AW378" s="107" t="e">
        <f>(IF(AP378="CERRADO","NO APLICA ACCION CERRADA",AE378-#REF!))</f>
        <v>#REF!</v>
      </c>
      <c r="AX378" s="118" t="e">
        <f>(IF(AP378="CERRADO","NO APLICA ACCION CERRADA",IF(Z378&lt;=0,"VENCIDO",IF(Z378&lt;=#REF!,"POR VENCER","CON TIEMPO"))))</f>
        <v>#REF!</v>
      </c>
      <c r="AY378" s="233">
        <v>44638</v>
      </c>
      <c r="AZ378" s="325" t="s">
        <v>2458</v>
      </c>
      <c r="BA378" s="255" t="s">
        <v>2221</v>
      </c>
      <c r="BB378" s="235">
        <v>1</v>
      </c>
      <c r="BC378" s="118" t="s">
        <v>49</v>
      </c>
      <c r="BD378" s="45"/>
      <c r="BE378" s="45"/>
    </row>
    <row r="379" spans="1:438" ht="50.25" hidden="1" customHeight="1" x14ac:dyDescent="0.25">
      <c r="A379" s="35">
        <v>754</v>
      </c>
      <c r="B379" s="4" t="s">
        <v>2459</v>
      </c>
      <c r="C379" s="25" t="s">
        <v>29</v>
      </c>
      <c r="D379" s="86" t="s">
        <v>99</v>
      </c>
      <c r="E379" s="25" t="s">
        <v>462</v>
      </c>
      <c r="F379" s="25" t="s">
        <v>1188</v>
      </c>
      <c r="G379" s="25"/>
      <c r="H379" s="76" t="s">
        <v>6</v>
      </c>
      <c r="I379" s="75" t="s">
        <v>2460</v>
      </c>
      <c r="J379" s="75" t="s">
        <v>84</v>
      </c>
      <c r="K379" s="25" t="s">
        <v>2454</v>
      </c>
      <c r="L379" s="25">
        <v>2021</v>
      </c>
      <c r="M379" s="4" t="s">
        <v>2461</v>
      </c>
      <c r="N379" s="117" t="s">
        <v>2462</v>
      </c>
      <c r="O379" s="4" t="s">
        <v>2463</v>
      </c>
      <c r="P379" s="25">
        <v>1</v>
      </c>
      <c r="Q379" s="28" t="s">
        <v>84</v>
      </c>
      <c r="R379" s="28" t="s">
        <v>84</v>
      </c>
      <c r="S379" s="28" t="s">
        <v>84</v>
      </c>
      <c r="T379" s="28" t="s">
        <v>84</v>
      </c>
      <c r="U379" s="94">
        <v>44378</v>
      </c>
      <c r="V379" s="94">
        <v>44423</v>
      </c>
      <c r="W379" s="94"/>
      <c r="X379" s="77" t="s">
        <v>64</v>
      </c>
      <c r="Y379" s="77" t="s">
        <v>64</v>
      </c>
      <c r="Z379" s="34" t="e">
        <f>(IF(AP379=#REF!,#REF!,V379-#REF!))</f>
        <v>#REF!</v>
      </c>
      <c r="AA379" s="126" t="s">
        <v>2166</v>
      </c>
      <c r="AB379" s="112"/>
      <c r="AC379" s="112"/>
      <c r="AD379" s="112"/>
      <c r="AE379" s="125"/>
      <c r="AF379" s="4" t="s">
        <v>197</v>
      </c>
      <c r="AG379" s="107">
        <v>-28</v>
      </c>
      <c r="AH379" s="118" t="s">
        <v>198</v>
      </c>
      <c r="AI379" s="124" t="s">
        <v>495</v>
      </c>
      <c r="AJ379" s="126" t="s">
        <v>2166</v>
      </c>
      <c r="AK379" s="145" t="s">
        <v>495</v>
      </c>
      <c r="AL379" s="127">
        <v>0</v>
      </c>
      <c r="AM379" s="125">
        <v>0</v>
      </c>
      <c r="AN379" s="118" t="s">
        <v>213</v>
      </c>
      <c r="AO379" s="193" t="s">
        <v>158</v>
      </c>
      <c r="AP379" s="192" t="s">
        <v>202</v>
      </c>
      <c r="AQ379" s="256" t="s">
        <v>2464</v>
      </c>
      <c r="AR379" s="252">
        <v>44620</v>
      </c>
      <c r="AS379" s="2" t="s">
        <v>62</v>
      </c>
      <c r="AT379" s="85" t="s">
        <v>84</v>
      </c>
      <c r="AU379" s="270">
        <v>1</v>
      </c>
      <c r="AV379" s="4" t="str">
        <f t="shared" si="6"/>
        <v>CUMPLIMIENTO TOTAL</v>
      </c>
      <c r="AW379" s="107" t="e">
        <f>(IF(AP379="CERRADO","NO APLICA ACCION CERRADA",AE379-#REF!))</f>
        <v>#REF!</v>
      </c>
      <c r="AX379" s="118" t="e">
        <f>(IF(AP379="CERRADO","NO APLICA ACCION CERRADA",IF(Z379&lt;=0,"VENCIDO",IF(Z379&lt;=#REF!,"POR VENCER","CON TIEMPO"))))</f>
        <v>#REF!</v>
      </c>
      <c r="AY379" s="233">
        <v>44638</v>
      </c>
      <c r="AZ379" s="325" t="s">
        <v>2465</v>
      </c>
      <c r="BA379" s="255" t="s">
        <v>2221</v>
      </c>
      <c r="BB379" s="235">
        <v>1</v>
      </c>
      <c r="BC379" s="118" t="s">
        <v>49</v>
      </c>
      <c r="BD379" s="45"/>
      <c r="BE379" s="45"/>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row>
    <row r="380" spans="1:438" ht="50.25" hidden="1" customHeight="1" x14ac:dyDescent="0.25">
      <c r="A380" s="35">
        <v>781</v>
      </c>
      <c r="B380" s="4" t="s">
        <v>2466</v>
      </c>
      <c r="C380" s="74" t="s">
        <v>29</v>
      </c>
      <c r="D380" s="86" t="s">
        <v>99</v>
      </c>
      <c r="E380" s="25" t="s">
        <v>2467</v>
      </c>
      <c r="F380" s="25" t="s">
        <v>457</v>
      </c>
      <c r="G380" s="25"/>
      <c r="H380" s="76" t="s">
        <v>6</v>
      </c>
      <c r="I380" s="75" t="s">
        <v>2468</v>
      </c>
      <c r="J380" s="112" t="s">
        <v>84</v>
      </c>
      <c r="K380" s="119" t="s">
        <v>2469</v>
      </c>
      <c r="L380" s="25">
        <v>2021</v>
      </c>
      <c r="M380" s="110" t="s">
        <v>2470</v>
      </c>
      <c r="N380" s="4" t="s">
        <v>2471</v>
      </c>
      <c r="O380" s="74" t="s">
        <v>2472</v>
      </c>
      <c r="P380" s="28" t="s">
        <v>84</v>
      </c>
      <c r="Q380" s="28" t="s">
        <v>84</v>
      </c>
      <c r="R380" s="28" t="s">
        <v>84</v>
      </c>
      <c r="S380" s="28" t="s">
        <v>84</v>
      </c>
      <c r="T380" s="28" t="s">
        <v>84</v>
      </c>
      <c r="U380" s="94">
        <v>44440</v>
      </c>
      <c r="V380" s="94">
        <v>44469</v>
      </c>
      <c r="W380" s="94"/>
      <c r="X380" s="77" t="s">
        <v>64</v>
      </c>
      <c r="Y380" s="77" t="s">
        <v>64</v>
      </c>
      <c r="Z380" s="34" t="e">
        <f>(IF(AP380=#REF!,#REF!,V380-#REF!))</f>
        <v>#REF!</v>
      </c>
      <c r="AA380" s="126" t="s">
        <v>2166</v>
      </c>
      <c r="AB380" s="112"/>
      <c r="AC380" s="112"/>
      <c r="AD380" s="112"/>
      <c r="AE380" s="125"/>
      <c r="AF380" s="4" t="s">
        <v>197</v>
      </c>
      <c r="AG380" s="107">
        <v>18</v>
      </c>
      <c r="AH380" s="118" t="s">
        <v>267</v>
      </c>
      <c r="AI380" s="124" t="s">
        <v>495</v>
      </c>
      <c r="AJ380" s="126" t="s">
        <v>2166</v>
      </c>
      <c r="AK380" s="145" t="s">
        <v>495</v>
      </c>
      <c r="AL380" s="127">
        <v>0</v>
      </c>
      <c r="AM380" s="125">
        <v>0</v>
      </c>
      <c r="AN380" s="118" t="s">
        <v>270</v>
      </c>
      <c r="AO380" s="193" t="s">
        <v>158</v>
      </c>
      <c r="AP380" s="192" t="s">
        <v>202</v>
      </c>
      <c r="AQ380" s="256" t="s">
        <v>2473</v>
      </c>
      <c r="AR380" s="252">
        <v>44620</v>
      </c>
      <c r="AS380" s="2" t="s">
        <v>62</v>
      </c>
      <c r="AT380" s="85" t="s">
        <v>84</v>
      </c>
      <c r="AU380" s="270">
        <v>1</v>
      </c>
      <c r="AV380" s="4" t="str">
        <f t="shared" si="6"/>
        <v>CUMPLIMIENTO TOTAL</v>
      </c>
      <c r="AW380" s="107" t="e">
        <f>(IF(AP380="CERRADO","NO APLICA ACCION CERRADA",AE380-#REF!))</f>
        <v>#REF!</v>
      </c>
      <c r="AX380" s="118" t="e">
        <f>(IF(AP380="CERRADO","NO APLICA ACCION CERRADA",IF(Z380&lt;=0,"VENCIDO",IF(Z380&lt;=#REF!,"POR VENCER","CON TIEMPO"))))</f>
        <v>#REF!</v>
      </c>
      <c r="AY380" s="233">
        <v>44638</v>
      </c>
      <c r="AZ380" s="331" t="s">
        <v>2474</v>
      </c>
      <c r="BA380" s="255" t="s">
        <v>2221</v>
      </c>
      <c r="BB380" s="332">
        <v>1</v>
      </c>
      <c r="BC380" s="118" t="s">
        <v>49</v>
      </c>
      <c r="BD380" s="45"/>
      <c r="BE380" s="45"/>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row>
    <row r="381" spans="1:438" ht="50.25" hidden="1" customHeight="1" x14ac:dyDescent="0.25">
      <c r="A381" s="35">
        <v>782</v>
      </c>
      <c r="B381" s="4" t="s">
        <v>2466</v>
      </c>
      <c r="C381" s="74" t="s">
        <v>29</v>
      </c>
      <c r="D381" s="86" t="s">
        <v>99</v>
      </c>
      <c r="E381" s="25" t="s">
        <v>247</v>
      </c>
      <c r="F381" s="25" t="s">
        <v>360</v>
      </c>
      <c r="G381" s="25"/>
      <c r="H381" s="76" t="s">
        <v>6</v>
      </c>
      <c r="I381" s="75" t="s">
        <v>2475</v>
      </c>
      <c r="J381" s="112" t="s">
        <v>84</v>
      </c>
      <c r="K381" s="119" t="s">
        <v>2469</v>
      </c>
      <c r="L381" s="25">
        <v>2021</v>
      </c>
      <c r="M381" s="110" t="s">
        <v>2476</v>
      </c>
      <c r="N381" s="4" t="s">
        <v>2477</v>
      </c>
      <c r="O381" s="74" t="s">
        <v>2478</v>
      </c>
      <c r="P381" s="28" t="s">
        <v>84</v>
      </c>
      <c r="Q381" s="28" t="s">
        <v>84</v>
      </c>
      <c r="R381" s="28" t="s">
        <v>84</v>
      </c>
      <c r="S381" s="28" t="s">
        <v>84</v>
      </c>
      <c r="T381" s="28" t="s">
        <v>84</v>
      </c>
      <c r="U381" s="94">
        <v>44440</v>
      </c>
      <c r="V381" s="94">
        <v>44530</v>
      </c>
      <c r="W381" s="4"/>
      <c r="X381" s="77" t="s">
        <v>64</v>
      </c>
      <c r="Y381" s="77" t="s">
        <v>64</v>
      </c>
      <c r="Z381" s="34" t="e">
        <f>(IF(AP381=#REF!,#REF!,V381-#REF!))</f>
        <v>#REF!</v>
      </c>
      <c r="AA381" s="126" t="s">
        <v>2166</v>
      </c>
      <c r="AB381" s="112"/>
      <c r="AC381" s="112"/>
      <c r="AD381" s="112"/>
      <c r="AE381" s="125"/>
      <c r="AF381" s="4" t="s">
        <v>197</v>
      </c>
      <c r="AG381" s="107">
        <v>79</v>
      </c>
      <c r="AH381" s="118" t="s">
        <v>267</v>
      </c>
      <c r="AI381" s="124" t="s">
        <v>495</v>
      </c>
      <c r="AJ381" s="126" t="s">
        <v>2166</v>
      </c>
      <c r="AK381" s="145" t="s">
        <v>495</v>
      </c>
      <c r="AL381" s="127">
        <v>0</v>
      </c>
      <c r="AM381" s="125">
        <v>0</v>
      </c>
      <c r="AN381" s="118" t="s">
        <v>270</v>
      </c>
      <c r="AO381" s="193" t="s">
        <v>158</v>
      </c>
      <c r="AP381" s="192" t="s">
        <v>202</v>
      </c>
      <c r="AQ381" s="256" t="s">
        <v>1180</v>
      </c>
      <c r="AR381" s="252">
        <v>44620</v>
      </c>
      <c r="AS381" s="2" t="s">
        <v>62</v>
      </c>
      <c r="AT381" s="85" t="s">
        <v>84</v>
      </c>
      <c r="AU381" s="270">
        <v>1</v>
      </c>
      <c r="AV381" s="4" t="str">
        <f t="shared" si="6"/>
        <v>CUMPLIMIENTO TOTAL</v>
      </c>
      <c r="AW381" s="107" t="e">
        <f>(IF(AP381="CERRADO","NO APLICA ACCION CERRADA",AE381-#REF!))</f>
        <v>#REF!</v>
      </c>
      <c r="AX381" s="118" t="e">
        <f>(IF(AP381="CERRADO","NO APLICA ACCION CERRADA",IF(Z381&lt;=0,"VENCIDO",IF(Z381&lt;=#REF!,"POR VENCER","CON TIEMPO"))))</f>
        <v>#REF!</v>
      </c>
      <c r="AY381" s="233">
        <v>44638</v>
      </c>
      <c r="AZ381" s="331" t="s">
        <v>2479</v>
      </c>
      <c r="BA381" s="255" t="s">
        <v>2221</v>
      </c>
      <c r="BB381" s="332">
        <v>1</v>
      </c>
      <c r="BC381" s="118" t="s">
        <v>49</v>
      </c>
      <c r="BD381" s="45"/>
      <c r="BE381" s="45"/>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row>
    <row r="382" spans="1:438" ht="50.25" hidden="1" customHeight="1" x14ac:dyDescent="0.25">
      <c r="A382" s="35">
        <v>785</v>
      </c>
      <c r="B382" s="119" t="s">
        <v>2480</v>
      </c>
      <c r="C382" s="74" t="s">
        <v>748</v>
      </c>
      <c r="D382" s="86" t="s">
        <v>99</v>
      </c>
      <c r="E382" s="25" t="s">
        <v>462</v>
      </c>
      <c r="F382" s="25" t="s">
        <v>1734</v>
      </c>
      <c r="G382" s="25"/>
      <c r="H382" s="76" t="s">
        <v>6</v>
      </c>
      <c r="I382" s="75" t="s">
        <v>2481</v>
      </c>
      <c r="J382" s="112" t="s">
        <v>84</v>
      </c>
      <c r="K382" s="119" t="s">
        <v>2469</v>
      </c>
      <c r="L382" s="25">
        <v>2021</v>
      </c>
      <c r="M382" s="110" t="s">
        <v>2482</v>
      </c>
      <c r="N382" s="119" t="s">
        <v>2483</v>
      </c>
      <c r="O382" s="74" t="s">
        <v>2484</v>
      </c>
      <c r="P382" s="28" t="s">
        <v>84</v>
      </c>
      <c r="Q382" s="28" t="s">
        <v>84</v>
      </c>
      <c r="R382" s="28" t="s">
        <v>84</v>
      </c>
      <c r="S382" s="28" t="s">
        <v>84</v>
      </c>
      <c r="T382" s="28" t="s">
        <v>84</v>
      </c>
      <c r="U382" s="94">
        <v>44440</v>
      </c>
      <c r="V382" s="123">
        <v>44530</v>
      </c>
      <c r="W382" s="119"/>
      <c r="X382" s="77" t="s">
        <v>64</v>
      </c>
      <c r="Y382" s="77" t="s">
        <v>64</v>
      </c>
      <c r="Z382" s="34" t="e">
        <f>(IF(AP382=#REF!,#REF!,V382-#REF!))</f>
        <v>#REF!</v>
      </c>
      <c r="AA382" s="126" t="s">
        <v>2166</v>
      </c>
      <c r="AB382" s="112"/>
      <c r="AC382" s="112"/>
      <c r="AD382" s="112"/>
      <c r="AE382" s="125"/>
      <c r="AF382" s="4" t="s">
        <v>197</v>
      </c>
      <c r="AG382" s="107">
        <v>79</v>
      </c>
      <c r="AH382" s="118" t="s">
        <v>267</v>
      </c>
      <c r="AI382" s="124" t="s">
        <v>495</v>
      </c>
      <c r="AJ382" s="126" t="s">
        <v>2166</v>
      </c>
      <c r="AK382" s="145" t="s">
        <v>495</v>
      </c>
      <c r="AL382" s="127">
        <v>0</v>
      </c>
      <c r="AM382" s="125">
        <v>0</v>
      </c>
      <c r="AN382" s="118" t="s">
        <v>270</v>
      </c>
      <c r="AO382" s="193" t="s">
        <v>158</v>
      </c>
      <c r="AP382" s="192" t="s">
        <v>202</v>
      </c>
      <c r="AQ382" s="256" t="s">
        <v>2485</v>
      </c>
      <c r="AR382" s="48">
        <v>44620</v>
      </c>
      <c r="AS382" s="46" t="s">
        <v>1321</v>
      </c>
      <c r="AT382" s="46" t="s">
        <v>84</v>
      </c>
      <c r="AU382" s="47">
        <v>1</v>
      </c>
      <c r="AV382" s="4" t="str">
        <f t="shared" si="6"/>
        <v>CUMPLIMIENTO TOTAL</v>
      </c>
      <c r="AW382" s="107" t="e">
        <f>(IF(AP382="CERRADO","NO APLICA ACCION CERRADA",AE382-#REF!))</f>
        <v>#REF!</v>
      </c>
      <c r="AX382" s="118" t="e">
        <f>(IF(AP382="CERRADO","NO APLICA ACCION CERRADA",IF(Z382&lt;=0,"VENCIDO",IF(Z382&lt;=#REF!,"POR VENCER","CON TIEMPO"))))</f>
        <v>#REF!</v>
      </c>
      <c r="AY382" s="233">
        <v>44638</v>
      </c>
      <c r="AZ382" s="331" t="s">
        <v>2486</v>
      </c>
      <c r="BA382" s="255" t="s">
        <v>2221</v>
      </c>
      <c r="BB382" s="235" t="s">
        <v>2487</v>
      </c>
      <c r="BC382" s="118" t="s">
        <v>49</v>
      </c>
      <c r="BD382" s="45"/>
      <c r="BE382" s="45"/>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row>
    <row r="383" spans="1:438" ht="50.25" hidden="1" customHeight="1" x14ac:dyDescent="0.25">
      <c r="A383" s="35">
        <v>791</v>
      </c>
      <c r="B383" s="4" t="s">
        <v>2466</v>
      </c>
      <c r="C383" s="25" t="s">
        <v>2488</v>
      </c>
      <c r="D383" s="86" t="s">
        <v>99</v>
      </c>
      <c r="E383" s="4" t="s">
        <v>247</v>
      </c>
      <c r="F383" s="25" t="s">
        <v>248</v>
      </c>
      <c r="G383" s="25"/>
      <c r="H383" s="76" t="s">
        <v>6</v>
      </c>
      <c r="I383" s="75" t="s">
        <v>2489</v>
      </c>
      <c r="J383" s="112" t="s">
        <v>84</v>
      </c>
      <c r="K383" s="119" t="s">
        <v>2469</v>
      </c>
      <c r="L383" s="25">
        <v>2021</v>
      </c>
      <c r="M383" s="110" t="s">
        <v>2490</v>
      </c>
      <c r="N383" s="4" t="s">
        <v>2491</v>
      </c>
      <c r="O383" s="74" t="s">
        <v>2492</v>
      </c>
      <c r="P383" s="28" t="s">
        <v>84</v>
      </c>
      <c r="Q383" s="28" t="s">
        <v>84</v>
      </c>
      <c r="R383" s="28" t="s">
        <v>84</v>
      </c>
      <c r="S383" s="28" t="s">
        <v>84</v>
      </c>
      <c r="T383" s="28" t="s">
        <v>84</v>
      </c>
      <c r="U383" s="94">
        <v>44440</v>
      </c>
      <c r="V383" s="94">
        <v>44530</v>
      </c>
      <c r="W383" s="4"/>
      <c r="X383" s="77" t="s">
        <v>64</v>
      </c>
      <c r="Y383" s="77" t="s">
        <v>64</v>
      </c>
      <c r="Z383" s="34" t="e">
        <f>(IF(AP383=#REF!,#REF!,V383-#REF!))</f>
        <v>#REF!</v>
      </c>
      <c r="AA383" s="126" t="s">
        <v>2166</v>
      </c>
      <c r="AB383" s="112"/>
      <c r="AC383" s="112"/>
      <c r="AD383" s="112"/>
      <c r="AE383" s="125"/>
      <c r="AF383" s="4" t="s">
        <v>197</v>
      </c>
      <c r="AG383" s="107">
        <v>79</v>
      </c>
      <c r="AH383" s="118" t="s">
        <v>267</v>
      </c>
      <c r="AI383" s="124" t="s">
        <v>495</v>
      </c>
      <c r="AJ383" s="126" t="s">
        <v>2166</v>
      </c>
      <c r="AK383" s="145" t="s">
        <v>495</v>
      </c>
      <c r="AL383" s="127">
        <v>0</v>
      </c>
      <c r="AM383" s="125">
        <v>0</v>
      </c>
      <c r="AN383" s="118" t="s">
        <v>270</v>
      </c>
      <c r="AO383" s="193" t="s">
        <v>158</v>
      </c>
      <c r="AP383" s="192" t="s">
        <v>202</v>
      </c>
      <c r="AQ383" s="2" t="s">
        <v>2493</v>
      </c>
      <c r="AR383" s="277">
        <v>44620</v>
      </c>
      <c r="AS383" s="278" t="s">
        <v>221</v>
      </c>
      <c r="AT383" s="278" t="s">
        <v>84</v>
      </c>
      <c r="AU383" s="279">
        <v>1</v>
      </c>
      <c r="AV383" s="4" t="str">
        <f t="shared" si="6"/>
        <v>CUMPLIMIENTO TOTAL</v>
      </c>
      <c r="AW383" s="107" t="e">
        <f>(IF(AP383="CERRADO","NO APLICA ACCION CERRADA",AE383-#REF!))</f>
        <v>#REF!</v>
      </c>
      <c r="AX383" s="118" t="e">
        <f>(IF(AP383="CERRADO","NO APLICA ACCION CERRADA",IF(Z383&lt;=0,"VENCIDO",IF(Z383&lt;=#REF!,"POR VENCER","CON TIEMPO"))))</f>
        <v>#REF!</v>
      </c>
      <c r="AY383" s="233">
        <v>44638</v>
      </c>
      <c r="AZ383" s="288" t="s">
        <v>2494</v>
      </c>
      <c r="BA383" s="333" t="s">
        <v>2221</v>
      </c>
      <c r="BB383" s="235">
        <v>1</v>
      </c>
      <c r="BC383" s="118" t="s">
        <v>49</v>
      </c>
      <c r="BD383" s="45"/>
      <c r="BE383" s="45"/>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row>
    <row r="384" spans="1:438" ht="50.25" hidden="1" customHeight="1" x14ac:dyDescent="0.25">
      <c r="A384" s="35">
        <v>792</v>
      </c>
      <c r="B384" s="4" t="s">
        <v>2466</v>
      </c>
      <c r="C384" s="74" t="s">
        <v>29</v>
      </c>
      <c r="D384" s="86" t="s">
        <v>99</v>
      </c>
      <c r="E384" s="25" t="s">
        <v>247</v>
      </c>
      <c r="F384" s="25" t="s">
        <v>360</v>
      </c>
      <c r="G384" s="25"/>
      <c r="H384" s="76" t="s">
        <v>6</v>
      </c>
      <c r="I384" s="75" t="s">
        <v>2495</v>
      </c>
      <c r="J384" s="112" t="s">
        <v>84</v>
      </c>
      <c r="K384" s="119" t="s">
        <v>2469</v>
      </c>
      <c r="L384" s="25">
        <v>2021</v>
      </c>
      <c r="M384" s="110" t="s">
        <v>2496</v>
      </c>
      <c r="N384" s="4" t="s">
        <v>2491</v>
      </c>
      <c r="O384" s="74" t="s">
        <v>2492</v>
      </c>
      <c r="P384" s="28" t="s">
        <v>84</v>
      </c>
      <c r="Q384" s="28" t="s">
        <v>84</v>
      </c>
      <c r="R384" s="28" t="s">
        <v>84</v>
      </c>
      <c r="S384" s="28" t="s">
        <v>84</v>
      </c>
      <c r="T384" s="28" t="s">
        <v>84</v>
      </c>
      <c r="U384" s="94">
        <v>44440</v>
      </c>
      <c r="V384" s="94">
        <v>44530</v>
      </c>
      <c r="W384" s="4"/>
      <c r="X384" s="77" t="s">
        <v>64</v>
      </c>
      <c r="Y384" s="77" t="s">
        <v>64</v>
      </c>
      <c r="Z384" s="34" t="e">
        <f>(IF(AP384=#REF!,#REF!,V384-#REF!))</f>
        <v>#REF!</v>
      </c>
      <c r="AA384" s="126" t="s">
        <v>2166</v>
      </c>
      <c r="AB384" s="112"/>
      <c r="AC384" s="112"/>
      <c r="AD384" s="112"/>
      <c r="AE384" s="125"/>
      <c r="AF384" s="4" t="s">
        <v>197</v>
      </c>
      <c r="AG384" s="107">
        <v>79</v>
      </c>
      <c r="AH384" s="118" t="s">
        <v>267</v>
      </c>
      <c r="AI384" s="124" t="s">
        <v>495</v>
      </c>
      <c r="AJ384" s="126" t="s">
        <v>2166</v>
      </c>
      <c r="AK384" s="145" t="s">
        <v>495</v>
      </c>
      <c r="AL384" s="127">
        <v>0</v>
      </c>
      <c r="AM384" s="125">
        <v>0</v>
      </c>
      <c r="AN384" s="118" t="s">
        <v>270</v>
      </c>
      <c r="AO384" s="193" t="s">
        <v>158</v>
      </c>
      <c r="AP384" s="192" t="s">
        <v>202</v>
      </c>
      <c r="AQ384" s="256" t="s">
        <v>2493</v>
      </c>
      <c r="AR384" s="252">
        <v>44620</v>
      </c>
      <c r="AS384" s="2" t="s">
        <v>62</v>
      </c>
      <c r="AT384" s="85" t="s">
        <v>84</v>
      </c>
      <c r="AU384" s="270">
        <v>1</v>
      </c>
      <c r="AV384" s="4" t="str">
        <f t="shared" si="6"/>
        <v>CUMPLIMIENTO TOTAL</v>
      </c>
      <c r="AW384" s="107" t="e">
        <f>(IF(AP384="CERRADO","NO APLICA ACCION CERRADA",AE384-#REF!))</f>
        <v>#REF!</v>
      </c>
      <c r="AX384" s="118" t="e">
        <f>(IF(AP384="CERRADO","NO APLICA ACCION CERRADA",IF(Z384&lt;=0,"VENCIDO",IF(Z384&lt;=#REF!,"POR VENCER","CON TIEMPO"))))</f>
        <v>#REF!</v>
      </c>
      <c r="AY384" s="233">
        <v>44638</v>
      </c>
      <c r="AZ384" s="288" t="s">
        <v>2494</v>
      </c>
      <c r="BA384" s="333" t="s">
        <v>2221</v>
      </c>
      <c r="BB384" s="235">
        <v>1</v>
      </c>
      <c r="BC384" s="118" t="s">
        <v>49</v>
      </c>
      <c r="BD384" s="45"/>
      <c r="BE384" s="45"/>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row>
    <row r="385" spans="1:438" ht="50.25" hidden="1" customHeight="1" x14ac:dyDescent="0.25">
      <c r="A385" s="269">
        <v>794</v>
      </c>
      <c r="B385" s="4" t="s">
        <v>2466</v>
      </c>
      <c r="C385" s="74" t="s">
        <v>29</v>
      </c>
      <c r="D385" s="86" t="s">
        <v>99</v>
      </c>
      <c r="E385" s="25" t="s">
        <v>341</v>
      </c>
      <c r="F385" s="25" t="s">
        <v>2497</v>
      </c>
      <c r="G385" s="25"/>
      <c r="H385" s="76" t="s">
        <v>6</v>
      </c>
      <c r="I385" s="75" t="s">
        <v>2498</v>
      </c>
      <c r="J385" s="112" t="s">
        <v>84</v>
      </c>
      <c r="K385" s="119" t="s">
        <v>2469</v>
      </c>
      <c r="L385" s="25">
        <v>2021</v>
      </c>
      <c r="M385" s="110" t="s">
        <v>2499</v>
      </c>
      <c r="N385" s="83" t="s">
        <v>2500</v>
      </c>
      <c r="O385" s="83" t="s">
        <v>2501</v>
      </c>
      <c r="P385" s="28" t="s">
        <v>84</v>
      </c>
      <c r="Q385" s="28" t="s">
        <v>84</v>
      </c>
      <c r="R385" s="28" t="s">
        <v>84</v>
      </c>
      <c r="S385" s="28" t="s">
        <v>84</v>
      </c>
      <c r="T385" s="28" t="s">
        <v>84</v>
      </c>
      <c r="U385" s="94">
        <v>44440</v>
      </c>
      <c r="V385" s="94">
        <v>44530</v>
      </c>
      <c r="W385" s="94"/>
      <c r="X385" s="77" t="s">
        <v>64</v>
      </c>
      <c r="Y385" s="77" t="s">
        <v>64</v>
      </c>
      <c r="Z385" s="34" t="e">
        <f>(IF(AP385=#REF!,#REF!,V385-#REF!))</f>
        <v>#REF!</v>
      </c>
      <c r="AA385" s="126" t="s">
        <v>2166</v>
      </c>
      <c r="AB385" s="112"/>
      <c r="AC385" s="112"/>
      <c r="AD385" s="112"/>
      <c r="AE385" s="125"/>
      <c r="AF385" s="4" t="s">
        <v>197</v>
      </c>
      <c r="AG385" s="107">
        <v>79</v>
      </c>
      <c r="AH385" s="118" t="s">
        <v>267</v>
      </c>
      <c r="AI385" s="124" t="s">
        <v>495</v>
      </c>
      <c r="AJ385" s="126" t="s">
        <v>2166</v>
      </c>
      <c r="AK385" s="145" t="s">
        <v>495</v>
      </c>
      <c r="AL385" s="127">
        <v>0</v>
      </c>
      <c r="AM385" s="125">
        <v>0</v>
      </c>
      <c r="AN385" s="118" t="s">
        <v>270</v>
      </c>
      <c r="AO385" s="193" t="s">
        <v>158</v>
      </c>
      <c r="AP385" s="192" t="s">
        <v>202</v>
      </c>
      <c r="AQ385" s="256" t="s">
        <v>2502</v>
      </c>
      <c r="AR385" s="252">
        <v>44620</v>
      </c>
      <c r="AS385" s="2" t="s">
        <v>62</v>
      </c>
      <c r="AT385" s="85" t="s">
        <v>84</v>
      </c>
      <c r="AU385" s="270">
        <v>1</v>
      </c>
      <c r="AV385" s="4" t="str">
        <f t="shared" si="6"/>
        <v>CUMPLIMIENTO TOTAL</v>
      </c>
      <c r="AW385" s="107" t="e">
        <f>(IF(AP385="CERRADO","NO APLICA ACCION CERRADA",AE385-#REF!))</f>
        <v>#REF!</v>
      </c>
      <c r="AX385" s="118" t="e">
        <f>(IF(AP385="CERRADO","NO APLICA ACCION CERRADA",IF(Z385&lt;=0,"VENCIDO",IF(Z385&lt;=#REF!,"POR VENCER","CON TIEMPO"))))</f>
        <v>#REF!</v>
      </c>
      <c r="AY385" s="233">
        <v>44638</v>
      </c>
      <c r="AZ385" s="288" t="s">
        <v>2494</v>
      </c>
      <c r="BA385" s="333" t="s">
        <v>2221</v>
      </c>
      <c r="BB385" s="235">
        <v>1</v>
      </c>
      <c r="BC385" s="118" t="s">
        <v>49</v>
      </c>
      <c r="BD385" s="45"/>
      <c r="BE385" s="45"/>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row>
    <row r="386" spans="1:438" ht="50.25" hidden="1" customHeight="1" x14ac:dyDescent="0.25">
      <c r="A386" s="35">
        <v>795</v>
      </c>
      <c r="B386" s="4" t="s">
        <v>2466</v>
      </c>
      <c r="C386" s="74" t="s">
        <v>29</v>
      </c>
      <c r="D386" s="86" t="s">
        <v>99</v>
      </c>
      <c r="E386" s="25" t="s">
        <v>341</v>
      </c>
      <c r="F386" s="25" t="s">
        <v>2497</v>
      </c>
      <c r="G386" s="25"/>
      <c r="H386" s="76" t="s">
        <v>6</v>
      </c>
      <c r="I386" s="75" t="s">
        <v>2503</v>
      </c>
      <c r="J386" s="112" t="s">
        <v>84</v>
      </c>
      <c r="K386" s="119" t="s">
        <v>2469</v>
      </c>
      <c r="L386" s="25">
        <v>2021</v>
      </c>
      <c r="M386" s="110" t="s">
        <v>2504</v>
      </c>
      <c r="N386" s="83" t="s">
        <v>2505</v>
      </c>
      <c r="O386" s="83" t="s">
        <v>2501</v>
      </c>
      <c r="P386" s="28" t="s">
        <v>84</v>
      </c>
      <c r="Q386" s="28" t="s">
        <v>84</v>
      </c>
      <c r="R386" s="28" t="s">
        <v>84</v>
      </c>
      <c r="S386" s="28" t="s">
        <v>84</v>
      </c>
      <c r="T386" s="28" t="s">
        <v>84</v>
      </c>
      <c r="U386" s="94">
        <v>44440</v>
      </c>
      <c r="V386" s="94">
        <v>44530</v>
      </c>
      <c r="W386" s="94"/>
      <c r="X386" s="77" t="s">
        <v>64</v>
      </c>
      <c r="Y386" s="77" t="s">
        <v>64</v>
      </c>
      <c r="Z386" s="34" t="e">
        <f>(IF(AP386=#REF!,#REF!,V386-#REF!))</f>
        <v>#REF!</v>
      </c>
      <c r="AA386" s="126" t="s">
        <v>2166</v>
      </c>
      <c r="AB386" s="112"/>
      <c r="AC386" s="112"/>
      <c r="AD386" s="112"/>
      <c r="AE386" s="125"/>
      <c r="AF386" s="4" t="s">
        <v>197</v>
      </c>
      <c r="AG386" s="107">
        <v>79</v>
      </c>
      <c r="AH386" s="118" t="s">
        <v>267</v>
      </c>
      <c r="AI386" s="124" t="s">
        <v>495</v>
      </c>
      <c r="AJ386" s="126" t="s">
        <v>2166</v>
      </c>
      <c r="AK386" s="145" t="s">
        <v>495</v>
      </c>
      <c r="AL386" s="127">
        <v>0</v>
      </c>
      <c r="AM386" s="125">
        <v>0</v>
      </c>
      <c r="AN386" s="118" t="s">
        <v>270</v>
      </c>
      <c r="AO386" s="193" t="s">
        <v>158</v>
      </c>
      <c r="AP386" s="192" t="s">
        <v>202</v>
      </c>
      <c r="AQ386" s="256" t="s">
        <v>2502</v>
      </c>
      <c r="AR386" s="273">
        <v>44620</v>
      </c>
      <c r="AS386" s="274" t="s">
        <v>62</v>
      </c>
      <c r="AT386" s="265" t="s">
        <v>84</v>
      </c>
      <c r="AU386" s="275">
        <v>1</v>
      </c>
      <c r="AV386" s="4" t="str">
        <f t="shared" si="6"/>
        <v>CUMPLIMIENTO TOTAL</v>
      </c>
      <c r="AW386" s="107" t="e">
        <f>(IF(AP386="CERRADO","NO APLICA ACCION CERRADA",AE386-#REF!))</f>
        <v>#REF!</v>
      </c>
      <c r="AX386" s="118" t="e">
        <f>(IF(AP386="CERRADO","NO APLICA ACCION CERRADA",IF(Z386&lt;=0,"VENCIDO",IF(Z386&lt;=#REF!,"POR VENCER","CON TIEMPO"))))</f>
        <v>#REF!</v>
      </c>
      <c r="AY386" s="233">
        <v>44638</v>
      </c>
      <c r="AZ386" s="288" t="s">
        <v>2494</v>
      </c>
      <c r="BA386" s="333" t="s">
        <v>2221</v>
      </c>
      <c r="BB386" s="235">
        <v>1</v>
      </c>
      <c r="BC386" s="118" t="s">
        <v>49</v>
      </c>
      <c r="BD386" s="45"/>
      <c r="BE386" s="45"/>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row>
    <row r="387" spans="1:438" ht="50.25" hidden="1" customHeight="1" x14ac:dyDescent="0.25">
      <c r="A387" s="35">
        <v>799</v>
      </c>
      <c r="B387" s="4" t="s">
        <v>2506</v>
      </c>
      <c r="C387" s="25" t="s">
        <v>26</v>
      </c>
      <c r="D387" s="86" t="s">
        <v>99</v>
      </c>
      <c r="E387" s="25" t="s">
        <v>967</v>
      </c>
      <c r="F387" s="25" t="s">
        <v>1391</v>
      </c>
      <c r="G387" s="25"/>
      <c r="H387" s="76" t="s">
        <v>6</v>
      </c>
      <c r="I387" s="75" t="s">
        <v>2507</v>
      </c>
      <c r="J387" s="112" t="s">
        <v>84</v>
      </c>
      <c r="K387" s="4" t="s">
        <v>2508</v>
      </c>
      <c r="L387" s="25">
        <v>2021</v>
      </c>
      <c r="M387" s="95" t="s">
        <v>2509</v>
      </c>
      <c r="N387" s="119" t="s">
        <v>2510</v>
      </c>
      <c r="O387" s="86" t="s">
        <v>2511</v>
      </c>
      <c r="P387" s="28" t="s">
        <v>84</v>
      </c>
      <c r="Q387" s="28" t="s">
        <v>84</v>
      </c>
      <c r="R387" s="28" t="s">
        <v>84</v>
      </c>
      <c r="S387" s="28" t="s">
        <v>84</v>
      </c>
      <c r="T387" s="28" t="s">
        <v>84</v>
      </c>
      <c r="U387" s="123">
        <v>44440</v>
      </c>
      <c r="V387" s="123">
        <v>44650</v>
      </c>
      <c r="W387" s="123"/>
      <c r="X387" s="77" t="s">
        <v>64</v>
      </c>
      <c r="Y387" s="77" t="s">
        <v>64</v>
      </c>
      <c r="Z387" s="34" t="e">
        <f>(IF(AP387=#REF!,#REF!,V387-#REF!))</f>
        <v>#REF!</v>
      </c>
      <c r="AA387" s="126" t="s">
        <v>2166</v>
      </c>
      <c r="AB387" s="112"/>
      <c r="AC387" s="112"/>
      <c r="AD387" s="112"/>
      <c r="AE387" s="125"/>
      <c r="AF387" s="4" t="s">
        <v>197</v>
      </c>
      <c r="AG387" s="107">
        <v>199</v>
      </c>
      <c r="AH387" s="118" t="s">
        <v>267</v>
      </c>
      <c r="AI387" s="124" t="s">
        <v>495</v>
      </c>
      <c r="AJ387" s="126" t="s">
        <v>2166</v>
      </c>
      <c r="AK387" s="145" t="s">
        <v>495</v>
      </c>
      <c r="AL387" s="127">
        <v>0</v>
      </c>
      <c r="AM387" s="125">
        <v>0</v>
      </c>
      <c r="AN387" s="118" t="s">
        <v>270</v>
      </c>
      <c r="AO387" s="193" t="s">
        <v>158</v>
      </c>
      <c r="AP387" s="192" t="s">
        <v>202</v>
      </c>
      <c r="AQ387" s="243" t="s">
        <v>2512</v>
      </c>
      <c r="AR387" s="238">
        <v>44613</v>
      </c>
      <c r="AS387" s="239" t="s">
        <v>62</v>
      </c>
      <c r="AT387" s="247" t="s">
        <v>2513</v>
      </c>
      <c r="AU387" s="234">
        <v>0.05</v>
      </c>
      <c r="AV387" s="4" t="str">
        <f t="shared" si="6"/>
        <v>AVANCE MINIMO</v>
      </c>
      <c r="AW387" s="107" t="e">
        <f>(IF(AP387="CERRADO","NO APLICA ACCION CERRADA",AE387-#REF!))</f>
        <v>#REF!</v>
      </c>
      <c r="AX387" s="118" t="e">
        <f>(IF(AP387="CERRADO","NO APLICA ACCION CERRADA",IF(Z387&lt;=0,"VENCIDO",IF(Z387&lt;=#REF!,"POR VENCER","CON TIEMPO"))))</f>
        <v>#REF!</v>
      </c>
      <c r="AY387" s="126">
        <v>44637</v>
      </c>
      <c r="AZ387" s="255" t="s">
        <v>2514</v>
      </c>
      <c r="BA387" s="255" t="s">
        <v>206</v>
      </c>
      <c r="BB387" s="234">
        <v>1</v>
      </c>
      <c r="BC387" s="118" t="s">
        <v>49</v>
      </c>
      <c r="BD387" s="118"/>
      <c r="BE387" s="45"/>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row>
    <row r="388" spans="1:438" ht="50.25" hidden="1" customHeight="1" x14ac:dyDescent="0.25">
      <c r="A388" s="35">
        <v>800</v>
      </c>
      <c r="B388" s="4" t="s">
        <v>2370</v>
      </c>
      <c r="C388" s="25" t="s">
        <v>26</v>
      </c>
      <c r="D388" s="86" t="s">
        <v>99</v>
      </c>
      <c r="E388" s="25" t="s">
        <v>2467</v>
      </c>
      <c r="F388" s="25" t="s">
        <v>457</v>
      </c>
      <c r="G388" s="25"/>
      <c r="H388" s="76" t="s">
        <v>6</v>
      </c>
      <c r="I388" s="75" t="s">
        <v>2515</v>
      </c>
      <c r="J388" s="112" t="s">
        <v>84</v>
      </c>
      <c r="K388" s="4" t="s">
        <v>2508</v>
      </c>
      <c r="L388" s="25">
        <v>2021</v>
      </c>
      <c r="M388" s="121" t="s">
        <v>2516</v>
      </c>
      <c r="N388" s="119" t="s">
        <v>2517</v>
      </c>
      <c r="O388" s="119" t="s">
        <v>2518</v>
      </c>
      <c r="P388" s="28" t="s">
        <v>84</v>
      </c>
      <c r="Q388" s="28" t="s">
        <v>84</v>
      </c>
      <c r="R388" s="28" t="s">
        <v>84</v>
      </c>
      <c r="S388" s="28" t="s">
        <v>84</v>
      </c>
      <c r="T388" s="28" t="s">
        <v>84</v>
      </c>
      <c r="U388" s="123">
        <v>44440</v>
      </c>
      <c r="V388" s="123">
        <v>44545</v>
      </c>
      <c r="W388" s="123"/>
      <c r="X388" s="77" t="s">
        <v>64</v>
      </c>
      <c r="Y388" s="195" t="s">
        <v>64</v>
      </c>
      <c r="Z388" s="34" t="e">
        <f>(IF(AP388=#REF!,#REF!,V388-#REF!))</f>
        <v>#REF!</v>
      </c>
      <c r="AA388" s="126" t="s">
        <v>2166</v>
      </c>
      <c r="AB388" s="112"/>
      <c r="AC388" s="112"/>
      <c r="AD388" s="112"/>
      <c r="AE388" s="125"/>
      <c r="AF388" s="4" t="s">
        <v>197</v>
      </c>
      <c r="AG388" s="107">
        <v>94</v>
      </c>
      <c r="AH388" s="118" t="s">
        <v>267</v>
      </c>
      <c r="AI388" s="124" t="s">
        <v>495</v>
      </c>
      <c r="AJ388" s="126" t="s">
        <v>2166</v>
      </c>
      <c r="AK388" s="145" t="s">
        <v>495</v>
      </c>
      <c r="AL388" s="127">
        <v>0</v>
      </c>
      <c r="AM388" s="125">
        <v>0</v>
      </c>
      <c r="AN388" s="118" t="s">
        <v>270</v>
      </c>
      <c r="AO388" s="193" t="s">
        <v>158</v>
      </c>
      <c r="AP388" s="192" t="s">
        <v>202</v>
      </c>
      <c r="AQ388" s="243" t="s">
        <v>2519</v>
      </c>
      <c r="AR388" s="238">
        <v>44613</v>
      </c>
      <c r="AS388" s="239" t="s">
        <v>62</v>
      </c>
      <c r="AT388" s="248" t="s">
        <v>84</v>
      </c>
      <c r="AU388" s="234">
        <v>1</v>
      </c>
      <c r="AV388" s="4" t="str">
        <f t="shared" si="6"/>
        <v>CUMPLIMIENTO TOTAL</v>
      </c>
      <c r="AW388" s="107" t="e">
        <f>(IF(AP388="CERRADO","NO APLICA ACCION CERRADA",AE388-#REF!))</f>
        <v>#REF!</v>
      </c>
      <c r="AX388" s="118" t="e">
        <f>(IF(AP388="CERRADO","NO APLICA ACCION CERRADA",IF(Z388&lt;=0,"VENCIDO",IF(Z388&lt;=#REF!,"POR VENCER","CON TIEMPO"))))</f>
        <v>#REF!</v>
      </c>
      <c r="AY388" s="126">
        <v>44637</v>
      </c>
      <c r="AZ388" s="2" t="s">
        <v>2520</v>
      </c>
      <c r="BA388" s="255" t="s">
        <v>206</v>
      </c>
      <c r="BB388" s="234">
        <v>1</v>
      </c>
      <c r="BC388" s="118" t="s">
        <v>49</v>
      </c>
      <c r="BD388" s="118"/>
      <c r="BE388" s="45"/>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row>
    <row r="392" spans="1:438" ht="15.75" thickBot="1" x14ac:dyDescent="0.3"/>
    <row r="393" spans="1:438" ht="123.75" customHeight="1" thickBot="1" x14ac:dyDescent="0.3">
      <c r="A393" s="710" t="s">
        <v>103</v>
      </c>
      <c r="B393" s="711"/>
      <c r="C393" s="711"/>
      <c r="D393" s="711"/>
      <c r="E393" s="711"/>
      <c r="F393" s="711"/>
      <c r="G393" s="711"/>
      <c r="H393" s="711"/>
      <c r="I393" s="711"/>
      <c r="J393" s="711"/>
      <c r="K393" s="711"/>
      <c r="L393" s="711"/>
      <c r="M393" s="711"/>
      <c r="N393" s="711"/>
      <c r="O393" s="711"/>
      <c r="P393" s="711"/>
      <c r="Q393" s="711"/>
      <c r="R393" s="711"/>
      <c r="S393" s="711"/>
      <c r="T393" s="711"/>
      <c r="U393" s="711"/>
      <c r="V393" s="711"/>
      <c r="W393" s="711"/>
      <c r="X393" s="711"/>
      <c r="Y393" s="711"/>
      <c r="Z393" s="711"/>
      <c r="AA393" s="711"/>
      <c r="AB393" s="711"/>
      <c r="AC393" s="711"/>
      <c r="AD393" s="711"/>
      <c r="AE393" s="711"/>
      <c r="AF393" s="711"/>
      <c r="AG393" s="711"/>
      <c r="AH393" s="711"/>
      <c r="AI393" s="711"/>
      <c r="AJ393" s="711"/>
      <c r="AK393" s="711"/>
      <c r="AL393" s="711"/>
      <c r="AM393" s="711"/>
      <c r="AN393" s="711"/>
      <c r="AO393" s="711"/>
      <c r="AP393" s="711"/>
      <c r="AQ393" s="711"/>
      <c r="AR393" s="711"/>
      <c r="AS393" s="711"/>
      <c r="AT393" s="711"/>
      <c r="AU393" s="711"/>
      <c r="AV393" s="711"/>
      <c r="AW393" s="711"/>
      <c r="AX393" s="711"/>
      <c r="AY393" s="711"/>
      <c r="AZ393" s="711"/>
      <c r="BA393" s="711"/>
      <c r="BB393" s="711"/>
      <c r="BC393" s="711"/>
      <c r="BD393" s="711"/>
      <c r="BE393" s="711"/>
      <c r="BF393" s="712"/>
    </row>
    <row r="394" spans="1:438" ht="69" customHeight="1" x14ac:dyDescent="0.25">
      <c r="A394" s="375" t="s">
        <v>110</v>
      </c>
      <c r="B394" s="375" t="s">
        <v>2521</v>
      </c>
      <c r="C394" s="375" t="s">
        <v>2522</v>
      </c>
      <c r="D394" s="375" t="s">
        <v>113</v>
      </c>
      <c r="E394" s="375" t="s">
        <v>2523</v>
      </c>
      <c r="F394" s="375" t="s">
        <v>2524</v>
      </c>
      <c r="G394" s="375" t="s">
        <v>2525</v>
      </c>
      <c r="H394" s="375" t="s">
        <v>113</v>
      </c>
      <c r="I394" s="375" t="s">
        <v>2526</v>
      </c>
      <c r="J394" s="375" t="s">
        <v>117</v>
      </c>
      <c r="K394" s="375" t="s">
        <v>118</v>
      </c>
      <c r="L394" s="375" t="s">
        <v>119</v>
      </c>
      <c r="M394" s="375" t="s">
        <v>120</v>
      </c>
      <c r="N394" s="375" t="s">
        <v>121</v>
      </c>
      <c r="O394" s="375" t="s">
        <v>122</v>
      </c>
      <c r="P394" s="375" t="s">
        <v>123</v>
      </c>
      <c r="Q394" s="375" t="s">
        <v>124</v>
      </c>
      <c r="R394" s="375" t="s">
        <v>125</v>
      </c>
      <c r="S394" s="375" t="s">
        <v>126</v>
      </c>
      <c r="T394" s="375" t="s">
        <v>127</v>
      </c>
      <c r="U394" s="375" t="s">
        <v>128</v>
      </c>
      <c r="V394" s="375" t="s">
        <v>129</v>
      </c>
      <c r="W394" s="375" t="s">
        <v>130</v>
      </c>
      <c r="X394" s="375" t="s">
        <v>53</v>
      </c>
      <c r="Y394" s="375" t="s">
        <v>131</v>
      </c>
      <c r="Z394" s="375" t="s">
        <v>61</v>
      </c>
      <c r="AA394" s="375" t="s">
        <v>65</v>
      </c>
      <c r="AB394" s="376" t="s">
        <v>132</v>
      </c>
      <c r="AC394" s="377" t="s">
        <v>58</v>
      </c>
      <c r="AD394" s="377" t="s">
        <v>133</v>
      </c>
      <c r="AE394" s="377" t="s">
        <v>134</v>
      </c>
      <c r="AF394" s="377" t="s">
        <v>135</v>
      </c>
      <c r="AG394" s="377" t="s">
        <v>136</v>
      </c>
      <c r="AH394" s="377" t="s">
        <v>137</v>
      </c>
      <c r="AI394" s="377" t="s">
        <v>138</v>
      </c>
      <c r="AJ394" s="377" t="s">
        <v>139</v>
      </c>
      <c r="AK394" s="377" t="s">
        <v>140</v>
      </c>
      <c r="AL394" s="377" t="s">
        <v>141</v>
      </c>
      <c r="AM394" s="377" t="s">
        <v>142</v>
      </c>
      <c r="AN394" s="377" t="s">
        <v>143</v>
      </c>
      <c r="AO394" s="377" t="s">
        <v>144</v>
      </c>
      <c r="AP394" s="377" t="s">
        <v>137</v>
      </c>
      <c r="AQ394" s="378" t="s">
        <v>109</v>
      </c>
      <c r="AR394" s="379" t="s">
        <v>145</v>
      </c>
      <c r="AS394" s="380" t="s">
        <v>58</v>
      </c>
      <c r="AT394" s="380" t="s">
        <v>133</v>
      </c>
      <c r="AU394" s="380" t="s">
        <v>134</v>
      </c>
      <c r="AV394" s="380" t="s">
        <v>135</v>
      </c>
      <c r="AW394" s="380" t="s">
        <v>136</v>
      </c>
      <c r="AX394" s="380" t="s">
        <v>137</v>
      </c>
      <c r="AY394" s="380" t="s">
        <v>138</v>
      </c>
      <c r="AZ394" s="380" t="s">
        <v>139</v>
      </c>
      <c r="BA394" s="380" t="s">
        <v>140</v>
      </c>
      <c r="BB394" s="380" t="s">
        <v>141</v>
      </c>
      <c r="BC394" s="380" t="s">
        <v>142</v>
      </c>
      <c r="BD394" s="380" t="s">
        <v>143</v>
      </c>
      <c r="BE394" s="380" t="s">
        <v>137</v>
      </c>
      <c r="BF394" s="381" t="s">
        <v>109</v>
      </c>
    </row>
    <row r="395" spans="1:438" ht="61.5" customHeight="1" x14ac:dyDescent="0.25">
      <c r="A395" s="174">
        <v>57</v>
      </c>
      <c r="B395" s="64" t="s">
        <v>11</v>
      </c>
      <c r="C395" s="64" t="s">
        <v>2527</v>
      </c>
      <c r="D395" s="64" t="s">
        <v>95</v>
      </c>
      <c r="E395" s="359"/>
      <c r="F395" s="63" t="s">
        <v>11</v>
      </c>
      <c r="G395" s="360" t="s">
        <v>2527</v>
      </c>
      <c r="H395" s="360" t="s">
        <v>95</v>
      </c>
      <c r="I395" s="63" t="s">
        <v>11</v>
      </c>
      <c r="J395" s="63" t="s">
        <v>6</v>
      </c>
      <c r="K395" s="64" t="s">
        <v>2528</v>
      </c>
      <c r="L395" s="64" t="s">
        <v>84</v>
      </c>
      <c r="M395" s="63" t="s">
        <v>2529</v>
      </c>
      <c r="N395" s="64">
        <v>2019</v>
      </c>
      <c r="O395" s="62" t="s">
        <v>2530</v>
      </c>
      <c r="P395" s="63" t="s">
        <v>2531</v>
      </c>
      <c r="Q395" s="62" t="s">
        <v>2532</v>
      </c>
      <c r="R395" s="64" t="s">
        <v>84</v>
      </c>
      <c r="S395" s="63" t="s">
        <v>84</v>
      </c>
      <c r="T395" s="63" t="s">
        <v>1000</v>
      </c>
      <c r="U395" s="64" t="s">
        <v>84</v>
      </c>
      <c r="V395" s="64" t="s">
        <v>84</v>
      </c>
      <c r="W395" s="65">
        <v>43485</v>
      </c>
      <c r="X395" s="65">
        <v>43799</v>
      </c>
      <c r="Y395" s="65"/>
      <c r="Z395" s="65" t="s">
        <v>64</v>
      </c>
      <c r="AA395" s="65" t="s">
        <v>64</v>
      </c>
      <c r="AB395" s="361">
        <v>-821</v>
      </c>
      <c r="AC395" s="362" t="s">
        <v>2533</v>
      </c>
      <c r="AD395" s="363">
        <v>44372</v>
      </c>
      <c r="AE395" s="364" t="s">
        <v>62</v>
      </c>
      <c r="AF395" s="364" t="s">
        <v>84</v>
      </c>
      <c r="AG395" s="365">
        <v>1</v>
      </c>
      <c r="AH395" s="366" t="s">
        <v>155</v>
      </c>
      <c r="AI395" s="367">
        <v>-652</v>
      </c>
      <c r="AJ395" s="193" t="s">
        <v>198</v>
      </c>
      <c r="AK395" s="193" t="s">
        <v>495</v>
      </c>
      <c r="AL395" s="193" t="s">
        <v>495</v>
      </c>
      <c r="AM395" s="193" t="s">
        <v>495</v>
      </c>
      <c r="AN395" s="368">
        <v>0</v>
      </c>
      <c r="AO395" s="365">
        <v>0</v>
      </c>
      <c r="AP395" s="193" t="s">
        <v>213</v>
      </c>
      <c r="AQ395" s="193" t="s">
        <v>158</v>
      </c>
      <c r="AR395" s="369" t="s">
        <v>984</v>
      </c>
      <c r="AS395" s="250" t="s">
        <v>2534</v>
      </c>
      <c r="AT395" s="370">
        <v>44615</v>
      </c>
      <c r="AU395" s="371" t="s">
        <v>62</v>
      </c>
      <c r="AV395" s="248" t="s">
        <v>1512</v>
      </c>
      <c r="AW395" s="372">
        <v>1</v>
      </c>
      <c r="AX395" s="366" t="s">
        <v>155</v>
      </c>
      <c r="AY395" s="367">
        <v>-44619</v>
      </c>
      <c r="AZ395" s="193" t="s">
        <v>198</v>
      </c>
      <c r="BA395" s="370">
        <v>44634</v>
      </c>
      <c r="BB395" s="373" t="s">
        <v>2535</v>
      </c>
      <c r="BC395" s="371" t="s">
        <v>273</v>
      </c>
      <c r="BD395" s="374">
        <v>1</v>
      </c>
      <c r="BE395" s="193" t="s">
        <v>49</v>
      </c>
      <c r="BF395" s="193" t="s">
        <v>158</v>
      </c>
    </row>
    <row r="396" spans="1:438" ht="61.5" customHeight="1" x14ac:dyDescent="0.25">
      <c r="A396" s="35">
        <v>58</v>
      </c>
      <c r="B396" s="28" t="s">
        <v>11</v>
      </c>
      <c r="C396" s="28" t="s">
        <v>2527</v>
      </c>
      <c r="D396" s="28" t="s">
        <v>95</v>
      </c>
      <c r="E396" s="90"/>
      <c r="F396" s="25" t="s">
        <v>11</v>
      </c>
      <c r="G396" s="338" t="s">
        <v>2527</v>
      </c>
      <c r="H396" s="338" t="s">
        <v>95</v>
      </c>
      <c r="I396" s="25" t="s">
        <v>11</v>
      </c>
      <c r="J396" s="25" t="s">
        <v>6</v>
      </c>
      <c r="K396" s="28" t="s">
        <v>2536</v>
      </c>
      <c r="L396" s="28" t="s">
        <v>84</v>
      </c>
      <c r="M396" s="25" t="s">
        <v>2529</v>
      </c>
      <c r="N396" s="28">
        <v>2019</v>
      </c>
      <c r="O396" s="26" t="s">
        <v>2537</v>
      </c>
      <c r="P396" s="25" t="s">
        <v>2538</v>
      </c>
      <c r="Q396" s="26" t="s">
        <v>2539</v>
      </c>
      <c r="R396" s="28" t="s">
        <v>84</v>
      </c>
      <c r="S396" s="25" t="s">
        <v>84</v>
      </c>
      <c r="T396" s="25" t="s">
        <v>1000</v>
      </c>
      <c r="U396" s="28" t="s">
        <v>84</v>
      </c>
      <c r="V396" s="28" t="s">
        <v>84</v>
      </c>
      <c r="W396" s="37">
        <v>43485</v>
      </c>
      <c r="X396" s="37">
        <v>43615</v>
      </c>
      <c r="Y396" s="37"/>
      <c r="Z396" s="37" t="s">
        <v>64</v>
      </c>
      <c r="AA396" s="37" t="s">
        <v>64</v>
      </c>
      <c r="AB396" s="34">
        <v>-1005</v>
      </c>
      <c r="AC396" s="86" t="s">
        <v>2540</v>
      </c>
      <c r="AD396" s="124">
        <v>44372</v>
      </c>
      <c r="AE396" s="112" t="s">
        <v>62</v>
      </c>
      <c r="AF396" s="112" t="s">
        <v>84</v>
      </c>
      <c r="AG396" s="125">
        <v>1</v>
      </c>
      <c r="AH396" s="4" t="s">
        <v>155</v>
      </c>
      <c r="AI396" s="107">
        <v>-836</v>
      </c>
      <c r="AJ396" s="118" t="s">
        <v>198</v>
      </c>
      <c r="AK396" s="118" t="s">
        <v>495</v>
      </c>
      <c r="AL396" s="118" t="s">
        <v>495</v>
      </c>
      <c r="AM396" s="118" t="s">
        <v>495</v>
      </c>
      <c r="AN396" s="127">
        <v>0</v>
      </c>
      <c r="AO396" s="125">
        <v>0</v>
      </c>
      <c r="AP396" s="118" t="s">
        <v>213</v>
      </c>
      <c r="AQ396" s="193" t="s">
        <v>158</v>
      </c>
      <c r="AR396" s="190" t="s">
        <v>984</v>
      </c>
      <c r="AS396" s="250" t="s">
        <v>2541</v>
      </c>
      <c r="AT396" s="48">
        <v>44615</v>
      </c>
      <c r="AU396" s="46" t="s">
        <v>62</v>
      </c>
      <c r="AV396" s="248" t="s">
        <v>1512</v>
      </c>
      <c r="AW396" s="232">
        <v>1</v>
      </c>
      <c r="AX396" s="4" t="s">
        <v>155</v>
      </c>
      <c r="AY396" s="107">
        <v>-44619</v>
      </c>
      <c r="AZ396" s="118" t="s">
        <v>198</v>
      </c>
      <c r="BA396" s="48">
        <v>44634</v>
      </c>
      <c r="BB396" s="291" t="s">
        <v>2542</v>
      </c>
      <c r="BC396" s="46" t="s">
        <v>273</v>
      </c>
      <c r="BD396" s="47">
        <v>1</v>
      </c>
      <c r="BE396" s="193" t="s">
        <v>49</v>
      </c>
      <c r="BF396" s="118" t="s">
        <v>158</v>
      </c>
    </row>
    <row r="397" spans="1:438" ht="61.5" customHeight="1" x14ac:dyDescent="0.25">
      <c r="A397" s="35">
        <v>59</v>
      </c>
      <c r="B397" s="28" t="s">
        <v>11</v>
      </c>
      <c r="C397" s="28" t="s">
        <v>2527</v>
      </c>
      <c r="D397" s="28" t="s">
        <v>95</v>
      </c>
      <c r="E397" s="90"/>
      <c r="F397" s="25" t="s">
        <v>11</v>
      </c>
      <c r="G397" s="338" t="s">
        <v>2527</v>
      </c>
      <c r="H397" s="338" t="s">
        <v>95</v>
      </c>
      <c r="I397" s="25" t="s">
        <v>11</v>
      </c>
      <c r="J397" s="25" t="s">
        <v>6</v>
      </c>
      <c r="K397" s="28" t="s">
        <v>2543</v>
      </c>
      <c r="L397" s="28" t="s">
        <v>84</v>
      </c>
      <c r="M397" s="25" t="s">
        <v>2529</v>
      </c>
      <c r="N397" s="28">
        <v>2019</v>
      </c>
      <c r="O397" s="26" t="s">
        <v>2544</v>
      </c>
      <c r="P397" s="25" t="s">
        <v>2545</v>
      </c>
      <c r="Q397" s="26" t="s">
        <v>2546</v>
      </c>
      <c r="R397" s="28" t="s">
        <v>84</v>
      </c>
      <c r="S397" s="25" t="s">
        <v>84</v>
      </c>
      <c r="T397" s="25" t="s">
        <v>1000</v>
      </c>
      <c r="U397" s="28" t="s">
        <v>84</v>
      </c>
      <c r="V397" s="28" t="s">
        <v>84</v>
      </c>
      <c r="W397" s="37">
        <v>43485</v>
      </c>
      <c r="X397" s="37">
        <v>43554</v>
      </c>
      <c r="Y397" s="37"/>
      <c r="Z397" s="37" t="s">
        <v>64</v>
      </c>
      <c r="AA397" s="37" t="s">
        <v>64</v>
      </c>
      <c r="AB397" s="34">
        <v>-1066</v>
      </c>
      <c r="AC397" s="86" t="s">
        <v>2547</v>
      </c>
      <c r="AD397" s="124">
        <v>44372</v>
      </c>
      <c r="AE397" s="112" t="s">
        <v>62</v>
      </c>
      <c r="AF397" s="112" t="s">
        <v>84</v>
      </c>
      <c r="AG397" s="125">
        <v>1</v>
      </c>
      <c r="AH397" s="4" t="s">
        <v>155</v>
      </c>
      <c r="AI397" s="107">
        <v>-897</v>
      </c>
      <c r="AJ397" s="118" t="s">
        <v>198</v>
      </c>
      <c r="AK397" s="118" t="s">
        <v>495</v>
      </c>
      <c r="AL397" s="118" t="s">
        <v>495</v>
      </c>
      <c r="AM397" s="118" t="s">
        <v>495</v>
      </c>
      <c r="AN397" s="127">
        <v>0</v>
      </c>
      <c r="AO397" s="125">
        <v>0</v>
      </c>
      <c r="AP397" s="118" t="s">
        <v>213</v>
      </c>
      <c r="AQ397" s="193" t="s">
        <v>158</v>
      </c>
      <c r="AR397" s="190" t="s">
        <v>984</v>
      </c>
      <c r="AS397" s="251" t="s">
        <v>2548</v>
      </c>
      <c r="AT397" s="48">
        <v>44615</v>
      </c>
      <c r="AU397" s="46" t="s">
        <v>62</v>
      </c>
      <c r="AV397" s="244" t="s">
        <v>2549</v>
      </c>
      <c r="AW397" s="249">
        <v>0.5</v>
      </c>
      <c r="AX397" s="4" t="s">
        <v>590</v>
      </c>
      <c r="AY397" s="107">
        <v>-44619</v>
      </c>
      <c r="AZ397" s="118" t="s">
        <v>198</v>
      </c>
      <c r="BA397" s="48">
        <v>44634</v>
      </c>
      <c r="BB397" s="26" t="s">
        <v>2550</v>
      </c>
      <c r="BC397" s="46" t="s">
        <v>273</v>
      </c>
      <c r="BD397" s="47">
        <v>0.75</v>
      </c>
      <c r="BE397" s="193" t="s">
        <v>49</v>
      </c>
      <c r="BF397" s="118" t="s">
        <v>158</v>
      </c>
    </row>
    <row r="398" spans="1:438" ht="61.5" customHeight="1" x14ac:dyDescent="0.25">
      <c r="A398" s="35">
        <v>118</v>
      </c>
      <c r="B398" s="28" t="s">
        <v>2551</v>
      </c>
      <c r="C398" s="35" t="s">
        <v>24</v>
      </c>
      <c r="D398" s="28" t="s">
        <v>99</v>
      </c>
      <c r="E398" s="90"/>
      <c r="F398" s="28" t="s">
        <v>2551</v>
      </c>
      <c r="G398" s="35" t="s">
        <v>24</v>
      </c>
      <c r="H398" s="25" t="s">
        <v>99</v>
      </c>
      <c r="I398" s="25" t="s">
        <v>2552</v>
      </c>
      <c r="J398" s="25" t="s">
        <v>6</v>
      </c>
      <c r="K398" s="28" t="s">
        <v>2553</v>
      </c>
      <c r="L398" s="28" t="s">
        <v>84</v>
      </c>
      <c r="M398" s="25" t="s">
        <v>1238</v>
      </c>
      <c r="N398" s="28">
        <v>2019</v>
      </c>
      <c r="O398" s="26" t="s">
        <v>2554</v>
      </c>
      <c r="P398" s="40" t="s">
        <v>2555</v>
      </c>
      <c r="Q398" s="27" t="s">
        <v>2556</v>
      </c>
      <c r="R398" s="28" t="s">
        <v>84</v>
      </c>
      <c r="S398" s="25" t="s">
        <v>84</v>
      </c>
      <c r="T398" s="25" t="s">
        <v>1000</v>
      </c>
      <c r="U398" s="28" t="s">
        <v>84</v>
      </c>
      <c r="V398" s="28" t="s">
        <v>84</v>
      </c>
      <c r="W398" s="37">
        <v>43891</v>
      </c>
      <c r="X398" s="37">
        <v>44227</v>
      </c>
      <c r="Y398" s="37"/>
      <c r="Z398" s="37" t="s">
        <v>64</v>
      </c>
      <c r="AA398" s="37" t="s">
        <v>64</v>
      </c>
      <c r="AB398" s="34">
        <v>-393</v>
      </c>
      <c r="AC398" s="117" t="s">
        <v>2557</v>
      </c>
      <c r="AD398" s="124">
        <v>44418</v>
      </c>
      <c r="AE398" s="112" t="s">
        <v>64</v>
      </c>
      <c r="AF398" s="110" t="s">
        <v>2558</v>
      </c>
      <c r="AG398" s="125">
        <v>0.9</v>
      </c>
      <c r="AH398" s="4" t="s">
        <v>527</v>
      </c>
      <c r="AI398" s="107">
        <v>-224</v>
      </c>
      <c r="AJ398" s="118" t="s">
        <v>198</v>
      </c>
      <c r="AK398" s="124">
        <v>44502</v>
      </c>
      <c r="AL398" s="118" t="s">
        <v>2559</v>
      </c>
      <c r="AM398" s="118" t="s">
        <v>481</v>
      </c>
      <c r="AN398" s="127">
        <v>0.9</v>
      </c>
      <c r="AO398" s="125">
        <v>0.9</v>
      </c>
      <c r="AP398" s="118" t="s">
        <v>270</v>
      </c>
      <c r="AQ398" s="193" t="s">
        <v>158</v>
      </c>
      <c r="AR398" s="192" t="s">
        <v>202</v>
      </c>
      <c r="AS398" s="2" t="s">
        <v>2560</v>
      </c>
      <c r="AT398" s="273">
        <v>44620</v>
      </c>
      <c r="AU398" s="274" t="s">
        <v>62</v>
      </c>
      <c r="AV398" s="265" t="s">
        <v>84</v>
      </c>
      <c r="AW398" s="275">
        <v>1</v>
      </c>
      <c r="AX398" s="4" t="s">
        <v>155</v>
      </c>
      <c r="AY398" s="107">
        <v>-44619.1</v>
      </c>
      <c r="AZ398" s="118" t="s">
        <v>198</v>
      </c>
      <c r="BA398" s="233">
        <v>44634</v>
      </c>
      <c r="BB398" s="505" t="s">
        <v>2561</v>
      </c>
      <c r="BC398" s="46" t="s">
        <v>273</v>
      </c>
      <c r="BD398" s="47">
        <v>1</v>
      </c>
      <c r="BE398" s="193" t="s">
        <v>49</v>
      </c>
      <c r="BF398" s="85" t="s">
        <v>158</v>
      </c>
    </row>
    <row r="399" spans="1:438" ht="61.5" customHeight="1" x14ac:dyDescent="0.25">
      <c r="A399" s="35">
        <v>120</v>
      </c>
      <c r="B399" s="28" t="s">
        <v>2551</v>
      </c>
      <c r="C399" s="35" t="s">
        <v>24</v>
      </c>
      <c r="D399" s="28" t="s">
        <v>99</v>
      </c>
      <c r="E399" s="90"/>
      <c r="F399" s="28" t="s">
        <v>2551</v>
      </c>
      <c r="G399" s="35" t="s">
        <v>24</v>
      </c>
      <c r="H399" s="25" t="s">
        <v>99</v>
      </c>
      <c r="I399" s="25" t="s">
        <v>2552</v>
      </c>
      <c r="J399" s="25" t="s">
        <v>6</v>
      </c>
      <c r="K399" s="28" t="s">
        <v>2562</v>
      </c>
      <c r="L399" s="28" t="s">
        <v>84</v>
      </c>
      <c r="M399" s="25" t="s">
        <v>1238</v>
      </c>
      <c r="N399" s="28">
        <v>2019</v>
      </c>
      <c r="O399" s="26" t="s">
        <v>2563</v>
      </c>
      <c r="P399" s="40" t="s">
        <v>2564</v>
      </c>
      <c r="Q399" s="27" t="s">
        <v>2565</v>
      </c>
      <c r="R399" s="28" t="s">
        <v>84</v>
      </c>
      <c r="S399" s="25" t="s">
        <v>84</v>
      </c>
      <c r="T399" s="25" t="s">
        <v>1000</v>
      </c>
      <c r="U399" s="28" t="s">
        <v>84</v>
      </c>
      <c r="V399" s="28" t="s">
        <v>84</v>
      </c>
      <c r="W399" s="37">
        <v>43899</v>
      </c>
      <c r="X399" s="37">
        <v>44196</v>
      </c>
      <c r="Y399" s="37"/>
      <c r="Z399" s="37" t="s">
        <v>64</v>
      </c>
      <c r="AA399" s="37" t="s">
        <v>64</v>
      </c>
      <c r="AB399" s="34">
        <v>-424</v>
      </c>
      <c r="AC399" s="110" t="s">
        <v>2566</v>
      </c>
      <c r="AD399" s="124">
        <v>44418</v>
      </c>
      <c r="AE399" s="112" t="s">
        <v>64</v>
      </c>
      <c r="AF399" s="110" t="s">
        <v>2567</v>
      </c>
      <c r="AG399" s="125">
        <v>0.75</v>
      </c>
      <c r="AH399" s="4" t="s">
        <v>527</v>
      </c>
      <c r="AI399" s="107">
        <v>-255</v>
      </c>
      <c r="AJ399" s="118" t="s">
        <v>198</v>
      </c>
      <c r="AK399" s="124">
        <v>44502</v>
      </c>
      <c r="AL399" s="118" t="s">
        <v>2568</v>
      </c>
      <c r="AM399" s="108" t="s">
        <v>481</v>
      </c>
      <c r="AN399" s="125">
        <v>0.9</v>
      </c>
      <c r="AO399" s="125">
        <v>0.9</v>
      </c>
      <c r="AP399" s="118" t="s">
        <v>270</v>
      </c>
      <c r="AQ399" s="193" t="s">
        <v>158</v>
      </c>
      <c r="AR399" s="192" t="s">
        <v>202</v>
      </c>
      <c r="AS399" s="256" t="s">
        <v>2569</v>
      </c>
      <c r="AT399" s="273">
        <v>44620</v>
      </c>
      <c r="AU399" s="274" t="s">
        <v>62</v>
      </c>
      <c r="AV399" s="265" t="s">
        <v>84</v>
      </c>
      <c r="AW399" s="275">
        <v>1</v>
      </c>
      <c r="AX399" s="4" t="s">
        <v>155</v>
      </c>
      <c r="AY399" s="107">
        <v>-44619.25</v>
      </c>
      <c r="AZ399" s="118" t="s">
        <v>198</v>
      </c>
      <c r="BA399" s="233">
        <v>44634</v>
      </c>
      <c r="BB399" s="506" t="s">
        <v>2570</v>
      </c>
      <c r="BC399" s="2" t="s">
        <v>273</v>
      </c>
      <c r="BD399" s="47">
        <v>1</v>
      </c>
      <c r="BE399" s="193" t="s">
        <v>49</v>
      </c>
      <c r="BF399" s="85" t="s">
        <v>158</v>
      </c>
    </row>
  </sheetData>
  <autoFilter ref="A3:PV388" xr:uid="{00000000-0009-0000-0000-000002000000}">
    <filterColumn colId="8">
      <filters>
        <filter val="PMAI-2020-028"/>
        <filter val="PMAI-2020-028-1"/>
      </filters>
    </filterColumn>
  </autoFilter>
  <mergeCells count="9">
    <mergeCell ref="A393:BF393"/>
    <mergeCell ref="A1:Y1"/>
    <mergeCell ref="AA1:AO1"/>
    <mergeCell ref="AQ1:BD1"/>
    <mergeCell ref="AA2:AH2"/>
    <mergeCell ref="AI2:AN2"/>
    <mergeCell ref="AQ2:AX2"/>
    <mergeCell ref="AY2:BC2"/>
    <mergeCell ref="BD2:BD3"/>
  </mergeCells>
  <conditionalFormatting sqref="Z4:Z388">
    <cfRule type="cellIs" dxfId="382" priority="188" operator="equal">
      <formula>#REF!</formula>
    </cfRule>
  </conditionalFormatting>
  <conditionalFormatting sqref="AB395:AB399">
    <cfRule type="cellIs" dxfId="381" priority="40" operator="equal">
      <formula>$V$5</formula>
    </cfRule>
  </conditionalFormatting>
  <conditionalFormatting sqref="AE4:AE388">
    <cfRule type="cellIs" dxfId="380" priority="174" operator="between">
      <formula>0</formula>
      <formula>0.39</formula>
    </cfRule>
    <cfRule type="cellIs" dxfId="379" priority="175" operator="between">
      <formula>0.4</formula>
      <formula>0.59</formula>
    </cfRule>
    <cfRule type="cellIs" dxfId="378" priority="176" operator="between">
      <formula>0.95</formula>
      <formula>1</formula>
    </cfRule>
    <cfRule type="cellIs" dxfId="377" priority="177" operator="between">
      <formula>0.6</formula>
      <formula>0.94</formula>
    </cfRule>
  </conditionalFormatting>
  <conditionalFormatting sqref="AF3">
    <cfRule type="containsText" dxfId="376" priority="144" operator="containsText" text="SIN AVANCE">
      <formula>NOT(ISERROR(SEARCH("SIN AVANCE",AF3)))</formula>
    </cfRule>
  </conditionalFormatting>
  <conditionalFormatting sqref="AF4:AF388 AV4:AV388">
    <cfRule type="containsText" dxfId="375" priority="187" operator="containsText" text="SIN AVANCE">
      <formula>NOT(ISERROR(SEARCH("SIN AVANCE",AF4)))</formula>
    </cfRule>
    <cfRule type="containsText" dxfId="374" priority="185" operator="containsText" text="AVANCE PARCIAL">
      <formula>NOT(ISERROR(SEARCH("AVANCE PARCIAL",AF4)))</formula>
    </cfRule>
    <cfRule type="containsText" dxfId="373" priority="183" operator="containsText" text="CUMPLIMIENTO TOTAL">
      <formula>NOT(ISERROR(SEARCH("CUMPLIMIENTO TOTAL",AF4)))</formula>
    </cfRule>
    <cfRule type="containsText" dxfId="372" priority="186" operator="containsText" text="AVANCE MINIMO">
      <formula>NOT(ISERROR(SEARCH("AVANCE MINIMO",AF4)))</formula>
    </cfRule>
    <cfRule type="containsText" dxfId="371" priority="184" operator="containsText" text="AVANCE SIGNIFICATIVO">
      <formula>NOT(ISERROR(SEARCH("AVANCE SIGNIFICATIVO",AF4)))</formula>
    </cfRule>
  </conditionalFormatting>
  <conditionalFormatting sqref="AG4:AG388 AW4:AW388">
    <cfRule type="cellIs" dxfId="370" priority="173" operator="lessThan">
      <formula>0</formula>
    </cfRule>
  </conditionalFormatting>
  <conditionalFormatting sqref="AG395:AG399">
    <cfRule type="cellIs" dxfId="369" priority="26" operator="between">
      <formula>0</formula>
      <formula>0.39</formula>
    </cfRule>
    <cfRule type="cellIs" dxfId="368" priority="27" operator="between">
      <formula>0.4</formula>
      <formula>0.59</formula>
    </cfRule>
    <cfRule type="cellIs" dxfId="367" priority="28" operator="between">
      <formula>0.95</formula>
      <formula>1</formula>
    </cfRule>
    <cfRule type="cellIs" dxfId="366" priority="29" operator="between">
      <formula>0.6</formula>
      <formula>0.94</formula>
    </cfRule>
  </conditionalFormatting>
  <conditionalFormatting sqref="AG4:AH388">
    <cfRule type="cellIs" dxfId="365" priority="178" operator="equal">
      <formula>"NO APLICA ACCION CERRADA"</formula>
    </cfRule>
  </conditionalFormatting>
  <conditionalFormatting sqref="AH3">
    <cfRule type="containsText" dxfId="364" priority="147" operator="containsText" text="VENCIDO">
      <formula>NOT(ISERROR(SEARCH("VENCIDO",AH3)))</formula>
    </cfRule>
    <cfRule type="containsText" dxfId="363" priority="146" operator="containsText" text="POR VENCER">
      <formula>NOT(ISERROR(SEARCH("POR VENCER",AH3)))</formula>
    </cfRule>
    <cfRule type="containsText" dxfId="362" priority="145" operator="containsText" text="CON TIEMPO">
      <formula>NOT(ISERROR(SEARCH("CON TIEMPO",AH3)))</formula>
    </cfRule>
  </conditionalFormatting>
  <conditionalFormatting sqref="AH4:AH388">
    <cfRule type="cellIs" dxfId="361" priority="170" operator="equal">
      <formula>"CON TIEMPO"</formula>
    </cfRule>
    <cfRule type="cellIs" dxfId="360" priority="171" operator="equal">
      <formula>"POR VENCER"</formula>
    </cfRule>
    <cfRule type="cellIs" dxfId="359" priority="172" operator="equal">
      <formula>"VENCIDO"</formula>
    </cfRule>
  </conditionalFormatting>
  <conditionalFormatting sqref="AH394:AH399 AX394:AX399">
    <cfRule type="containsText" dxfId="358" priority="39" operator="containsText" text="SIN AVANCE">
      <formula>NOT(ISERROR(SEARCH("SIN AVANCE",AH394)))</formula>
    </cfRule>
  </conditionalFormatting>
  <conditionalFormatting sqref="AH395:AH399 AX395:AX399">
    <cfRule type="containsText" dxfId="357" priority="35" operator="containsText" text="CUMPLIMIENTO TOTAL">
      <formula>NOT(ISERROR(SEARCH("CUMPLIMIENTO TOTAL",AH395)))</formula>
    </cfRule>
    <cfRule type="containsText" dxfId="356" priority="36" operator="containsText" text="AVANCE SIGNIFICATIVO">
      <formula>NOT(ISERROR(SEARCH("AVANCE SIGNIFICATIVO",AH395)))</formula>
    </cfRule>
    <cfRule type="containsText" dxfId="355" priority="37" operator="containsText" text="AVANCE PARCIAL">
      <formula>NOT(ISERROR(SEARCH("AVANCE PARCIAL",AH395)))</formula>
    </cfRule>
    <cfRule type="containsText" dxfId="354" priority="38" operator="containsText" text="AVANCE MINIMO">
      <formula>NOT(ISERROR(SEARCH("AVANCE MINIMO",AH395)))</formula>
    </cfRule>
  </conditionalFormatting>
  <conditionalFormatting sqref="AI395:AI399 AY395:AY399">
    <cfRule type="cellIs" dxfId="353" priority="25" operator="lessThan">
      <formula>0</formula>
    </cfRule>
  </conditionalFormatting>
  <conditionalFormatting sqref="AI3:AJ3">
    <cfRule type="containsText" dxfId="352" priority="140" operator="containsText" text="SIN AVANCE">
      <formula>NOT(ISERROR(SEARCH("SIN AVANCE",AI3)))</formula>
    </cfRule>
  </conditionalFormatting>
  <conditionalFormatting sqref="AI395:AJ399 AY395:BA399">
    <cfRule type="cellIs" dxfId="351" priority="30" operator="equal">
      <formula>"NO APLICA ACCION CERRADA"</formula>
    </cfRule>
  </conditionalFormatting>
  <conditionalFormatting sqref="AJ394">
    <cfRule type="containsText" dxfId="350" priority="128" operator="containsText" text="VENCIDO">
      <formula>NOT(ISERROR(SEARCH("VENCIDO",AJ394)))</formula>
    </cfRule>
    <cfRule type="containsText" dxfId="349" priority="127" operator="containsText" text="POR VENCER">
      <formula>NOT(ISERROR(SEARCH("POR VENCER",AJ394)))</formula>
    </cfRule>
    <cfRule type="containsText" dxfId="348" priority="126" operator="containsText" text="CON TIEMPO">
      <formula>NOT(ISERROR(SEARCH("CON TIEMPO",AJ394)))</formula>
    </cfRule>
  </conditionalFormatting>
  <conditionalFormatting sqref="AJ395:AJ399 AZ395:BA399">
    <cfRule type="cellIs" dxfId="347" priority="24" operator="equal">
      <formula>"VENCIDO"</formula>
    </cfRule>
    <cfRule type="cellIs" dxfId="346" priority="23" operator="equal">
      <formula>"POR VENCER"</formula>
    </cfRule>
    <cfRule type="cellIs" dxfId="345" priority="22" operator="equal">
      <formula>"CON TIEMPO"</formula>
    </cfRule>
  </conditionalFormatting>
  <conditionalFormatting sqref="AK394:AL394">
    <cfRule type="containsText" dxfId="344" priority="121" operator="containsText" text="SIN AVANCE">
      <formula>NOT(ISERROR(SEARCH("SIN AVANCE",AK394)))</formula>
    </cfRule>
  </conditionalFormatting>
  <conditionalFormatting sqref="AL4:AL172">
    <cfRule type="cellIs" dxfId="343" priority="3063" operator="between">
      <formula>0.95</formula>
      <formula>1</formula>
    </cfRule>
    <cfRule type="cellIs" dxfId="342" priority="3062" operator="between">
      <formula>0.6</formula>
      <formula>0.94</formula>
    </cfRule>
  </conditionalFormatting>
  <conditionalFormatting sqref="AL174:AL388">
    <cfRule type="cellIs" dxfId="341" priority="167" operator="between">
      <formula>0.6</formula>
      <formula>0.94</formula>
    </cfRule>
    <cfRule type="cellIs" dxfId="340" priority="168" operator="between">
      <formula>0.95</formula>
      <formula>1</formula>
    </cfRule>
  </conditionalFormatting>
  <conditionalFormatting sqref="AL4:AM172">
    <cfRule type="cellIs" dxfId="339" priority="3056" operator="between">
      <formula>0</formula>
      <formula>0.39</formula>
    </cfRule>
    <cfRule type="cellIs" dxfId="338" priority="3057" operator="between">
      <formula>0.4</formula>
      <formula>0.59</formula>
    </cfRule>
  </conditionalFormatting>
  <conditionalFormatting sqref="AL174:AM388">
    <cfRule type="cellIs" dxfId="337" priority="162" operator="between">
      <formula>0.4</formula>
      <formula>0.59</formula>
    </cfRule>
    <cfRule type="cellIs" dxfId="336" priority="161" operator="between">
      <formula>0</formula>
      <formula>0.39</formula>
    </cfRule>
  </conditionalFormatting>
  <conditionalFormatting sqref="AM4:AM172">
    <cfRule type="cellIs" dxfId="335" priority="3059" operator="between">
      <formula>0.75</formula>
      <formula>1</formula>
    </cfRule>
    <cfRule type="cellIs" dxfId="334" priority="3058" operator="between">
      <formula>0.6</formula>
      <formula>0.75</formula>
    </cfRule>
  </conditionalFormatting>
  <conditionalFormatting sqref="AM174:AM388">
    <cfRule type="cellIs" dxfId="333" priority="164" operator="between">
      <formula>0.75</formula>
      <formula>1</formula>
    </cfRule>
    <cfRule type="cellIs" dxfId="332" priority="163" operator="between">
      <formula>0.6</formula>
      <formula>0.75</formula>
    </cfRule>
  </conditionalFormatting>
  <conditionalFormatting sqref="AM3:AN3">
    <cfRule type="containsText" dxfId="331" priority="139" operator="containsText" text="VENCIDO">
      <formula>NOT(ISERROR(SEARCH("VENCIDO",AM3)))</formula>
    </cfRule>
    <cfRule type="containsText" dxfId="330" priority="137" operator="containsText" text="CON TIEMPO">
      <formula>NOT(ISERROR(SEARCH("CON TIEMPO",AM3)))</formula>
    </cfRule>
    <cfRule type="containsText" dxfId="329" priority="138" operator="containsText" text="POR VENCER">
      <formula>NOT(ISERROR(SEARCH("POR VENCER",AM3)))</formula>
    </cfRule>
  </conditionalFormatting>
  <conditionalFormatting sqref="AN4:AN388">
    <cfRule type="cellIs" dxfId="328" priority="180" operator="equal">
      <formula>"CUMPLIDA EFECTIVA"</formula>
    </cfRule>
    <cfRule type="cellIs" dxfId="327" priority="181" operator="equal">
      <formula>"CUMPLIDA INEFECTIVA"</formula>
    </cfRule>
    <cfRule type="cellIs" dxfId="326" priority="182" operator="equal">
      <formula>"INCUMPLIDA"</formula>
    </cfRule>
  </conditionalFormatting>
  <conditionalFormatting sqref="AN19:AN388">
    <cfRule type="containsText" dxfId="325" priority="169" operator="containsText" text="EN EJECUCION">
      <formula>NOT(ISERROR(SEARCH("EN EJECUCION",AN19)))</formula>
    </cfRule>
  </conditionalFormatting>
  <conditionalFormatting sqref="AN395:AN399">
    <cfRule type="cellIs" dxfId="324" priority="21" operator="between">
      <formula>0.95</formula>
      <formula>1</formula>
    </cfRule>
    <cfRule type="cellIs" dxfId="323" priority="20" operator="between">
      <formula>0.6</formula>
      <formula>0.94</formula>
    </cfRule>
  </conditionalFormatting>
  <conditionalFormatting sqref="AN395:AO399">
    <cfRule type="cellIs" dxfId="322" priority="14" operator="between">
      <formula>0</formula>
      <formula>0.39</formula>
    </cfRule>
    <cfRule type="cellIs" dxfId="321" priority="15" operator="between">
      <formula>0.4</formula>
      <formula>0.59</formula>
    </cfRule>
  </conditionalFormatting>
  <conditionalFormatting sqref="AO395:AO399">
    <cfRule type="cellIs" dxfId="320" priority="16" operator="between">
      <formula>0.6</formula>
      <formula>0.75</formula>
    </cfRule>
    <cfRule type="cellIs" dxfId="319" priority="17" operator="between">
      <formula>0.75</formula>
      <formula>1</formula>
    </cfRule>
  </conditionalFormatting>
  <conditionalFormatting sqref="AO394:AP394">
    <cfRule type="containsText" dxfId="318" priority="119" operator="containsText" text="POR VENCER">
      <formula>NOT(ISERROR(SEARCH("POR VENCER",AO394)))</formula>
    </cfRule>
    <cfRule type="containsText" dxfId="317" priority="120" operator="containsText" text="VENCIDO">
      <formula>NOT(ISERROR(SEARCH("VENCIDO",AO394)))</formula>
    </cfRule>
    <cfRule type="containsText" dxfId="316" priority="118" operator="containsText" text="CON TIEMPO">
      <formula>NOT(ISERROR(SEARCH("CON TIEMPO",AO394)))</formula>
    </cfRule>
  </conditionalFormatting>
  <conditionalFormatting sqref="AP4:AP148">
    <cfRule type="cellIs" dxfId="315" priority="3853" operator="equal">
      <formula>"INCUMPLIDA"</formula>
    </cfRule>
    <cfRule type="cellIs" dxfId="314" priority="3851" operator="equal">
      <formula>"CUMPLIDA EFECTIVA"</formula>
    </cfRule>
    <cfRule type="cellIs" dxfId="313" priority="3852" operator="equal">
      <formula>"CUMPLIDA INEFECTIVA"</formula>
    </cfRule>
  </conditionalFormatting>
  <conditionalFormatting sqref="AP19:AP148">
    <cfRule type="containsText" dxfId="312" priority="3850" operator="containsText" text="EN EJECUCION">
      <formula>NOT(ISERROR(SEARCH("EN EJECUCION",AP19)))</formula>
    </cfRule>
  </conditionalFormatting>
  <conditionalFormatting sqref="AP149:AP169">
    <cfRule type="cellIs" dxfId="311" priority="3147" operator="equal">
      <formula>"CUMPLIDA EFECTIVA"</formula>
    </cfRule>
    <cfRule type="cellIs" dxfId="310" priority="3148" operator="equal">
      <formula>"CUMPLIDA INEFECTIVA"</formula>
    </cfRule>
    <cfRule type="cellIs" dxfId="309" priority="3149" operator="equal">
      <formula>"INCUMPLIDA"</formula>
    </cfRule>
  </conditionalFormatting>
  <conditionalFormatting sqref="AP152:AP169">
    <cfRule type="containsText" dxfId="308" priority="3146" operator="containsText" text="EN EJECUCION">
      <formula>NOT(ISERROR(SEARCH("EN EJECUCION",AP152)))</formula>
    </cfRule>
  </conditionalFormatting>
  <conditionalFormatting sqref="AP170:AP189 AP192:AP194 AP196:AP199">
    <cfRule type="cellIs" dxfId="307" priority="2839" operator="equal">
      <formula>"CUMPLIDA INEFECTIVA"</formula>
    </cfRule>
    <cfRule type="cellIs" dxfId="306" priority="2838" operator="equal">
      <formula>"CUMPLIDA EFECTIVA"</formula>
    </cfRule>
    <cfRule type="cellIs" dxfId="305" priority="2840" operator="equal">
      <formula>"INCUMPLIDA"</formula>
    </cfRule>
  </conditionalFormatting>
  <conditionalFormatting sqref="AP183:AP189 AP192:AP194 AP196:AP199">
    <cfRule type="containsText" dxfId="304" priority="2837" operator="containsText" text="EN EJECUCION">
      <formula>NOT(ISERROR(SEARCH("EN EJECUCION",AP183)))</formula>
    </cfRule>
  </conditionalFormatting>
  <conditionalFormatting sqref="AP190:AP191 AP195">
    <cfRule type="cellIs" dxfId="303" priority="2836" operator="equal">
      <formula>"INCUMPLIDA"</formula>
    </cfRule>
    <cfRule type="cellIs" dxfId="302" priority="2834" operator="equal">
      <formula>"CUMPLIDA EFECTIVA"</formula>
    </cfRule>
    <cfRule type="cellIs" dxfId="301" priority="2835" operator="equal">
      <formula>"CUMPLIDA INEFECTIVA"</formula>
    </cfRule>
  </conditionalFormatting>
  <conditionalFormatting sqref="AP200:AP204 AP207:AP210 AP212:AP213">
    <cfRule type="cellIs" dxfId="300" priority="2773" operator="equal">
      <formula>"CUMPLIDA EFECTIVA"</formula>
    </cfRule>
    <cfRule type="cellIs" dxfId="299" priority="2775" operator="equal">
      <formula>"INCUMPLIDA"</formula>
    </cfRule>
    <cfRule type="cellIs" dxfId="298" priority="2774" operator="equal">
      <formula>"CUMPLIDA INEFECTIVA"</formula>
    </cfRule>
  </conditionalFormatting>
  <conditionalFormatting sqref="AP202:AP204 AP207:AP210 AP212:AP213">
    <cfRule type="containsText" dxfId="297" priority="2772" operator="containsText" text="EN EJECUCION">
      <formula>NOT(ISERROR(SEARCH("EN EJECUCION",AP202)))</formula>
    </cfRule>
  </conditionalFormatting>
  <conditionalFormatting sqref="AP205:AP206 AP211">
    <cfRule type="cellIs" dxfId="296" priority="2769" operator="equal">
      <formula>"CUMPLIDA EFECTIVA"</formula>
    </cfRule>
    <cfRule type="cellIs" dxfId="295" priority="2770" operator="equal">
      <formula>"CUMPLIDA INEFECTIVA"</formula>
    </cfRule>
    <cfRule type="cellIs" dxfId="294" priority="2771" operator="equal">
      <formula>"INCUMPLIDA"</formula>
    </cfRule>
  </conditionalFormatting>
  <conditionalFormatting sqref="AP214:AP318">
    <cfRule type="cellIs" dxfId="293" priority="1518" operator="equal">
      <formula>"CUMPLIDA EFECTIVA"</formula>
    </cfRule>
    <cfRule type="cellIs" dxfId="292" priority="1520" operator="equal">
      <formula>"INCUMPLIDA"</formula>
    </cfRule>
    <cfRule type="cellIs" dxfId="291" priority="1519" operator="equal">
      <formula>"CUMPLIDA INEFECTIVA"</formula>
    </cfRule>
  </conditionalFormatting>
  <conditionalFormatting sqref="AP218:AP318">
    <cfRule type="containsText" dxfId="290" priority="1517" operator="containsText" text="EN EJECUCION">
      <formula>NOT(ISERROR(SEARCH("EN EJECUCION",AP218)))</formula>
    </cfRule>
  </conditionalFormatting>
  <conditionalFormatting sqref="AP319">
    <cfRule type="cellIs" dxfId="289" priority="1448" operator="equal">
      <formula>"CUMPLIDA EFECTIVA"</formula>
    </cfRule>
    <cfRule type="cellIs" dxfId="288" priority="1449" operator="equal">
      <formula>"CUMPLIDA INEFECTIVA"</formula>
    </cfRule>
    <cfRule type="cellIs" dxfId="287" priority="1450" operator="equal">
      <formula>"INCUMPLIDA"</formula>
    </cfRule>
  </conditionalFormatting>
  <conditionalFormatting sqref="AP320">
    <cfRule type="containsText" dxfId="286" priority="1451" operator="containsText" text="EN EJECUCION">
      <formula>NOT(ISERROR(SEARCH("EN EJECUCION",AP320)))</formula>
    </cfRule>
    <cfRule type="cellIs" dxfId="285" priority="1453" operator="equal">
      <formula>"CUMPLIDA INEFECTIVA"</formula>
    </cfRule>
    <cfRule type="cellIs" dxfId="284" priority="1452" operator="equal">
      <formula>"CUMPLIDA EFECTIVA"</formula>
    </cfRule>
    <cfRule type="cellIs" dxfId="283" priority="1454" operator="equal">
      <formula>"INCUMPLIDA"</formula>
    </cfRule>
  </conditionalFormatting>
  <conditionalFormatting sqref="AP321:AP334">
    <cfRule type="cellIs" dxfId="282" priority="1375" operator="equal">
      <formula>"CUMPLIDA EFECTIVA"</formula>
    </cfRule>
    <cfRule type="cellIs" dxfId="281" priority="1376" operator="equal">
      <formula>"CUMPLIDA INEFECTIVA"</formula>
    </cfRule>
    <cfRule type="cellIs" dxfId="280" priority="1377" operator="equal">
      <formula>"INCUMPLIDA"</formula>
    </cfRule>
  </conditionalFormatting>
  <conditionalFormatting sqref="AP324:AP334">
    <cfRule type="containsText" dxfId="279" priority="1374" operator="containsText" text="EN EJECUCION">
      <formula>NOT(ISERROR(SEARCH("EN EJECUCION",AP324)))</formula>
    </cfRule>
  </conditionalFormatting>
  <conditionalFormatting sqref="AP335:AP362">
    <cfRule type="cellIs" dxfId="278" priority="821" operator="equal">
      <formula>"CUMPLIDA EFECTIVA"</formula>
    </cfRule>
    <cfRule type="cellIs" dxfId="277" priority="823" operator="equal">
      <formula>"INCUMPLIDA"</formula>
    </cfRule>
    <cfRule type="cellIs" dxfId="276" priority="822" operator="equal">
      <formula>"CUMPLIDA INEFECTIVA"</formula>
    </cfRule>
  </conditionalFormatting>
  <conditionalFormatting sqref="AP360:AP362">
    <cfRule type="containsText" dxfId="275" priority="820" operator="containsText" text="EN EJECUCION">
      <formula>NOT(ISERROR(SEARCH("EN EJECUCION",AP360)))</formula>
    </cfRule>
  </conditionalFormatting>
  <conditionalFormatting sqref="AP363:AP370">
    <cfRule type="cellIs" dxfId="274" priority="589" operator="equal">
      <formula>"CUMPLIDA EFECTIVA"</formula>
    </cfRule>
    <cfRule type="cellIs" dxfId="273" priority="590" operator="equal">
      <formula>"CUMPLIDA INEFECTIVA"</formula>
    </cfRule>
    <cfRule type="cellIs" dxfId="272" priority="591" operator="equal">
      <formula>"INCUMPLIDA"</formula>
    </cfRule>
  </conditionalFormatting>
  <conditionalFormatting sqref="AP370">
    <cfRule type="containsText" dxfId="271" priority="588" operator="containsText" text="EN EJECUCION">
      <formula>NOT(ISERROR(SEARCH("EN EJECUCION",AP370)))</formula>
    </cfRule>
  </conditionalFormatting>
  <conditionalFormatting sqref="AP371:AP388">
    <cfRule type="cellIs" dxfId="270" priority="158" operator="equal">
      <formula>"CUMPLIDA EFECTIVA"</formula>
    </cfRule>
    <cfRule type="cellIs" dxfId="269" priority="159" operator="equal">
      <formula>"CUMPLIDA INEFECTIVA"</formula>
    </cfRule>
    <cfRule type="cellIs" dxfId="268" priority="160" operator="equal">
      <formula>"INCUMPLIDA"</formula>
    </cfRule>
  </conditionalFormatting>
  <conditionalFormatting sqref="AP395:AP399">
    <cfRule type="cellIs" dxfId="267" priority="34" operator="equal">
      <formula>"INCUMPLIDA"</formula>
    </cfRule>
    <cfRule type="containsText" dxfId="266" priority="13" operator="containsText" text="EN EJECUCION">
      <formula>NOT(ISERROR(SEARCH("EN EJECUCION",AP395)))</formula>
    </cfRule>
    <cfRule type="cellIs" dxfId="265" priority="32" operator="equal">
      <formula>"CUMPLIDA EFECTIVA"</formula>
    </cfRule>
    <cfRule type="cellIs" dxfId="264" priority="33" operator="equal">
      <formula>"CUMPLIDA INEFECTIVA"</formula>
    </cfRule>
  </conditionalFormatting>
  <conditionalFormatting sqref="AR395:AR397">
    <cfRule type="cellIs" dxfId="263" priority="68" operator="equal">
      <formula>"INCUMPLIDA"</formula>
    </cfRule>
    <cfRule type="containsText" dxfId="262" priority="47" operator="containsText" text="EN EJECUCION">
      <formula>NOT(ISERROR(SEARCH("EN EJECUCION",AR395)))</formula>
    </cfRule>
    <cfRule type="cellIs" dxfId="261" priority="66" operator="equal">
      <formula>"CUMPLIDA EFECTIVA"</formula>
    </cfRule>
    <cfRule type="cellIs" dxfId="260" priority="67" operator="equal">
      <formula>"CUMPLIDA INEFECTIVA"</formula>
    </cfRule>
  </conditionalFormatting>
  <conditionalFormatting sqref="AR398:AR399">
    <cfRule type="cellIs" dxfId="259" priority="10" operator="equal">
      <formula>"CUMPLIDA EFECTIVA"</formula>
    </cfRule>
    <cfRule type="cellIs" dxfId="258" priority="11" operator="equal">
      <formula>"CUMPLIDA INEFECTIVA"</formula>
    </cfRule>
    <cfRule type="cellIs" dxfId="257" priority="12" operator="equal">
      <formula>"INCUMPLIDA"</formula>
    </cfRule>
  </conditionalFormatting>
  <conditionalFormatting sqref="AU4:AU10">
    <cfRule type="cellIs" dxfId="256" priority="4519" operator="between">
      <formula>0.6</formula>
      <formula>0.94</formula>
    </cfRule>
    <cfRule type="cellIs" dxfId="255" priority="4516" operator="between">
      <formula>0</formula>
      <formula>0.39</formula>
    </cfRule>
    <cfRule type="cellIs" dxfId="254" priority="4517" operator="between">
      <formula>0.4</formula>
      <formula>0.59</formula>
    </cfRule>
    <cfRule type="cellIs" dxfId="253" priority="4518" operator="between">
      <formula>0.95</formula>
      <formula>1</formula>
    </cfRule>
  </conditionalFormatting>
  <conditionalFormatting sqref="AU14:AU62">
    <cfRule type="cellIs" dxfId="252" priority="4185" operator="between">
      <formula>0.4</formula>
      <formula>0.59</formula>
    </cfRule>
    <cfRule type="cellIs" dxfId="251" priority="4187" operator="between">
      <formula>0.6</formula>
      <formula>0.94</formula>
    </cfRule>
    <cfRule type="cellIs" dxfId="250" priority="4186" operator="between">
      <formula>0.95</formula>
      <formula>1</formula>
    </cfRule>
    <cfRule type="cellIs" dxfId="249" priority="4184" operator="between">
      <formula>0</formula>
      <formula>0.39</formula>
    </cfRule>
  </conditionalFormatting>
  <conditionalFormatting sqref="AU67:AU135">
    <cfRule type="cellIs" dxfId="248" priority="4074" operator="between">
      <formula>0.95</formula>
      <formula>1</formula>
    </cfRule>
    <cfRule type="cellIs" dxfId="247" priority="4073" operator="between">
      <formula>0.4</formula>
      <formula>0.59</formula>
    </cfRule>
    <cfRule type="cellIs" dxfId="246" priority="4072" operator="between">
      <formula>0</formula>
      <formula>0.39</formula>
    </cfRule>
    <cfRule type="cellIs" dxfId="245" priority="4075" operator="between">
      <formula>0.6</formula>
      <formula>0.94</formula>
    </cfRule>
  </conditionalFormatting>
  <conditionalFormatting sqref="AU140:AU162">
    <cfRule type="cellIs" dxfId="244" priority="3457" operator="between">
      <formula>0.6</formula>
      <formula>0.94</formula>
    </cfRule>
    <cfRule type="cellIs" dxfId="243" priority="3455" operator="between">
      <formula>0.4</formula>
      <formula>0.59</formula>
    </cfRule>
    <cfRule type="cellIs" dxfId="242" priority="3456" operator="between">
      <formula>0.95</formula>
      <formula>1</formula>
    </cfRule>
    <cfRule type="cellIs" dxfId="241" priority="3454" operator="between">
      <formula>0</formula>
      <formula>0.39</formula>
    </cfRule>
  </conditionalFormatting>
  <conditionalFormatting sqref="AU164:AU169">
    <cfRule type="cellIs" dxfId="240" priority="3144" operator="between">
      <formula>0.95</formula>
      <formula>1</formula>
    </cfRule>
    <cfRule type="cellIs" dxfId="239" priority="3145" operator="between">
      <formula>0.6</formula>
      <formula>0.94</formula>
    </cfRule>
    <cfRule type="cellIs" dxfId="238" priority="3142" operator="between">
      <formula>0</formula>
      <formula>0.39</formula>
    </cfRule>
    <cfRule type="cellIs" dxfId="237" priority="3143" operator="between">
      <formula>0.4</formula>
      <formula>0.59</formula>
    </cfRule>
  </conditionalFormatting>
  <conditionalFormatting sqref="AU183:AU189 AU192:AU194 AU196:AU199">
    <cfRule type="cellIs" dxfId="236" priority="2831" operator="between">
      <formula>0.6</formula>
      <formula>0.94</formula>
    </cfRule>
    <cfRule type="cellIs" dxfId="235" priority="2828" operator="between">
      <formula>0</formula>
      <formula>0.39</formula>
    </cfRule>
    <cfRule type="cellIs" dxfId="234" priority="2830" operator="between">
      <formula>0.95</formula>
      <formula>1</formula>
    </cfRule>
    <cfRule type="cellIs" dxfId="233" priority="2829" operator="between">
      <formula>0.4</formula>
      <formula>0.59</formula>
    </cfRule>
  </conditionalFormatting>
  <conditionalFormatting sqref="AU203:AU204 AU207:AU210 AU212:AU213">
    <cfRule type="cellIs" dxfId="232" priority="2765" operator="between">
      <formula>0.95</formula>
      <formula>1</formula>
    </cfRule>
    <cfRule type="cellIs" dxfId="231" priority="2763" operator="between">
      <formula>0</formula>
      <formula>0.39</formula>
    </cfRule>
    <cfRule type="cellIs" dxfId="230" priority="2764" operator="between">
      <formula>0.4</formula>
      <formula>0.59</formula>
    </cfRule>
    <cfRule type="cellIs" dxfId="229" priority="2766" operator="between">
      <formula>0.6</formula>
      <formula>0.94</formula>
    </cfRule>
  </conditionalFormatting>
  <conditionalFormatting sqref="AU218:AU318">
    <cfRule type="cellIs" dxfId="228" priority="1513" operator="between">
      <formula>0.95</formula>
      <formula>1</formula>
    </cfRule>
    <cfRule type="cellIs" dxfId="227" priority="1514" operator="between">
      <formula>0.6</formula>
      <formula>0.94</formula>
    </cfRule>
    <cfRule type="cellIs" dxfId="226" priority="1511" operator="between">
      <formula>0</formula>
      <formula>0.39</formula>
    </cfRule>
    <cfRule type="cellIs" dxfId="225" priority="1512" operator="between">
      <formula>0.4</formula>
      <formula>0.59</formula>
    </cfRule>
  </conditionalFormatting>
  <conditionalFormatting sqref="AU320">
    <cfRule type="cellIs" dxfId="224" priority="1445" operator="between">
      <formula>0.6</formula>
      <formula>0.94</formula>
    </cfRule>
    <cfRule type="cellIs" dxfId="223" priority="1443" operator="between">
      <formula>0.4</formula>
      <formula>0.59</formula>
    </cfRule>
    <cfRule type="cellIs" dxfId="222" priority="1444" operator="between">
      <formula>0.95</formula>
      <formula>1</formula>
    </cfRule>
    <cfRule type="cellIs" dxfId="221" priority="1442" operator="between">
      <formula>0</formula>
      <formula>0.39</formula>
    </cfRule>
  </conditionalFormatting>
  <conditionalFormatting sqref="AU324:AU334">
    <cfRule type="cellIs" dxfId="220" priority="1369" operator="between">
      <formula>0.4</formula>
      <formula>0.59</formula>
    </cfRule>
    <cfRule type="cellIs" dxfId="219" priority="1370" operator="between">
      <formula>0.95</formula>
      <formula>1</formula>
    </cfRule>
    <cfRule type="cellIs" dxfId="218" priority="1371" operator="between">
      <formula>0.6</formula>
      <formula>0.94</formula>
    </cfRule>
    <cfRule type="cellIs" dxfId="217" priority="1368" operator="between">
      <formula>0</formula>
      <formula>0.39</formula>
    </cfRule>
  </conditionalFormatting>
  <conditionalFormatting sqref="AU360:AU362">
    <cfRule type="cellIs" dxfId="216" priority="814" operator="between">
      <formula>0</formula>
      <formula>0.39</formula>
    </cfRule>
    <cfRule type="cellIs" dxfId="215" priority="815" operator="between">
      <formula>0.4</formula>
      <formula>0.59</formula>
    </cfRule>
    <cfRule type="cellIs" dxfId="214" priority="817" operator="between">
      <formula>0.6</formula>
      <formula>0.94</formula>
    </cfRule>
    <cfRule type="cellIs" dxfId="213" priority="816" operator="between">
      <formula>0.95</formula>
      <formula>1</formula>
    </cfRule>
  </conditionalFormatting>
  <conditionalFormatting sqref="AU370">
    <cfRule type="cellIs" dxfId="212" priority="583" operator="between">
      <formula>0.4</formula>
      <formula>0.59</formula>
    </cfRule>
    <cfRule type="cellIs" dxfId="211" priority="584" operator="between">
      <formula>0.95</formula>
      <formula>1</formula>
    </cfRule>
    <cfRule type="cellIs" dxfId="210" priority="582" operator="between">
      <formula>0</formula>
      <formula>0.39</formula>
    </cfRule>
    <cfRule type="cellIs" dxfId="209" priority="585" operator="between">
      <formula>0.6</formula>
      <formula>0.94</formula>
    </cfRule>
  </conditionalFormatting>
  <conditionalFormatting sqref="AU378">
    <cfRule type="cellIs" dxfId="208" priority="448" operator="between">
      <formula>0.95</formula>
      <formula>1</formula>
    </cfRule>
    <cfRule type="cellIs" dxfId="207" priority="449" operator="between">
      <formula>0.6</formula>
      <formula>0.94</formula>
    </cfRule>
    <cfRule type="cellIs" dxfId="206" priority="446" operator="between">
      <formula>0</formula>
      <formula>0.39</formula>
    </cfRule>
    <cfRule type="cellIs" dxfId="205" priority="447" operator="between">
      <formula>0.4</formula>
      <formula>0.59</formula>
    </cfRule>
  </conditionalFormatting>
  <conditionalFormatting sqref="AV3">
    <cfRule type="containsText" dxfId="204" priority="129" operator="containsText" text="SIN AVANCE">
      <formula>NOT(ISERROR(SEARCH("SIN AVANCE",AV3)))</formula>
    </cfRule>
  </conditionalFormatting>
  <conditionalFormatting sqref="AW4:AY388">
    <cfRule type="cellIs" dxfId="203" priority="154" operator="equal">
      <formula>"NO APLICA ACCION CERRADA"</formula>
    </cfRule>
  </conditionalFormatting>
  <conditionalFormatting sqref="AX3">
    <cfRule type="containsText" dxfId="202" priority="132" operator="containsText" text="VENCIDO">
      <formula>NOT(ISERROR(SEARCH("VENCIDO",AX3)))</formula>
    </cfRule>
    <cfRule type="containsText" dxfId="201" priority="131" operator="containsText" text="POR VENCER">
      <formula>NOT(ISERROR(SEARCH("POR VENCER",AX3)))</formula>
    </cfRule>
    <cfRule type="containsText" dxfId="200" priority="130" operator="containsText" text="CON TIEMPO">
      <formula>NOT(ISERROR(SEARCH("CON TIEMPO",AX3)))</formula>
    </cfRule>
  </conditionalFormatting>
  <conditionalFormatting sqref="AX4:AY388">
    <cfRule type="cellIs" dxfId="199" priority="153" operator="equal">
      <formula>"VENCIDO"</formula>
    </cfRule>
    <cfRule type="cellIs" dxfId="198" priority="152" operator="equal">
      <formula>"POR VENCER"</formula>
    </cfRule>
    <cfRule type="cellIs" dxfId="197" priority="151" operator="equal">
      <formula>"CON TIEMPO"</formula>
    </cfRule>
  </conditionalFormatting>
  <conditionalFormatting sqref="AY3:AZ3">
    <cfRule type="containsText" dxfId="196" priority="133" operator="containsText" text="SIN AVANCE">
      <formula>NOT(ISERROR(SEARCH("SIN AVANCE",AY3)))</formula>
    </cfRule>
  </conditionalFormatting>
  <conditionalFormatting sqref="AZ343:AZ357">
    <cfRule type="cellIs" dxfId="195" priority="949" operator="equal">
      <formula>"INCUMPLIDA"</formula>
    </cfRule>
    <cfRule type="cellIs" dxfId="194" priority="948" operator="equal">
      <formula>"CUMPLIDA INEFECTIVA"</formula>
    </cfRule>
    <cfRule type="cellIs" dxfId="193" priority="947" operator="equal">
      <formula>"CUMPLIDA EFECTIVA"</formula>
    </cfRule>
  </conditionalFormatting>
  <conditionalFormatting sqref="AZ394">
    <cfRule type="containsText" dxfId="192" priority="111" operator="containsText" text="CON TIEMPO">
      <formula>NOT(ISERROR(SEARCH("CON TIEMPO",AZ394)))</formula>
    </cfRule>
    <cfRule type="containsText" dxfId="191" priority="113" operator="containsText" text="VENCIDO">
      <formula>NOT(ISERROR(SEARCH("VENCIDO",AZ394)))</formula>
    </cfRule>
    <cfRule type="containsText" dxfId="190" priority="112" operator="containsText" text="POR VENCER">
      <formula>NOT(ISERROR(SEARCH("POR VENCER",AZ394)))</formula>
    </cfRule>
  </conditionalFormatting>
  <conditionalFormatting sqref="BA394:BB394">
    <cfRule type="containsText" dxfId="189" priority="114" operator="containsText" text="SIN AVANCE">
      <formula>NOT(ISERROR(SEARCH("SIN AVANCE",BA394)))</formula>
    </cfRule>
  </conditionalFormatting>
  <conditionalFormatting sqref="BB4:BB10 BB14:BB21">
    <cfRule type="cellIs" dxfId="188" priority="4490" operator="between">
      <formula>0.6</formula>
      <formula>0.94</formula>
    </cfRule>
    <cfRule type="cellIs" dxfId="187" priority="4489" operator="between">
      <formula>0.4</formula>
      <formula>0.59</formula>
    </cfRule>
    <cfRule type="cellIs" dxfId="186" priority="4488" operator="between">
      <formula>0</formula>
      <formula>0.39</formula>
    </cfRule>
    <cfRule type="cellIs" dxfId="185" priority="4491" operator="between">
      <formula>0.95</formula>
      <formula>1</formula>
    </cfRule>
  </conditionalFormatting>
  <conditionalFormatting sqref="BB23:BC62">
    <cfRule type="cellIs" dxfId="184" priority="4170" operator="between">
      <formula>0.95</formula>
      <formula>1</formula>
    </cfRule>
    <cfRule type="cellIs" dxfId="183" priority="4169" operator="between">
      <formula>0.6</formula>
      <formula>0.94</formula>
    </cfRule>
    <cfRule type="cellIs" dxfId="182" priority="4168" operator="between">
      <formula>0.4</formula>
      <formula>0.59</formula>
    </cfRule>
    <cfRule type="cellIs" dxfId="181" priority="4167" operator="between">
      <formula>0</formula>
      <formula>0.39</formula>
    </cfRule>
  </conditionalFormatting>
  <conditionalFormatting sqref="BB67:BC135">
    <cfRule type="cellIs" dxfId="180" priority="4055" operator="between">
      <formula>0</formula>
      <formula>0.39</formula>
    </cfRule>
    <cfRule type="cellIs" dxfId="179" priority="4058" operator="between">
      <formula>0.95</formula>
      <formula>1</formula>
    </cfRule>
    <cfRule type="cellIs" dxfId="178" priority="4057" operator="between">
      <formula>0.6</formula>
      <formula>0.94</formula>
    </cfRule>
    <cfRule type="cellIs" dxfId="177" priority="4056" operator="between">
      <formula>0.4</formula>
      <formula>0.59</formula>
    </cfRule>
  </conditionalFormatting>
  <conditionalFormatting sqref="BB140:BC162">
    <cfRule type="cellIs" dxfId="176" priority="3440" operator="between">
      <formula>0.95</formula>
      <formula>1</formula>
    </cfRule>
    <cfRule type="cellIs" dxfId="175" priority="3439" operator="between">
      <formula>0.6</formula>
      <formula>0.94</formula>
    </cfRule>
    <cfRule type="cellIs" dxfId="174" priority="3438" operator="between">
      <formula>0.4</formula>
      <formula>0.59</formula>
    </cfRule>
    <cfRule type="cellIs" dxfId="173" priority="3437" operator="between">
      <formula>0</formula>
      <formula>0.39</formula>
    </cfRule>
  </conditionalFormatting>
  <conditionalFormatting sqref="BB164:BC168">
    <cfRule type="cellIs" dxfId="172" priority="3180" operator="between">
      <formula>0.4</formula>
      <formula>0.59</formula>
    </cfRule>
    <cfRule type="cellIs" dxfId="171" priority="3181" operator="between">
      <formula>0.6</formula>
      <formula>0.94</formula>
    </cfRule>
    <cfRule type="cellIs" dxfId="170" priority="3182" operator="between">
      <formula>0.95</formula>
      <formula>1</formula>
    </cfRule>
    <cfRule type="cellIs" dxfId="169" priority="3179" operator="between">
      <formula>0</formula>
      <formula>0.39</formula>
    </cfRule>
  </conditionalFormatting>
  <conditionalFormatting sqref="BB183:BC189 BB192:BC194 BB196:BC199">
    <cfRule type="cellIs" dxfId="168" priority="2815" operator="between">
      <formula>0.6</formula>
      <formula>0.94</formula>
    </cfRule>
    <cfRule type="cellIs" dxfId="167" priority="2816" operator="between">
      <formula>0.95</formula>
      <formula>1</formula>
    </cfRule>
    <cfRule type="cellIs" dxfId="166" priority="2813" operator="between">
      <formula>0</formula>
      <formula>0.39</formula>
    </cfRule>
    <cfRule type="cellIs" dxfId="165" priority="2814" operator="between">
      <formula>0.4</formula>
      <formula>0.59</formula>
    </cfRule>
  </conditionalFormatting>
  <conditionalFormatting sqref="BB202:BC204 BB207:BC210 BB212:BC213">
    <cfRule type="cellIs" dxfId="164" priority="2748" operator="between">
      <formula>0</formula>
      <formula>0.39</formula>
    </cfRule>
    <cfRule type="cellIs" dxfId="163" priority="2749" operator="between">
      <formula>0.4</formula>
      <formula>0.59</formula>
    </cfRule>
    <cfRule type="cellIs" dxfId="162" priority="2750" operator="between">
      <formula>0.6</formula>
      <formula>0.94</formula>
    </cfRule>
    <cfRule type="cellIs" dxfId="161" priority="2751" operator="between">
      <formula>0.95</formula>
      <formula>1</formula>
    </cfRule>
  </conditionalFormatting>
  <conditionalFormatting sqref="BB218:BC318">
    <cfRule type="cellIs" dxfId="160" priority="1499" operator="between">
      <formula>0.95</formula>
      <formula>1</formula>
    </cfRule>
    <cfRule type="cellIs" dxfId="159" priority="1498" operator="between">
      <formula>0.6</formula>
      <formula>0.94</formula>
    </cfRule>
    <cfRule type="cellIs" dxfId="158" priority="1497" operator="between">
      <formula>0.4</formula>
      <formula>0.59</formula>
    </cfRule>
    <cfRule type="cellIs" dxfId="157" priority="1496" operator="between">
      <formula>0</formula>
      <formula>0.39</formula>
    </cfRule>
  </conditionalFormatting>
  <conditionalFormatting sqref="BB319:BC319">
    <cfRule type="containsText" dxfId="156" priority="1414" operator="containsText" text="AVANCE MINIMO">
      <formula>NOT(ISERROR(SEARCH("AVANCE MINIMO",BB319)))</formula>
    </cfRule>
    <cfRule type="containsText" dxfId="155" priority="1413" operator="containsText" text="AVANCE PARCIAL">
      <formula>NOT(ISERROR(SEARCH("AVANCE PARCIAL",BB319)))</formula>
    </cfRule>
    <cfRule type="containsText" dxfId="154" priority="1411" operator="containsText" text="CUMPLIMIENTO TOTAL">
      <formula>NOT(ISERROR(SEARCH("CUMPLIMIENTO TOTAL",BB319)))</formula>
    </cfRule>
    <cfRule type="containsText" dxfId="153" priority="1412" operator="containsText" text="AVANCE SIGNIFICATIVO">
      <formula>NOT(ISERROR(SEARCH("AVANCE SIGNIFICATIVO",BB319)))</formula>
    </cfRule>
    <cfRule type="containsText" dxfId="152" priority="1415" operator="containsText" text="SIN AVANCE">
      <formula>NOT(ISERROR(SEARCH("SIN AVANCE",BB319)))</formula>
    </cfRule>
  </conditionalFormatting>
  <conditionalFormatting sqref="BB320:BC320">
    <cfRule type="cellIs" dxfId="151" priority="1418" operator="between">
      <formula>0.4</formula>
      <formula>0.59</formula>
    </cfRule>
    <cfRule type="cellIs" dxfId="150" priority="1419" operator="between">
      <formula>0.6</formula>
      <formula>0.94</formula>
    </cfRule>
    <cfRule type="cellIs" dxfId="149" priority="1420" operator="between">
      <formula>0.95</formula>
      <formula>1</formula>
    </cfRule>
    <cfRule type="cellIs" dxfId="148" priority="1417" operator="between">
      <formula>0</formula>
      <formula>0.39</formula>
    </cfRule>
  </conditionalFormatting>
  <conditionalFormatting sqref="BB321:BC323">
    <cfRule type="containsText" dxfId="147" priority="1407" operator="containsText" text="AVANCE SIGNIFICATIVO">
      <formula>NOT(ISERROR(SEARCH("AVANCE SIGNIFICATIVO",BB321)))</formula>
    </cfRule>
    <cfRule type="containsText" dxfId="146" priority="1406" operator="containsText" text="CUMPLIMIENTO TOTAL">
      <formula>NOT(ISERROR(SEARCH("CUMPLIMIENTO TOTAL",BB321)))</formula>
    </cfRule>
    <cfRule type="containsText" dxfId="145" priority="1410" operator="containsText" text="SIN AVANCE">
      <formula>NOT(ISERROR(SEARCH("SIN AVANCE",BB321)))</formula>
    </cfRule>
    <cfRule type="containsText" dxfId="144" priority="1409" operator="containsText" text="AVANCE MINIMO">
      <formula>NOT(ISERROR(SEARCH("AVANCE MINIMO",BB321)))</formula>
    </cfRule>
    <cfRule type="containsText" dxfId="143" priority="1408" operator="containsText" text="AVANCE PARCIAL">
      <formula>NOT(ISERROR(SEARCH("AVANCE PARCIAL",BB321)))</formula>
    </cfRule>
  </conditionalFormatting>
  <conditionalFormatting sqref="BB324:BC334">
    <cfRule type="cellIs" dxfId="142" priority="1354" operator="between">
      <formula>0.4</formula>
      <formula>0.59</formula>
    </cfRule>
    <cfRule type="cellIs" dxfId="141" priority="1353" operator="between">
      <formula>0</formula>
      <formula>0.39</formula>
    </cfRule>
    <cfRule type="cellIs" dxfId="140" priority="1356" operator="between">
      <formula>0.95</formula>
      <formula>1</formula>
    </cfRule>
    <cfRule type="cellIs" dxfId="139" priority="1355" operator="between">
      <formula>0.6</formula>
      <formula>0.94</formula>
    </cfRule>
  </conditionalFormatting>
  <conditionalFormatting sqref="BB360:BC362">
    <cfRule type="cellIs" dxfId="138" priority="799" operator="between">
      <formula>0</formula>
      <formula>0.39</formula>
    </cfRule>
    <cfRule type="cellIs" dxfId="137" priority="800" operator="between">
      <formula>0.4</formula>
      <formula>0.59</formula>
    </cfRule>
    <cfRule type="cellIs" dxfId="136" priority="802" operator="between">
      <formula>0.95</formula>
      <formula>1</formula>
    </cfRule>
    <cfRule type="cellIs" dxfId="135" priority="801" operator="between">
      <formula>0.6</formula>
      <formula>0.94</formula>
    </cfRule>
  </conditionalFormatting>
  <conditionalFormatting sqref="BB370:BC370">
    <cfRule type="cellIs" dxfId="134" priority="570" operator="between">
      <formula>0.95</formula>
      <formula>1</formula>
    </cfRule>
    <cfRule type="cellIs" dxfId="133" priority="569" operator="between">
      <formula>0.6</formula>
      <formula>0.94</formula>
    </cfRule>
    <cfRule type="cellIs" dxfId="132" priority="568" operator="between">
      <formula>0.4</formula>
      <formula>0.59</formula>
    </cfRule>
    <cfRule type="cellIs" dxfId="131" priority="567" operator="between">
      <formula>0</formula>
      <formula>0.39</formula>
    </cfRule>
  </conditionalFormatting>
  <conditionalFormatting sqref="BC4:BC10 BC14:BC21">
    <cfRule type="cellIs" dxfId="130" priority="4503" operator="between">
      <formula>0.4</formula>
      <formula>0.59</formula>
    </cfRule>
    <cfRule type="cellIs" dxfId="129" priority="4502" operator="between">
      <formula>0</formula>
      <formula>0.39</formula>
    </cfRule>
    <cfRule type="cellIs" dxfId="128" priority="4504" operator="between">
      <formula>0.6</formula>
      <formula>0.94</formula>
    </cfRule>
    <cfRule type="cellIs" dxfId="127" priority="4505" operator="between">
      <formula>0.95</formula>
      <formula>1</formula>
    </cfRule>
  </conditionalFormatting>
  <conditionalFormatting sqref="BC4:BC21">
    <cfRule type="cellIs" dxfId="126" priority="4492" operator="equal">
      <formula>"EN EJECUCION"</formula>
    </cfRule>
    <cfRule type="cellIs" dxfId="125" priority="4493" stopIfTrue="1" operator="equal">
      <formula>"VENCIDO"</formula>
    </cfRule>
  </conditionalFormatting>
  <conditionalFormatting sqref="BC4:BC388">
    <cfRule type="containsText" dxfId="124" priority="148" operator="containsText" text="CERRADO">
      <formula>NOT(ISERROR(SEARCH("CERRADO",BC4)))</formula>
    </cfRule>
  </conditionalFormatting>
  <conditionalFormatting sqref="BC387:BC388">
    <cfRule type="cellIs" dxfId="123" priority="150" stopIfTrue="1" operator="equal">
      <formula>"VENCIDO"</formula>
    </cfRule>
    <cfRule type="cellIs" dxfId="122" priority="149" operator="equal">
      <formula>"EN EJECUCION"</formula>
    </cfRule>
  </conditionalFormatting>
  <conditionalFormatting sqref="BC22:BD386">
    <cfRule type="cellIs" dxfId="121" priority="195" stopIfTrue="1" operator="equal">
      <formula>"VENCIDO"</formula>
    </cfRule>
    <cfRule type="cellIs" dxfId="120" priority="194" operator="equal">
      <formula>"EN EJECUCION"</formula>
    </cfRule>
  </conditionalFormatting>
  <conditionalFormatting sqref="BD2 BC3">
    <cfRule type="containsText" dxfId="119" priority="135" operator="containsText" text="POR VENCER">
      <formula>NOT(ISERROR(SEARCH("POR VENCER",BC2)))</formula>
    </cfRule>
    <cfRule type="containsText" dxfId="118" priority="134" operator="containsText" text="CON TIEMPO">
      <formula>NOT(ISERROR(SEARCH("CON TIEMPO",BC2)))</formula>
    </cfRule>
    <cfRule type="containsText" dxfId="117" priority="136" operator="containsText" text="VENCIDO">
      <formula>NOT(ISERROR(SEARCH("VENCIDO",BC2)))</formula>
    </cfRule>
  </conditionalFormatting>
  <conditionalFormatting sqref="BD4">
    <cfRule type="cellIs" dxfId="116" priority="4498" operator="equal">
      <formula>"CUMPLIDA EFECTIVA"</formula>
    </cfRule>
    <cfRule type="cellIs" dxfId="115" priority="4500" operator="equal">
      <formula>"INCUMPLIDA"</formula>
    </cfRule>
    <cfRule type="cellIs" dxfId="114" priority="4499" operator="equal">
      <formula>"CUMPLIDA INEFECTIVA"</formula>
    </cfRule>
  </conditionalFormatting>
  <conditionalFormatting sqref="BD4:BD21">
    <cfRule type="containsText" dxfId="113" priority="4501" operator="containsText" text="CERRADO">
      <formula>NOT(ISERROR(SEARCH("CERRADO",BD4)))</formula>
    </cfRule>
    <cfRule type="cellIs" dxfId="112" priority="4506" operator="equal">
      <formula>"EN EJECUCION"</formula>
    </cfRule>
    <cfRule type="cellIs" dxfId="111" priority="4507" stopIfTrue="1" operator="equal">
      <formula>"VENCIDO"</formula>
    </cfRule>
  </conditionalFormatting>
  <conditionalFormatting sqref="BD22:BD388">
    <cfRule type="containsText" dxfId="110" priority="155" operator="containsText" text="CERRADO">
      <formula>NOT(ISERROR(SEARCH("CERRADO",BD22)))</formula>
    </cfRule>
  </conditionalFormatting>
  <conditionalFormatting sqref="BD387:BD388">
    <cfRule type="cellIs" dxfId="109" priority="157" stopIfTrue="1" operator="equal">
      <formula>"VENCIDO"</formula>
    </cfRule>
    <cfRule type="cellIs" dxfId="108" priority="156" operator="equal">
      <formula>"EN EJECUCION"</formula>
    </cfRule>
  </conditionalFormatting>
  <conditionalFormatting sqref="BE394">
    <cfRule type="containsText" dxfId="107" priority="117" operator="containsText" text="VENCIDO">
      <formula>NOT(ISERROR(SEARCH("VENCIDO",BE394)))</formula>
    </cfRule>
    <cfRule type="containsText" dxfId="106" priority="116" operator="containsText" text="POR VENCER">
      <formula>NOT(ISERROR(SEARCH("POR VENCER",BE394)))</formula>
    </cfRule>
    <cfRule type="containsText" dxfId="105" priority="115" operator="containsText" text="CON TIEMPO">
      <formula>NOT(ISERROR(SEARCH("CON TIEMPO",BE394)))</formula>
    </cfRule>
  </conditionalFormatting>
  <conditionalFormatting sqref="BE395:BF399">
    <cfRule type="containsText" dxfId="104" priority="1" operator="containsText" text="CERRADO">
      <formula>NOT(ISERROR(SEARCH("CERRADO",BE395)))</formula>
    </cfRule>
    <cfRule type="cellIs" dxfId="103" priority="3" stopIfTrue="1" operator="equal">
      <formula>"VENCIDO"</formula>
    </cfRule>
    <cfRule type="cellIs" dxfId="102" priority="2" operator="equal">
      <formula>"EN EJECUCION"</formula>
    </cfRule>
  </conditionalFormatting>
  <dataValidations count="11">
    <dataValidation type="list" allowBlank="1" showInputMessage="1" showErrorMessage="1" errorTitle="ERROR" error="Seleccione el estado de acuerdo a las opciones establecidas" promptTitle="ESTADO" prompt="Seleccione el estado de la acción" sqref="BC11:BC13 BC22 BC63:BC66 BC136:BC139 BC163 BC170:BC182 BC190:BC191 BC195 BC200:BC201 BC205:BC206 BC211 BC214:BC217 BC319 BC321:BC323 BC335:BC359 BC363:BC369 BC371:BC388 BD387:BD388 BE395:BE399" xr:uid="{00000000-0002-0000-0200-000000000000}">
      <formula1>"ABIERTO,CERRADO,VENCIDO"</formula1>
    </dataValidation>
    <dataValidation type="textLength" allowBlank="1" showInputMessage="1" showErrorMessage="1" sqref="AZ14:AZ21 AZ23:AZ62 AZ67:AZ135 AZ140:AZ162 AZ164:AZ168 AZ183:AZ189 AZ192:AZ194 AZ196:AZ199 AZ202:AZ204 AZ207:AZ210 AZ212:AZ213 AZ218:AZ318 AZ320 AZ324:AZ334 AZ360:AZ362 AZ370 AZ2:AZ10 BB394" xr:uid="{00000000-0002-0000-0200-000001000000}">
      <formula1>0</formula1>
      <formula2>150</formula2>
    </dataValidation>
    <dataValidation type="decimal" allowBlank="1" showInputMessage="1" showErrorMessage="1" sqref="AU14:AU62 BB14:BB21 BB23:BB62 AU67:AU135 BB67:BB135 AU140:AU162 BB140:BB162 AU164:AU169 BB164:BB168 AL174:AM388 AU183:AU189 BB183:BB189 AU192:AU194 AU196:AU199 AU202:AU204 BB192:BB194 BB196:BB199 BB202:BB204 AU207:AU210 AU212:AU213 AU218:AU318 BB207:BB210 BB212:BB213 BB218:BB318 AU320 AU324:AU334 BB320 BB324:BB334 AU360:AU362 BB360:BB362 AU370 BB370 AU378 BB2:BB10 AU2:AU10 AL2:AM172 AE2:AE388 AW394 BD394 AN394:AO399 AG394:AG399" xr:uid="{00000000-0002-0000-0200-000002000000}">
      <formula1>0</formula1>
      <formula2>1</formula2>
    </dataValidation>
    <dataValidation type="textLength" allowBlank="1" showInputMessage="1" showErrorMessage="1" errorTitle="Entrada no válida" error="Escriba un texto  Maximo 20 Caracteres" promptTitle="Cualquier contenido Maximo 20 Caracteres" sqref="J4:J27 J32:J67 J126:J298 L395:L399" xr:uid="{00000000-0002-0000-0200-000003000000}">
      <formula1>0</formula1>
      <formula2>20</formula2>
    </dataValidation>
    <dataValidation type="textLength" allowBlank="1" showInputMessage="1" showErrorMessage="1" errorTitle="Entrada no válida" error="Escriba un texto  Maximo 100 Caracteres" promptTitle="Cualquier contenido Maximo 100 Caracteres" sqref="C11:C12 B31 C29 B28:B29 B110:C110 B126:C128 B101:C101 C94 G132:G133 C131 C133:C138 B130:B148 B229:C233 C247:C248 C236:C237 C239:C241 B236:B241 B235:C235 D233 B250:B251 B244:B246 C253 C259:C260 C262:C263 C255 B259:B261 I395:I397 E395:F397" xr:uid="{00000000-0002-0000-0200-000004000000}">
      <formula1>0</formula1>
      <formula2>100</formula2>
    </dataValidation>
    <dataValidation type="textLength" allowBlank="1" showInputMessage="1" error="Escriba un texto  Maximo 100 Caracteres" promptTitle="Cualquier contenido Maximo 100 Caracteres" sqref="B30:C30 C105:C107 B100 B102:B109 C109 C91 D105 C102:C103 G105 B129" xr:uid="{00000000-0002-0000-0200-000005000000}">
      <formula1>0</formula1>
      <formula2>100</formula2>
    </dataValidation>
    <dataValidation type="date" allowBlank="1" showInputMessage="1" errorTitle="Entrada no válida" error="Por favor escriba una fecha válida (AAAA/MM/DD)" promptTitle="Ingrese una fecha (AAAA/MM/DD)" sqref="U28:V32 U110 U100:V109 U126:V135 V136:W138 U229:V300" xr:uid="{00000000-0002-0000-0200-000006000000}">
      <formula1>1900/1/1</formula1>
      <formula2>3000/1/1</formula2>
    </dataValidation>
    <dataValidation type="textLength" allowBlank="1" showInputMessage="1" showErrorMessage="1" errorTitle="Entrada no válida" error="Escriba un texto  Maximo 500 Caracteres" promptTitle="Cualquier contenido Maximo 500 Caracteres" sqref="N28:O29 N31:O31 N68:N71 N79:N80 N87:N88 N82:N83 N76 N85 N91:N99 O101 N301 N303 N305:N306 Q310:R318 U310:V318 N310:O318" xr:uid="{00000000-0002-0000-0200-000007000000}">
      <formula1>0</formula1>
      <formula2>500</formula2>
    </dataValidation>
    <dataValidation type="textLength" allowBlank="1" showInputMessage="1" error="Escriba un texto  Maximo 500 Caracteres" promptTitle="Cualquier contenido Maximo 500 Caracteres" sqref="N30:O30 N100:N101 N84 N72:N73 N81 N86 O100 N102:O109 Q100:Q309 R136:R228 P174:P175 S395:T399" xr:uid="{00000000-0002-0000-0200-000008000000}">
      <formula1>0</formula1>
      <formula2>500</formula2>
    </dataValidation>
    <dataValidation type="textLength" allowBlank="1" showInputMessage="1" error="Escriba un texto  Maximo 15 Caracteres" promptTitle="Cualquier contenido Maximo 15 Caracteres" sqref="J100:J108 M100:M108" xr:uid="{00000000-0002-0000-0200-000009000000}">
      <formula1>0</formula1>
      <formula2>15</formula2>
    </dataValidation>
    <dataValidation type="textLength" allowBlank="1" showInputMessage="1" showErrorMessage="1" sqref="E383" xr:uid="{00000000-0002-0000-0200-00000A000000}">
      <formula1>1</formula1>
      <formula2>100</formula2>
    </dataValidation>
  </dataValidations>
  <pageMargins left="0.7" right="0.7" top="0.75" bottom="0.75" header="0.3" footer="0.3"/>
  <pageSetup orientation="portrait" horizontalDpi="0"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B000000}">
          <x14:formula1>
            <xm:f>Hoja1!$C$3:$C$4</xm:f>
          </x14:formula1>
          <xm:sqref>X4:Y328 X335:Y388 Z395:AA399</xm:sqref>
        </x14:dataValidation>
        <x14:dataValidation type="list" allowBlank="1" showInputMessage="1" showErrorMessage="1" errorTitle="Entrada no válida" error="Escriba un texto  Maximo 100 Caracteres" promptTitle="Cualquier contenido Maximo 100 Caracteres" xr:uid="{00000000-0002-0000-0200-00000C000000}">
          <x14:formula1>
            <xm:f>Hoja1!$C$17:$C$65</xm:f>
          </x14:formula1>
          <xm:sqref>C31 C28 C89 C72 C77 C100 C84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M64"/>
  <sheetViews>
    <sheetView showGridLines="0" topLeftCell="A63" zoomScale="80" zoomScaleNormal="80" workbookViewId="0">
      <selection activeCell="F63" sqref="F63"/>
    </sheetView>
  </sheetViews>
  <sheetFormatPr baseColWidth="10" defaultColWidth="15.140625" defaultRowHeight="15" x14ac:dyDescent="0.25"/>
  <cols>
    <col min="1" max="1" width="14.140625" style="397" customWidth="1"/>
    <col min="2" max="2" width="14.7109375" style="397" customWidth="1"/>
    <col min="3" max="3" width="18.28515625" style="397" customWidth="1"/>
    <col min="4" max="4" width="18.7109375" style="397" customWidth="1"/>
    <col min="5" max="5" width="24.140625" style="397" customWidth="1"/>
    <col min="6" max="16" width="21.28515625" style="398" customWidth="1"/>
    <col min="17" max="17" width="24" style="399" customWidth="1"/>
    <col min="18" max="18" width="21.28515625" style="399" customWidth="1"/>
    <col min="19" max="21" width="21.28515625" style="398" customWidth="1"/>
    <col min="22" max="22" width="21.28515625" style="399" customWidth="1"/>
    <col min="23" max="23" width="24" style="399" customWidth="1"/>
    <col min="24" max="24" width="38.85546875" style="398" customWidth="1"/>
    <col min="25" max="25" width="31.42578125" style="400" customWidth="1"/>
    <col min="26" max="26" width="21.7109375" style="397" customWidth="1"/>
    <col min="27" max="27" width="27" style="399" customWidth="1"/>
    <col min="28" max="28" width="28.28515625" style="398" customWidth="1"/>
    <col min="29" max="29" width="39" style="504" customWidth="1"/>
    <col min="30" max="30" width="27.85546875" style="397" customWidth="1"/>
    <col min="31" max="16384" width="15.140625" style="397"/>
  </cols>
  <sheetData>
    <row r="1" spans="1:377" ht="34.5" hidden="1" customHeight="1" x14ac:dyDescent="0.25">
      <c r="AB1" s="397"/>
      <c r="AC1" s="397"/>
    </row>
    <row r="2" spans="1:377" s="402" customFormat="1" ht="52.5" hidden="1" customHeight="1" x14ac:dyDescent="0.4">
      <c r="A2" s="736" t="s">
        <v>2571</v>
      </c>
      <c r="B2" s="736"/>
      <c r="C2" s="736"/>
      <c r="D2" s="736"/>
      <c r="E2" s="736"/>
      <c r="F2" s="736"/>
      <c r="G2" s="736"/>
      <c r="H2" s="736"/>
      <c r="I2" s="736"/>
      <c r="J2" s="736"/>
      <c r="K2" s="736"/>
      <c r="L2" s="736"/>
      <c r="M2" s="736"/>
      <c r="N2" s="736"/>
      <c r="O2" s="736"/>
      <c r="P2" s="736"/>
      <c r="Q2" s="736"/>
      <c r="R2" s="736"/>
      <c r="S2" s="736"/>
      <c r="T2" s="736"/>
      <c r="U2" s="736"/>
      <c r="V2" s="736"/>
      <c r="W2" s="736"/>
      <c r="X2" s="736"/>
      <c r="Y2" s="736"/>
      <c r="Z2" s="736"/>
      <c r="AA2" s="736"/>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c r="DK2" s="397"/>
      <c r="DL2" s="397"/>
      <c r="DM2" s="397"/>
      <c r="DN2" s="397"/>
      <c r="DO2" s="397"/>
      <c r="DP2" s="397"/>
      <c r="DQ2" s="397"/>
      <c r="DR2" s="397"/>
      <c r="DS2" s="397"/>
      <c r="DT2" s="397"/>
      <c r="DU2" s="397"/>
      <c r="DV2" s="397"/>
      <c r="DW2" s="397"/>
      <c r="DX2" s="397"/>
      <c r="DY2" s="397"/>
      <c r="DZ2" s="397"/>
      <c r="EA2" s="397"/>
      <c r="EB2" s="397"/>
      <c r="EC2" s="397"/>
      <c r="ED2" s="397"/>
      <c r="EE2" s="397"/>
      <c r="EF2" s="397"/>
      <c r="EG2" s="397"/>
      <c r="EH2" s="397"/>
      <c r="EI2" s="397"/>
      <c r="EJ2" s="397"/>
      <c r="EK2" s="397"/>
      <c r="EL2" s="397"/>
      <c r="EM2" s="397"/>
      <c r="EN2" s="397"/>
      <c r="EO2" s="397"/>
      <c r="EP2" s="397"/>
      <c r="EQ2" s="397"/>
      <c r="ER2" s="397"/>
      <c r="ES2" s="397"/>
      <c r="ET2" s="397"/>
      <c r="EU2" s="397"/>
      <c r="EV2" s="397"/>
      <c r="EW2" s="397"/>
      <c r="EX2" s="397"/>
      <c r="EY2" s="397"/>
      <c r="EZ2" s="397"/>
      <c r="FA2" s="397"/>
      <c r="FB2" s="397"/>
      <c r="FC2" s="397"/>
      <c r="FD2" s="397"/>
      <c r="FE2" s="397"/>
      <c r="FF2" s="397"/>
      <c r="FG2" s="397"/>
      <c r="FH2" s="397"/>
      <c r="FI2" s="397"/>
      <c r="FJ2" s="397"/>
      <c r="FK2" s="397"/>
      <c r="FL2" s="397"/>
      <c r="FM2" s="397"/>
      <c r="FN2" s="397"/>
      <c r="FO2" s="397"/>
      <c r="FP2" s="397"/>
      <c r="FQ2" s="397"/>
      <c r="FR2" s="397"/>
      <c r="FS2" s="397"/>
      <c r="FT2" s="397"/>
      <c r="FU2" s="397"/>
      <c r="FV2" s="397"/>
      <c r="FW2" s="397"/>
      <c r="FX2" s="397"/>
      <c r="FY2" s="397"/>
      <c r="FZ2" s="397"/>
      <c r="GA2" s="397"/>
      <c r="GB2" s="397"/>
      <c r="GC2" s="397"/>
      <c r="GD2" s="397"/>
      <c r="GE2" s="397"/>
      <c r="GF2" s="397"/>
      <c r="GG2" s="397"/>
      <c r="GH2" s="397"/>
      <c r="GI2" s="397"/>
      <c r="GJ2" s="397"/>
      <c r="GK2" s="397"/>
      <c r="GL2" s="397"/>
      <c r="GM2" s="397"/>
      <c r="GN2" s="397"/>
      <c r="GO2" s="397"/>
      <c r="GP2" s="397"/>
      <c r="GQ2" s="397"/>
      <c r="GR2" s="397"/>
      <c r="GS2" s="397"/>
      <c r="GT2" s="397"/>
      <c r="GU2" s="397"/>
      <c r="GV2" s="397"/>
      <c r="GW2" s="397"/>
      <c r="GX2" s="397"/>
      <c r="GY2" s="397"/>
      <c r="GZ2" s="397"/>
      <c r="HA2" s="397"/>
      <c r="HB2" s="397"/>
      <c r="HC2" s="397"/>
      <c r="HD2" s="397"/>
      <c r="HE2" s="397"/>
      <c r="HF2" s="397"/>
      <c r="HG2" s="397"/>
      <c r="HH2" s="397"/>
      <c r="HI2" s="397"/>
      <c r="HJ2" s="397"/>
      <c r="HK2" s="397"/>
      <c r="HL2" s="397"/>
      <c r="HM2" s="397"/>
      <c r="HN2" s="397"/>
      <c r="HO2" s="397"/>
      <c r="HP2" s="397"/>
      <c r="HQ2" s="397"/>
      <c r="HR2" s="397"/>
      <c r="HS2" s="397"/>
      <c r="HT2" s="397"/>
      <c r="HU2" s="397"/>
      <c r="HV2" s="397"/>
      <c r="HW2" s="397"/>
      <c r="HX2" s="397"/>
      <c r="HY2" s="397"/>
      <c r="HZ2" s="397"/>
      <c r="IA2" s="397"/>
      <c r="IB2" s="397"/>
      <c r="IC2" s="397"/>
      <c r="ID2" s="397"/>
      <c r="IE2" s="397"/>
      <c r="IF2" s="397"/>
      <c r="IG2" s="397"/>
      <c r="IH2" s="397"/>
      <c r="II2" s="397"/>
      <c r="IJ2" s="397"/>
      <c r="IK2" s="397"/>
      <c r="IL2" s="397"/>
      <c r="IM2" s="397"/>
      <c r="IN2" s="397"/>
      <c r="IO2" s="397"/>
      <c r="IP2" s="397"/>
      <c r="IQ2" s="397"/>
      <c r="IR2" s="397"/>
      <c r="IS2" s="397"/>
      <c r="IT2" s="397"/>
      <c r="IU2" s="397"/>
      <c r="IV2" s="397"/>
      <c r="IW2" s="397"/>
      <c r="IX2" s="397"/>
      <c r="IY2" s="397"/>
      <c r="IZ2" s="397"/>
      <c r="JA2" s="397"/>
      <c r="JB2" s="397"/>
      <c r="JC2" s="397"/>
      <c r="JD2" s="397"/>
      <c r="JE2" s="397"/>
      <c r="JF2" s="397"/>
      <c r="JG2" s="397"/>
      <c r="JH2" s="397"/>
      <c r="JI2" s="397"/>
      <c r="JJ2" s="397"/>
      <c r="JK2" s="397"/>
      <c r="JL2" s="397"/>
      <c r="JM2" s="397"/>
      <c r="JN2" s="397"/>
      <c r="JO2" s="397"/>
      <c r="JP2" s="397"/>
      <c r="JQ2" s="397"/>
      <c r="JR2" s="397"/>
      <c r="JS2" s="397"/>
      <c r="JT2" s="397"/>
      <c r="JU2" s="397"/>
      <c r="JV2" s="397"/>
      <c r="JW2" s="397"/>
      <c r="JX2" s="397"/>
      <c r="JY2" s="397"/>
      <c r="JZ2" s="397"/>
      <c r="KA2" s="397"/>
      <c r="KB2" s="397"/>
      <c r="KC2" s="397"/>
      <c r="KD2" s="397"/>
      <c r="KE2" s="397"/>
      <c r="KF2" s="397"/>
      <c r="KG2" s="397"/>
      <c r="KH2" s="397"/>
      <c r="KI2" s="397"/>
      <c r="KJ2" s="397"/>
      <c r="KK2" s="397"/>
      <c r="KL2" s="397"/>
      <c r="KM2" s="397"/>
      <c r="KN2" s="397"/>
      <c r="KO2" s="397"/>
      <c r="KP2" s="397"/>
      <c r="KQ2" s="397"/>
      <c r="KR2" s="397"/>
      <c r="KS2" s="397"/>
      <c r="KT2" s="397"/>
      <c r="KU2" s="397"/>
      <c r="KV2" s="397"/>
      <c r="KW2" s="397"/>
      <c r="KX2" s="397"/>
      <c r="KY2" s="397"/>
      <c r="KZ2" s="397"/>
      <c r="LA2" s="397"/>
      <c r="LB2" s="397"/>
      <c r="LC2" s="397"/>
      <c r="LD2" s="397"/>
      <c r="LE2" s="397"/>
      <c r="LF2" s="397"/>
      <c r="LG2" s="397"/>
      <c r="LH2" s="397"/>
      <c r="LI2" s="397"/>
      <c r="LJ2" s="397"/>
      <c r="LK2" s="397"/>
      <c r="LL2" s="397"/>
      <c r="LM2" s="397"/>
      <c r="LN2" s="397"/>
      <c r="LO2" s="397"/>
      <c r="LP2" s="397"/>
      <c r="LQ2" s="397"/>
      <c r="LR2" s="397"/>
      <c r="LS2" s="397"/>
      <c r="LT2" s="397"/>
      <c r="LU2" s="397"/>
      <c r="LV2" s="397"/>
      <c r="LW2" s="397"/>
      <c r="LX2" s="397"/>
      <c r="LY2" s="397"/>
      <c r="LZ2" s="397"/>
      <c r="MA2" s="397"/>
      <c r="MB2" s="397"/>
      <c r="MC2" s="397"/>
      <c r="MD2" s="397"/>
      <c r="ME2" s="397"/>
      <c r="MF2" s="397"/>
      <c r="MG2" s="397"/>
      <c r="MH2" s="397"/>
      <c r="MI2" s="397"/>
      <c r="MJ2" s="397"/>
      <c r="MK2" s="397"/>
      <c r="ML2" s="397"/>
      <c r="MM2" s="397"/>
      <c r="MN2" s="397"/>
      <c r="MO2" s="397"/>
      <c r="MP2" s="397"/>
      <c r="MQ2" s="397"/>
      <c r="MR2" s="397"/>
      <c r="MS2" s="397"/>
      <c r="MT2" s="397"/>
      <c r="MU2" s="397"/>
      <c r="MV2" s="397"/>
      <c r="MW2" s="397"/>
      <c r="MX2" s="397"/>
      <c r="MY2" s="397"/>
      <c r="MZ2" s="397"/>
      <c r="NA2" s="397"/>
      <c r="NB2" s="397"/>
      <c r="NC2" s="397"/>
      <c r="ND2" s="397"/>
      <c r="NE2" s="397"/>
      <c r="NF2" s="397"/>
      <c r="NG2" s="397"/>
      <c r="NH2" s="397"/>
      <c r="NI2" s="397"/>
      <c r="NJ2" s="397"/>
      <c r="NK2" s="397"/>
      <c r="NL2" s="397"/>
      <c r="NM2" s="397"/>
    </row>
    <row r="3" spans="1:377" ht="42" hidden="1" customHeight="1" x14ac:dyDescent="0.25">
      <c r="AB3" s="397"/>
      <c r="AC3" s="397"/>
    </row>
    <row r="4" spans="1:377" ht="40.5" hidden="1" customHeight="1" x14ac:dyDescent="0.25">
      <c r="AB4" s="397"/>
      <c r="AC4" s="397"/>
    </row>
    <row r="5" spans="1:377" s="402" customFormat="1" ht="47.25" hidden="1" customHeight="1" x14ac:dyDescent="0.25">
      <c r="A5" s="737" t="s">
        <v>2572</v>
      </c>
      <c r="B5" s="738"/>
      <c r="C5" s="738"/>
      <c r="D5" s="738"/>
      <c r="E5" s="738"/>
      <c r="F5" s="403"/>
      <c r="G5" s="403"/>
      <c r="H5" s="403"/>
      <c r="I5" s="403"/>
      <c r="J5" s="403"/>
      <c r="K5" s="403"/>
      <c r="L5" s="403"/>
      <c r="M5" s="403"/>
      <c r="N5" s="403"/>
      <c r="O5" s="403"/>
      <c r="P5" s="403"/>
      <c r="Q5" s="739">
        <v>44711</v>
      </c>
      <c r="R5" s="739"/>
      <c r="S5" s="740"/>
      <c r="T5" s="737" t="s">
        <v>2573</v>
      </c>
      <c r="U5" s="738"/>
      <c r="V5" s="404">
        <v>5</v>
      </c>
      <c r="W5" s="404"/>
      <c r="X5" s="443" t="s">
        <v>2574</v>
      </c>
      <c r="Y5" s="405" t="s">
        <v>198</v>
      </c>
      <c r="Z5" s="406" t="s">
        <v>2575</v>
      </c>
      <c r="AA5" s="407" t="s">
        <v>267</v>
      </c>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7"/>
      <c r="BW5" s="397"/>
      <c r="BX5" s="397"/>
      <c r="BY5" s="397"/>
      <c r="BZ5" s="397"/>
      <c r="CA5" s="397"/>
      <c r="CB5" s="397"/>
      <c r="CC5" s="397"/>
      <c r="CD5" s="397"/>
      <c r="CE5" s="397"/>
      <c r="CF5" s="397"/>
      <c r="CG5" s="397"/>
      <c r="CH5" s="397"/>
      <c r="CI5" s="397"/>
      <c r="CJ5" s="397"/>
      <c r="CK5" s="397"/>
      <c r="CL5" s="397"/>
      <c r="CM5" s="397"/>
      <c r="CN5" s="397"/>
      <c r="CO5" s="397"/>
      <c r="CP5" s="397"/>
      <c r="CQ5" s="397"/>
      <c r="CR5" s="397"/>
      <c r="CS5" s="397"/>
      <c r="CT5" s="397"/>
      <c r="CU5" s="397"/>
      <c r="CV5" s="397"/>
      <c r="CW5" s="397"/>
      <c r="CX5" s="397"/>
      <c r="CY5" s="397"/>
      <c r="CZ5" s="397"/>
      <c r="DA5" s="397"/>
      <c r="DB5" s="397"/>
      <c r="DC5" s="397"/>
      <c r="DD5" s="397"/>
      <c r="DE5" s="397"/>
      <c r="DF5" s="397"/>
      <c r="DG5" s="397"/>
      <c r="DH5" s="397"/>
      <c r="DI5" s="397"/>
      <c r="DJ5" s="397"/>
      <c r="DK5" s="397"/>
      <c r="DL5" s="397"/>
      <c r="DM5" s="397"/>
      <c r="DN5" s="397"/>
      <c r="DO5" s="397"/>
      <c r="DP5" s="397"/>
      <c r="DQ5" s="397"/>
      <c r="DR5" s="397"/>
      <c r="DS5" s="397"/>
      <c r="DT5" s="397"/>
      <c r="DU5" s="397"/>
      <c r="DV5" s="397"/>
      <c r="DW5" s="397"/>
      <c r="DX5" s="397"/>
      <c r="DY5" s="397"/>
      <c r="DZ5" s="397"/>
      <c r="EA5" s="397"/>
      <c r="EB5" s="397"/>
      <c r="EC5" s="397"/>
      <c r="ED5" s="397"/>
      <c r="EE5" s="397"/>
      <c r="EF5" s="397"/>
      <c r="EG5" s="397"/>
      <c r="EH5" s="397"/>
      <c r="EI5" s="397"/>
      <c r="EJ5" s="397"/>
      <c r="EK5" s="397"/>
      <c r="EL5" s="397"/>
      <c r="EM5" s="397"/>
      <c r="EN5" s="397"/>
      <c r="EO5" s="397"/>
      <c r="EP5" s="397"/>
      <c r="EQ5" s="397"/>
      <c r="ER5" s="397"/>
      <c r="ES5" s="397"/>
      <c r="ET5" s="397"/>
      <c r="EU5" s="397"/>
      <c r="EV5" s="397"/>
      <c r="EW5" s="397"/>
      <c r="EX5" s="397"/>
      <c r="EY5" s="397"/>
      <c r="EZ5" s="397"/>
      <c r="FA5" s="397"/>
      <c r="FB5" s="397"/>
      <c r="FC5" s="397"/>
      <c r="FD5" s="397"/>
      <c r="FE5" s="397"/>
      <c r="FF5" s="397"/>
      <c r="FG5" s="397"/>
      <c r="FH5" s="397"/>
      <c r="FI5" s="397"/>
      <c r="FJ5" s="397"/>
      <c r="FK5" s="397"/>
      <c r="FL5" s="397"/>
      <c r="FM5" s="397"/>
      <c r="FN5" s="397"/>
      <c r="FO5" s="397"/>
      <c r="FP5" s="397"/>
      <c r="FQ5" s="397"/>
      <c r="FR5" s="397"/>
      <c r="FS5" s="397"/>
      <c r="FT5" s="397"/>
      <c r="FU5" s="397"/>
      <c r="FV5" s="397"/>
      <c r="FW5" s="397"/>
      <c r="FX5" s="397"/>
      <c r="FY5" s="397"/>
      <c r="FZ5" s="397"/>
      <c r="GA5" s="397"/>
      <c r="GB5" s="397"/>
      <c r="GC5" s="397"/>
      <c r="GD5" s="397"/>
      <c r="GE5" s="397"/>
      <c r="GF5" s="397"/>
      <c r="GG5" s="397"/>
      <c r="GH5" s="397"/>
      <c r="GI5" s="397"/>
      <c r="GJ5" s="397"/>
      <c r="GK5" s="397"/>
      <c r="GL5" s="397"/>
      <c r="GM5" s="397"/>
      <c r="GN5" s="397"/>
      <c r="GO5" s="397"/>
      <c r="GP5" s="397"/>
      <c r="GQ5" s="397"/>
      <c r="GR5" s="397"/>
      <c r="GS5" s="397"/>
      <c r="GT5" s="397"/>
      <c r="GU5" s="397"/>
      <c r="GV5" s="397"/>
      <c r="GW5" s="397"/>
      <c r="GX5" s="397"/>
      <c r="GY5" s="397"/>
      <c r="GZ5" s="397"/>
      <c r="HA5" s="397"/>
      <c r="HB5" s="397"/>
      <c r="HC5" s="397"/>
      <c r="HD5" s="397"/>
      <c r="HE5" s="397"/>
      <c r="HF5" s="397"/>
      <c r="HG5" s="397"/>
      <c r="HH5" s="397"/>
      <c r="HI5" s="397"/>
      <c r="HJ5" s="397"/>
      <c r="HK5" s="397"/>
      <c r="HL5" s="397"/>
      <c r="HM5" s="397"/>
      <c r="HN5" s="397"/>
      <c r="HO5" s="397"/>
      <c r="HP5" s="397"/>
      <c r="HQ5" s="397"/>
      <c r="HR5" s="397"/>
      <c r="HS5" s="397"/>
      <c r="HT5" s="397"/>
      <c r="HU5" s="397"/>
      <c r="HV5" s="397"/>
      <c r="HW5" s="397"/>
      <c r="HX5" s="397"/>
      <c r="HY5" s="397"/>
      <c r="HZ5" s="397"/>
      <c r="IA5" s="397"/>
      <c r="IB5" s="397"/>
      <c r="IC5" s="397"/>
      <c r="ID5" s="397"/>
      <c r="IE5" s="397"/>
      <c r="IF5" s="397"/>
      <c r="IG5" s="397"/>
      <c r="IH5" s="397"/>
      <c r="II5" s="397"/>
      <c r="IJ5" s="397"/>
      <c r="IK5" s="397"/>
      <c r="IL5" s="397"/>
      <c r="IM5" s="397"/>
      <c r="IN5" s="397"/>
      <c r="IO5" s="397"/>
      <c r="IP5" s="397"/>
      <c r="IQ5" s="397"/>
      <c r="IR5" s="397"/>
      <c r="IS5" s="397"/>
      <c r="IT5" s="397"/>
      <c r="IU5" s="397"/>
      <c r="IV5" s="397"/>
      <c r="IW5" s="397"/>
      <c r="IX5" s="397"/>
      <c r="IY5" s="397"/>
      <c r="IZ5" s="397"/>
      <c r="JA5" s="397"/>
      <c r="JB5" s="397"/>
      <c r="JC5" s="397"/>
      <c r="JD5" s="397"/>
      <c r="JE5" s="397"/>
      <c r="JF5" s="397"/>
      <c r="JG5" s="397"/>
      <c r="JH5" s="397"/>
      <c r="JI5" s="397"/>
      <c r="JJ5" s="397"/>
      <c r="JK5" s="397"/>
      <c r="JL5" s="397"/>
      <c r="JM5" s="397"/>
      <c r="JN5" s="397"/>
      <c r="JO5" s="397"/>
      <c r="JP5" s="397"/>
      <c r="JQ5" s="397"/>
      <c r="JR5" s="397"/>
      <c r="JS5" s="397"/>
      <c r="JT5" s="397"/>
      <c r="JU5" s="397"/>
      <c r="JV5" s="397"/>
      <c r="JW5" s="397"/>
      <c r="JX5" s="397"/>
      <c r="JY5" s="397"/>
      <c r="JZ5" s="397"/>
      <c r="KA5" s="397"/>
      <c r="KB5" s="397"/>
      <c r="KC5" s="397"/>
      <c r="KD5" s="397"/>
      <c r="KE5" s="397"/>
      <c r="KF5" s="397"/>
      <c r="KG5" s="397"/>
      <c r="KH5" s="397"/>
      <c r="KI5" s="397"/>
      <c r="KJ5" s="397"/>
      <c r="KK5" s="397"/>
      <c r="KL5" s="397"/>
      <c r="KM5" s="397"/>
      <c r="KN5" s="397"/>
      <c r="KO5" s="397"/>
      <c r="KP5" s="397"/>
      <c r="KQ5" s="397"/>
      <c r="KR5" s="397"/>
      <c r="KS5" s="397"/>
      <c r="KT5" s="397"/>
      <c r="KU5" s="397"/>
      <c r="KV5" s="397"/>
      <c r="KW5" s="397"/>
      <c r="KX5" s="397"/>
      <c r="KY5" s="397"/>
      <c r="KZ5" s="397"/>
      <c r="LA5" s="397"/>
      <c r="LB5" s="397"/>
      <c r="LC5" s="397"/>
      <c r="LD5" s="397"/>
      <c r="LE5" s="397"/>
      <c r="LF5" s="397"/>
      <c r="LG5" s="397"/>
      <c r="LH5" s="397"/>
      <c r="LI5" s="397"/>
      <c r="LJ5" s="397"/>
      <c r="LK5" s="397"/>
      <c r="LL5" s="397"/>
      <c r="LM5" s="397"/>
      <c r="LN5" s="397"/>
      <c r="LO5" s="397"/>
      <c r="LP5" s="397"/>
      <c r="LQ5" s="397"/>
      <c r="LR5" s="397"/>
      <c r="LS5" s="397"/>
      <c r="LT5" s="397"/>
      <c r="LU5" s="397"/>
      <c r="LV5" s="397"/>
      <c r="LW5" s="397"/>
      <c r="LX5" s="397"/>
      <c r="LY5" s="397"/>
      <c r="LZ5" s="397"/>
      <c r="MA5" s="397"/>
      <c r="MB5" s="397"/>
      <c r="MC5" s="397"/>
      <c r="MD5" s="397"/>
      <c r="ME5" s="397"/>
      <c r="MF5" s="397"/>
      <c r="MG5" s="397"/>
      <c r="MH5" s="397"/>
      <c r="MI5" s="397"/>
      <c r="MJ5" s="397"/>
      <c r="MK5" s="397"/>
      <c r="ML5" s="397"/>
      <c r="MM5" s="397"/>
      <c r="MN5" s="397"/>
      <c r="MO5" s="397"/>
      <c r="MP5" s="397"/>
      <c r="MQ5" s="397"/>
      <c r="MR5" s="397"/>
      <c r="MS5" s="397"/>
      <c r="MT5" s="397"/>
      <c r="MU5" s="397"/>
      <c r="MV5" s="397"/>
      <c r="MW5" s="397"/>
      <c r="MX5" s="397"/>
      <c r="MY5" s="397"/>
      <c r="MZ5" s="397"/>
      <c r="NA5" s="397"/>
      <c r="NB5" s="397"/>
      <c r="NC5" s="397"/>
      <c r="ND5" s="397"/>
      <c r="NE5" s="397"/>
      <c r="NF5" s="397"/>
      <c r="NG5" s="397"/>
      <c r="NH5" s="397"/>
      <c r="NI5" s="397"/>
      <c r="NJ5" s="397"/>
      <c r="NK5" s="397"/>
      <c r="NL5" s="397"/>
      <c r="NM5" s="397"/>
    </row>
    <row r="6" spans="1:377" s="402" customFormat="1" ht="36" hidden="1" customHeight="1" x14ac:dyDescent="0.25">
      <c r="A6" s="397"/>
      <c r="B6" s="397"/>
      <c r="C6" s="397"/>
      <c r="D6" s="397"/>
      <c r="E6" s="397"/>
      <c r="F6" s="398"/>
      <c r="G6" s="398"/>
      <c r="H6" s="398"/>
      <c r="I6" s="398"/>
      <c r="J6" s="398"/>
      <c r="K6" s="398"/>
      <c r="L6" s="398"/>
      <c r="M6" s="398"/>
      <c r="N6" s="398"/>
      <c r="O6" s="398"/>
      <c r="P6" s="398"/>
      <c r="Q6" s="741">
        <v>44711</v>
      </c>
      <c r="R6" s="742"/>
      <c r="S6" s="742"/>
      <c r="T6" s="398"/>
      <c r="U6" s="398"/>
      <c r="V6" s="399"/>
      <c r="W6" s="399"/>
      <c r="X6" s="730" t="s">
        <v>2576</v>
      </c>
      <c r="Y6" s="409" t="s">
        <v>197</v>
      </c>
      <c r="Z6" s="410" t="s">
        <v>920</v>
      </c>
      <c r="AA6" s="411" t="s">
        <v>590</v>
      </c>
      <c r="AB6" s="397"/>
      <c r="AC6" s="397"/>
      <c r="AD6" s="397"/>
      <c r="AE6" s="397"/>
      <c r="AF6" s="397"/>
      <c r="AG6" s="397"/>
      <c r="AH6" s="397"/>
      <c r="AI6" s="397"/>
      <c r="AJ6" s="397"/>
      <c r="AK6" s="397"/>
      <c r="AL6" s="397"/>
      <c r="AM6" s="397"/>
      <c r="AN6" s="397"/>
      <c r="AO6" s="397"/>
      <c r="AP6" s="397"/>
      <c r="AQ6" s="397"/>
      <c r="AR6" s="397"/>
      <c r="AS6" s="397"/>
      <c r="AT6" s="397"/>
      <c r="AU6" s="397"/>
      <c r="AV6" s="397"/>
      <c r="AW6" s="397"/>
      <c r="AX6" s="397"/>
      <c r="AY6" s="397"/>
      <c r="AZ6" s="397"/>
      <c r="BA6" s="397"/>
      <c r="BB6" s="397"/>
      <c r="BC6" s="397"/>
      <c r="BD6" s="397"/>
      <c r="BE6" s="397"/>
      <c r="BF6" s="397"/>
      <c r="BG6" s="397"/>
      <c r="BH6" s="397"/>
      <c r="BI6" s="397"/>
      <c r="BJ6" s="397"/>
      <c r="BK6" s="397"/>
      <c r="BL6" s="397"/>
      <c r="BM6" s="397"/>
      <c r="BN6" s="397"/>
      <c r="BO6" s="397"/>
      <c r="BP6" s="397"/>
      <c r="BQ6" s="397"/>
      <c r="BR6" s="397"/>
      <c r="BS6" s="397"/>
      <c r="BT6" s="397"/>
      <c r="BU6" s="397"/>
      <c r="BV6" s="397"/>
      <c r="BW6" s="397"/>
      <c r="BX6" s="397"/>
      <c r="BY6" s="397"/>
      <c r="BZ6" s="397"/>
      <c r="CA6" s="397"/>
      <c r="CB6" s="397"/>
      <c r="CC6" s="397"/>
      <c r="CD6" s="397"/>
      <c r="CE6" s="397"/>
      <c r="CF6" s="397"/>
      <c r="CG6" s="397"/>
      <c r="CH6" s="397"/>
      <c r="CI6" s="397"/>
      <c r="CJ6" s="397"/>
      <c r="CK6" s="397"/>
      <c r="CL6" s="397"/>
      <c r="CM6" s="397"/>
      <c r="CN6" s="397"/>
      <c r="CO6" s="397"/>
      <c r="CP6" s="397"/>
      <c r="CQ6" s="397"/>
      <c r="CR6" s="397"/>
      <c r="CS6" s="397"/>
      <c r="CT6" s="397"/>
      <c r="CU6" s="397"/>
      <c r="CV6" s="397"/>
      <c r="CW6" s="397"/>
      <c r="CX6" s="397"/>
      <c r="CY6" s="397"/>
      <c r="CZ6" s="397"/>
      <c r="DA6" s="397"/>
      <c r="DB6" s="397"/>
      <c r="DC6" s="397"/>
      <c r="DD6" s="397"/>
      <c r="DE6" s="397"/>
      <c r="DF6" s="397"/>
      <c r="DG6" s="397"/>
      <c r="DH6" s="397"/>
      <c r="DI6" s="397"/>
      <c r="DJ6" s="397"/>
      <c r="DK6" s="397"/>
      <c r="DL6" s="397"/>
      <c r="DM6" s="397"/>
      <c r="DN6" s="397"/>
      <c r="DO6" s="397"/>
      <c r="DP6" s="397"/>
      <c r="DQ6" s="397"/>
      <c r="DR6" s="397"/>
      <c r="DS6" s="397"/>
      <c r="DT6" s="397"/>
      <c r="DU6" s="397"/>
      <c r="DV6" s="397"/>
      <c r="DW6" s="397"/>
      <c r="DX6" s="397"/>
      <c r="DY6" s="397"/>
      <c r="DZ6" s="397"/>
      <c r="EA6" s="397"/>
      <c r="EB6" s="397"/>
      <c r="EC6" s="397"/>
      <c r="ED6" s="397"/>
      <c r="EE6" s="397"/>
      <c r="EF6" s="397"/>
      <c r="EG6" s="397"/>
      <c r="EH6" s="397"/>
      <c r="EI6" s="397"/>
      <c r="EJ6" s="397"/>
      <c r="EK6" s="397"/>
      <c r="EL6" s="397"/>
      <c r="EM6" s="397"/>
      <c r="EN6" s="397"/>
      <c r="EO6" s="397"/>
      <c r="EP6" s="397"/>
      <c r="EQ6" s="397"/>
      <c r="ER6" s="397"/>
      <c r="ES6" s="397"/>
      <c r="ET6" s="397"/>
      <c r="EU6" s="397"/>
      <c r="EV6" s="397"/>
      <c r="EW6" s="397"/>
      <c r="EX6" s="397"/>
      <c r="EY6" s="397"/>
      <c r="EZ6" s="397"/>
      <c r="FA6" s="397"/>
      <c r="FB6" s="397"/>
      <c r="FC6" s="397"/>
      <c r="FD6" s="397"/>
      <c r="FE6" s="397"/>
      <c r="FF6" s="397"/>
      <c r="FG6" s="397"/>
      <c r="FH6" s="397"/>
      <c r="FI6" s="397"/>
      <c r="FJ6" s="397"/>
      <c r="FK6" s="397"/>
      <c r="FL6" s="397"/>
      <c r="FM6" s="397"/>
      <c r="FN6" s="397"/>
      <c r="FO6" s="397"/>
      <c r="FP6" s="397"/>
      <c r="FQ6" s="397"/>
      <c r="FR6" s="397"/>
      <c r="FS6" s="397"/>
      <c r="FT6" s="397"/>
      <c r="FU6" s="397"/>
      <c r="FV6" s="397"/>
      <c r="FW6" s="397"/>
      <c r="FX6" s="397"/>
      <c r="FY6" s="397"/>
      <c r="FZ6" s="397"/>
      <c r="GA6" s="397"/>
      <c r="GB6" s="397"/>
      <c r="GC6" s="397"/>
      <c r="GD6" s="397"/>
      <c r="GE6" s="397"/>
      <c r="GF6" s="397"/>
      <c r="GG6" s="397"/>
      <c r="GH6" s="397"/>
      <c r="GI6" s="397"/>
      <c r="GJ6" s="397"/>
      <c r="GK6" s="397"/>
      <c r="GL6" s="397"/>
      <c r="GM6" s="397"/>
      <c r="GN6" s="397"/>
      <c r="GO6" s="397"/>
      <c r="GP6" s="397"/>
      <c r="GQ6" s="397"/>
      <c r="GR6" s="397"/>
      <c r="GS6" s="397"/>
      <c r="GT6" s="397"/>
      <c r="GU6" s="397"/>
      <c r="GV6" s="397"/>
      <c r="GW6" s="397"/>
      <c r="GX6" s="397"/>
      <c r="GY6" s="397"/>
      <c r="GZ6" s="397"/>
      <c r="HA6" s="397"/>
      <c r="HB6" s="397"/>
      <c r="HC6" s="397"/>
      <c r="HD6" s="397"/>
      <c r="HE6" s="397"/>
      <c r="HF6" s="397"/>
      <c r="HG6" s="397"/>
      <c r="HH6" s="397"/>
      <c r="HI6" s="397"/>
      <c r="HJ6" s="397"/>
      <c r="HK6" s="397"/>
      <c r="HL6" s="397"/>
      <c r="HM6" s="397"/>
      <c r="HN6" s="397"/>
      <c r="HO6" s="397"/>
      <c r="HP6" s="397"/>
      <c r="HQ6" s="397"/>
      <c r="HR6" s="397"/>
      <c r="HS6" s="397"/>
      <c r="HT6" s="397"/>
      <c r="HU6" s="397"/>
      <c r="HV6" s="397"/>
      <c r="HW6" s="397"/>
      <c r="HX6" s="397"/>
      <c r="HY6" s="397"/>
      <c r="HZ6" s="397"/>
      <c r="IA6" s="397"/>
      <c r="IB6" s="397"/>
      <c r="IC6" s="397"/>
      <c r="ID6" s="397"/>
      <c r="IE6" s="397"/>
      <c r="IF6" s="397"/>
      <c r="IG6" s="397"/>
      <c r="IH6" s="397"/>
      <c r="II6" s="397"/>
      <c r="IJ6" s="397"/>
      <c r="IK6" s="397"/>
      <c r="IL6" s="397"/>
      <c r="IM6" s="397"/>
      <c r="IN6" s="397"/>
      <c r="IO6" s="397"/>
      <c r="IP6" s="397"/>
      <c r="IQ6" s="397"/>
      <c r="IR6" s="397"/>
      <c r="IS6" s="397"/>
      <c r="IT6" s="397"/>
      <c r="IU6" s="397"/>
      <c r="IV6" s="397"/>
      <c r="IW6" s="397"/>
      <c r="IX6" s="397"/>
      <c r="IY6" s="397"/>
      <c r="IZ6" s="397"/>
      <c r="JA6" s="397"/>
      <c r="JB6" s="397"/>
      <c r="JC6" s="397"/>
      <c r="JD6" s="397"/>
      <c r="JE6" s="397"/>
      <c r="JF6" s="397"/>
      <c r="JG6" s="397"/>
      <c r="JH6" s="397"/>
      <c r="JI6" s="397"/>
      <c r="JJ6" s="397"/>
      <c r="JK6" s="397"/>
      <c r="JL6" s="397"/>
      <c r="JM6" s="397"/>
      <c r="JN6" s="397"/>
      <c r="JO6" s="397"/>
      <c r="JP6" s="397"/>
      <c r="JQ6" s="397"/>
      <c r="JR6" s="397"/>
      <c r="JS6" s="397"/>
      <c r="JT6" s="397"/>
      <c r="JU6" s="397"/>
      <c r="JV6" s="397"/>
      <c r="JW6" s="397"/>
      <c r="JX6" s="397"/>
      <c r="JY6" s="397"/>
      <c r="JZ6" s="397"/>
      <c r="KA6" s="397"/>
      <c r="KB6" s="397"/>
      <c r="KC6" s="397"/>
      <c r="KD6" s="397"/>
      <c r="KE6" s="397"/>
      <c r="KF6" s="397"/>
      <c r="KG6" s="397"/>
      <c r="KH6" s="397"/>
      <c r="KI6" s="397"/>
      <c r="KJ6" s="397"/>
      <c r="KK6" s="397"/>
      <c r="KL6" s="397"/>
      <c r="KM6" s="397"/>
      <c r="KN6" s="397"/>
      <c r="KO6" s="397"/>
      <c r="KP6" s="397"/>
      <c r="KQ6" s="397"/>
      <c r="KR6" s="397"/>
      <c r="KS6" s="397"/>
      <c r="KT6" s="397"/>
      <c r="KU6" s="397"/>
      <c r="KV6" s="397"/>
      <c r="KW6" s="397"/>
      <c r="KX6" s="397"/>
      <c r="KY6" s="397"/>
      <c r="KZ6" s="397"/>
      <c r="LA6" s="397"/>
      <c r="LB6" s="397"/>
      <c r="LC6" s="397"/>
      <c r="LD6" s="397"/>
      <c r="LE6" s="397"/>
      <c r="LF6" s="397"/>
      <c r="LG6" s="397"/>
      <c r="LH6" s="397"/>
      <c r="LI6" s="397"/>
      <c r="LJ6" s="397"/>
      <c r="LK6" s="397"/>
      <c r="LL6" s="397"/>
      <c r="LM6" s="397"/>
      <c r="LN6" s="397"/>
      <c r="LO6" s="397"/>
      <c r="LP6" s="397"/>
      <c r="LQ6" s="397"/>
      <c r="LR6" s="397"/>
      <c r="LS6" s="397"/>
      <c r="LT6" s="397"/>
      <c r="LU6" s="397"/>
      <c r="LV6" s="397"/>
      <c r="LW6" s="397"/>
      <c r="LX6" s="397"/>
      <c r="LY6" s="397"/>
      <c r="LZ6" s="397"/>
      <c r="MA6" s="397"/>
      <c r="MB6" s="397"/>
      <c r="MC6" s="397"/>
      <c r="MD6" s="397"/>
      <c r="ME6" s="397"/>
      <c r="MF6" s="397"/>
      <c r="MG6" s="397"/>
      <c r="MH6" s="397"/>
      <c r="MI6" s="397"/>
      <c r="MJ6" s="397"/>
      <c r="MK6" s="397"/>
      <c r="ML6" s="397"/>
      <c r="MM6" s="397"/>
      <c r="MN6" s="397"/>
      <c r="MO6" s="397"/>
      <c r="MP6" s="397"/>
      <c r="MQ6" s="397"/>
      <c r="MR6" s="397"/>
      <c r="MS6" s="397"/>
      <c r="MT6" s="397"/>
      <c r="MU6" s="397"/>
      <c r="MV6" s="397"/>
      <c r="MW6" s="397"/>
      <c r="MX6" s="397"/>
      <c r="MY6" s="397"/>
      <c r="MZ6" s="397"/>
      <c r="NA6" s="397"/>
      <c r="NB6" s="397"/>
      <c r="NC6" s="397"/>
      <c r="ND6" s="397"/>
      <c r="NE6" s="397"/>
      <c r="NF6" s="397"/>
      <c r="NG6" s="397"/>
      <c r="NH6" s="397"/>
      <c r="NI6" s="397"/>
      <c r="NJ6" s="397"/>
      <c r="NK6" s="397"/>
      <c r="NL6" s="397"/>
      <c r="NM6" s="397"/>
    </row>
    <row r="7" spans="1:377" s="402" customFormat="1" ht="33.75" hidden="1" customHeight="1" x14ac:dyDescent="0.25">
      <c r="A7" s="397"/>
      <c r="B7" s="397"/>
      <c r="C7" s="397"/>
      <c r="D7" s="397"/>
      <c r="E7" s="397"/>
      <c r="F7" s="398"/>
      <c r="G7" s="398"/>
      <c r="H7" s="398"/>
      <c r="I7" s="398"/>
      <c r="J7" s="398"/>
      <c r="K7" s="398"/>
      <c r="L7" s="398"/>
      <c r="M7" s="398"/>
      <c r="N7" s="398"/>
      <c r="O7" s="398"/>
      <c r="P7" s="398"/>
      <c r="Q7" s="399"/>
      <c r="R7" s="399"/>
      <c r="S7" s="398"/>
      <c r="T7" s="398"/>
      <c r="U7" s="398"/>
      <c r="V7" s="399"/>
      <c r="W7" s="399"/>
      <c r="X7" s="730"/>
      <c r="Y7" s="412">
        <v>0</v>
      </c>
      <c r="Z7" s="413" t="s">
        <v>2577</v>
      </c>
      <c r="AA7" s="414" t="s">
        <v>2578</v>
      </c>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7"/>
      <c r="BA7" s="397"/>
      <c r="BB7" s="397"/>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397"/>
      <c r="CA7" s="397"/>
      <c r="CB7" s="397"/>
      <c r="CC7" s="397"/>
      <c r="CD7" s="397"/>
      <c r="CE7" s="397"/>
      <c r="CF7" s="397"/>
      <c r="CG7" s="397"/>
      <c r="CH7" s="397"/>
      <c r="CI7" s="397"/>
      <c r="CJ7" s="397"/>
      <c r="CK7" s="397"/>
      <c r="CL7" s="397"/>
      <c r="CM7" s="397"/>
      <c r="CN7" s="397"/>
      <c r="CO7" s="397"/>
      <c r="CP7" s="397"/>
      <c r="CQ7" s="397"/>
      <c r="CR7" s="397"/>
      <c r="CS7" s="397"/>
      <c r="CT7" s="397"/>
      <c r="CU7" s="397"/>
      <c r="CV7" s="397"/>
      <c r="CW7" s="397"/>
      <c r="CX7" s="397"/>
      <c r="CY7" s="397"/>
      <c r="CZ7" s="397"/>
      <c r="DA7" s="397"/>
      <c r="DB7" s="397"/>
      <c r="DC7" s="397"/>
      <c r="DD7" s="397"/>
      <c r="DE7" s="397"/>
      <c r="DF7" s="397"/>
      <c r="DG7" s="397"/>
      <c r="DH7" s="397"/>
      <c r="DI7" s="397"/>
      <c r="DJ7" s="397"/>
      <c r="DK7" s="397"/>
      <c r="DL7" s="397"/>
      <c r="DM7" s="397"/>
      <c r="DN7" s="397"/>
      <c r="DO7" s="397"/>
      <c r="DP7" s="397"/>
      <c r="DQ7" s="397"/>
      <c r="DR7" s="397"/>
      <c r="DS7" s="397"/>
      <c r="DT7" s="397"/>
      <c r="DU7" s="397"/>
      <c r="DV7" s="397"/>
      <c r="DW7" s="397"/>
      <c r="DX7" s="397"/>
      <c r="DY7" s="397"/>
      <c r="DZ7" s="397"/>
      <c r="EA7" s="397"/>
      <c r="EB7" s="397"/>
      <c r="EC7" s="397"/>
      <c r="ED7" s="397"/>
      <c r="EE7" s="397"/>
      <c r="EF7" s="397"/>
      <c r="EG7" s="397"/>
      <c r="EH7" s="397"/>
      <c r="EI7" s="397"/>
      <c r="EJ7" s="397"/>
      <c r="EK7" s="397"/>
      <c r="EL7" s="397"/>
      <c r="EM7" s="397"/>
      <c r="EN7" s="397"/>
      <c r="EO7" s="397"/>
      <c r="EP7" s="397"/>
      <c r="EQ7" s="397"/>
      <c r="ER7" s="397"/>
      <c r="ES7" s="397"/>
      <c r="ET7" s="397"/>
      <c r="EU7" s="397"/>
      <c r="EV7" s="397"/>
      <c r="EW7" s="397"/>
      <c r="EX7" s="397"/>
      <c r="EY7" s="397"/>
      <c r="EZ7" s="397"/>
      <c r="FA7" s="397"/>
      <c r="FB7" s="397"/>
      <c r="FC7" s="397"/>
      <c r="FD7" s="397"/>
      <c r="FE7" s="397"/>
      <c r="FF7" s="397"/>
      <c r="FG7" s="397"/>
      <c r="FH7" s="397"/>
      <c r="FI7" s="397"/>
      <c r="FJ7" s="397"/>
      <c r="FK7" s="397"/>
      <c r="FL7" s="397"/>
      <c r="FM7" s="397"/>
      <c r="FN7" s="397"/>
      <c r="FO7" s="397"/>
      <c r="FP7" s="397"/>
      <c r="FQ7" s="397"/>
      <c r="FR7" s="397"/>
      <c r="FS7" s="397"/>
      <c r="FT7" s="397"/>
      <c r="FU7" s="397"/>
      <c r="FV7" s="397"/>
      <c r="FW7" s="397"/>
      <c r="FX7" s="397"/>
      <c r="FY7" s="397"/>
      <c r="FZ7" s="397"/>
      <c r="GA7" s="397"/>
      <c r="GB7" s="397"/>
      <c r="GC7" s="397"/>
      <c r="GD7" s="397"/>
      <c r="GE7" s="397"/>
      <c r="GF7" s="397"/>
      <c r="GG7" s="397"/>
      <c r="GH7" s="397"/>
      <c r="GI7" s="397"/>
      <c r="GJ7" s="397"/>
      <c r="GK7" s="397"/>
      <c r="GL7" s="397"/>
      <c r="GM7" s="397"/>
      <c r="GN7" s="397"/>
      <c r="GO7" s="397"/>
      <c r="GP7" s="397"/>
      <c r="GQ7" s="397"/>
      <c r="GR7" s="397"/>
      <c r="GS7" s="397"/>
      <c r="GT7" s="397"/>
      <c r="GU7" s="397"/>
      <c r="GV7" s="397"/>
      <c r="GW7" s="397"/>
      <c r="GX7" s="397"/>
      <c r="GY7" s="397"/>
      <c r="GZ7" s="397"/>
      <c r="HA7" s="397"/>
      <c r="HB7" s="397"/>
      <c r="HC7" s="397"/>
      <c r="HD7" s="397"/>
      <c r="HE7" s="397"/>
      <c r="HF7" s="397"/>
      <c r="HG7" s="397"/>
      <c r="HH7" s="397"/>
      <c r="HI7" s="397"/>
      <c r="HJ7" s="397"/>
      <c r="HK7" s="397"/>
      <c r="HL7" s="397"/>
      <c r="HM7" s="397"/>
      <c r="HN7" s="397"/>
      <c r="HO7" s="397"/>
      <c r="HP7" s="397"/>
      <c r="HQ7" s="397"/>
      <c r="HR7" s="397"/>
      <c r="HS7" s="397"/>
      <c r="HT7" s="397"/>
      <c r="HU7" s="397"/>
      <c r="HV7" s="397"/>
      <c r="HW7" s="397"/>
      <c r="HX7" s="397"/>
      <c r="HY7" s="397"/>
      <c r="HZ7" s="397"/>
      <c r="IA7" s="397"/>
      <c r="IB7" s="397"/>
      <c r="IC7" s="397"/>
      <c r="ID7" s="397"/>
      <c r="IE7" s="397"/>
      <c r="IF7" s="397"/>
      <c r="IG7" s="397"/>
      <c r="IH7" s="397"/>
      <c r="II7" s="397"/>
      <c r="IJ7" s="397"/>
      <c r="IK7" s="397"/>
      <c r="IL7" s="397"/>
      <c r="IM7" s="397"/>
      <c r="IN7" s="397"/>
      <c r="IO7" s="397"/>
      <c r="IP7" s="397"/>
      <c r="IQ7" s="397"/>
      <c r="IR7" s="397"/>
      <c r="IS7" s="397"/>
      <c r="IT7" s="397"/>
      <c r="IU7" s="397"/>
      <c r="IV7" s="397"/>
      <c r="IW7" s="397"/>
      <c r="IX7" s="397"/>
      <c r="IY7" s="397"/>
      <c r="IZ7" s="397"/>
      <c r="JA7" s="397"/>
      <c r="JB7" s="397"/>
      <c r="JC7" s="397"/>
      <c r="JD7" s="397"/>
      <c r="JE7" s="397"/>
      <c r="JF7" s="397"/>
      <c r="JG7" s="397"/>
      <c r="JH7" s="397"/>
      <c r="JI7" s="397"/>
      <c r="JJ7" s="397"/>
      <c r="JK7" s="397"/>
      <c r="JL7" s="397"/>
      <c r="JM7" s="397"/>
      <c r="JN7" s="397"/>
      <c r="JO7" s="397"/>
      <c r="JP7" s="397"/>
      <c r="JQ7" s="397"/>
      <c r="JR7" s="397"/>
      <c r="JS7" s="397"/>
      <c r="JT7" s="397"/>
      <c r="JU7" s="397"/>
      <c r="JV7" s="397"/>
      <c r="JW7" s="397"/>
      <c r="JX7" s="397"/>
      <c r="JY7" s="397"/>
      <c r="JZ7" s="397"/>
      <c r="KA7" s="397"/>
      <c r="KB7" s="397"/>
      <c r="KC7" s="397"/>
      <c r="KD7" s="397"/>
      <c r="KE7" s="397"/>
      <c r="KF7" s="397"/>
      <c r="KG7" s="397"/>
      <c r="KH7" s="397"/>
      <c r="KI7" s="397"/>
      <c r="KJ7" s="397"/>
      <c r="KK7" s="397"/>
      <c r="KL7" s="397"/>
      <c r="KM7" s="397"/>
      <c r="KN7" s="397"/>
      <c r="KO7" s="397"/>
      <c r="KP7" s="397"/>
      <c r="KQ7" s="397"/>
      <c r="KR7" s="397"/>
      <c r="KS7" s="397"/>
      <c r="KT7" s="397"/>
      <c r="KU7" s="397"/>
      <c r="KV7" s="397"/>
      <c r="KW7" s="397"/>
      <c r="KX7" s="397"/>
      <c r="KY7" s="397"/>
      <c r="KZ7" s="397"/>
      <c r="LA7" s="397"/>
      <c r="LB7" s="397"/>
      <c r="LC7" s="397"/>
      <c r="LD7" s="397"/>
      <c r="LE7" s="397"/>
      <c r="LF7" s="397"/>
      <c r="LG7" s="397"/>
      <c r="LH7" s="397"/>
      <c r="LI7" s="397"/>
      <c r="LJ7" s="397"/>
      <c r="LK7" s="397"/>
      <c r="LL7" s="397"/>
      <c r="LM7" s="397"/>
      <c r="LN7" s="397"/>
      <c r="LO7" s="397"/>
      <c r="LP7" s="397"/>
      <c r="LQ7" s="397"/>
      <c r="LR7" s="397"/>
      <c r="LS7" s="397"/>
      <c r="LT7" s="397"/>
      <c r="LU7" s="397"/>
      <c r="LV7" s="397"/>
      <c r="LW7" s="397"/>
      <c r="LX7" s="397"/>
      <c r="LY7" s="397"/>
      <c r="LZ7" s="397"/>
      <c r="MA7" s="397"/>
      <c r="MB7" s="397"/>
      <c r="MC7" s="397"/>
      <c r="MD7" s="397"/>
      <c r="ME7" s="397"/>
      <c r="MF7" s="397"/>
      <c r="MG7" s="397"/>
      <c r="MH7" s="397"/>
      <c r="MI7" s="397"/>
      <c r="MJ7" s="397"/>
      <c r="MK7" s="397"/>
      <c r="ML7" s="397"/>
      <c r="MM7" s="397"/>
      <c r="MN7" s="397"/>
      <c r="MO7" s="397"/>
      <c r="MP7" s="397"/>
      <c r="MQ7" s="397"/>
      <c r="MR7" s="397"/>
      <c r="MS7" s="397"/>
      <c r="MT7" s="397"/>
      <c r="MU7" s="397"/>
      <c r="MV7" s="397"/>
      <c r="MW7" s="397"/>
      <c r="MX7" s="397"/>
      <c r="MY7" s="397"/>
      <c r="MZ7" s="397"/>
      <c r="NA7" s="397"/>
      <c r="NB7" s="397"/>
      <c r="NC7" s="397"/>
      <c r="ND7" s="397"/>
      <c r="NE7" s="397"/>
      <c r="NF7" s="397"/>
      <c r="NG7" s="397"/>
      <c r="NH7" s="397"/>
      <c r="NI7" s="397"/>
      <c r="NJ7" s="397"/>
      <c r="NK7" s="397"/>
      <c r="NL7" s="397"/>
      <c r="NM7" s="397"/>
    </row>
    <row r="8" spans="1:377" s="402" customFormat="1" ht="37.5" hidden="1" customHeight="1" x14ac:dyDescent="0.25">
      <c r="A8" s="397"/>
      <c r="B8" s="397"/>
      <c r="C8" s="397"/>
      <c r="D8" s="397"/>
      <c r="E8" s="397"/>
      <c r="F8" s="398"/>
      <c r="G8" s="398"/>
      <c r="H8" s="398"/>
      <c r="I8" s="398"/>
      <c r="J8" s="398"/>
      <c r="K8" s="398"/>
      <c r="L8" s="398"/>
      <c r="M8" s="398"/>
      <c r="N8" s="398"/>
      <c r="O8" s="398"/>
      <c r="P8" s="398"/>
      <c r="Q8" s="399"/>
      <c r="R8" s="399"/>
      <c r="S8" s="398"/>
      <c r="T8" s="398"/>
      <c r="U8" s="398"/>
      <c r="V8" s="399"/>
      <c r="W8" s="399"/>
      <c r="X8" s="730" t="s">
        <v>2579</v>
      </c>
      <c r="Y8" s="415" t="s">
        <v>2580</v>
      </c>
      <c r="Z8" s="416" t="s">
        <v>48</v>
      </c>
      <c r="AA8" s="417" t="s">
        <v>49</v>
      </c>
      <c r="AB8" s="397"/>
      <c r="AC8" s="397"/>
      <c r="AD8" s="397"/>
      <c r="AE8" s="397"/>
      <c r="AF8" s="397"/>
      <c r="AG8" s="397"/>
      <c r="AH8" s="397"/>
      <c r="AI8" s="397"/>
      <c r="AJ8" s="397"/>
      <c r="AK8" s="397"/>
      <c r="AL8" s="397"/>
      <c r="AM8" s="397"/>
      <c r="AN8" s="397"/>
      <c r="AO8" s="397"/>
      <c r="AP8" s="397"/>
      <c r="AQ8" s="397"/>
      <c r="AR8" s="397"/>
      <c r="AS8" s="397"/>
      <c r="AT8" s="397"/>
      <c r="AU8" s="397"/>
      <c r="AV8" s="397"/>
      <c r="AW8" s="397"/>
      <c r="AX8" s="397"/>
      <c r="AY8" s="397"/>
      <c r="AZ8" s="397"/>
      <c r="BA8" s="397"/>
      <c r="BB8" s="397"/>
      <c r="BC8" s="397"/>
      <c r="BD8" s="397"/>
      <c r="BE8" s="397"/>
      <c r="BF8" s="397"/>
      <c r="BG8" s="397"/>
      <c r="BH8" s="397"/>
      <c r="BI8" s="397"/>
      <c r="BJ8" s="397"/>
      <c r="BK8" s="397"/>
      <c r="BL8" s="397"/>
      <c r="BM8" s="397"/>
      <c r="BN8" s="397"/>
      <c r="BO8" s="397"/>
      <c r="BP8" s="397"/>
      <c r="BQ8" s="397"/>
      <c r="BR8" s="397"/>
      <c r="BS8" s="397"/>
      <c r="BT8" s="397"/>
      <c r="BU8" s="397"/>
      <c r="BV8" s="397"/>
      <c r="BW8" s="397"/>
      <c r="BX8" s="397"/>
      <c r="BY8" s="397"/>
      <c r="BZ8" s="397"/>
      <c r="CA8" s="397"/>
      <c r="CB8" s="397"/>
      <c r="CC8" s="397"/>
      <c r="CD8" s="397"/>
      <c r="CE8" s="397"/>
      <c r="CF8" s="397"/>
      <c r="CG8" s="397"/>
      <c r="CH8" s="397"/>
      <c r="CI8" s="397"/>
      <c r="CJ8" s="397"/>
      <c r="CK8" s="397"/>
      <c r="CL8" s="397"/>
      <c r="CM8" s="397"/>
      <c r="CN8" s="397"/>
      <c r="CO8" s="397"/>
      <c r="CP8" s="397"/>
      <c r="CQ8" s="397"/>
      <c r="CR8" s="397"/>
      <c r="CS8" s="397"/>
      <c r="CT8" s="397"/>
      <c r="CU8" s="397"/>
      <c r="CV8" s="397"/>
      <c r="CW8" s="397"/>
      <c r="CX8" s="397"/>
      <c r="CY8" s="397"/>
      <c r="CZ8" s="397"/>
      <c r="DA8" s="397"/>
      <c r="DB8" s="397"/>
      <c r="DC8" s="397"/>
      <c r="DD8" s="397"/>
      <c r="DE8" s="397"/>
      <c r="DF8" s="397"/>
      <c r="DG8" s="397"/>
      <c r="DH8" s="397"/>
      <c r="DI8" s="397"/>
      <c r="DJ8" s="397"/>
      <c r="DK8" s="397"/>
      <c r="DL8" s="397"/>
      <c r="DM8" s="397"/>
      <c r="DN8" s="397"/>
      <c r="DO8" s="397"/>
      <c r="DP8" s="397"/>
      <c r="DQ8" s="397"/>
      <c r="DR8" s="397"/>
      <c r="DS8" s="397"/>
      <c r="DT8" s="397"/>
      <c r="DU8" s="397"/>
      <c r="DV8" s="397"/>
      <c r="DW8" s="397"/>
      <c r="DX8" s="397"/>
      <c r="DY8" s="397"/>
      <c r="DZ8" s="397"/>
      <c r="EA8" s="397"/>
      <c r="EB8" s="397"/>
      <c r="EC8" s="397"/>
      <c r="ED8" s="397"/>
      <c r="EE8" s="397"/>
      <c r="EF8" s="397"/>
      <c r="EG8" s="397"/>
      <c r="EH8" s="397"/>
      <c r="EI8" s="397"/>
      <c r="EJ8" s="397"/>
      <c r="EK8" s="397"/>
      <c r="EL8" s="397"/>
      <c r="EM8" s="397"/>
      <c r="EN8" s="397"/>
      <c r="EO8" s="397"/>
      <c r="EP8" s="397"/>
      <c r="EQ8" s="397"/>
      <c r="ER8" s="397"/>
      <c r="ES8" s="397"/>
      <c r="ET8" s="397"/>
      <c r="EU8" s="397"/>
      <c r="EV8" s="397"/>
      <c r="EW8" s="397"/>
      <c r="EX8" s="397"/>
      <c r="EY8" s="397"/>
      <c r="EZ8" s="397"/>
      <c r="FA8" s="397"/>
      <c r="FB8" s="397"/>
      <c r="FC8" s="397"/>
      <c r="FD8" s="397"/>
      <c r="FE8" s="397"/>
      <c r="FF8" s="397"/>
      <c r="FG8" s="397"/>
      <c r="FH8" s="397"/>
      <c r="FI8" s="397"/>
      <c r="FJ8" s="397"/>
      <c r="FK8" s="397"/>
      <c r="FL8" s="397"/>
      <c r="FM8" s="397"/>
      <c r="FN8" s="397"/>
      <c r="FO8" s="397"/>
      <c r="FP8" s="397"/>
      <c r="FQ8" s="397"/>
      <c r="FR8" s="397"/>
      <c r="FS8" s="397"/>
      <c r="FT8" s="397"/>
      <c r="FU8" s="397"/>
      <c r="FV8" s="397"/>
      <c r="FW8" s="397"/>
      <c r="FX8" s="397"/>
      <c r="FY8" s="397"/>
      <c r="FZ8" s="397"/>
      <c r="GA8" s="397"/>
      <c r="GB8" s="397"/>
      <c r="GC8" s="397"/>
      <c r="GD8" s="397"/>
      <c r="GE8" s="397"/>
      <c r="GF8" s="397"/>
      <c r="GG8" s="397"/>
      <c r="GH8" s="397"/>
      <c r="GI8" s="397"/>
      <c r="GJ8" s="397"/>
      <c r="GK8" s="397"/>
      <c r="GL8" s="397"/>
      <c r="GM8" s="397"/>
      <c r="GN8" s="397"/>
      <c r="GO8" s="397"/>
      <c r="GP8" s="397"/>
      <c r="GQ8" s="397"/>
      <c r="GR8" s="397"/>
      <c r="GS8" s="397"/>
      <c r="GT8" s="397"/>
      <c r="GU8" s="397"/>
      <c r="GV8" s="397"/>
      <c r="GW8" s="397"/>
      <c r="GX8" s="397"/>
      <c r="GY8" s="397"/>
      <c r="GZ8" s="397"/>
      <c r="HA8" s="397"/>
      <c r="HB8" s="397"/>
      <c r="HC8" s="397"/>
      <c r="HD8" s="397"/>
      <c r="HE8" s="397"/>
      <c r="HF8" s="397"/>
      <c r="HG8" s="397"/>
      <c r="HH8" s="397"/>
      <c r="HI8" s="397"/>
      <c r="HJ8" s="397"/>
      <c r="HK8" s="397"/>
      <c r="HL8" s="397"/>
      <c r="HM8" s="397"/>
      <c r="HN8" s="397"/>
      <c r="HO8" s="397"/>
      <c r="HP8" s="397"/>
      <c r="HQ8" s="397"/>
      <c r="HR8" s="397"/>
      <c r="HS8" s="397"/>
      <c r="HT8" s="397"/>
      <c r="HU8" s="397"/>
      <c r="HV8" s="397"/>
      <c r="HW8" s="397"/>
      <c r="HX8" s="397"/>
      <c r="HY8" s="397"/>
      <c r="HZ8" s="397"/>
      <c r="IA8" s="397"/>
      <c r="IB8" s="397"/>
      <c r="IC8" s="397"/>
      <c r="ID8" s="397"/>
      <c r="IE8" s="397"/>
      <c r="IF8" s="397"/>
      <c r="IG8" s="397"/>
      <c r="IH8" s="397"/>
      <c r="II8" s="397"/>
      <c r="IJ8" s="397"/>
      <c r="IK8" s="397"/>
      <c r="IL8" s="397"/>
      <c r="IM8" s="397"/>
      <c r="IN8" s="397"/>
      <c r="IO8" s="397"/>
      <c r="IP8" s="397"/>
      <c r="IQ8" s="397"/>
      <c r="IR8" s="397"/>
      <c r="IS8" s="397"/>
      <c r="IT8" s="397"/>
      <c r="IU8" s="397"/>
      <c r="IV8" s="397"/>
      <c r="IW8" s="397"/>
      <c r="IX8" s="397"/>
      <c r="IY8" s="397"/>
      <c r="IZ8" s="397"/>
      <c r="JA8" s="397"/>
      <c r="JB8" s="397"/>
      <c r="JC8" s="397"/>
      <c r="JD8" s="397"/>
      <c r="JE8" s="397"/>
      <c r="JF8" s="397"/>
      <c r="JG8" s="397"/>
      <c r="JH8" s="397"/>
      <c r="JI8" s="397"/>
      <c r="JJ8" s="397"/>
      <c r="JK8" s="397"/>
      <c r="JL8" s="397"/>
      <c r="JM8" s="397"/>
      <c r="JN8" s="397"/>
      <c r="JO8" s="397"/>
      <c r="JP8" s="397"/>
      <c r="JQ8" s="397"/>
      <c r="JR8" s="397"/>
      <c r="JS8" s="397"/>
      <c r="JT8" s="397"/>
      <c r="JU8" s="397"/>
      <c r="JV8" s="397"/>
      <c r="JW8" s="397"/>
      <c r="JX8" s="397"/>
      <c r="JY8" s="397"/>
      <c r="JZ8" s="397"/>
      <c r="KA8" s="397"/>
      <c r="KB8" s="397"/>
      <c r="KC8" s="397"/>
      <c r="KD8" s="397"/>
      <c r="KE8" s="397"/>
      <c r="KF8" s="397"/>
      <c r="KG8" s="397"/>
      <c r="KH8" s="397"/>
      <c r="KI8" s="397"/>
      <c r="KJ8" s="397"/>
      <c r="KK8" s="397"/>
      <c r="KL8" s="397"/>
      <c r="KM8" s="397"/>
      <c r="KN8" s="397"/>
      <c r="KO8" s="397"/>
      <c r="KP8" s="397"/>
      <c r="KQ8" s="397"/>
      <c r="KR8" s="397"/>
      <c r="KS8" s="397"/>
      <c r="KT8" s="397"/>
      <c r="KU8" s="397"/>
      <c r="KV8" s="397"/>
      <c r="KW8" s="397"/>
      <c r="KX8" s="397"/>
      <c r="KY8" s="397"/>
      <c r="KZ8" s="397"/>
      <c r="LA8" s="397"/>
      <c r="LB8" s="397"/>
      <c r="LC8" s="397"/>
      <c r="LD8" s="397"/>
      <c r="LE8" s="397"/>
      <c r="LF8" s="397"/>
      <c r="LG8" s="397"/>
      <c r="LH8" s="397"/>
      <c r="LI8" s="397"/>
      <c r="LJ8" s="397"/>
      <c r="LK8" s="397"/>
      <c r="LL8" s="397"/>
      <c r="LM8" s="397"/>
      <c r="LN8" s="397"/>
      <c r="LO8" s="397"/>
      <c r="LP8" s="397"/>
      <c r="LQ8" s="397"/>
      <c r="LR8" s="397"/>
      <c r="LS8" s="397"/>
      <c r="LT8" s="397"/>
      <c r="LU8" s="397"/>
      <c r="LV8" s="397"/>
      <c r="LW8" s="397"/>
      <c r="LX8" s="397"/>
      <c r="LY8" s="397"/>
      <c r="LZ8" s="397"/>
      <c r="MA8" s="397"/>
      <c r="MB8" s="397"/>
      <c r="MC8" s="397"/>
      <c r="MD8" s="397"/>
      <c r="ME8" s="397"/>
      <c r="MF8" s="397"/>
      <c r="MG8" s="397"/>
      <c r="MH8" s="397"/>
      <c r="MI8" s="397"/>
      <c r="MJ8" s="397"/>
      <c r="MK8" s="397"/>
      <c r="ML8" s="397"/>
      <c r="MM8" s="397"/>
      <c r="MN8" s="397"/>
      <c r="MO8" s="397"/>
      <c r="MP8" s="397"/>
      <c r="MQ8" s="397"/>
      <c r="MR8" s="397"/>
      <c r="MS8" s="397"/>
      <c r="MT8" s="397"/>
      <c r="MU8" s="397"/>
      <c r="MV8" s="397"/>
      <c r="MW8" s="397"/>
      <c r="MX8" s="397"/>
      <c r="MY8" s="397"/>
      <c r="MZ8" s="397"/>
      <c r="NA8" s="397"/>
      <c r="NB8" s="397"/>
      <c r="NC8" s="397"/>
      <c r="ND8" s="397"/>
      <c r="NE8" s="397"/>
      <c r="NF8" s="397"/>
      <c r="NG8" s="397"/>
      <c r="NH8" s="397"/>
      <c r="NI8" s="397"/>
      <c r="NJ8" s="397"/>
      <c r="NK8" s="397"/>
      <c r="NL8" s="397"/>
      <c r="NM8" s="397"/>
    </row>
    <row r="9" spans="1:377" s="402" customFormat="1" ht="40.5" hidden="1" customHeight="1" x14ac:dyDescent="0.25">
      <c r="A9" s="397"/>
      <c r="B9" s="397"/>
      <c r="C9" s="397"/>
      <c r="D9" s="397"/>
      <c r="E9" s="397"/>
      <c r="F9" s="398"/>
      <c r="G9" s="398"/>
      <c r="H9" s="398"/>
      <c r="I9" s="398"/>
      <c r="J9" s="398"/>
      <c r="K9" s="398"/>
      <c r="L9" s="398"/>
      <c r="M9" s="398"/>
      <c r="N9" s="398"/>
      <c r="O9" s="398"/>
      <c r="P9" s="398"/>
      <c r="Q9" s="399"/>
      <c r="R9" s="399"/>
      <c r="S9" s="398"/>
      <c r="T9" s="398"/>
      <c r="U9" s="398"/>
      <c r="V9" s="399"/>
      <c r="W9" s="399"/>
      <c r="X9" s="730"/>
      <c r="Y9" s="418" t="s">
        <v>2581</v>
      </c>
      <c r="Z9" s="418" t="s">
        <v>2582</v>
      </c>
      <c r="AA9" s="408" t="s">
        <v>2583</v>
      </c>
      <c r="AB9" s="397"/>
      <c r="AC9" s="397"/>
      <c r="AD9" s="397"/>
      <c r="AE9" s="397"/>
      <c r="AF9" s="397"/>
      <c r="AG9" s="397"/>
      <c r="AH9" s="397"/>
      <c r="AI9" s="397"/>
      <c r="AJ9" s="397"/>
      <c r="AK9" s="397"/>
      <c r="AL9" s="397"/>
      <c r="AM9" s="397"/>
      <c r="AN9" s="397"/>
      <c r="AO9" s="397"/>
      <c r="AP9" s="397"/>
      <c r="AQ9" s="397"/>
      <c r="AR9" s="397"/>
      <c r="AS9" s="397"/>
      <c r="AT9" s="397"/>
      <c r="AU9" s="397"/>
      <c r="AV9" s="397"/>
      <c r="AW9" s="397"/>
      <c r="AX9" s="397"/>
      <c r="AY9" s="397"/>
      <c r="AZ9" s="397"/>
      <c r="BA9" s="397"/>
      <c r="BB9" s="397"/>
      <c r="BC9" s="397"/>
      <c r="BD9" s="397"/>
      <c r="BE9" s="397"/>
      <c r="BF9" s="397"/>
      <c r="BG9" s="397"/>
      <c r="BH9" s="397"/>
      <c r="BI9" s="397"/>
      <c r="BJ9" s="397"/>
      <c r="BK9" s="397"/>
      <c r="BL9" s="397"/>
      <c r="BM9" s="397"/>
      <c r="BN9" s="397"/>
      <c r="BO9" s="397"/>
      <c r="BP9" s="397"/>
      <c r="BQ9" s="397"/>
      <c r="BR9" s="397"/>
      <c r="BS9" s="397"/>
      <c r="BT9" s="397"/>
      <c r="BU9" s="397"/>
      <c r="BV9" s="397"/>
      <c r="BW9" s="397"/>
      <c r="BX9" s="397"/>
      <c r="BY9" s="397"/>
      <c r="BZ9" s="397"/>
      <c r="CA9" s="397"/>
      <c r="CB9" s="397"/>
      <c r="CC9" s="397"/>
      <c r="CD9" s="397"/>
      <c r="CE9" s="397"/>
      <c r="CF9" s="397"/>
      <c r="CG9" s="397"/>
      <c r="CH9" s="397"/>
      <c r="CI9" s="397"/>
      <c r="CJ9" s="397"/>
      <c r="CK9" s="397"/>
      <c r="CL9" s="397"/>
      <c r="CM9" s="397"/>
      <c r="CN9" s="397"/>
      <c r="CO9" s="397"/>
      <c r="CP9" s="397"/>
      <c r="CQ9" s="397"/>
      <c r="CR9" s="397"/>
      <c r="CS9" s="397"/>
      <c r="CT9" s="397"/>
      <c r="CU9" s="397"/>
      <c r="CV9" s="397"/>
      <c r="CW9" s="397"/>
      <c r="CX9" s="397"/>
      <c r="CY9" s="397"/>
      <c r="CZ9" s="397"/>
      <c r="DA9" s="397"/>
      <c r="DB9" s="397"/>
      <c r="DC9" s="397"/>
      <c r="DD9" s="397"/>
      <c r="DE9" s="397"/>
      <c r="DF9" s="397"/>
      <c r="DG9" s="397"/>
      <c r="DH9" s="397"/>
      <c r="DI9" s="397"/>
      <c r="DJ9" s="397"/>
      <c r="DK9" s="397"/>
      <c r="DL9" s="397"/>
      <c r="DM9" s="397"/>
      <c r="DN9" s="397"/>
      <c r="DO9" s="397"/>
      <c r="DP9" s="397"/>
      <c r="DQ9" s="397"/>
      <c r="DR9" s="397"/>
      <c r="DS9" s="397"/>
      <c r="DT9" s="397"/>
      <c r="DU9" s="397"/>
      <c r="DV9" s="397"/>
      <c r="DW9" s="397"/>
      <c r="DX9" s="397"/>
      <c r="DY9" s="397"/>
      <c r="DZ9" s="397"/>
      <c r="EA9" s="397"/>
      <c r="EB9" s="397"/>
      <c r="EC9" s="397"/>
      <c r="ED9" s="397"/>
      <c r="EE9" s="397"/>
      <c r="EF9" s="397"/>
      <c r="EG9" s="397"/>
      <c r="EH9" s="397"/>
      <c r="EI9" s="397"/>
      <c r="EJ9" s="397"/>
      <c r="EK9" s="397"/>
      <c r="EL9" s="397"/>
      <c r="EM9" s="397"/>
      <c r="EN9" s="397"/>
      <c r="EO9" s="397"/>
      <c r="EP9" s="397"/>
      <c r="EQ9" s="397"/>
      <c r="ER9" s="397"/>
      <c r="ES9" s="397"/>
      <c r="ET9" s="397"/>
      <c r="EU9" s="397"/>
      <c r="EV9" s="397"/>
      <c r="EW9" s="397"/>
      <c r="EX9" s="397"/>
      <c r="EY9" s="397"/>
      <c r="EZ9" s="397"/>
      <c r="FA9" s="397"/>
      <c r="FB9" s="397"/>
      <c r="FC9" s="397"/>
      <c r="FD9" s="397"/>
      <c r="FE9" s="397"/>
      <c r="FF9" s="397"/>
      <c r="FG9" s="397"/>
      <c r="FH9" s="397"/>
      <c r="FI9" s="397"/>
      <c r="FJ9" s="397"/>
      <c r="FK9" s="397"/>
      <c r="FL9" s="397"/>
      <c r="FM9" s="397"/>
      <c r="FN9" s="397"/>
      <c r="FO9" s="397"/>
      <c r="FP9" s="397"/>
      <c r="FQ9" s="397"/>
      <c r="FR9" s="397"/>
      <c r="FS9" s="397"/>
      <c r="FT9" s="397"/>
      <c r="FU9" s="397"/>
      <c r="FV9" s="397"/>
      <c r="FW9" s="397"/>
      <c r="FX9" s="397"/>
      <c r="FY9" s="397"/>
      <c r="FZ9" s="397"/>
      <c r="GA9" s="397"/>
      <c r="GB9" s="397"/>
      <c r="GC9" s="397"/>
      <c r="GD9" s="397"/>
      <c r="GE9" s="397"/>
      <c r="GF9" s="397"/>
      <c r="GG9" s="397"/>
      <c r="GH9" s="397"/>
      <c r="GI9" s="397"/>
      <c r="GJ9" s="397"/>
      <c r="GK9" s="397"/>
      <c r="GL9" s="397"/>
      <c r="GM9" s="397"/>
      <c r="GN9" s="397"/>
      <c r="GO9" s="397"/>
      <c r="GP9" s="397"/>
      <c r="GQ9" s="397"/>
      <c r="GR9" s="397"/>
      <c r="GS9" s="397"/>
      <c r="GT9" s="397"/>
      <c r="GU9" s="397"/>
      <c r="GV9" s="397"/>
      <c r="GW9" s="397"/>
      <c r="GX9" s="397"/>
      <c r="GY9" s="397"/>
      <c r="GZ9" s="397"/>
      <c r="HA9" s="397"/>
      <c r="HB9" s="397"/>
      <c r="HC9" s="397"/>
      <c r="HD9" s="397"/>
      <c r="HE9" s="397"/>
      <c r="HF9" s="397"/>
      <c r="HG9" s="397"/>
      <c r="HH9" s="397"/>
      <c r="HI9" s="397"/>
      <c r="HJ9" s="397"/>
      <c r="HK9" s="397"/>
      <c r="HL9" s="397"/>
      <c r="HM9" s="397"/>
      <c r="HN9" s="397"/>
      <c r="HO9" s="397"/>
      <c r="HP9" s="397"/>
      <c r="HQ9" s="397"/>
      <c r="HR9" s="397"/>
      <c r="HS9" s="397"/>
      <c r="HT9" s="397"/>
      <c r="HU9" s="397"/>
      <c r="HV9" s="397"/>
      <c r="HW9" s="397"/>
      <c r="HX9" s="397"/>
      <c r="HY9" s="397"/>
      <c r="HZ9" s="397"/>
      <c r="IA9" s="397"/>
      <c r="IB9" s="397"/>
      <c r="IC9" s="397"/>
      <c r="ID9" s="397"/>
      <c r="IE9" s="397"/>
      <c r="IF9" s="397"/>
      <c r="IG9" s="397"/>
      <c r="IH9" s="397"/>
      <c r="II9" s="397"/>
      <c r="IJ9" s="397"/>
      <c r="IK9" s="397"/>
      <c r="IL9" s="397"/>
      <c r="IM9" s="397"/>
      <c r="IN9" s="397"/>
      <c r="IO9" s="397"/>
      <c r="IP9" s="397"/>
      <c r="IQ9" s="397"/>
      <c r="IR9" s="397"/>
      <c r="IS9" s="397"/>
      <c r="IT9" s="397"/>
      <c r="IU9" s="397"/>
      <c r="IV9" s="397"/>
      <c r="IW9" s="397"/>
      <c r="IX9" s="397"/>
      <c r="IY9" s="397"/>
      <c r="IZ9" s="397"/>
      <c r="JA9" s="397"/>
      <c r="JB9" s="397"/>
      <c r="JC9" s="397"/>
      <c r="JD9" s="397"/>
      <c r="JE9" s="397"/>
      <c r="JF9" s="397"/>
      <c r="JG9" s="397"/>
      <c r="JH9" s="397"/>
      <c r="JI9" s="397"/>
      <c r="JJ9" s="397"/>
      <c r="JK9" s="397"/>
      <c r="JL9" s="397"/>
      <c r="JM9" s="397"/>
      <c r="JN9" s="397"/>
      <c r="JO9" s="397"/>
      <c r="JP9" s="397"/>
      <c r="JQ9" s="397"/>
      <c r="JR9" s="397"/>
      <c r="JS9" s="397"/>
      <c r="JT9" s="397"/>
      <c r="JU9" s="397"/>
      <c r="JV9" s="397"/>
      <c r="JW9" s="397"/>
      <c r="JX9" s="397"/>
      <c r="JY9" s="397"/>
      <c r="JZ9" s="397"/>
      <c r="KA9" s="397"/>
      <c r="KB9" s="397"/>
      <c r="KC9" s="397"/>
      <c r="KD9" s="397"/>
      <c r="KE9" s="397"/>
      <c r="KF9" s="397"/>
      <c r="KG9" s="397"/>
      <c r="KH9" s="397"/>
      <c r="KI9" s="397"/>
      <c r="KJ9" s="397"/>
      <c r="KK9" s="397"/>
      <c r="KL9" s="397"/>
      <c r="KM9" s="397"/>
      <c r="KN9" s="397"/>
      <c r="KO9" s="397"/>
      <c r="KP9" s="397"/>
      <c r="KQ9" s="397"/>
      <c r="KR9" s="397"/>
      <c r="KS9" s="397"/>
      <c r="KT9" s="397"/>
      <c r="KU9" s="397"/>
      <c r="KV9" s="397"/>
      <c r="KW9" s="397"/>
      <c r="KX9" s="397"/>
      <c r="KY9" s="397"/>
      <c r="KZ9" s="397"/>
      <c r="LA9" s="397"/>
      <c r="LB9" s="397"/>
      <c r="LC9" s="397"/>
      <c r="LD9" s="397"/>
      <c r="LE9" s="397"/>
      <c r="LF9" s="397"/>
      <c r="LG9" s="397"/>
      <c r="LH9" s="397"/>
      <c r="LI9" s="397"/>
      <c r="LJ9" s="397"/>
      <c r="LK9" s="397"/>
      <c r="LL9" s="397"/>
      <c r="LM9" s="397"/>
      <c r="LN9" s="397"/>
      <c r="LO9" s="397"/>
      <c r="LP9" s="397"/>
      <c r="LQ9" s="397"/>
      <c r="LR9" s="397"/>
      <c r="LS9" s="397"/>
      <c r="LT9" s="397"/>
      <c r="LU9" s="397"/>
      <c r="LV9" s="397"/>
      <c r="LW9" s="397"/>
      <c r="LX9" s="397"/>
      <c r="LY9" s="397"/>
      <c r="LZ9" s="397"/>
      <c r="MA9" s="397"/>
      <c r="MB9" s="397"/>
      <c r="MC9" s="397"/>
      <c r="MD9" s="397"/>
      <c r="ME9" s="397"/>
      <c r="MF9" s="397"/>
      <c r="MG9" s="397"/>
      <c r="MH9" s="397"/>
      <c r="MI9" s="397"/>
      <c r="MJ9" s="397"/>
      <c r="MK9" s="397"/>
      <c r="ML9" s="397"/>
      <c r="MM9" s="397"/>
      <c r="MN9" s="397"/>
      <c r="MO9" s="397"/>
      <c r="MP9" s="397"/>
      <c r="MQ9" s="397"/>
      <c r="MR9" s="397"/>
      <c r="MS9" s="397"/>
      <c r="MT9" s="397"/>
      <c r="MU9" s="397"/>
      <c r="MV9" s="397"/>
      <c r="MW9" s="397"/>
      <c r="MX9" s="397"/>
      <c r="MY9" s="397"/>
      <c r="MZ9" s="397"/>
      <c r="NA9" s="397"/>
      <c r="NB9" s="397"/>
      <c r="NC9" s="397"/>
      <c r="ND9" s="397"/>
      <c r="NE9" s="397"/>
      <c r="NF9" s="397"/>
      <c r="NG9" s="397"/>
      <c r="NH9" s="397"/>
      <c r="NI9" s="397"/>
      <c r="NJ9" s="397"/>
      <c r="NK9" s="397"/>
      <c r="NL9" s="397"/>
      <c r="NM9" s="397"/>
    </row>
    <row r="10" spans="1:377" s="402" customFormat="1" ht="48.75" customHeight="1" thickBot="1" x14ac:dyDescent="0.3">
      <c r="A10" s="397"/>
      <c r="B10" s="397"/>
      <c r="C10" s="397"/>
      <c r="D10" s="397"/>
      <c r="E10" s="397"/>
      <c r="F10" s="398"/>
      <c r="G10" s="398"/>
      <c r="H10" s="398"/>
      <c r="I10" s="398"/>
      <c r="J10" s="398"/>
      <c r="K10" s="398"/>
      <c r="L10" s="398"/>
      <c r="M10" s="398"/>
      <c r="N10" s="398"/>
      <c r="O10" s="398"/>
      <c r="P10" s="398"/>
      <c r="Q10" s="399"/>
      <c r="R10" s="399"/>
      <c r="S10" s="398"/>
      <c r="T10" s="398"/>
      <c r="U10" s="398"/>
      <c r="V10" s="399"/>
      <c r="W10" s="399"/>
      <c r="X10" s="398"/>
      <c r="Y10" s="400"/>
      <c r="Z10" s="397"/>
      <c r="AA10" s="399"/>
      <c r="AB10" s="397"/>
      <c r="AC10" s="397"/>
      <c r="AD10" s="397"/>
      <c r="AE10" s="397"/>
      <c r="AF10" s="397"/>
      <c r="AG10" s="397"/>
      <c r="AH10" s="397"/>
      <c r="AI10" s="397"/>
      <c r="AJ10" s="397"/>
      <c r="AK10" s="397"/>
      <c r="AL10" s="397"/>
      <c r="AM10" s="397"/>
      <c r="AN10" s="397"/>
      <c r="AO10" s="397"/>
      <c r="AP10" s="397"/>
      <c r="AQ10" s="397"/>
      <c r="AR10" s="397"/>
      <c r="AS10" s="397"/>
      <c r="AT10" s="397"/>
      <c r="AU10" s="397"/>
      <c r="AV10" s="397"/>
      <c r="AW10" s="397"/>
      <c r="AX10" s="397"/>
      <c r="AY10" s="397"/>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c r="BW10" s="397"/>
      <c r="BX10" s="397"/>
      <c r="BY10" s="397"/>
      <c r="BZ10" s="397"/>
      <c r="CA10" s="397"/>
      <c r="CB10" s="397"/>
      <c r="CC10" s="397"/>
      <c r="CD10" s="397"/>
      <c r="CE10" s="397"/>
      <c r="CF10" s="397"/>
      <c r="CG10" s="397"/>
      <c r="CH10" s="397"/>
      <c r="CI10" s="397"/>
      <c r="CJ10" s="397"/>
      <c r="CK10" s="397"/>
      <c r="CL10" s="397"/>
      <c r="CM10" s="397"/>
      <c r="CN10" s="397"/>
      <c r="CO10" s="397"/>
      <c r="CP10" s="397"/>
      <c r="CQ10" s="397"/>
      <c r="CR10" s="397"/>
      <c r="CS10" s="397"/>
      <c r="CT10" s="397"/>
      <c r="CU10" s="397"/>
      <c r="CV10" s="397"/>
      <c r="CW10" s="397"/>
      <c r="CX10" s="397"/>
      <c r="CY10" s="397"/>
      <c r="CZ10" s="397"/>
      <c r="DA10" s="397"/>
      <c r="DB10" s="397"/>
      <c r="DC10" s="397"/>
      <c r="DD10" s="397"/>
      <c r="DE10" s="397"/>
      <c r="DF10" s="397"/>
      <c r="DG10" s="397"/>
      <c r="DH10" s="397"/>
      <c r="DI10" s="397"/>
      <c r="DJ10" s="397"/>
      <c r="DK10" s="397"/>
      <c r="DL10" s="397"/>
      <c r="DM10" s="397"/>
      <c r="DN10" s="397"/>
      <c r="DO10" s="397"/>
      <c r="DP10" s="397"/>
      <c r="DQ10" s="397"/>
      <c r="DR10" s="397"/>
      <c r="DS10" s="397"/>
      <c r="DT10" s="397"/>
      <c r="DU10" s="397"/>
      <c r="DV10" s="397"/>
      <c r="DW10" s="397"/>
      <c r="DX10" s="397"/>
      <c r="DY10" s="397"/>
      <c r="DZ10" s="397"/>
      <c r="EA10" s="397"/>
      <c r="EB10" s="397"/>
      <c r="EC10" s="397"/>
      <c r="ED10" s="397"/>
      <c r="EE10" s="397"/>
      <c r="EF10" s="397"/>
      <c r="EG10" s="397"/>
      <c r="EH10" s="397"/>
      <c r="EI10" s="397"/>
      <c r="EJ10" s="397"/>
      <c r="EK10" s="397"/>
      <c r="EL10" s="397"/>
      <c r="EM10" s="397"/>
      <c r="EN10" s="397"/>
      <c r="EO10" s="397"/>
      <c r="EP10" s="397"/>
      <c r="EQ10" s="397"/>
      <c r="ER10" s="397"/>
      <c r="ES10" s="397"/>
      <c r="ET10" s="397"/>
      <c r="EU10" s="397"/>
      <c r="EV10" s="397"/>
      <c r="EW10" s="397"/>
      <c r="EX10" s="397"/>
      <c r="EY10" s="397"/>
      <c r="EZ10" s="397"/>
      <c r="FA10" s="397"/>
      <c r="FB10" s="397"/>
      <c r="FC10" s="397"/>
      <c r="FD10" s="397"/>
      <c r="FE10" s="397"/>
      <c r="FF10" s="397"/>
      <c r="FG10" s="397"/>
      <c r="FH10" s="397"/>
      <c r="FI10" s="397"/>
      <c r="FJ10" s="397"/>
      <c r="FK10" s="397"/>
      <c r="FL10" s="397"/>
      <c r="FM10" s="397"/>
      <c r="FN10" s="397"/>
      <c r="FO10" s="397"/>
      <c r="FP10" s="397"/>
      <c r="FQ10" s="397"/>
      <c r="FR10" s="397"/>
      <c r="FS10" s="397"/>
      <c r="FT10" s="397"/>
      <c r="FU10" s="397"/>
      <c r="FV10" s="397"/>
      <c r="FW10" s="397"/>
      <c r="FX10" s="397"/>
      <c r="FY10" s="397"/>
      <c r="FZ10" s="397"/>
      <c r="GA10" s="397"/>
      <c r="GB10" s="397"/>
      <c r="GC10" s="397"/>
      <c r="GD10" s="397"/>
      <c r="GE10" s="397"/>
      <c r="GF10" s="397"/>
      <c r="GG10" s="397"/>
      <c r="GH10" s="397"/>
      <c r="GI10" s="397"/>
      <c r="GJ10" s="397"/>
      <c r="GK10" s="397"/>
      <c r="GL10" s="397"/>
      <c r="GM10" s="397"/>
      <c r="GN10" s="397"/>
      <c r="GO10" s="397"/>
      <c r="GP10" s="397"/>
      <c r="GQ10" s="397"/>
      <c r="GR10" s="397"/>
      <c r="GS10" s="397"/>
      <c r="GT10" s="397"/>
      <c r="GU10" s="397"/>
      <c r="GV10" s="397"/>
      <c r="GW10" s="397"/>
      <c r="GX10" s="397"/>
      <c r="GY10" s="397"/>
      <c r="GZ10" s="397"/>
      <c r="HA10" s="397"/>
      <c r="HB10" s="397"/>
      <c r="HC10" s="397"/>
      <c r="HD10" s="397"/>
      <c r="HE10" s="397"/>
      <c r="HF10" s="397"/>
      <c r="HG10" s="397"/>
      <c r="HH10" s="397"/>
      <c r="HI10" s="397"/>
      <c r="HJ10" s="397"/>
      <c r="HK10" s="397"/>
      <c r="HL10" s="397"/>
      <c r="HM10" s="397"/>
      <c r="HN10" s="397"/>
      <c r="HO10" s="397"/>
      <c r="HP10" s="397"/>
      <c r="HQ10" s="397"/>
      <c r="HR10" s="397"/>
      <c r="HS10" s="397"/>
      <c r="HT10" s="397"/>
      <c r="HU10" s="397"/>
      <c r="HV10" s="397"/>
      <c r="HW10" s="397"/>
      <c r="HX10" s="397"/>
      <c r="HY10" s="397"/>
      <c r="HZ10" s="397"/>
      <c r="IA10" s="397"/>
      <c r="IB10" s="397"/>
      <c r="IC10" s="397"/>
      <c r="ID10" s="397"/>
      <c r="IE10" s="397"/>
      <c r="IF10" s="397"/>
      <c r="IG10" s="397"/>
      <c r="IH10" s="397"/>
      <c r="II10" s="397"/>
      <c r="IJ10" s="397"/>
      <c r="IK10" s="397"/>
      <c r="IL10" s="397"/>
      <c r="IM10" s="397"/>
      <c r="IN10" s="397"/>
      <c r="IO10" s="397"/>
      <c r="IP10" s="397"/>
      <c r="IQ10" s="397"/>
      <c r="IR10" s="397"/>
      <c r="IS10" s="397"/>
      <c r="IT10" s="397"/>
      <c r="IU10" s="397"/>
      <c r="IV10" s="397"/>
      <c r="IW10" s="397"/>
      <c r="IX10" s="397"/>
      <c r="IY10" s="397"/>
      <c r="IZ10" s="397"/>
      <c r="JA10" s="397"/>
      <c r="JB10" s="397"/>
      <c r="JC10" s="397"/>
      <c r="JD10" s="397"/>
      <c r="JE10" s="397"/>
      <c r="JF10" s="397"/>
      <c r="JG10" s="397"/>
      <c r="JH10" s="397"/>
      <c r="JI10" s="397"/>
      <c r="JJ10" s="397"/>
      <c r="JK10" s="397"/>
      <c r="JL10" s="397"/>
      <c r="JM10" s="397"/>
      <c r="JN10" s="397"/>
      <c r="JO10" s="397"/>
      <c r="JP10" s="397"/>
      <c r="JQ10" s="397"/>
      <c r="JR10" s="397"/>
      <c r="JS10" s="397"/>
      <c r="JT10" s="397"/>
      <c r="JU10" s="397"/>
      <c r="JV10" s="397"/>
      <c r="JW10" s="397"/>
      <c r="JX10" s="397"/>
      <c r="JY10" s="397"/>
      <c r="JZ10" s="397"/>
      <c r="KA10" s="397"/>
      <c r="KB10" s="397"/>
      <c r="KC10" s="397"/>
      <c r="KD10" s="397"/>
      <c r="KE10" s="397"/>
      <c r="KF10" s="397"/>
      <c r="KG10" s="397"/>
      <c r="KH10" s="397"/>
      <c r="KI10" s="397"/>
      <c r="KJ10" s="397"/>
      <c r="KK10" s="397"/>
      <c r="KL10" s="397"/>
      <c r="KM10" s="397"/>
      <c r="KN10" s="397"/>
      <c r="KO10" s="397"/>
      <c r="KP10" s="397"/>
      <c r="KQ10" s="397"/>
      <c r="KR10" s="397"/>
      <c r="KS10" s="397"/>
      <c r="KT10" s="397"/>
      <c r="KU10" s="397"/>
      <c r="KV10" s="397"/>
      <c r="KW10" s="397"/>
      <c r="KX10" s="397"/>
      <c r="KY10" s="397"/>
      <c r="KZ10" s="397"/>
      <c r="LA10" s="397"/>
      <c r="LB10" s="397"/>
      <c r="LC10" s="397"/>
      <c r="LD10" s="397"/>
      <c r="LE10" s="397"/>
      <c r="LF10" s="397"/>
      <c r="LG10" s="397"/>
      <c r="LH10" s="397"/>
      <c r="LI10" s="397"/>
      <c r="LJ10" s="397"/>
      <c r="LK10" s="397"/>
      <c r="LL10" s="397"/>
      <c r="LM10" s="397"/>
      <c r="LN10" s="397"/>
      <c r="LO10" s="397"/>
      <c r="LP10" s="397"/>
      <c r="LQ10" s="397"/>
      <c r="LR10" s="397"/>
      <c r="LS10" s="397"/>
      <c r="LT10" s="397"/>
      <c r="LU10" s="397"/>
      <c r="LV10" s="397"/>
      <c r="LW10" s="397"/>
      <c r="LX10" s="397"/>
      <c r="LY10" s="397"/>
      <c r="LZ10" s="397"/>
      <c r="MA10" s="397"/>
      <c r="MB10" s="397"/>
      <c r="MC10" s="397"/>
      <c r="MD10" s="397"/>
      <c r="ME10" s="397"/>
      <c r="MF10" s="397"/>
      <c r="MG10" s="397"/>
      <c r="MH10" s="397"/>
      <c r="MI10" s="397"/>
      <c r="MJ10" s="397"/>
      <c r="MK10" s="397"/>
      <c r="ML10" s="397"/>
      <c r="MM10" s="397"/>
      <c r="MN10" s="397"/>
      <c r="MO10" s="397"/>
      <c r="MP10" s="397"/>
      <c r="MQ10" s="397"/>
      <c r="MR10" s="397"/>
      <c r="MS10" s="397"/>
      <c r="MT10" s="397"/>
      <c r="MU10" s="397"/>
      <c r="MV10" s="397"/>
      <c r="MW10" s="397"/>
      <c r="MX10" s="397"/>
      <c r="MY10" s="397"/>
      <c r="MZ10" s="397"/>
      <c r="NA10" s="397"/>
      <c r="NB10" s="397"/>
      <c r="NC10" s="397"/>
      <c r="ND10" s="397"/>
      <c r="NE10" s="397"/>
      <c r="NF10" s="397"/>
      <c r="NG10" s="397"/>
      <c r="NH10" s="397"/>
      <c r="NI10" s="397"/>
      <c r="NJ10" s="397"/>
      <c r="NK10" s="397"/>
      <c r="NL10" s="397"/>
      <c r="NM10" s="397"/>
    </row>
    <row r="11" spans="1:377" ht="36.75" customHeight="1" thickBot="1" x14ac:dyDescent="0.3">
      <c r="A11" s="731" t="s">
        <v>2584</v>
      </c>
      <c r="B11" s="732"/>
      <c r="C11" s="732"/>
      <c r="D11" s="732"/>
      <c r="E11" s="733"/>
      <c r="F11" s="732"/>
      <c r="G11" s="732"/>
      <c r="H11" s="732"/>
      <c r="I11" s="734"/>
      <c r="J11" s="732"/>
      <c r="K11" s="732"/>
      <c r="L11" s="732"/>
      <c r="M11" s="732"/>
      <c r="N11" s="732"/>
      <c r="O11" s="733"/>
      <c r="P11" s="733"/>
      <c r="Q11" s="733"/>
      <c r="R11" s="732"/>
      <c r="S11" s="732"/>
      <c r="T11" s="732"/>
      <c r="U11" s="732"/>
      <c r="V11" s="732"/>
      <c r="W11" s="732"/>
      <c r="X11" s="735"/>
      <c r="Y11" s="732"/>
      <c r="Z11" s="731"/>
      <c r="AA11" s="733"/>
      <c r="AB11" s="397"/>
      <c r="AC11" s="397"/>
    </row>
    <row r="12" spans="1:377" ht="45" customHeight="1" x14ac:dyDescent="0.25">
      <c r="A12" s="420"/>
      <c r="B12" s="427"/>
      <c r="C12" s="428" t="s">
        <v>2585</v>
      </c>
      <c r="D12" s="429"/>
      <c r="E12" s="421"/>
      <c r="F12" s="430" t="s">
        <v>2586</v>
      </c>
      <c r="G12" s="430"/>
      <c r="H12" s="430"/>
      <c r="I12" s="431"/>
      <c r="J12" s="431"/>
      <c r="K12" s="431"/>
      <c r="L12" s="431"/>
      <c r="M12" s="431"/>
      <c r="N12" s="431"/>
      <c r="O12" s="422"/>
      <c r="P12" s="422"/>
      <c r="Q12" s="422"/>
      <c r="R12" s="422"/>
      <c r="S12" s="422"/>
      <c r="T12" s="422"/>
      <c r="U12" s="422"/>
      <c r="V12" s="422"/>
      <c r="W12" s="422"/>
      <c r="X12" s="422"/>
      <c r="Y12" s="422"/>
      <c r="Z12" s="422"/>
      <c r="AA12" s="422"/>
      <c r="AB12" s="397"/>
      <c r="AC12" s="397"/>
    </row>
    <row r="13" spans="1:377" ht="45" customHeight="1" x14ac:dyDescent="0.25">
      <c r="A13" s="550" t="s">
        <v>110</v>
      </c>
      <c r="B13" s="550" t="s">
        <v>2521</v>
      </c>
      <c r="C13" s="550" t="s">
        <v>2522</v>
      </c>
      <c r="D13" s="550" t="s">
        <v>113</v>
      </c>
      <c r="E13" s="550" t="s">
        <v>2587</v>
      </c>
      <c r="F13" s="550" t="s">
        <v>2588</v>
      </c>
      <c r="G13" s="550" t="s">
        <v>2589</v>
      </c>
      <c r="H13" s="550" t="s">
        <v>2590</v>
      </c>
      <c r="I13" s="550" t="s">
        <v>2591</v>
      </c>
      <c r="J13" s="550" t="s">
        <v>2592</v>
      </c>
      <c r="K13" s="550" t="s">
        <v>2593</v>
      </c>
      <c r="L13" s="550" t="s">
        <v>113</v>
      </c>
      <c r="M13" s="550" t="s">
        <v>2594</v>
      </c>
      <c r="N13" s="550" t="s">
        <v>113</v>
      </c>
      <c r="O13" s="550" t="s">
        <v>114</v>
      </c>
      <c r="P13" s="550" t="s">
        <v>115</v>
      </c>
      <c r="Q13" s="550" t="s">
        <v>116</v>
      </c>
      <c r="R13" s="550" t="s">
        <v>117</v>
      </c>
      <c r="S13" s="551" t="s">
        <v>118</v>
      </c>
      <c r="T13" s="550" t="s">
        <v>119</v>
      </c>
      <c r="U13" s="550" t="s">
        <v>120</v>
      </c>
      <c r="V13" s="550" t="s">
        <v>121</v>
      </c>
      <c r="W13" s="550" t="s">
        <v>2595</v>
      </c>
      <c r="X13" s="550" t="s">
        <v>122</v>
      </c>
      <c r="Y13" s="550" t="s">
        <v>123</v>
      </c>
      <c r="Z13" s="550" t="s">
        <v>2596</v>
      </c>
      <c r="AA13" s="207"/>
      <c r="AB13" s="408" t="s">
        <v>2597</v>
      </c>
      <c r="AC13" s="25" t="s">
        <v>2598</v>
      </c>
      <c r="AD13"/>
      <c r="AE13"/>
      <c r="AF13"/>
      <c r="AG13"/>
      <c r="AH13"/>
      <c r="AI13"/>
      <c r="AJ13"/>
    </row>
    <row r="14" spans="1:377" s="424" customFormat="1" ht="46.5" customHeight="1" x14ac:dyDescent="0.25">
      <c r="A14" s="35">
        <v>35</v>
      </c>
      <c r="B14" s="28" t="s">
        <v>2599</v>
      </c>
      <c r="C14" s="28" t="s">
        <v>2600</v>
      </c>
      <c r="D14" s="28" t="s">
        <v>96</v>
      </c>
      <c r="E14" s="26"/>
      <c r="F14" s="61" t="s">
        <v>2599</v>
      </c>
      <c r="G14" s="61" t="s">
        <v>2600</v>
      </c>
      <c r="H14" s="61" t="s">
        <v>96</v>
      </c>
      <c r="I14" s="40" t="s">
        <v>2601</v>
      </c>
      <c r="J14" s="394" t="s">
        <v>2602</v>
      </c>
      <c r="K14" s="454" t="s">
        <v>2603</v>
      </c>
      <c r="L14" s="387" t="s">
        <v>2604</v>
      </c>
      <c r="M14" s="455" t="s">
        <v>2605</v>
      </c>
      <c r="N14" s="387" t="s">
        <v>2606</v>
      </c>
      <c r="O14" s="25" t="s">
        <v>326</v>
      </c>
      <c r="P14" s="25" t="s">
        <v>2607</v>
      </c>
      <c r="Q14" s="25" t="s">
        <v>2608</v>
      </c>
      <c r="R14" s="25" t="s">
        <v>9</v>
      </c>
      <c r="S14" s="28" t="s">
        <v>2609</v>
      </c>
      <c r="T14" s="28" t="s">
        <v>84</v>
      </c>
      <c r="U14" s="25" t="s">
        <v>2610</v>
      </c>
      <c r="V14" s="28">
        <v>2019</v>
      </c>
      <c r="W14" s="28" t="s">
        <v>2611</v>
      </c>
      <c r="X14" s="26" t="s">
        <v>2612</v>
      </c>
      <c r="Y14" s="25" t="s">
        <v>54</v>
      </c>
      <c r="Z14" s="25" t="s">
        <v>54</v>
      </c>
      <c r="AA14" s="64" t="s">
        <v>84</v>
      </c>
      <c r="AB14" s="399" t="s">
        <v>2613</v>
      </c>
      <c r="AC14" s="63" t="s">
        <v>2614</v>
      </c>
    </row>
    <row r="15" spans="1:377" s="402" customFormat="1" ht="46.5" customHeight="1" x14ac:dyDescent="0.25">
      <c r="A15" s="35">
        <v>38</v>
      </c>
      <c r="B15" s="28" t="s">
        <v>2599</v>
      </c>
      <c r="C15" s="28" t="s">
        <v>2600</v>
      </c>
      <c r="D15" s="28" t="s">
        <v>96</v>
      </c>
      <c r="E15" s="26"/>
      <c r="F15" s="61" t="s">
        <v>2599</v>
      </c>
      <c r="G15" s="61" t="s">
        <v>2600</v>
      </c>
      <c r="H15" s="61" t="s">
        <v>96</v>
      </c>
      <c r="I15" s="40" t="s">
        <v>2601</v>
      </c>
      <c r="J15" s="394" t="s">
        <v>2602</v>
      </c>
      <c r="K15" s="454" t="s">
        <v>2603</v>
      </c>
      <c r="L15" s="387" t="s">
        <v>2604</v>
      </c>
      <c r="M15" s="455" t="s">
        <v>2605</v>
      </c>
      <c r="N15" s="387" t="s">
        <v>2606</v>
      </c>
      <c r="O15" s="25" t="s">
        <v>326</v>
      </c>
      <c r="P15" s="25" t="s">
        <v>776</v>
      </c>
      <c r="Q15" s="25" t="s">
        <v>2608</v>
      </c>
      <c r="R15" s="25" t="s">
        <v>9</v>
      </c>
      <c r="S15" s="28" t="s">
        <v>2615</v>
      </c>
      <c r="T15" s="28" t="s">
        <v>84</v>
      </c>
      <c r="U15" s="25" t="s">
        <v>2610</v>
      </c>
      <c r="V15" s="28">
        <v>2019</v>
      </c>
      <c r="W15" s="28" t="s">
        <v>2616</v>
      </c>
      <c r="X15" s="26" t="s">
        <v>999</v>
      </c>
      <c r="Y15" s="25" t="s">
        <v>54</v>
      </c>
      <c r="Z15" s="25" t="s">
        <v>54</v>
      </c>
      <c r="AA15" s="28" t="s">
        <v>84</v>
      </c>
      <c r="AB15" s="401" t="s">
        <v>2617</v>
      </c>
      <c r="AC15" s="465" t="s">
        <v>2614</v>
      </c>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397"/>
      <c r="BT15" s="397"/>
      <c r="BU15" s="397"/>
      <c r="BV15" s="397"/>
      <c r="BW15" s="397"/>
      <c r="BX15" s="397"/>
      <c r="BY15" s="397"/>
      <c r="BZ15" s="397"/>
      <c r="CA15" s="397"/>
      <c r="CB15" s="397"/>
      <c r="CC15" s="397"/>
      <c r="CD15" s="397"/>
      <c r="CE15" s="397"/>
      <c r="CF15" s="397"/>
      <c r="CG15" s="397"/>
      <c r="CH15" s="397"/>
      <c r="CI15" s="397"/>
      <c r="CJ15" s="397"/>
      <c r="CK15" s="397"/>
      <c r="CL15" s="397"/>
      <c r="CM15" s="397"/>
      <c r="CN15" s="397"/>
      <c r="CO15" s="397"/>
      <c r="CP15" s="397"/>
      <c r="CQ15" s="397"/>
      <c r="CR15" s="397"/>
      <c r="CS15" s="397"/>
      <c r="CT15" s="397"/>
      <c r="CU15" s="397"/>
      <c r="CV15" s="397"/>
      <c r="CW15" s="397"/>
      <c r="CX15" s="397"/>
      <c r="CY15" s="397"/>
      <c r="CZ15" s="397"/>
      <c r="DA15" s="397"/>
      <c r="DB15" s="397"/>
      <c r="DC15" s="397"/>
      <c r="DD15" s="397"/>
      <c r="DE15" s="397"/>
      <c r="DF15" s="397"/>
      <c r="DG15" s="397"/>
      <c r="DH15" s="397"/>
      <c r="DI15" s="397"/>
      <c r="DJ15" s="397"/>
      <c r="DK15" s="397"/>
      <c r="DL15" s="397"/>
      <c r="DM15" s="397"/>
      <c r="DN15" s="397"/>
      <c r="DO15" s="397"/>
      <c r="DP15" s="397"/>
      <c r="DQ15" s="397"/>
      <c r="DR15" s="397"/>
      <c r="DS15" s="397"/>
      <c r="DT15" s="397"/>
      <c r="DU15" s="397"/>
      <c r="DV15" s="397"/>
      <c r="DW15" s="397"/>
      <c r="DX15" s="397"/>
      <c r="DY15" s="397"/>
      <c r="DZ15" s="397"/>
      <c r="EA15" s="397"/>
      <c r="EB15" s="397"/>
      <c r="EC15" s="397"/>
      <c r="ED15" s="397"/>
      <c r="EE15" s="397"/>
      <c r="EF15" s="397"/>
      <c r="EG15" s="397"/>
      <c r="EH15" s="397"/>
      <c r="EI15" s="397"/>
      <c r="EJ15" s="397"/>
      <c r="EK15" s="397"/>
      <c r="EL15" s="397"/>
      <c r="EM15" s="397"/>
      <c r="EN15" s="397"/>
      <c r="EO15" s="397"/>
      <c r="EP15" s="397"/>
      <c r="EQ15" s="397"/>
      <c r="ER15" s="397"/>
      <c r="ES15" s="397"/>
      <c r="ET15" s="397"/>
      <c r="EU15" s="397"/>
      <c r="EV15" s="397"/>
      <c r="EW15" s="397"/>
      <c r="EX15" s="397"/>
      <c r="EY15" s="397"/>
      <c r="EZ15" s="397"/>
      <c r="FA15" s="397"/>
      <c r="FB15" s="397"/>
      <c r="FC15" s="397"/>
      <c r="FD15" s="397"/>
      <c r="FE15" s="397"/>
      <c r="FF15" s="397"/>
      <c r="FG15" s="397"/>
      <c r="FH15" s="397"/>
      <c r="FI15" s="397"/>
      <c r="FJ15" s="397"/>
      <c r="FK15" s="397"/>
      <c r="FL15" s="397"/>
      <c r="FM15" s="397"/>
      <c r="FN15" s="397"/>
      <c r="FO15" s="397"/>
      <c r="FP15" s="397"/>
      <c r="FQ15" s="397"/>
      <c r="FR15" s="397"/>
      <c r="FS15" s="397"/>
      <c r="FT15" s="397"/>
      <c r="FU15" s="397"/>
      <c r="FV15" s="397"/>
      <c r="FW15" s="397"/>
      <c r="FX15" s="397"/>
      <c r="FY15" s="397"/>
      <c r="FZ15" s="397"/>
      <c r="GA15" s="397"/>
      <c r="GB15" s="397"/>
      <c r="GC15" s="397"/>
      <c r="GD15" s="397"/>
      <c r="GE15" s="397"/>
      <c r="GF15" s="397"/>
      <c r="GG15" s="397"/>
      <c r="GH15" s="397"/>
      <c r="GI15" s="397"/>
      <c r="GJ15" s="397"/>
      <c r="GK15" s="397"/>
      <c r="GL15" s="397"/>
      <c r="GM15" s="397"/>
      <c r="GN15" s="397"/>
      <c r="GO15" s="397"/>
      <c r="GP15" s="397"/>
      <c r="GQ15" s="397"/>
      <c r="GR15" s="397"/>
      <c r="GS15" s="397"/>
      <c r="GT15" s="397"/>
      <c r="GU15" s="397"/>
      <c r="GV15" s="397"/>
      <c r="GW15" s="397"/>
      <c r="GX15" s="397"/>
      <c r="GY15" s="397"/>
      <c r="GZ15" s="397"/>
      <c r="HA15" s="397"/>
      <c r="HB15" s="397"/>
      <c r="HC15" s="397"/>
      <c r="HD15" s="397"/>
      <c r="HE15" s="397"/>
      <c r="HF15" s="397"/>
      <c r="HG15" s="397"/>
      <c r="HH15" s="397"/>
      <c r="HI15" s="397"/>
      <c r="HJ15" s="397"/>
      <c r="HK15" s="397"/>
      <c r="HL15" s="397"/>
      <c r="HM15" s="397"/>
      <c r="HN15" s="397"/>
      <c r="HO15" s="397"/>
      <c r="HP15" s="397"/>
      <c r="HQ15" s="397"/>
      <c r="HR15" s="397"/>
      <c r="HS15" s="397"/>
      <c r="HT15" s="397"/>
      <c r="HU15" s="397"/>
      <c r="HV15" s="397"/>
      <c r="HW15" s="397"/>
      <c r="HX15" s="397"/>
      <c r="HY15" s="397"/>
      <c r="HZ15" s="397"/>
      <c r="IA15" s="397"/>
      <c r="IB15" s="397"/>
      <c r="IC15" s="397"/>
      <c r="ID15" s="397"/>
      <c r="IE15" s="397"/>
      <c r="IF15" s="397"/>
      <c r="IG15" s="397"/>
      <c r="IH15" s="397"/>
      <c r="II15" s="397"/>
      <c r="IJ15" s="397"/>
      <c r="IK15" s="397"/>
      <c r="IL15" s="397"/>
      <c r="IM15" s="397"/>
      <c r="IN15" s="397"/>
      <c r="IO15" s="397"/>
      <c r="IP15" s="397"/>
      <c r="IQ15" s="397"/>
      <c r="IR15" s="397"/>
      <c r="IS15" s="397"/>
      <c r="IT15" s="397"/>
      <c r="IU15" s="397"/>
      <c r="IV15" s="397"/>
      <c r="IW15" s="397"/>
      <c r="IX15" s="397"/>
      <c r="IY15" s="397"/>
      <c r="IZ15" s="397"/>
      <c r="JA15" s="397"/>
      <c r="JB15" s="397"/>
      <c r="JC15" s="397"/>
      <c r="JD15" s="397"/>
      <c r="JE15" s="397"/>
      <c r="JF15" s="397"/>
      <c r="JG15" s="397"/>
      <c r="JH15" s="397"/>
      <c r="JI15" s="397"/>
      <c r="JJ15" s="397"/>
      <c r="JK15" s="397"/>
      <c r="JL15" s="397"/>
      <c r="JM15" s="397"/>
      <c r="JN15" s="397"/>
      <c r="JO15" s="397"/>
      <c r="JP15" s="397"/>
      <c r="JQ15" s="397"/>
      <c r="JR15" s="397"/>
      <c r="JS15" s="397"/>
      <c r="JT15" s="397"/>
      <c r="JU15" s="397"/>
      <c r="JV15" s="397"/>
      <c r="JW15" s="397"/>
      <c r="JX15" s="397"/>
      <c r="JY15" s="397"/>
      <c r="JZ15" s="397"/>
      <c r="KA15" s="397"/>
      <c r="KB15" s="397"/>
      <c r="KC15" s="397"/>
      <c r="KD15" s="397"/>
      <c r="KE15" s="397"/>
      <c r="KF15" s="397"/>
      <c r="KG15" s="397"/>
      <c r="KH15" s="397"/>
      <c r="KI15" s="397"/>
      <c r="KJ15" s="397"/>
      <c r="KK15" s="397"/>
      <c r="KL15" s="397"/>
      <c r="KM15" s="397"/>
      <c r="KN15" s="397"/>
      <c r="KO15" s="397"/>
      <c r="KP15" s="397"/>
      <c r="KQ15" s="397"/>
      <c r="KR15" s="397"/>
      <c r="KS15" s="397"/>
      <c r="KT15" s="397"/>
      <c r="KU15" s="397"/>
      <c r="KV15" s="397"/>
      <c r="KW15" s="397"/>
      <c r="KX15" s="397"/>
      <c r="KY15" s="397"/>
      <c r="KZ15" s="397"/>
      <c r="LA15" s="397"/>
      <c r="LB15" s="397"/>
      <c r="LC15" s="397"/>
      <c r="LD15" s="397"/>
      <c r="LE15" s="397"/>
      <c r="LF15" s="397"/>
      <c r="LG15" s="397"/>
      <c r="LH15" s="397"/>
      <c r="LI15" s="397"/>
      <c r="LJ15" s="397"/>
      <c r="LK15" s="397"/>
      <c r="LL15" s="397"/>
      <c r="LM15" s="397"/>
      <c r="LN15" s="397"/>
      <c r="LO15" s="397"/>
      <c r="LP15" s="397"/>
      <c r="LQ15" s="397"/>
      <c r="LR15" s="397"/>
      <c r="LS15" s="397"/>
      <c r="LT15" s="397"/>
      <c r="LU15" s="397"/>
      <c r="LV15" s="397"/>
      <c r="LW15" s="397"/>
      <c r="LX15" s="397"/>
      <c r="LY15" s="397"/>
      <c r="LZ15" s="397"/>
      <c r="MA15" s="397"/>
      <c r="MB15" s="397"/>
      <c r="MC15" s="397"/>
      <c r="MD15" s="397"/>
      <c r="ME15" s="397"/>
      <c r="MF15" s="397"/>
      <c r="MG15" s="397"/>
      <c r="MH15" s="397"/>
      <c r="MI15" s="397"/>
      <c r="MJ15" s="397"/>
      <c r="MK15" s="397"/>
      <c r="ML15" s="397"/>
      <c r="MM15" s="397"/>
      <c r="MN15" s="397"/>
      <c r="MO15" s="397"/>
      <c r="MP15" s="397"/>
      <c r="MQ15" s="397"/>
      <c r="MR15" s="397"/>
      <c r="MS15" s="397"/>
      <c r="MT15" s="397"/>
      <c r="MU15" s="397"/>
      <c r="MV15" s="397"/>
      <c r="MW15" s="397"/>
      <c r="MX15" s="397"/>
      <c r="MY15" s="397"/>
      <c r="MZ15" s="397"/>
      <c r="NA15" s="397"/>
      <c r="NB15" s="397"/>
      <c r="NC15" s="397"/>
      <c r="ND15" s="397"/>
      <c r="NE15" s="397"/>
      <c r="NF15" s="397"/>
      <c r="NG15" s="397"/>
      <c r="NH15" s="397"/>
      <c r="NI15" s="397"/>
      <c r="NJ15" s="397"/>
      <c r="NK15" s="397"/>
      <c r="NL15" s="397"/>
      <c r="NM15" s="397"/>
    </row>
    <row r="16" spans="1:377" s="402" customFormat="1" ht="46.5" customHeight="1" x14ac:dyDescent="0.25">
      <c r="A16" s="35">
        <v>47</v>
      </c>
      <c r="B16" s="28" t="s">
        <v>11</v>
      </c>
      <c r="C16" s="28" t="s">
        <v>2527</v>
      </c>
      <c r="D16" s="28" t="s">
        <v>95</v>
      </c>
      <c r="E16" s="26"/>
      <c r="F16" s="25" t="s">
        <v>11</v>
      </c>
      <c r="G16" s="61" t="s">
        <v>2527</v>
      </c>
      <c r="H16" s="61" t="s">
        <v>95</v>
      </c>
      <c r="I16" s="25" t="s">
        <v>11</v>
      </c>
      <c r="J16" s="453" t="s">
        <v>2618</v>
      </c>
      <c r="K16" s="453" t="s">
        <v>2619</v>
      </c>
      <c r="L16" s="387" t="s">
        <v>1541</v>
      </c>
      <c r="M16" s="387" t="s">
        <v>84</v>
      </c>
      <c r="N16" s="387" t="s">
        <v>84</v>
      </c>
      <c r="O16" s="25" t="s">
        <v>170</v>
      </c>
      <c r="P16" s="25" t="s">
        <v>171</v>
      </c>
      <c r="Q16" s="25" t="s">
        <v>2620</v>
      </c>
      <c r="R16" s="25" t="s">
        <v>6</v>
      </c>
      <c r="S16" s="28" t="s">
        <v>2621</v>
      </c>
      <c r="T16" s="28" t="s">
        <v>84</v>
      </c>
      <c r="U16" s="25" t="s">
        <v>2529</v>
      </c>
      <c r="V16" s="28">
        <v>2019</v>
      </c>
      <c r="W16" s="28" t="s">
        <v>2622</v>
      </c>
      <c r="X16" s="26" t="s">
        <v>2623</v>
      </c>
      <c r="Y16" s="25" t="s">
        <v>54</v>
      </c>
      <c r="Z16" s="25" t="s">
        <v>54</v>
      </c>
      <c r="AA16" s="28" t="s">
        <v>84</v>
      </c>
      <c r="AB16" s="398" t="s">
        <v>2614</v>
      </c>
      <c r="AC16" s="465" t="s">
        <v>2614</v>
      </c>
      <c r="AD16" s="397"/>
      <c r="AE16" s="397"/>
      <c r="AF16" s="397"/>
      <c r="AG16" s="397"/>
      <c r="AH16" s="397"/>
      <c r="AI16" s="397"/>
      <c r="AJ16" s="397"/>
      <c r="AK16" s="397"/>
      <c r="AL16" s="397"/>
      <c r="AM16" s="397"/>
      <c r="AN16" s="397"/>
      <c r="AO16" s="397"/>
      <c r="AP16" s="397"/>
      <c r="AQ16" s="397"/>
      <c r="AR16" s="397"/>
      <c r="AS16" s="397"/>
      <c r="AT16" s="397"/>
      <c r="AU16" s="397"/>
      <c r="AV16" s="397"/>
      <c r="AW16" s="397"/>
      <c r="AX16" s="397"/>
      <c r="AY16" s="397"/>
      <c r="AZ16" s="397"/>
      <c r="BA16" s="397"/>
      <c r="BB16" s="397"/>
      <c r="BC16" s="397"/>
      <c r="BD16" s="397"/>
      <c r="BE16" s="397"/>
      <c r="BF16" s="397"/>
      <c r="BG16" s="397"/>
      <c r="BH16" s="397"/>
      <c r="BI16" s="397"/>
      <c r="BJ16" s="397"/>
      <c r="BK16" s="397"/>
      <c r="BL16" s="397"/>
      <c r="BM16" s="397"/>
      <c r="BN16" s="397"/>
      <c r="BO16" s="397"/>
      <c r="BP16" s="397"/>
      <c r="BQ16" s="397"/>
      <c r="BR16" s="397"/>
      <c r="BS16" s="397"/>
      <c r="BT16" s="397"/>
      <c r="BU16" s="397"/>
      <c r="BV16" s="397"/>
      <c r="BW16" s="397"/>
      <c r="BX16" s="397"/>
      <c r="BY16" s="397"/>
      <c r="BZ16" s="397"/>
      <c r="CA16" s="397"/>
      <c r="CB16" s="397"/>
      <c r="CC16" s="397"/>
      <c r="CD16" s="397"/>
      <c r="CE16" s="397"/>
      <c r="CF16" s="397"/>
      <c r="CG16" s="397"/>
      <c r="CH16" s="397"/>
      <c r="CI16" s="397"/>
      <c r="CJ16" s="397"/>
      <c r="CK16" s="397"/>
      <c r="CL16" s="397"/>
      <c r="CM16" s="397"/>
      <c r="CN16" s="397"/>
      <c r="CO16" s="397"/>
      <c r="CP16" s="397"/>
      <c r="CQ16" s="397"/>
      <c r="CR16" s="397"/>
      <c r="CS16" s="397"/>
      <c r="CT16" s="397"/>
      <c r="CU16" s="397"/>
      <c r="CV16" s="397"/>
      <c r="CW16" s="397"/>
      <c r="CX16" s="397"/>
      <c r="CY16" s="397"/>
      <c r="CZ16" s="397"/>
      <c r="DA16" s="397"/>
      <c r="DB16" s="397"/>
      <c r="DC16" s="397"/>
      <c r="DD16" s="397"/>
      <c r="DE16" s="397"/>
      <c r="DF16" s="397"/>
      <c r="DG16" s="397"/>
      <c r="DH16" s="397"/>
      <c r="DI16" s="397"/>
      <c r="DJ16" s="397"/>
      <c r="DK16" s="397"/>
      <c r="DL16" s="397"/>
      <c r="DM16" s="397"/>
      <c r="DN16" s="397"/>
      <c r="DO16" s="397"/>
      <c r="DP16" s="397"/>
      <c r="DQ16" s="397"/>
      <c r="DR16" s="397"/>
      <c r="DS16" s="397"/>
      <c r="DT16" s="397"/>
      <c r="DU16" s="397"/>
      <c r="DV16" s="397"/>
      <c r="DW16" s="397"/>
      <c r="DX16" s="397"/>
      <c r="DY16" s="397"/>
      <c r="DZ16" s="397"/>
      <c r="EA16" s="397"/>
      <c r="EB16" s="397"/>
      <c r="EC16" s="397"/>
      <c r="ED16" s="397"/>
      <c r="EE16" s="397"/>
      <c r="EF16" s="397"/>
      <c r="EG16" s="397"/>
      <c r="EH16" s="397"/>
      <c r="EI16" s="397"/>
      <c r="EJ16" s="397"/>
      <c r="EK16" s="397"/>
      <c r="EL16" s="397"/>
      <c r="EM16" s="397"/>
      <c r="EN16" s="397"/>
      <c r="EO16" s="397"/>
      <c r="EP16" s="397"/>
      <c r="EQ16" s="397"/>
      <c r="ER16" s="397"/>
      <c r="ES16" s="397"/>
      <c r="ET16" s="397"/>
      <c r="EU16" s="397"/>
      <c r="EV16" s="397"/>
      <c r="EW16" s="397"/>
      <c r="EX16" s="397"/>
      <c r="EY16" s="397"/>
      <c r="EZ16" s="397"/>
      <c r="FA16" s="397"/>
      <c r="FB16" s="397"/>
      <c r="FC16" s="397"/>
      <c r="FD16" s="397"/>
      <c r="FE16" s="397"/>
      <c r="FF16" s="397"/>
      <c r="FG16" s="397"/>
      <c r="FH16" s="397"/>
      <c r="FI16" s="397"/>
      <c r="FJ16" s="397"/>
      <c r="FK16" s="397"/>
      <c r="FL16" s="397"/>
      <c r="FM16" s="397"/>
      <c r="FN16" s="397"/>
      <c r="FO16" s="397"/>
      <c r="FP16" s="397"/>
      <c r="FQ16" s="397"/>
      <c r="FR16" s="397"/>
      <c r="FS16" s="397"/>
      <c r="FT16" s="397"/>
      <c r="FU16" s="397"/>
      <c r="FV16" s="397"/>
      <c r="FW16" s="397"/>
      <c r="FX16" s="397"/>
      <c r="FY16" s="397"/>
      <c r="FZ16" s="397"/>
      <c r="GA16" s="397"/>
      <c r="GB16" s="397"/>
      <c r="GC16" s="397"/>
      <c r="GD16" s="397"/>
      <c r="GE16" s="397"/>
      <c r="GF16" s="397"/>
      <c r="GG16" s="397"/>
      <c r="GH16" s="397"/>
      <c r="GI16" s="397"/>
      <c r="GJ16" s="397"/>
      <c r="GK16" s="397"/>
      <c r="GL16" s="397"/>
      <c r="GM16" s="397"/>
      <c r="GN16" s="397"/>
      <c r="GO16" s="397"/>
      <c r="GP16" s="397"/>
      <c r="GQ16" s="397"/>
      <c r="GR16" s="397"/>
      <c r="GS16" s="397"/>
      <c r="GT16" s="397"/>
      <c r="GU16" s="397"/>
      <c r="GV16" s="397"/>
      <c r="GW16" s="397"/>
      <c r="GX16" s="397"/>
      <c r="GY16" s="397"/>
      <c r="GZ16" s="397"/>
      <c r="HA16" s="397"/>
      <c r="HB16" s="397"/>
      <c r="HC16" s="397"/>
      <c r="HD16" s="397"/>
      <c r="HE16" s="397"/>
      <c r="HF16" s="397"/>
      <c r="HG16" s="397"/>
      <c r="HH16" s="397"/>
      <c r="HI16" s="397"/>
      <c r="HJ16" s="397"/>
      <c r="HK16" s="397"/>
      <c r="HL16" s="397"/>
      <c r="HM16" s="397"/>
      <c r="HN16" s="397"/>
      <c r="HO16" s="397"/>
      <c r="HP16" s="397"/>
      <c r="HQ16" s="397"/>
      <c r="HR16" s="397"/>
      <c r="HS16" s="397"/>
      <c r="HT16" s="397"/>
      <c r="HU16" s="397"/>
      <c r="HV16" s="397"/>
      <c r="HW16" s="397"/>
      <c r="HX16" s="397"/>
      <c r="HY16" s="397"/>
      <c r="HZ16" s="397"/>
      <c r="IA16" s="397"/>
      <c r="IB16" s="397"/>
      <c r="IC16" s="397"/>
      <c r="ID16" s="397"/>
      <c r="IE16" s="397"/>
      <c r="IF16" s="397"/>
      <c r="IG16" s="397"/>
      <c r="IH16" s="397"/>
      <c r="II16" s="397"/>
      <c r="IJ16" s="397"/>
      <c r="IK16" s="397"/>
      <c r="IL16" s="397"/>
      <c r="IM16" s="397"/>
      <c r="IN16" s="397"/>
      <c r="IO16" s="397"/>
      <c r="IP16" s="397"/>
      <c r="IQ16" s="397"/>
      <c r="IR16" s="397"/>
      <c r="IS16" s="397"/>
      <c r="IT16" s="397"/>
      <c r="IU16" s="397"/>
      <c r="IV16" s="397"/>
      <c r="IW16" s="397"/>
      <c r="IX16" s="397"/>
      <c r="IY16" s="397"/>
      <c r="IZ16" s="397"/>
      <c r="JA16" s="397"/>
      <c r="JB16" s="397"/>
      <c r="JC16" s="397"/>
      <c r="JD16" s="397"/>
      <c r="JE16" s="397"/>
      <c r="JF16" s="397"/>
      <c r="JG16" s="397"/>
      <c r="JH16" s="397"/>
      <c r="JI16" s="397"/>
      <c r="JJ16" s="397"/>
      <c r="JK16" s="397"/>
      <c r="JL16" s="397"/>
      <c r="JM16" s="397"/>
      <c r="JN16" s="397"/>
      <c r="JO16" s="397"/>
      <c r="JP16" s="397"/>
      <c r="JQ16" s="397"/>
      <c r="JR16" s="397"/>
      <c r="JS16" s="397"/>
      <c r="JT16" s="397"/>
      <c r="JU16" s="397"/>
      <c r="JV16" s="397"/>
      <c r="JW16" s="397"/>
      <c r="JX16" s="397"/>
      <c r="JY16" s="397"/>
      <c r="JZ16" s="397"/>
      <c r="KA16" s="397"/>
      <c r="KB16" s="397"/>
      <c r="KC16" s="397"/>
      <c r="KD16" s="397"/>
      <c r="KE16" s="397"/>
      <c r="KF16" s="397"/>
      <c r="KG16" s="397"/>
      <c r="KH16" s="397"/>
      <c r="KI16" s="397"/>
      <c r="KJ16" s="397"/>
      <c r="KK16" s="397"/>
      <c r="KL16" s="397"/>
      <c r="KM16" s="397"/>
      <c r="KN16" s="397"/>
      <c r="KO16" s="397"/>
      <c r="KP16" s="397"/>
      <c r="KQ16" s="397"/>
      <c r="KR16" s="397"/>
      <c r="KS16" s="397"/>
      <c r="KT16" s="397"/>
      <c r="KU16" s="397"/>
      <c r="KV16" s="397"/>
      <c r="KW16" s="397"/>
      <c r="KX16" s="397"/>
      <c r="KY16" s="397"/>
      <c r="KZ16" s="397"/>
      <c r="LA16" s="397"/>
      <c r="LB16" s="397"/>
      <c r="LC16" s="397"/>
      <c r="LD16" s="397"/>
      <c r="LE16" s="397"/>
      <c r="LF16" s="397"/>
      <c r="LG16" s="397"/>
      <c r="LH16" s="397"/>
      <c r="LI16" s="397"/>
      <c r="LJ16" s="397"/>
      <c r="LK16" s="397"/>
      <c r="LL16" s="397"/>
      <c r="LM16" s="397"/>
      <c r="LN16" s="397"/>
      <c r="LO16" s="397"/>
      <c r="LP16" s="397"/>
      <c r="LQ16" s="397"/>
      <c r="LR16" s="397"/>
      <c r="LS16" s="397"/>
      <c r="LT16" s="397"/>
      <c r="LU16" s="397"/>
      <c r="LV16" s="397"/>
      <c r="LW16" s="397"/>
      <c r="LX16" s="397"/>
      <c r="LY16" s="397"/>
      <c r="LZ16" s="397"/>
      <c r="MA16" s="397"/>
      <c r="MB16" s="397"/>
      <c r="MC16" s="397"/>
      <c r="MD16" s="397"/>
      <c r="ME16" s="397"/>
      <c r="MF16" s="397"/>
      <c r="MG16" s="397"/>
      <c r="MH16" s="397"/>
      <c r="MI16" s="397"/>
      <c r="MJ16" s="397"/>
      <c r="MK16" s="397"/>
      <c r="ML16" s="397"/>
      <c r="MM16" s="397"/>
      <c r="MN16" s="397"/>
      <c r="MO16" s="397"/>
      <c r="MP16" s="397"/>
      <c r="MQ16" s="397"/>
      <c r="MR16" s="397"/>
      <c r="MS16" s="397"/>
      <c r="MT16" s="397"/>
      <c r="MU16" s="397"/>
      <c r="MV16" s="397"/>
      <c r="MW16" s="397"/>
      <c r="MX16" s="397"/>
      <c r="MY16" s="397"/>
      <c r="MZ16" s="397"/>
      <c r="NA16" s="397"/>
      <c r="NB16" s="397"/>
      <c r="NC16" s="397"/>
      <c r="ND16" s="397"/>
      <c r="NE16" s="397"/>
      <c r="NF16" s="397"/>
      <c r="NG16" s="397"/>
      <c r="NH16" s="397"/>
      <c r="NI16" s="397"/>
      <c r="NJ16" s="397"/>
      <c r="NK16" s="397"/>
      <c r="NL16" s="397"/>
      <c r="NM16" s="397"/>
    </row>
    <row r="17" spans="1:377" s="402" customFormat="1" ht="46.5" customHeight="1" x14ac:dyDescent="0.25">
      <c r="A17" s="35">
        <v>48</v>
      </c>
      <c r="B17" s="28" t="s">
        <v>11</v>
      </c>
      <c r="C17" s="28" t="s">
        <v>2527</v>
      </c>
      <c r="D17" s="28" t="s">
        <v>95</v>
      </c>
      <c r="E17" s="26"/>
      <c r="F17" s="25" t="s">
        <v>11</v>
      </c>
      <c r="G17" s="61" t="s">
        <v>2527</v>
      </c>
      <c r="H17" s="61" t="s">
        <v>95</v>
      </c>
      <c r="I17" s="25" t="s">
        <v>11</v>
      </c>
      <c r="J17" s="453" t="s">
        <v>2618</v>
      </c>
      <c r="K17" s="453" t="s">
        <v>2619</v>
      </c>
      <c r="L17" s="387" t="s">
        <v>1541</v>
      </c>
      <c r="M17" s="387" t="s">
        <v>84</v>
      </c>
      <c r="N17" s="387" t="s">
        <v>84</v>
      </c>
      <c r="O17" s="25" t="s">
        <v>170</v>
      </c>
      <c r="P17" s="25" t="s">
        <v>90</v>
      </c>
      <c r="Q17" s="25" t="s">
        <v>2620</v>
      </c>
      <c r="R17" s="25" t="s">
        <v>6</v>
      </c>
      <c r="S17" s="28" t="s">
        <v>2624</v>
      </c>
      <c r="T17" s="28" t="s">
        <v>84</v>
      </c>
      <c r="U17" s="25" t="s">
        <v>2529</v>
      </c>
      <c r="V17" s="28">
        <v>2019</v>
      </c>
      <c r="W17" s="28" t="s">
        <v>2625</v>
      </c>
      <c r="X17" s="26" t="s">
        <v>2626</v>
      </c>
      <c r="Y17" s="25" t="s">
        <v>54</v>
      </c>
      <c r="Z17" s="25" t="s">
        <v>54</v>
      </c>
      <c r="AA17" s="28" t="s">
        <v>84</v>
      </c>
      <c r="AB17" s="398" t="s">
        <v>2627</v>
      </c>
      <c r="AC17" s="465" t="s">
        <v>2628</v>
      </c>
      <c r="AD17" s="397"/>
      <c r="AE17" s="397"/>
      <c r="AF17" s="397"/>
      <c r="AG17" s="397"/>
      <c r="AH17" s="397"/>
      <c r="AI17" s="397"/>
      <c r="AJ17" s="397"/>
      <c r="AK17" s="397"/>
      <c r="AL17" s="397"/>
      <c r="AM17" s="397"/>
      <c r="AN17" s="397"/>
      <c r="AO17" s="397"/>
      <c r="AP17" s="397"/>
      <c r="AQ17" s="397"/>
      <c r="AR17" s="397"/>
      <c r="AS17" s="397"/>
      <c r="AT17" s="397"/>
      <c r="AU17" s="397"/>
      <c r="AV17" s="397"/>
      <c r="AW17" s="397"/>
      <c r="AX17" s="397"/>
      <c r="AY17" s="397"/>
      <c r="AZ17" s="397"/>
      <c r="BA17" s="397"/>
      <c r="BB17" s="397"/>
      <c r="BC17" s="397"/>
      <c r="BD17" s="397"/>
      <c r="BE17" s="397"/>
      <c r="BF17" s="397"/>
      <c r="BG17" s="397"/>
      <c r="BH17" s="397"/>
      <c r="BI17" s="397"/>
      <c r="BJ17" s="397"/>
      <c r="BK17" s="397"/>
      <c r="BL17" s="397"/>
      <c r="BM17" s="397"/>
      <c r="BN17" s="397"/>
      <c r="BO17" s="397"/>
      <c r="BP17" s="397"/>
      <c r="BQ17" s="397"/>
      <c r="BR17" s="397"/>
      <c r="BS17" s="397"/>
      <c r="BT17" s="397"/>
      <c r="BU17" s="397"/>
      <c r="BV17" s="397"/>
      <c r="BW17" s="397"/>
      <c r="BX17" s="397"/>
      <c r="BY17" s="397"/>
      <c r="BZ17" s="397"/>
      <c r="CA17" s="397"/>
      <c r="CB17" s="397"/>
      <c r="CC17" s="397"/>
      <c r="CD17" s="397"/>
      <c r="CE17" s="397"/>
      <c r="CF17" s="397"/>
      <c r="CG17" s="397"/>
      <c r="CH17" s="397"/>
      <c r="CI17" s="397"/>
      <c r="CJ17" s="397"/>
      <c r="CK17" s="397"/>
      <c r="CL17" s="397"/>
      <c r="CM17" s="397"/>
      <c r="CN17" s="397"/>
      <c r="CO17" s="397"/>
      <c r="CP17" s="397"/>
      <c r="CQ17" s="397"/>
      <c r="CR17" s="397"/>
      <c r="CS17" s="397"/>
      <c r="CT17" s="397"/>
      <c r="CU17" s="397"/>
      <c r="CV17" s="397"/>
      <c r="CW17" s="397"/>
      <c r="CX17" s="397"/>
      <c r="CY17" s="397"/>
      <c r="CZ17" s="397"/>
      <c r="DA17" s="397"/>
      <c r="DB17" s="397"/>
      <c r="DC17" s="397"/>
      <c r="DD17" s="397"/>
      <c r="DE17" s="397"/>
      <c r="DF17" s="397"/>
      <c r="DG17" s="397"/>
      <c r="DH17" s="397"/>
      <c r="DI17" s="397"/>
      <c r="DJ17" s="397"/>
      <c r="DK17" s="397"/>
      <c r="DL17" s="397"/>
      <c r="DM17" s="397"/>
      <c r="DN17" s="397"/>
      <c r="DO17" s="397"/>
      <c r="DP17" s="397"/>
      <c r="DQ17" s="397"/>
      <c r="DR17" s="397"/>
      <c r="DS17" s="397"/>
      <c r="DT17" s="397"/>
      <c r="DU17" s="397"/>
      <c r="DV17" s="397"/>
      <c r="DW17" s="397"/>
      <c r="DX17" s="397"/>
      <c r="DY17" s="397"/>
      <c r="DZ17" s="397"/>
      <c r="EA17" s="397"/>
      <c r="EB17" s="397"/>
      <c r="EC17" s="397"/>
      <c r="ED17" s="397"/>
      <c r="EE17" s="397"/>
      <c r="EF17" s="397"/>
      <c r="EG17" s="397"/>
      <c r="EH17" s="397"/>
      <c r="EI17" s="397"/>
      <c r="EJ17" s="397"/>
      <c r="EK17" s="397"/>
      <c r="EL17" s="397"/>
      <c r="EM17" s="397"/>
      <c r="EN17" s="397"/>
      <c r="EO17" s="397"/>
      <c r="EP17" s="397"/>
      <c r="EQ17" s="397"/>
      <c r="ER17" s="397"/>
      <c r="ES17" s="397"/>
      <c r="ET17" s="397"/>
      <c r="EU17" s="397"/>
      <c r="EV17" s="397"/>
      <c r="EW17" s="397"/>
      <c r="EX17" s="397"/>
      <c r="EY17" s="397"/>
      <c r="EZ17" s="397"/>
      <c r="FA17" s="397"/>
      <c r="FB17" s="397"/>
      <c r="FC17" s="397"/>
      <c r="FD17" s="397"/>
      <c r="FE17" s="397"/>
      <c r="FF17" s="397"/>
      <c r="FG17" s="397"/>
      <c r="FH17" s="397"/>
      <c r="FI17" s="397"/>
      <c r="FJ17" s="397"/>
      <c r="FK17" s="397"/>
      <c r="FL17" s="397"/>
      <c r="FM17" s="397"/>
      <c r="FN17" s="397"/>
      <c r="FO17" s="397"/>
      <c r="FP17" s="397"/>
      <c r="FQ17" s="397"/>
      <c r="FR17" s="397"/>
      <c r="FS17" s="397"/>
      <c r="FT17" s="397"/>
      <c r="FU17" s="397"/>
      <c r="FV17" s="397"/>
      <c r="FW17" s="397"/>
      <c r="FX17" s="397"/>
      <c r="FY17" s="397"/>
      <c r="FZ17" s="397"/>
      <c r="GA17" s="397"/>
      <c r="GB17" s="397"/>
      <c r="GC17" s="397"/>
      <c r="GD17" s="397"/>
      <c r="GE17" s="397"/>
      <c r="GF17" s="397"/>
      <c r="GG17" s="397"/>
      <c r="GH17" s="397"/>
      <c r="GI17" s="397"/>
      <c r="GJ17" s="397"/>
      <c r="GK17" s="397"/>
      <c r="GL17" s="397"/>
      <c r="GM17" s="397"/>
      <c r="GN17" s="397"/>
      <c r="GO17" s="397"/>
      <c r="GP17" s="397"/>
      <c r="GQ17" s="397"/>
      <c r="GR17" s="397"/>
      <c r="GS17" s="397"/>
      <c r="GT17" s="397"/>
      <c r="GU17" s="397"/>
      <c r="GV17" s="397"/>
      <c r="GW17" s="397"/>
      <c r="GX17" s="397"/>
      <c r="GY17" s="397"/>
      <c r="GZ17" s="397"/>
      <c r="HA17" s="397"/>
      <c r="HB17" s="397"/>
      <c r="HC17" s="397"/>
      <c r="HD17" s="397"/>
      <c r="HE17" s="397"/>
      <c r="HF17" s="397"/>
      <c r="HG17" s="397"/>
      <c r="HH17" s="397"/>
      <c r="HI17" s="397"/>
      <c r="HJ17" s="397"/>
      <c r="HK17" s="397"/>
      <c r="HL17" s="397"/>
      <c r="HM17" s="397"/>
      <c r="HN17" s="397"/>
      <c r="HO17" s="397"/>
      <c r="HP17" s="397"/>
      <c r="HQ17" s="397"/>
      <c r="HR17" s="397"/>
      <c r="HS17" s="397"/>
      <c r="HT17" s="397"/>
      <c r="HU17" s="397"/>
      <c r="HV17" s="397"/>
      <c r="HW17" s="397"/>
      <c r="HX17" s="397"/>
      <c r="HY17" s="397"/>
      <c r="HZ17" s="397"/>
      <c r="IA17" s="397"/>
      <c r="IB17" s="397"/>
      <c r="IC17" s="397"/>
      <c r="ID17" s="397"/>
      <c r="IE17" s="397"/>
      <c r="IF17" s="397"/>
      <c r="IG17" s="397"/>
      <c r="IH17" s="397"/>
      <c r="II17" s="397"/>
      <c r="IJ17" s="397"/>
      <c r="IK17" s="397"/>
      <c r="IL17" s="397"/>
      <c r="IM17" s="397"/>
      <c r="IN17" s="397"/>
      <c r="IO17" s="397"/>
      <c r="IP17" s="397"/>
      <c r="IQ17" s="397"/>
      <c r="IR17" s="397"/>
      <c r="IS17" s="397"/>
      <c r="IT17" s="397"/>
      <c r="IU17" s="397"/>
      <c r="IV17" s="397"/>
      <c r="IW17" s="397"/>
      <c r="IX17" s="397"/>
      <c r="IY17" s="397"/>
      <c r="IZ17" s="397"/>
      <c r="JA17" s="397"/>
      <c r="JB17" s="397"/>
      <c r="JC17" s="397"/>
      <c r="JD17" s="397"/>
      <c r="JE17" s="397"/>
      <c r="JF17" s="397"/>
      <c r="JG17" s="397"/>
      <c r="JH17" s="397"/>
      <c r="JI17" s="397"/>
      <c r="JJ17" s="397"/>
      <c r="JK17" s="397"/>
      <c r="JL17" s="397"/>
      <c r="JM17" s="397"/>
      <c r="JN17" s="397"/>
      <c r="JO17" s="397"/>
      <c r="JP17" s="397"/>
      <c r="JQ17" s="397"/>
      <c r="JR17" s="397"/>
      <c r="JS17" s="397"/>
      <c r="JT17" s="397"/>
      <c r="JU17" s="397"/>
      <c r="JV17" s="397"/>
      <c r="JW17" s="397"/>
      <c r="JX17" s="397"/>
      <c r="JY17" s="397"/>
      <c r="JZ17" s="397"/>
      <c r="KA17" s="397"/>
      <c r="KB17" s="397"/>
      <c r="KC17" s="397"/>
      <c r="KD17" s="397"/>
      <c r="KE17" s="397"/>
      <c r="KF17" s="397"/>
      <c r="KG17" s="397"/>
      <c r="KH17" s="397"/>
      <c r="KI17" s="397"/>
      <c r="KJ17" s="397"/>
      <c r="KK17" s="397"/>
      <c r="KL17" s="397"/>
      <c r="KM17" s="397"/>
      <c r="KN17" s="397"/>
      <c r="KO17" s="397"/>
      <c r="KP17" s="397"/>
      <c r="KQ17" s="397"/>
      <c r="KR17" s="397"/>
      <c r="KS17" s="397"/>
      <c r="KT17" s="397"/>
      <c r="KU17" s="397"/>
      <c r="KV17" s="397"/>
      <c r="KW17" s="397"/>
      <c r="KX17" s="397"/>
      <c r="KY17" s="397"/>
      <c r="KZ17" s="397"/>
      <c r="LA17" s="397"/>
      <c r="LB17" s="397"/>
      <c r="LC17" s="397"/>
      <c r="LD17" s="397"/>
      <c r="LE17" s="397"/>
      <c r="LF17" s="397"/>
      <c r="LG17" s="397"/>
      <c r="LH17" s="397"/>
      <c r="LI17" s="397"/>
      <c r="LJ17" s="397"/>
      <c r="LK17" s="397"/>
      <c r="LL17" s="397"/>
      <c r="LM17" s="397"/>
      <c r="LN17" s="397"/>
      <c r="LO17" s="397"/>
      <c r="LP17" s="397"/>
      <c r="LQ17" s="397"/>
      <c r="LR17" s="397"/>
      <c r="LS17" s="397"/>
      <c r="LT17" s="397"/>
      <c r="LU17" s="397"/>
      <c r="LV17" s="397"/>
      <c r="LW17" s="397"/>
      <c r="LX17" s="397"/>
      <c r="LY17" s="397"/>
      <c r="LZ17" s="397"/>
      <c r="MA17" s="397"/>
      <c r="MB17" s="397"/>
      <c r="MC17" s="397"/>
      <c r="MD17" s="397"/>
      <c r="ME17" s="397"/>
      <c r="MF17" s="397"/>
      <c r="MG17" s="397"/>
      <c r="MH17" s="397"/>
      <c r="MI17" s="397"/>
      <c r="MJ17" s="397"/>
      <c r="MK17" s="397"/>
      <c r="ML17" s="397"/>
      <c r="MM17" s="397"/>
      <c r="MN17" s="397"/>
      <c r="MO17" s="397"/>
      <c r="MP17" s="397"/>
      <c r="MQ17" s="397"/>
      <c r="MR17" s="397"/>
      <c r="MS17" s="397"/>
      <c r="MT17" s="397"/>
      <c r="MU17" s="397"/>
      <c r="MV17" s="397"/>
      <c r="MW17" s="397"/>
      <c r="MX17" s="397"/>
      <c r="MY17" s="397"/>
      <c r="MZ17" s="397"/>
      <c r="NA17" s="397"/>
      <c r="NB17" s="397"/>
      <c r="NC17" s="397"/>
      <c r="ND17" s="397"/>
      <c r="NE17" s="397"/>
      <c r="NF17" s="397"/>
      <c r="NG17" s="397"/>
      <c r="NH17" s="397"/>
      <c r="NI17" s="397"/>
      <c r="NJ17" s="397"/>
      <c r="NK17" s="397"/>
      <c r="NL17" s="397"/>
      <c r="NM17" s="397"/>
    </row>
    <row r="18" spans="1:377" s="402" customFormat="1" ht="46.5" customHeight="1" x14ac:dyDescent="0.25">
      <c r="A18" s="35">
        <v>49</v>
      </c>
      <c r="B18" s="28" t="s">
        <v>11</v>
      </c>
      <c r="C18" s="28" t="s">
        <v>2527</v>
      </c>
      <c r="D18" s="28" t="s">
        <v>95</v>
      </c>
      <c r="E18" s="26"/>
      <c r="F18" s="25" t="s">
        <v>11</v>
      </c>
      <c r="G18" s="61" t="s">
        <v>2527</v>
      </c>
      <c r="H18" s="61" t="s">
        <v>95</v>
      </c>
      <c r="I18" s="25" t="s">
        <v>11</v>
      </c>
      <c r="J18" s="453" t="s">
        <v>2618</v>
      </c>
      <c r="K18" s="453" t="s">
        <v>2619</v>
      </c>
      <c r="L18" s="387" t="s">
        <v>1541</v>
      </c>
      <c r="M18" s="387" t="s">
        <v>84</v>
      </c>
      <c r="N18" s="387" t="s">
        <v>84</v>
      </c>
      <c r="O18" s="25" t="s">
        <v>247</v>
      </c>
      <c r="P18" s="25" t="s">
        <v>360</v>
      </c>
      <c r="Q18" s="25" t="s">
        <v>2620</v>
      </c>
      <c r="R18" s="25" t="s">
        <v>6</v>
      </c>
      <c r="S18" s="28" t="s">
        <v>2629</v>
      </c>
      <c r="T18" s="28" t="s">
        <v>84</v>
      </c>
      <c r="U18" s="25" t="s">
        <v>2529</v>
      </c>
      <c r="V18" s="28">
        <v>2019</v>
      </c>
      <c r="W18" s="28" t="s">
        <v>2630</v>
      </c>
      <c r="X18" s="26" t="s">
        <v>2631</v>
      </c>
      <c r="Y18" s="25" t="s">
        <v>54</v>
      </c>
      <c r="Z18" s="25" t="s">
        <v>54</v>
      </c>
      <c r="AA18" s="28" t="s">
        <v>84</v>
      </c>
      <c r="AB18" s="398" t="s">
        <v>2614</v>
      </c>
      <c r="AC18" s="465" t="s">
        <v>2614</v>
      </c>
      <c r="AD18" s="397"/>
      <c r="AE18" s="397"/>
      <c r="AF18" s="397"/>
      <c r="AG18" s="397"/>
      <c r="AH18" s="397"/>
      <c r="AI18" s="397"/>
      <c r="AJ18" s="397"/>
      <c r="AK18" s="397"/>
      <c r="AL18" s="397"/>
      <c r="AM18" s="397"/>
      <c r="AN18" s="397"/>
      <c r="AO18" s="397"/>
      <c r="AP18" s="397"/>
      <c r="AQ18" s="397"/>
      <c r="AR18" s="397"/>
      <c r="AS18" s="397"/>
      <c r="AT18" s="397"/>
      <c r="AU18" s="397"/>
      <c r="AV18" s="397"/>
      <c r="AW18" s="397"/>
      <c r="AX18" s="397"/>
      <c r="AY18" s="397"/>
      <c r="AZ18" s="397"/>
      <c r="BA18" s="397"/>
      <c r="BB18" s="397"/>
      <c r="BC18" s="397"/>
      <c r="BD18" s="397"/>
      <c r="BE18" s="397"/>
      <c r="BF18" s="397"/>
      <c r="BG18" s="397"/>
      <c r="BH18" s="397"/>
      <c r="BI18" s="397"/>
      <c r="BJ18" s="397"/>
      <c r="BK18" s="397"/>
      <c r="BL18" s="397"/>
      <c r="BM18" s="397"/>
      <c r="BN18" s="397"/>
      <c r="BO18" s="397"/>
      <c r="BP18" s="397"/>
      <c r="BQ18" s="397"/>
      <c r="BR18" s="397"/>
      <c r="BS18" s="397"/>
      <c r="BT18" s="397"/>
      <c r="BU18" s="397"/>
      <c r="BV18" s="397"/>
      <c r="BW18" s="397"/>
      <c r="BX18" s="397"/>
      <c r="BY18" s="397"/>
      <c r="BZ18" s="397"/>
      <c r="CA18" s="397"/>
      <c r="CB18" s="397"/>
      <c r="CC18" s="397"/>
      <c r="CD18" s="397"/>
      <c r="CE18" s="397"/>
      <c r="CF18" s="397"/>
      <c r="CG18" s="397"/>
      <c r="CH18" s="397"/>
      <c r="CI18" s="397"/>
      <c r="CJ18" s="397"/>
      <c r="CK18" s="397"/>
      <c r="CL18" s="397"/>
      <c r="CM18" s="397"/>
      <c r="CN18" s="397"/>
      <c r="CO18" s="397"/>
      <c r="CP18" s="397"/>
      <c r="CQ18" s="397"/>
      <c r="CR18" s="397"/>
      <c r="CS18" s="397"/>
      <c r="CT18" s="397"/>
      <c r="CU18" s="397"/>
      <c r="CV18" s="397"/>
      <c r="CW18" s="397"/>
      <c r="CX18" s="397"/>
      <c r="CY18" s="397"/>
      <c r="CZ18" s="397"/>
      <c r="DA18" s="397"/>
      <c r="DB18" s="397"/>
      <c r="DC18" s="397"/>
      <c r="DD18" s="397"/>
      <c r="DE18" s="397"/>
      <c r="DF18" s="397"/>
      <c r="DG18" s="397"/>
      <c r="DH18" s="397"/>
      <c r="DI18" s="397"/>
      <c r="DJ18" s="397"/>
      <c r="DK18" s="397"/>
      <c r="DL18" s="397"/>
      <c r="DM18" s="397"/>
      <c r="DN18" s="397"/>
      <c r="DO18" s="397"/>
      <c r="DP18" s="397"/>
      <c r="DQ18" s="397"/>
      <c r="DR18" s="397"/>
      <c r="DS18" s="397"/>
      <c r="DT18" s="397"/>
      <c r="DU18" s="397"/>
      <c r="DV18" s="397"/>
      <c r="DW18" s="397"/>
      <c r="DX18" s="397"/>
      <c r="DY18" s="397"/>
      <c r="DZ18" s="397"/>
      <c r="EA18" s="397"/>
      <c r="EB18" s="397"/>
      <c r="EC18" s="397"/>
      <c r="ED18" s="397"/>
      <c r="EE18" s="397"/>
      <c r="EF18" s="397"/>
      <c r="EG18" s="397"/>
      <c r="EH18" s="397"/>
      <c r="EI18" s="397"/>
      <c r="EJ18" s="397"/>
      <c r="EK18" s="397"/>
      <c r="EL18" s="397"/>
      <c r="EM18" s="397"/>
      <c r="EN18" s="397"/>
      <c r="EO18" s="397"/>
      <c r="EP18" s="397"/>
      <c r="EQ18" s="397"/>
      <c r="ER18" s="397"/>
      <c r="ES18" s="397"/>
      <c r="ET18" s="397"/>
      <c r="EU18" s="397"/>
      <c r="EV18" s="397"/>
      <c r="EW18" s="397"/>
      <c r="EX18" s="397"/>
      <c r="EY18" s="397"/>
      <c r="EZ18" s="397"/>
      <c r="FA18" s="397"/>
      <c r="FB18" s="397"/>
      <c r="FC18" s="397"/>
      <c r="FD18" s="397"/>
      <c r="FE18" s="397"/>
      <c r="FF18" s="397"/>
      <c r="FG18" s="397"/>
      <c r="FH18" s="397"/>
      <c r="FI18" s="397"/>
      <c r="FJ18" s="397"/>
      <c r="FK18" s="397"/>
      <c r="FL18" s="397"/>
      <c r="FM18" s="397"/>
      <c r="FN18" s="397"/>
      <c r="FO18" s="397"/>
      <c r="FP18" s="397"/>
      <c r="FQ18" s="397"/>
      <c r="FR18" s="397"/>
      <c r="FS18" s="397"/>
      <c r="FT18" s="397"/>
      <c r="FU18" s="397"/>
      <c r="FV18" s="397"/>
      <c r="FW18" s="397"/>
      <c r="FX18" s="397"/>
      <c r="FY18" s="397"/>
      <c r="FZ18" s="397"/>
      <c r="GA18" s="397"/>
      <c r="GB18" s="397"/>
      <c r="GC18" s="397"/>
      <c r="GD18" s="397"/>
      <c r="GE18" s="397"/>
      <c r="GF18" s="397"/>
      <c r="GG18" s="397"/>
      <c r="GH18" s="397"/>
      <c r="GI18" s="397"/>
      <c r="GJ18" s="397"/>
      <c r="GK18" s="397"/>
      <c r="GL18" s="397"/>
      <c r="GM18" s="397"/>
      <c r="GN18" s="397"/>
      <c r="GO18" s="397"/>
      <c r="GP18" s="397"/>
      <c r="GQ18" s="397"/>
      <c r="GR18" s="397"/>
      <c r="GS18" s="397"/>
      <c r="GT18" s="397"/>
      <c r="GU18" s="397"/>
      <c r="GV18" s="397"/>
      <c r="GW18" s="397"/>
      <c r="GX18" s="397"/>
      <c r="GY18" s="397"/>
      <c r="GZ18" s="397"/>
      <c r="HA18" s="397"/>
      <c r="HB18" s="397"/>
      <c r="HC18" s="397"/>
      <c r="HD18" s="397"/>
      <c r="HE18" s="397"/>
      <c r="HF18" s="397"/>
      <c r="HG18" s="397"/>
      <c r="HH18" s="397"/>
      <c r="HI18" s="397"/>
      <c r="HJ18" s="397"/>
      <c r="HK18" s="397"/>
      <c r="HL18" s="397"/>
      <c r="HM18" s="397"/>
      <c r="HN18" s="397"/>
      <c r="HO18" s="397"/>
      <c r="HP18" s="397"/>
      <c r="HQ18" s="397"/>
      <c r="HR18" s="397"/>
      <c r="HS18" s="397"/>
      <c r="HT18" s="397"/>
      <c r="HU18" s="397"/>
      <c r="HV18" s="397"/>
      <c r="HW18" s="397"/>
      <c r="HX18" s="397"/>
      <c r="HY18" s="397"/>
      <c r="HZ18" s="397"/>
      <c r="IA18" s="397"/>
      <c r="IB18" s="397"/>
      <c r="IC18" s="397"/>
      <c r="ID18" s="397"/>
      <c r="IE18" s="397"/>
      <c r="IF18" s="397"/>
      <c r="IG18" s="397"/>
      <c r="IH18" s="397"/>
      <c r="II18" s="397"/>
      <c r="IJ18" s="397"/>
      <c r="IK18" s="397"/>
      <c r="IL18" s="397"/>
      <c r="IM18" s="397"/>
      <c r="IN18" s="397"/>
      <c r="IO18" s="397"/>
      <c r="IP18" s="397"/>
      <c r="IQ18" s="397"/>
      <c r="IR18" s="397"/>
      <c r="IS18" s="397"/>
      <c r="IT18" s="397"/>
      <c r="IU18" s="397"/>
      <c r="IV18" s="397"/>
      <c r="IW18" s="397"/>
      <c r="IX18" s="397"/>
      <c r="IY18" s="397"/>
      <c r="IZ18" s="397"/>
      <c r="JA18" s="397"/>
      <c r="JB18" s="397"/>
      <c r="JC18" s="397"/>
      <c r="JD18" s="397"/>
      <c r="JE18" s="397"/>
      <c r="JF18" s="397"/>
      <c r="JG18" s="397"/>
      <c r="JH18" s="397"/>
      <c r="JI18" s="397"/>
      <c r="JJ18" s="397"/>
      <c r="JK18" s="397"/>
      <c r="JL18" s="397"/>
      <c r="JM18" s="397"/>
      <c r="JN18" s="397"/>
      <c r="JO18" s="397"/>
      <c r="JP18" s="397"/>
      <c r="JQ18" s="397"/>
      <c r="JR18" s="397"/>
      <c r="JS18" s="397"/>
      <c r="JT18" s="397"/>
      <c r="JU18" s="397"/>
      <c r="JV18" s="397"/>
      <c r="JW18" s="397"/>
      <c r="JX18" s="397"/>
      <c r="JY18" s="397"/>
      <c r="JZ18" s="397"/>
      <c r="KA18" s="397"/>
      <c r="KB18" s="397"/>
      <c r="KC18" s="397"/>
      <c r="KD18" s="397"/>
      <c r="KE18" s="397"/>
      <c r="KF18" s="397"/>
      <c r="KG18" s="397"/>
      <c r="KH18" s="397"/>
      <c r="KI18" s="397"/>
      <c r="KJ18" s="397"/>
      <c r="KK18" s="397"/>
      <c r="KL18" s="397"/>
      <c r="KM18" s="397"/>
      <c r="KN18" s="397"/>
      <c r="KO18" s="397"/>
      <c r="KP18" s="397"/>
      <c r="KQ18" s="397"/>
      <c r="KR18" s="397"/>
      <c r="KS18" s="397"/>
      <c r="KT18" s="397"/>
      <c r="KU18" s="397"/>
      <c r="KV18" s="397"/>
      <c r="KW18" s="397"/>
      <c r="KX18" s="397"/>
      <c r="KY18" s="397"/>
      <c r="KZ18" s="397"/>
      <c r="LA18" s="397"/>
      <c r="LB18" s="397"/>
      <c r="LC18" s="397"/>
      <c r="LD18" s="397"/>
      <c r="LE18" s="397"/>
      <c r="LF18" s="397"/>
      <c r="LG18" s="397"/>
      <c r="LH18" s="397"/>
      <c r="LI18" s="397"/>
      <c r="LJ18" s="397"/>
      <c r="LK18" s="397"/>
      <c r="LL18" s="397"/>
      <c r="LM18" s="397"/>
      <c r="LN18" s="397"/>
      <c r="LO18" s="397"/>
      <c r="LP18" s="397"/>
      <c r="LQ18" s="397"/>
      <c r="LR18" s="397"/>
      <c r="LS18" s="397"/>
      <c r="LT18" s="397"/>
      <c r="LU18" s="397"/>
      <c r="LV18" s="397"/>
      <c r="LW18" s="397"/>
      <c r="LX18" s="397"/>
      <c r="LY18" s="397"/>
      <c r="LZ18" s="397"/>
      <c r="MA18" s="397"/>
      <c r="MB18" s="397"/>
      <c r="MC18" s="397"/>
      <c r="MD18" s="397"/>
      <c r="ME18" s="397"/>
      <c r="MF18" s="397"/>
      <c r="MG18" s="397"/>
      <c r="MH18" s="397"/>
      <c r="MI18" s="397"/>
      <c r="MJ18" s="397"/>
      <c r="MK18" s="397"/>
      <c r="ML18" s="397"/>
      <c r="MM18" s="397"/>
      <c r="MN18" s="397"/>
      <c r="MO18" s="397"/>
      <c r="MP18" s="397"/>
      <c r="MQ18" s="397"/>
      <c r="MR18" s="397"/>
      <c r="MS18" s="397"/>
      <c r="MT18" s="397"/>
      <c r="MU18" s="397"/>
      <c r="MV18" s="397"/>
      <c r="MW18" s="397"/>
      <c r="MX18" s="397"/>
      <c r="MY18" s="397"/>
      <c r="MZ18" s="397"/>
      <c r="NA18" s="397"/>
      <c r="NB18" s="397"/>
      <c r="NC18" s="397"/>
      <c r="ND18" s="397"/>
      <c r="NE18" s="397"/>
      <c r="NF18" s="397"/>
      <c r="NG18" s="397"/>
      <c r="NH18" s="397"/>
      <c r="NI18" s="397"/>
      <c r="NJ18" s="397"/>
      <c r="NK18" s="397"/>
      <c r="NL18" s="397"/>
      <c r="NM18" s="397"/>
    </row>
    <row r="19" spans="1:377" s="402" customFormat="1" ht="46.5" customHeight="1" x14ac:dyDescent="0.25">
      <c r="A19" s="35">
        <v>50</v>
      </c>
      <c r="B19" s="28" t="s">
        <v>11</v>
      </c>
      <c r="C19" s="28" t="s">
        <v>2527</v>
      </c>
      <c r="D19" s="28" t="s">
        <v>95</v>
      </c>
      <c r="E19" s="26"/>
      <c r="F19" s="25" t="s">
        <v>11</v>
      </c>
      <c r="G19" s="61" t="s">
        <v>2527</v>
      </c>
      <c r="H19" s="61" t="s">
        <v>95</v>
      </c>
      <c r="I19" s="25" t="s">
        <v>11</v>
      </c>
      <c r="J19" s="453" t="s">
        <v>2618</v>
      </c>
      <c r="K19" s="453" t="s">
        <v>2619</v>
      </c>
      <c r="L19" s="387" t="s">
        <v>1541</v>
      </c>
      <c r="M19" s="387" t="s">
        <v>84</v>
      </c>
      <c r="N19" s="387" t="s">
        <v>84</v>
      </c>
      <c r="O19" s="25" t="s">
        <v>170</v>
      </c>
      <c r="P19" s="25" t="s">
        <v>171</v>
      </c>
      <c r="Q19" s="25" t="s">
        <v>2620</v>
      </c>
      <c r="R19" s="25" t="s">
        <v>6</v>
      </c>
      <c r="S19" s="28" t="s">
        <v>2632</v>
      </c>
      <c r="T19" s="28" t="s">
        <v>84</v>
      </c>
      <c r="U19" s="25" t="s">
        <v>2529</v>
      </c>
      <c r="V19" s="28">
        <v>2019</v>
      </c>
      <c r="W19" s="28" t="s">
        <v>2633</v>
      </c>
      <c r="X19" s="26" t="s">
        <v>2634</v>
      </c>
      <c r="Y19" s="25" t="s">
        <v>54</v>
      </c>
      <c r="Z19" s="25" t="s">
        <v>54</v>
      </c>
      <c r="AA19" s="28" t="s">
        <v>84</v>
      </c>
      <c r="AB19" s="398" t="s">
        <v>2614</v>
      </c>
      <c r="AC19" s="465" t="s">
        <v>2614</v>
      </c>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c r="BM19" s="397"/>
      <c r="BN19" s="397"/>
      <c r="BO19" s="397"/>
      <c r="BP19" s="397"/>
      <c r="BQ19" s="397"/>
      <c r="BR19" s="397"/>
      <c r="BS19" s="397"/>
      <c r="BT19" s="397"/>
      <c r="BU19" s="397"/>
      <c r="BV19" s="397"/>
      <c r="BW19" s="397"/>
      <c r="BX19" s="397"/>
      <c r="BY19" s="397"/>
      <c r="BZ19" s="397"/>
      <c r="CA19" s="397"/>
      <c r="CB19" s="397"/>
      <c r="CC19" s="397"/>
      <c r="CD19" s="397"/>
      <c r="CE19" s="397"/>
      <c r="CF19" s="397"/>
      <c r="CG19" s="397"/>
      <c r="CH19" s="397"/>
      <c r="CI19" s="397"/>
      <c r="CJ19" s="397"/>
      <c r="CK19" s="397"/>
      <c r="CL19" s="397"/>
      <c r="CM19" s="397"/>
      <c r="CN19" s="397"/>
      <c r="CO19" s="397"/>
      <c r="CP19" s="397"/>
      <c r="CQ19" s="397"/>
      <c r="CR19" s="397"/>
      <c r="CS19" s="397"/>
      <c r="CT19" s="397"/>
      <c r="CU19" s="397"/>
      <c r="CV19" s="397"/>
      <c r="CW19" s="397"/>
      <c r="CX19" s="397"/>
      <c r="CY19" s="397"/>
      <c r="CZ19" s="397"/>
      <c r="DA19" s="397"/>
      <c r="DB19" s="397"/>
      <c r="DC19" s="397"/>
      <c r="DD19" s="397"/>
      <c r="DE19" s="397"/>
      <c r="DF19" s="397"/>
      <c r="DG19" s="397"/>
      <c r="DH19" s="397"/>
      <c r="DI19" s="397"/>
      <c r="DJ19" s="397"/>
      <c r="DK19" s="397"/>
      <c r="DL19" s="397"/>
      <c r="DM19" s="397"/>
      <c r="DN19" s="397"/>
      <c r="DO19" s="397"/>
      <c r="DP19" s="397"/>
      <c r="DQ19" s="397"/>
      <c r="DR19" s="397"/>
      <c r="DS19" s="397"/>
      <c r="DT19" s="397"/>
      <c r="DU19" s="397"/>
      <c r="DV19" s="397"/>
      <c r="DW19" s="397"/>
      <c r="DX19" s="397"/>
      <c r="DY19" s="397"/>
      <c r="DZ19" s="397"/>
      <c r="EA19" s="397"/>
      <c r="EB19" s="397"/>
      <c r="EC19" s="397"/>
      <c r="ED19" s="397"/>
      <c r="EE19" s="397"/>
      <c r="EF19" s="397"/>
      <c r="EG19" s="397"/>
      <c r="EH19" s="397"/>
      <c r="EI19" s="397"/>
      <c r="EJ19" s="397"/>
      <c r="EK19" s="397"/>
      <c r="EL19" s="397"/>
      <c r="EM19" s="397"/>
      <c r="EN19" s="397"/>
      <c r="EO19" s="397"/>
      <c r="EP19" s="397"/>
      <c r="EQ19" s="397"/>
      <c r="ER19" s="397"/>
      <c r="ES19" s="397"/>
      <c r="ET19" s="397"/>
      <c r="EU19" s="397"/>
      <c r="EV19" s="397"/>
      <c r="EW19" s="397"/>
      <c r="EX19" s="397"/>
      <c r="EY19" s="397"/>
      <c r="EZ19" s="397"/>
      <c r="FA19" s="397"/>
      <c r="FB19" s="397"/>
      <c r="FC19" s="397"/>
      <c r="FD19" s="397"/>
      <c r="FE19" s="397"/>
      <c r="FF19" s="397"/>
      <c r="FG19" s="397"/>
      <c r="FH19" s="397"/>
      <c r="FI19" s="397"/>
      <c r="FJ19" s="397"/>
      <c r="FK19" s="397"/>
      <c r="FL19" s="397"/>
      <c r="FM19" s="397"/>
      <c r="FN19" s="397"/>
      <c r="FO19" s="397"/>
      <c r="FP19" s="397"/>
      <c r="FQ19" s="397"/>
      <c r="FR19" s="397"/>
      <c r="FS19" s="397"/>
      <c r="FT19" s="397"/>
      <c r="FU19" s="397"/>
      <c r="FV19" s="397"/>
      <c r="FW19" s="397"/>
      <c r="FX19" s="397"/>
      <c r="FY19" s="397"/>
      <c r="FZ19" s="397"/>
      <c r="GA19" s="397"/>
      <c r="GB19" s="397"/>
      <c r="GC19" s="397"/>
      <c r="GD19" s="397"/>
      <c r="GE19" s="397"/>
      <c r="GF19" s="397"/>
      <c r="GG19" s="397"/>
      <c r="GH19" s="397"/>
      <c r="GI19" s="397"/>
      <c r="GJ19" s="397"/>
      <c r="GK19" s="397"/>
      <c r="GL19" s="397"/>
      <c r="GM19" s="397"/>
      <c r="GN19" s="397"/>
      <c r="GO19" s="397"/>
      <c r="GP19" s="397"/>
      <c r="GQ19" s="397"/>
      <c r="GR19" s="397"/>
      <c r="GS19" s="397"/>
      <c r="GT19" s="397"/>
      <c r="GU19" s="397"/>
      <c r="GV19" s="397"/>
      <c r="GW19" s="397"/>
      <c r="GX19" s="397"/>
      <c r="GY19" s="397"/>
      <c r="GZ19" s="397"/>
      <c r="HA19" s="397"/>
      <c r="HB19" s="397"/>
      <c r="HC19" s="397"/>
      <c r="HD19" s="397"/>
      <c r="HE19" s="397"/>
      <c r="HF19" s="397"/>
      <c r="HG19" s="397"/>
      <c r="HH19" s="397"/>
      <c r="HI19" s="397"/>
      <c r="HJ19" s="397"/>
      <c r="HK19" s="397"/>
      <c r="HL19" s="397"/>
      <c r="HM19" s="397"/>
      <c r="HN19" s="397"/>
      <c r="HO19" s="397"/>
      <c r="HP19" s="397"/>
      <c r="HQ19" s="397"/>
      <c r="HR19" s="397"/>
      <c r="HS19" s="397"/>
      <c r="HT19" s="397"/>
      <c r="HU19" s="397"/>
      <c r="HV19" s="397"/>
      <c r="HW19" s="397"/>
      <c r="HX19" s="397"/>
      <c r="HY19" s="397"/>
      <c r="HZ19" s="397"/>
      <c r="IA19" s="397"/>
      <c r="IB19" s="397"/>
      <c r="IC19" s="397"/>
      <c r="ID19" s="397"/>
      <c r="IE19" s="397"/>
      <c r="IF19" s="397"/>
      <c r="IG19" s="397"/>
      <c r="IH19" s="397"/>
      <c r="II19" s="397"/>
      <c r="IJ19" s="397"/>
      <c r="IK19" s="397"/>
      <c r="IL19" s="397"/>
      <c r="IM19" s="397"/>
      <c r="IN19" s="397"/>
      <c r="IO19" s="397"/>
      <c r="IP19" s="397"/>
      <c r="IQ19" s="397"/>
      <c r="IR19" s="397"/>
      <c r="IS19" s="397"/>
      <c r="IT19" s="397"/>
      <c r="IU19" s="397"/>
      <c r="IV19" s="397"/>
      <c r="IW19" s="397"/>
      <c r="IX19" s="397"/>
      <c r="IY19" s="397"/>
      <c r="IZ19" s="397"/>
      <c r="JA19" s="397"/>
      <c r="JB19" s="397"/>
      <c r="JC19" s="397"/>
      <c r="JD19" s="397"/>
      <c r="JE19" s="397"/>
      <c r="JF19" s="397"/>
      <c r="JG19" s="397"/>
      <c r="JH19" s="397"/>
      <c r="JI19" s="397"/>
      <c r="JJ19" s="397"/>
      <c r="JK19" s="397"/>
      <c r="JL19" s="397"/>
      <c r="JM19" s="397"/>
      <c r="JN19" s="397"/>
      <c r="JO19" s="397"/>
      <c r="JP19" s="397"/>
      <c r="JQ19" s="397"/>
      <c r="JR19" s="397"/>
      <c r="JS19" s="397"/>
      <c r="JT19" s="397"/>
      <c r="JU19" s="397"/>
      <c r="JV19" s="397"/>
      <c r="JW19" s="397"/>
      <c r="JX19" s="397"/>
      <c r="JY19" s="397"/>
      <c r="JZ19" s="397"/>
      <c r="KA19" s="397"/>
      <c r="KB19" s="397"/>
      <c r="KC19" s="397"/>
      <c r="KD19" s="397"/>
      <c r="KE19" s="397"/>
      <c r="KF19" s="397"/>
      <c r="KG19" s="397"/>
      <c r="KH19" s="397"/>
      <c r="KI19" s="397"/>
      <c r="KJ19" s="397"/>
      <c r="KK19" s="397"/>
      <c r="KL19" s="397"/>
      <c r="KM19" s="397"/>
      <c r="KN19" s="397"/>
      <c r="KO19" s="397"/>
      <c r="KP19" s="397"/>
      <c r="KQ19" s="397"/>
      <c r="KR19" s="397"/>
      <c r="KS19" s="397"/>
      <c r="KT19" s="397"/>
      <c r="KU19" s="397"/>
      <c r="KV19" s="397"/>
      <c r="KW19" s="397"/>
      <c r="KX19" s="397"/>
      <c r="KY19" s="397"/>
      <c r="KZ19" s="397"/>
      <c r="LA19" s="397"/>
      <c r="LB19" s="397"/>
      <c r="LC19" s="397"/>
      <c r="LD19" s="397"/>
      <c r="LE19" s="397"/>
      <c r="LF19" s="397"/>
      <c r="LG19" s="397"/>
      <c r="LH19" s="397"/>
      <c r="LI19" s="397"/>
      <c r="LJ19" s="397"/>
      <c r="LK19" s="397"/>
      <c r="LL19" s="397"/>
      <c r="LM19" s="397"/>
      <c r="LN19" s="397"/>
      <c r="LO19" s="397"/>
      <c r="LP19" s="397"/>
      <c r="LQ19" s="397"/>
      <c r="LR19" s="397"/>
      <c r="LS19" s="397"/>
      <c r="LT19" s="397"/>
      <c r="LU19" s="397"/>
      <c r="LV19" s="397"/>
      <c r="LW19" s="397"/>
      <c r="LX19" s="397"/>
      <c r="LY19" s="397"/>
      <c r="LZ19" s="397"/>
      <c r="MA19" s="397"/>
      <c r="MB19" s="397"/>
      <c r="MC19" s="397"/>
      <c r="MD19" s="397"/>
      <c r="ME19" s="397"/>
      <c r="MF19" s="397"/>
      <c r="MG19" s="397"/>
      <c r="MH19" s="397"/>
      <c r="MI19" s="397"/>
      <c r="MJ19" s="397"/>
      <c r="MK19" s="397"/>
      <c r="ML19" s="397"/>
      <c r="MM19" s="397"/>
      <c r="MN19" s="397"/>
      <c r="MO19" s="397"/>
      <c r="MP19" s="397"/>
      <c r="MQ19" s="397"/>
      <c r="MR19" s="397"/>
      <c r="MS19" s="397"/>
      <c r="MT19" s="397"/>
      <c r="MU19" s="397"/>
      <c r="MV19" s="397"/>
      <c r="MW19" s="397"/>
      <c r="MX19" s="397"/>
      <c r="MY19" s="397"/>
      <c r="MZ19" s="397"/>
      <c r="NA19" s="397"/>
      <c r="NB19" s="397"/>
      <c r="NC19" s="397"/>
      <c r="ND19" s="397"/>
      <c r="NE19" s="397"/>
      <c r="NF19" s="397"/>
      <c r="NG19" s="397"/>
      <c r="NH19" s="397"/>
      <c r="NI19" s="397"/>
      <c r="NJ19" s="397"/>
      <c r="NK19" s="397"/>
      <c r="NL19" s="397"/>
      <c r="NM19" s="397"/>
    </row>
    <row r="20" spans="1:377" ht="46.5" customHeight="1" x14ac:dyDescent="0.25">
      <c r="A20" s="35">
        <v>58</v>
      </c>
      <c r="B20" s="61" t="s">
        <v>2635</v>
      </c>
      <c r="C20" s="25" t="s">
        <v>2636</v>
      </c>
      <c r="D20" s="25" t="s">
        <v>102</v>
      </c>
      <c r="E20" s="26"/>
      <c r="F20" s="40" t="s">
        <v>2637</v>
      </c>
      <c r="G20" s="40" t="s">
        <v>24</v>
      </c>
      <c r="H20" s="25" t="s">
        <v>99</v>
      </c>
      <c r="I20" s="25" t="s">
        <v>2638</v>
      </c>
      <c r="J20" s="40" t="s">
        <v>2639</v>
      </c>
      <c r="K20" s="449" t="s">
        <v>2640</v>
      </c>
      <c r="L20" s="449" t="s">
        <v>2641</v>
      </c>
      <c r="M20" s="449" t="s">
        <v>2642</v>
      </c>
      <c r="N20" s="449" t="s">
        <v>2643</v>
      </c>
      <c r="O20" s="25" t="s">
        <v>247</v>
      </c>
      <c r="P20" s="25" t="s">
        <v>360</v>
      </c>
      <c r="Q20" s="25" t="s">
        <v>2644</v>
      </c>
      <c r="R20" s="25" t="s">
        <v>6</v>
      </c>
      <c r="S20" s="28" t="s">
        <v>2645</v>
      </c>
      <c r="T20" s="28" t="s">
        <v>84</v>
      </c>
      <c r="U20" s="25" t="s">
        <v>1044</v>
      </c>
      <c r="V20" s="28">
        <v>2019</v>
      </c>
      <c r="W20" s="28" t="s">
        <v>2646</v>
      </c>
      <c r="X20" s="382" t="s">
        <v>2647</v>
      </c>
      <c r="Y20" s="40" t="s">
        <v>2648</v>
      </c>
      <c r="Z20" s="26" t="s">
        <v>1047</v>
      </c>
      <c r="AA20" s="28" t="s">
        <v>84</v>
      </c>
      <c r="AB20" s="503" t="s">
        <v>2649</v>
      </c>
      <c r="AC20" s="465" t="s">
        <v>2614</v>
      </c>
    </row>
    <row r="21" spans="1:377" ht="46.5" customHeight="1" x14ac:dyDescent="0.25">
      <c r="A21" s="35">
        <v>59</v>
      </c>
      <c r="B21" s="61" t="s">
        <v>2635</v>
      </c>
      <c r="C21" s="25" t="s">
        <v>2636</v>
      </c>
      <c r="D21" s="25" t="s">
        <v>102</v>
      </c>
      <c r="E21" s="26"/>
      <c r="F21" s="40" t="s">
        <v>2637</v>
      </c>
      <c r="G21" s="40" t="s">
        <v>24</v>
      </c>
      <c r="H21" s="25" t="s">
        <v>99</v>
      </c>
      <c r="I21" s="25" t="s">
        <v>2638</v>
      </c>
      <c r="J21" s="40" t="s">
        <v>2639</v>
      </c>
      <c r="K21" s="449" t="s">
        <v>2640</v>
      </c>
      <c r="L21" s="449" t="s">
        <v>2641</v>
      </c>
      <c r="M21" s="449" t="s">
        <v>2642</v>
      </c>
      <c r="N21" s="449" t="s">
        <v>2643</v>
      </c>
      <c r="O21" s="28" t="s">
        <v>170</v>
      </c>
      <c r="P21" s="25" t="s">
        <v>278</v>
      </c>
      <c r="Q21" s="25" t="s">
        <v>2644</v>
      </c>
      <c r="R21" s="25" t="s">
        <v>6</v>
      </c>
      <c r="S21" s="28" t="s">
        <v>2650</v>
      </c>
      <c r="T21" s="28" t="s">
        <v>84</v>
      </c>
      <c r="U21" s="25" t="s">
        <v>1044</v>
      </c>
      <c r="V21" s="28">
        <v>2019</v>
      </c>
      <c r="W21" s="28" t="s">
        <v>2651</v>
      </c>
      <c r="X21" s="26" t="s">
        <v>2652</v>
      </c>
      <c r="Y21" s="40" t="s">
        <v>2653</v>
      </c>
      <c r="Z21" s="26" t="s">
        <v>1047</v>
      </c>
      <c r="AA21" s="28" t="s">
        <v>84</v>
      </c>
      <c r="AB21" s="503" t="s">
        <v>2654</v>
      </c>
      <c r="AC21" s="465" t="s">
        <v>2614</v>
      </c>
    </row>
    <row r="22" spans="1:377" s="402" customFormat="1" ht="46.5" customHeight="1" x14ac:dyDescent="0.25">
      <c r="A22" s="35">
        <v>72</v>
      </c>
      <c r="B22" s="61" t="s">
        <v>2635</v>
      </c>
      <c r="C22" s="25" t="s">
        <v>2636</v>
      </c>
      <c r="D22" s="25" t="s">
        <v>102</v>
      </c>
      <c r="E22" s="26"/>
      <c r="F22" s="40" t="s">
        <v>2655</v>
      </c>
      <c r="G22" s="40" t="s">
        <v>24</v>
      </c>
      <c r="H22" s="25" t="s">
        <v>99</v>
      </c>
      <c r="I22" s="25" t="s">
        <v>2656</v>
      </c>
      <c r="J22" s="458" t="s">
        <v>2655</v>
      </c>
      <c r="K22" s="458" t="s">
        <v>2603</v>
      </c>
      <c r="L22" s="457" t="s">
        <v>2604</v>
      </c>
      <c r="M22" s="456" t="s">
        <v>2657</v>
      </c>
      <c r="N22" s="457" t="s">
        <v>2658</v>
      </c>
      <c r="O22" s="25" t="s">
        <v>967</v>
      </c>
      <c r="P22" s="25" t="s">
        <v>1296</v>
      </c>
      <c r="Q22" s="25" t="s">
        <v>2644</v>
      </c>
      <c r="R22" s="25" t="s">
        <v>6</v>
      </c>
      <c r="S22" s="28" t="s">
        <v>2659</v>
      </c>
      <c r="T22" s="28" t="s">
        <v>84</v>
      </c>
      <c r="U22" s="25" t="s">
        <v>1065</v>
      </c>
      <c r="V22" s="28">
        <v>2019</v>
      </c>
      <c r="W22" s="28" t="s">
        <v>2660</v>
      </c>
      <c r="X22" s="26" t="s">
        <v>2661</v>
      </c>
      <c r="Y22" s="25" t="s">
        <v>54</v>
      </c>
      <c r="Z22" s="25" t="s">
        <v>54</v>
      </c>
      <c r="AA22" s="28" t="s">
        <v>84</v>
      </c>
      <c r="AB22" s="398" t="s">
        <v>2662</v>
      </c>
      <c r="AC22" s="465" t="s">
        <v>2614</v>
      </c>
      <c r="AD22" s="397"/>
      <c r="AE22" s="397"/>
      <c r="AF22" s="397"/>
      <c r="AG22" s="397"/>
      <c r="AH22" s="397"/>
      <c r="AI22" s="397"/>
      <c r="AJ22" s="397"/>
      <c r="AK22" s="397"/>
      <c r="AL22" s="397"/>
      <c r="AM22" s="397"/>
      <c r="AN22" s="397"/>
      <c r="AO22" s="397"/>
      <c r="AP22" s="397"/>
      <c r="AQ22" s="397"/>
      <c r="AR22" s="397"/>
      <c r="AS22" s="397"/>
      <c r="AT22" s="397"/>
      <c r="AU22" s="397"/>
      <c r="AV22" s="397"/>
      <c r="AW22" s="397"/>
      <c r="AX22" s="397"/>
      <c r="AY22" s="397"/>
      <c r="AZ22" s="397"/>
      <c r="BA22" s="397"/>
      <c r="BB22" s="397"/>
      <c r="BC22" s="397"/>
      <c r="BD22" s="397"/>
      <c r="BE22" s="397"/>
      <c r="BF22" s="397"/>
      <c r="BG22" s="397"/>
      <c r="BH22" s="397"/>
      <c r="BI22" s="397"/>
      <c r="BJ22" s="397"/>
      <c r="BK22" s="397"/>
      <c r="BL22" s="397"/>
      <c r="BM22" s="397"/>
      <c r="BN22" s="397"/>
      <c r="BO22" s="397"/>
      <c r="BP22" s="397"/>
      <c r="BQ22" s="397"/>
      <c r="BR22" s="397"/>
      <c r="BS22" s="397"/>
      <c r="BT22" s="397"/>
      <c r="BU22" s="397"/>
      <c r="BV22" s="397"/>
      <c r="BW22" s="397"/>
      <c r="BX22" s="397"/>
      <c r="BY22" s="397"/>
      <c r="BZ22" s="397"/>
      <c r="CA22" s="397"/>
      <c r="CB22" s="397"/>
      <c r="CC22" s="397"/>
      <c r="CD22" s="397"/>
      <c r="CE22" s="397"/>
      <c r="CF22" s="397"/>
      <c r="CG22" s="397"/>
      <c r="CH22" s="397"/>
      <c r="CI22" s="397"/>
      <c r="CJ22" s="397"/>
      <c r="CK22" s="397"/>
      <c r="CL22" s="397"/>
      <c r="CM22" s="397"/>
      <c r="CN22" s="397"/>
      <c r="CO22" s="397"/>
      <c r="CP22" s="397"/>
      <c r="CQ22" s="397"/>
      <c r="CR22" s="397"/>
      <c r="CS22" s="397"/>
      <c r="CT22" s="397"/>
      <c r="CU22" s="397"/>
      <c r="CV22" s="397"/>
      <c r="CW22" s="397"/>
      <c r="CX22" s="397"/>
      <c r="CY22" s="397"/>
      <c r="CZ22" s="397"/>
      <c r="DA22" s="397"/>
      <c r="DB22" s="397"/>
      <c r="DC22" s="397"/>
      <c r="DD22" s="397"/>
      <c r="DE22" s="397"/>
      <c r="DF22" s="397"/>
      <c r="DG22" s="397"/>
      <c r="DH22" s="397"/>
      <c r="DI22" s="397"/>
      <c r="DJ22" s="397"/>
      <c r="DK22" s="397"/>
      <c r="DL22" s="397"/>
      <c r="DM22" s="397"/>
      <c r="DN22" s="397"/>
      <c r="DO22" s="397"/>
      <c r="DP22" s="397"/>
      <c r="DQ22" s="397"/>
      <c r="DR22" s="397"/>
      <c r="DS22" s="397"/>
      <c r="DT22" s="397"/>
      <c r="DU22" s="397"/>
      <c r="DV22" s="397"/>
      <c r="DW22" s="397"/>
      <c r="DX22" s="397"/>
      <c r="DY22" s="397"/>
      <c r="DZ22" s="397"/>
      <c r="EA22" s="397"/>
      <c r="EB22" s="397"/>
      <c r="EC22" s="397"/>
      <c r="ED22" s="397"/>
      <c r="EE22" s="397"/>
      <c r="EF22" s="397"/>
      <c r="EG22" s="397"/>
      <c r="EH22" s="397"/>
      <c r="EI22" s="397"/>
      <c r="EJ22" s="397"/>
      <c r="EK22" s="397"/>
      <c r="EL22" s="397"/>
      <c r="EM22" s="397"/>
      <c r="EN22" s="397"/>
      <c r="EO22" s="397"/>
      <c r="EP22" s="397"/>
      <c r="EQ22" s="397"/>
      <c r="ER22" s="397"/>
      <c r="ES22" s="397"/>
      <c r="ET22" s="397"/>
      <c r="EU22" s="397"/>
      <c r="EV22" s="397"/>
      <c r="EW22" s="397"/>
      <c r="EX22" s="397"/>
      <c r="EY22" s="397"/>
      <c r="EZ22" s="397"/>
      <c r="FA22" s="397"/>
      <c r="FB22" s="397"/>
      <c r="FC22" s="397"/>
      <c r="FD22" s="397"/>
      <c r="FE22" s="397"/>
      <c r="FF22" s="397"/>
      <c r="FG22" s="397"/>
      <c r="FH22" s="397"/>
      <c r="FI22" s="397"/>
      <c r="FJ22" s="397"/>
      <c r="FK22" s="397"/>
      <c r="FL22" s="397"/>
      <c r="FM22" s="397"/>
      <c r="FN22" s="397"/>
      <c r="FO22" s="397"/>
      <c r="FP22" s="397"/>
      <c r="FQ22" s="397"/>
      <c r="FR22" s="397"/>
      <c r="FS22" s="397"/>
      <c r="FT22" s="397"/>
      <c r="FU22" s="397"/>
      <c r="FV22" s="397"/>
      <c r="FW22" s="397"/>
      <c r="FX22" s="397"/>
      <c r="FY22" s="397"/>
      <c r="FZ22" s="397"/>
      <c r="GA22" s="397"/>
      <c r="GB22" s="397"/>
      <c r="GC22" s="397"/>
      <c r="GD22" s="397"/>
      <c r="GE22" s="397"/>
      <c r="GF22" s="397"/>
      <c r="GG22" s="397"/>
      <c r="GH22" s="397"/>
      <c r="GI22" s="397"/>
      <c r="GJ22" s="397"/>
      <c r="GK22" s="397"/>
      <c r="GL22" s="397"/>
      <c r="GM22" s="397"/>
      <c r="GN22" s="397"/>
      <c r="GO22" s="397"/>
      <c r="GP22" s="397"/>
      <c r="GQ22" s="397"/>
      <c r="GR22" s="397"/>
      <c r="GS22" s="397"/>
      <c r="GT22" s="397"/>
      <c r="GU22" s="397"/>
      <c r="GV22" s="397"/>
      <c r="GW22" s="397"/>
      <c r="GX22" s="397"/>
      <c r="GY22" s="397"/>
      <c r="GZ22" s="397"/>
      <c r="HA22" s="397"/>
      <c r="HB22" s="397"/>
      <c r="HC22" s="397"/>
      <c r="HD22" s="397"/>
      <c r="HE22" s="397"/>
      <c r="HF22" s="397"/>
      <c r="HG22" s="397"/>
      <c r="HH22" s="397"/>
      <c r="HI22" s="397"/>
      <c r="HJ22" s="397"/>
      <c r="HK22" s="397"/>
      <c r="HL22" s="397"/>
      <c r="HM22" s="397"/>
      <c r="HN22" s="397"/>
      <c r="HO22" s="397"/>
      <c r="HP22" s="397"/>
      <c r="HQ22" s="397"/>
      <c r="HR22" s="397"/>
      <c r="HS22" s="397"/>
      <c r="HT22" s="397"/>
      <c r="HU22" s="397"/>
      <c r="HV22" s="397"/>
      <c r="HW22" s="397"/>
      <c r="HX22" s="397"/>
      <c r="HY22" s="397"/>
      <c r="HZ22" s="397"/>
      <c r="IA22" s="397"/>
      <c r="IB22" s="397"/>
      <c r="IC22" s="397"/>
      <c r="ID22" s="397"/>
      <c r="IE22" s="397"/>
      <c r="IF22" s="397"/>
      <c r="IG22" s="397"/>
      <c r="IH22" s="397"/>
      <c r="II22" s="397"/>
      <c r="IJ22" s="397"/>
      <c r="IK22" s="397"/>
      <c r="IL22" s="397"/>
      <c r="IM22" s="397"/>
      <c r="IN22" s="397"/>
      <c r="IO22" s="397"/>
      <c r="IP22" s="397"/>
      <c r="IQ22" s="397"/>
      <c r="IR22" s="397"/>
      <c r="IS22" s="397"/>
      <c r="IT22" s="397"/>
      <c r="IU22" s="397"/>
      <c r="IV22" s="397"/>
      <c r="IW22" s="397"/>
      <c r="IX22" s="397"/>
      <c r="IY22" s="397"/>
      <c r="IZ22" s="397"/>
      <c r="JA22" s="397"/>
      <c r="JB22" s="397"/>
      <c r="JC22" s="397"/>
      <c r="JD22" s="397"/>
      <c r="JE22" s="397"/>
      <c r="JF22" s="397"/>
      <c r="JG22" s="397"/>
      <c r="JH22" s="397"/>
      <c r="JI22" s="397"/>
      <c r="JJ22" s="397"/>
      <c r="JK22" s="397"/>
      <c r="JL22" s="397"/>
      <c r="JM22" s="397"/>
      <c r="JN22" s="397"/>
      <c r="JO22" s="397"/>
      <c r="JP22" s="397"/>
      <c r="JQ22" s="397"/>
      <c r="JR22" s="397"/>
      <c r="JS22" s="397"/>
      <c r="JT22" s="397"/>
      <c r="JU22" s="397"/>
      <c r="JV22" s="397"/>
      <c r="JW22" s="397"/>
      <c r="JX22" s="397"/>
      <c r="JY22" s="397"/>
      <c r="JZ22" s="397"/>
      <c r="KA22" s="397"/>
      <c r="KB22" s="397"/>
      <c r="KC22" s="397"/>
      <c r="KD22" s="397"/>
      <c r="KE22" s="397"/>
      <c r="KF22" s="397"/>
      <c r="KG22" s="397"/>
      <c r="KH22" s="397"/>
      <c r="KI22" s="397"/>
      <c r="KJ22" s="397"/>
      <c r="KK22" s="397"/>
      <c r="KL22" s="397"/>
      <c r="KM22" s="397"/>
      <c r="KN22" s="397"/>
      <c r="KO22" s="397"/>
      <c r="KP22" s="397"/>
      <c r="KQ22" s="397"/>
      <c r="KR22" s="397"/>
      <c r="KS22" s="397"/>
      <c r="KT22" s="397"/>
      <c r="KU22" s="397"/>
      <c r="KV22" s="397"/>
      <c r="KW22" s="397"/>
      <c r="KX22" s="397"/>
      <c r="KY22" s="397"/>
      <c r="KZ22" s="397"/>
      <c r="LA22" s="397"/>
      <c r="LB22" s="397"/>
      <c r="LC22" s="397"/>
      <c r="LD22" s="397"/>
      <c r="LE22" s="397"/>
      <c r="LF22" s="397"/>
      <c r="LG22" s="397"/>
      <c r="LH22" s="397"/>
      <c r="LI22" s="397"/>
      <c r="LJ22" s="397"/>
      <c r="LK22" s="397"/>
      <c r="LL22" s="397"/>
      <c r="LM22" s="397"/>
      <c r="LN22" s="397"/>
      <c r="LO22" s="397"/>
      <c r="LP22" s="397"/>
      <c r="LQ22" s="397"/>
      <c r="LR22" s="397"/>
      <c r="LS22" s="397"/>
      <c r="LT22" s="397"/>
      <c r="LU22" s="397"/>
      <c r="LV22" s="397"/>
      <c r="LW22" s="397"/>
      <c r="LX22" s="397"/>
      <c r="LY22" s="397"/>
      <c r="LZ22" s="397"/>
      <c r="MA22" s="397"/>
      <c r="MB22" s="397"/>
      <c r="MC22" s="397"/>
      <c r="MD22" s="397"/>
      <c r="ME22" s="397"/>
      <c r="MF22" s="397"/>
      <c r="MG22" s="397"/>
      <c r="MH22" s="397"/>
      <c r="MI22" s="397"/>
      <c r="MJ22" s="397"/>
      <c r="MK22" s="397"/>
      <c r="ML22" s="397"/>
      <c r="MM22" s="397"/>
      <c r="MN22" s="397"/>
      <c r="MO22" s="397"/>
      <c r="MP22" s="397"/>
      <c r="MQ22" s="397"/>
      <c r="MR22" s="397"/>
      <c r="MS22" s="397"/>
      <c r="MT22" s="397"/>
      <c r="MU22" s="397"/>
      <c r="MV22" s="397"/>
      <c r="MW22" s="397"/>
      <c r="MX22" s="397"/>
      <c r="MY22" s="397"/>
      <c r="MZ22" s="397"/>
      <c r="NA22" s="397"/>
      <c r="NB22" s="397"/>
      <c r="NC22" s="397"/>
      <c r="ND22" s="397"/>
      <c r="NE22" s="397"/>
      <c r="NF22" s="397"/>
      <c r="NG22" s="397"/>
      <c r="NH22" s="397"/>
      <c r="NI22" s="397"/>
      <c r="NJ22" s="397"/>
      <c r="NK22" s="397"/>
      <c r="NL22" s="397"/>
      <c r="NM22" s="397"/>
    </row>
    <row r="23" spans="1:377" s="402" customFormat="1" ht="46.5" customHeight="1" x14ac:dyDescent="0.25">
      <c r="A23" s="35">
        <v>81</v>
      </c>
      <c r="B23" s="61" t="s">
        <v>2635</v>
      </c>
      <c r="C23" s="25" t="s">
        <v>2636</v>
      </c>
      <c r="D23" s="25" t="s">
        <v>102</v>
      </c>
      <c r="E23" s="26"/>
      <c r="F23" s="61" t="s">
        <v>2663</v>
      </c>
      <c r="G23" s="432" t="s">
        <v>24</v>
      </c>
      <c r="H23" s="40" t="s">
        <v>99</v>
      </c>
      <c r="I23" s="61" t="s">
        <v>2663</v>
      </c>
      <c r="J23" s="456" t="s">
        <v>2664</v>
      </c>
      <c r="K23" s="457" t="s">
        <v>2603</v>
      </c>
      <c r="L23" s="457" t="s">
        <v>2604</v>
      </c>
      <c r="M23" s="456" t="s">
        <v>2665</v>
      </c>
      <c r="N23" s="457" t="s">
        <v>2666</v>
      </c>
      <c r="O23" s="25" t="s">
        <v>334</v>
      </c>
      <c r="P23" s="25" t="s">
        <v>2667</v>
      </c>
      <c r="Q23" s="25" t="s">
        <v>2668</v>
      </c>
      <c r="R23" s="25" t="s">
        <v>6</v>
      </c>
      <c r="S23" s="28" t="s">
        <v>2669</v>
      </c>
      <c r="T23" s="28" t="s">
        <v>84</v>
      </c>
      <c r="U23" s="25" t="s">
        <v>1065</v>
      </c>
      <c r="V23" s="28">
        <v>2019</v>
      </c>
      <c r="W23" s="28" t="s">
        <v>2670</v>
      </c>
      <c r="X23" s="26" t="s">
        <v>2671</v>
      </c>
      <c r="Y23" s="25" t="s">
        <v>54</v>
      </c>
      <c r="Z23" s="25" t="s">
        <v>54</v>
      </c>
      <c r="AA23" s="28" t="s">
        <v>84</v>
      </c>
      <c r="AB23" s="398" t="s">
        <v>2672</v>
      </c>
      <c r="AC23" s="465" t="s">
        <v>2672</v>
      </c>
      <c r="AD23" s="397"/>
      <c r="AE23" s="397"/>
      <c r="AF23" s="397"/>
      <c r="AG23" s="397"/>
      <c r="AH23" s="397"/>
      <c r="AI23" s="397"/>
      <c r="AJ23" s="397"/>
      <c r="AK23" s="397"/>
      <c r="AL23" s="397"/>
      <c r="AM23" s="397"/>
      <c r="AN23" s="397"/>
      <c r="AO23" s="397"/>
      <c r="AP23" s="397"/>
      <c r="AQ23" s="397"/>
      <c r="AR23" s="397"/>
      <c r="AS23" s="397"/>
      <c r="AT23" s="397"/>
      <c r="AU23" s="397"/>
      <c r="AV23" s="397"/>
      <c r="AW23" s="397"/>
      <c r="AX23" s="397"/>
      <c r="AY23" s="397"/>
      <c r="AZ23" s="397"/>
      <c r="BA23" s="397"/>
      <c r="BB23" s="397"/>
      <c r="BC23" s="397"/>
      <c r="BD23" s="397"/>
      <c r="BE23" s="397"/>
      <c r="BF23" s="397"/>
      <c r="BG23" s="397"/>
      <c r="BH23" s="397"/>
      <c r="BI23" s="397"/>
      <c r="BJ23" s="397"/>
      <c r="BK23" s="397"/>
      <c r="BL23" s="397"/>
      <c r="BM23" s="397"/>
      <c r="BN23" s="397"/>
      <c r="BO23" s="397"/>
      <c r="BP23" s="397"/>
      <c r="BQ23" s="397"/>
      <c r="BR23" s="397"/>
      <c r="BS23" s="397"/>
      <c r="BT23" s="397"/>
      <c r="BU23" s="397"/>
      <c r="BV23" s="397"/>
      <c r="BW23" s="397"/>
      <c r="BX23" s="397"/>
      <c r="BY23" s="397"/>
      <c r="BZ23" s="397"/>
      <c r="CA23" s="397"/>
      <c r="CB23" s="397"/>
      <c r="CC23" s="397"/>
      <c r="CD23" s="397"/>
      <c r="CE23" s="397"/>
      <c r="CF23" s="397"/>
      <c r="CG23" s="397"/>
      <c r="CH23" s="397"/>
      <c r="CI23" s="397"/>
      <c r="CJ23" s="397"/>
      <c r="CK23" s="397"/>
      <c r="CL23" s="397"/>
      <c r="CM23" s="397"/>
      <c r="CN23" s="397"/>
      <c r="CO23" s="397"/>
      <c r="CP23" s="397"/>
      <c r="CQ23" s="397"/>
      <c r="CR23" s="397"/>
      <c r="CS23" s="397"/>
      <c r="CT23" s="397"/>
      <c r="CU23" s="397"/>
      <c r="CV23" s="397"/>
      <c r="CW23" s="397"/>
      <c r="CX23" s="397"/>
      <c r="CY23" s="397"/>
      <c r="CZ23" s="397"/>
      <c r="DA23" s="397"/>
      <c r="DB23" s="397"/>
      <c r="DC23" s="397"/>
      <c r="DD23" s="397"/>
      <c r="DE23" s="397"/>
      <c r="DF23" s="397"/>
      <c r="DG23" s="397"/>
      <c r="DH23" s="397"/>
      <c r="DI23" s="397"/>
      <c r="DJ23" s="397"/>
      <c r="DK23" s="397"/>
      <c r="DL23" s="397"/>
      <c r="DM23" s="397"/>
      <c r="DN23" s="397"/>
      <c r="DO23" s="397"/>
      <c r="DP23" s="397"/>
      <c r="DQ23" s="397"/>
      <c r="DR23" s="397"/>
      <c r="DS23" s="397"/>
      <c r="DT23" s="397"/>
      <c r="DU23" s="397"/>
      <c r="DV23" s="397"/>
      <c r="DW23" s="397"/>
      <c r="DX23" s="397"/>
      <c r="DY23" s="397"/>
      <c r="DZ23" s="397"/>
      <c r="EA23" s="397"/>
      <c r="EB23" s="397"/>
      <c r="EC23" s="397"/>
      <c r="ED23" s="397"/>
      <c r="EE23" s="397"/>
      <c r="EF23" s="397"/>
      <c r="EG23" s="397"/>
      <c r="EH23" s="397"/>
      <c r="EI23" s="397"/>
      <c r="EJ23" s="397"/>
      <c r="EK23" s="397"/>
      <c r="EL23" s="397"/>
      <c r="EM23" s="397"/>
      <c r="EN23" s="397"/>
      <c r="EO23" s="397"/>
      <c r="EP23" s="397"/>
      <c r="EQ23" s="397"/>
      <c r="ER23" s="397"/>
      <c r="ES23" s="397"/>
      <c r="ET23" s="397"/>
      <c r="EU23" s="397"/>
      <c r="EV23" s="397"/>
      <c r="EW23" s="397"/>
      <c r="EX23" s="397"/>
      <c r="EY23" s="397"/>
      <c r="EZ23" s="397"/>
      <c r="FA23" s="397"/>
      <c r="FB23" s="397"/>
      <c r="FC23" s="397"/>
      <c r="FD23" s="397"/>
      <c r="FE23" s="397"/>
      <c r="FF23" s="397"/>
      <c r="FG23" s="397"/>
      <c r="FH23" s="397"/>
      <c r="FI23" s="397"/>
      <c r="FJ23" s="397"/>
      <c r="FK23" s="397"/>
      <c r="FL23" s="397"/>
      <c r="FM23" s="397"/>
      <c r="FN23" s="397"/>
      <c r="FO23" s="397"/>
      <c r="FP23" s="397"/>
      <c r="FQ23" s="397"/>
      <c r="FR23" s="397"/>
      <c r="FS23" s="397"/>
      <c r="FT23" s="397"/>
      <c r="FU23" s="397"/>
      <c r="FV23" s="397"/>
      <c r="FW23" s="397"/>
      <c r="FX23" s="397"/>
      <c r="FY23" s="397"/>
      <c r="FZ23" s="397"/>
      <c r="GA23" s="397"/>
      <c r="GB23" s="397"/>
      <c r="GC23" s="397"/>
      <c r="GD23" s="397"/>
      <c r="GE23" s="397"/>
      <c r="GF23" s="397"/>
      <c r="GG23" s="397"/>
      <c r="GH23" s="397"/>
      <c r="GI23" s="397"/>
      <c r="GJ23" s="397"/>
      <c r="GK23" s="397"/>
      <c r="GL23" s="397"/>
      <c r="GM23" s="397"/>
      <c r="GN23" s="397"/>
      <c r="GO23" s="397"/>
      <c r="GP23" s="397"/>
      <c r="GQ23" s="397"/>
      <c r="GR23" s="397"/>
      <c r="GS23" s="397"/>
      <c r="GT23" s="397"/>
      <c r="GU23" s="397"/>
      <c r="GV23" s="397"/>
      <c r="GW23" s="397"/>
      <c r="GX23" s="397"/>
      <c r="GY23" s="397"/>
      <c r="GZ23" s="397"/>
      <c r="HA23" s="397"/>
      <c r="HB23" s="397"/>
      <c r="HC23" s="397"/>
      <c r="HD23" s="397"/>
      <c r="HE23" s="397"/>
      <c r="HF23" s="397"/>
      <c r="HG23" s="397"/>
      <c r="HH23" s="397"/>
      <c r="HI23" s="397"/>
      <c r="HJ23" s="397"/>
      <c r="HK23" s="397"/>
      <c r="HL23" s="397"/>
      <c r="HM23" s="397"/>
      <c r="HN23" s="397"/>
      <c r="HO23" s="397"/>
      <c r="HP23" s="397"/>
      <c r="HQ23" s="397"/>
      <c r="HR23" s="397"/>
      <c r="HS23" s="397"/>
      <c r="HT23" s="397"/>
      <c r="HU23" s="397"/>
      <c r="HV23" s="397"/>
      <c r="HW23" s="397"/>
      <c r="HX23" s="397"/>
      <c r="HY23" s="397"/>
      <c r="HZ23" s="397"/>
      <c r="IA23" s="397"/>
      <c r="IB23" s="397"/>
      <c r="IC23" s="397"/>
      <c r="ID23" s="397"/>
      <c r="IE23" s="397"/>
      <c r="IF23" s="397"/>
      <c r="IG23" s="397"/>
      <c r="IH23" s="397"/>
      <c r="II23" s="397"/>
      <c r="IJ23" s="397"/>
      <c r="IK23" s="397"/>
      <c r="IL23" s="397"/>
      <c r="IM23" s="397"/>
      <c r="IN23" s="397"/>
      <c r="IO23" s="397"/>
      <c r="IP23" s="397"/>
      <c r="IQ23" s="397"/>
      <c r="IR23" s="397"/>
      <c r="IS23" s="397"/>
      <c r="IT23" s="397"/>
      <c r="IU23" s="397"/>
      <c r="IV23" s="397"/>
      <c r="IW23" s="397"/>
      <c r="IX23" s="397"/>
      <c r="IY23" s="397"/>
      <c r="IZ23" s="397"/>
      <c r="JA23" s="397"/>
      <c r="JB23" s="397"/>
      <c r="JC23" s="397"/>
      <c r="JD23" s="397"/>
      <c r="JE23" s="397"/>
      <c r="JF23" s="397"/>
      <c r="JG23" s="397"/>
      <c r="JH23" s="397"/>
      <c r="JI23" s="397"/>
      <c r="JJ23" s="397"/>
      <c r="JK23" s="397"/>
      <c r="JL23" s="397"/>
      <c r="JM23" s="397"/>
      <c r="JN23" s="397"/>
      <c r="JO23" s="397"/>
      <c r="JP23" s="397"/>
      <c r="JQ23" s="397"/>
      <c r="JR23" s="397"/>
      <c r="JS23" s="397"/>
      <c r="JT23" s="397"/>
      <c r="JU23" s="397"/>
      <c r="JV23" s="397"/>
      <c r="JW23" s="397"/>
      <c r="JX23" s="397"/>
      <c r="JY23" s="397"/>
      <c r="JZ23" s="397"/>
      <c r="KA23" s="397"/>
      <c r="KB23" s="397"/>
      <c r="KC23" s="397"/>
      <c r="KD23" s="397"/>
      <c r="KE23" s="397"/>
      <c r="KF23" s="397"/>
      <c r="KG23" s="397"/>
      <c r="KH23" s="397"/>
      <c r="KI23" s="397"/>
      <c r="KJ23" s="397"/>
      <c r="KK23" s="397"/>
      <c r="KL23" s="397"/>
      <c r="KM23" s="397"/>
      <c r="KN23" s="397"/>
      <c r="KO23" s="397"/>
      <c r="KP23" s="397"/>
      <c r="KQ23" s="397"/>
      <c r="KR23" s="397"/>
      <c r="KS23" s="397"/>
      <c r="KT23" s="397"/>
      <c r="KU23" s="397"/>
      <c r="KV23" s="397"/>
      <c r="KW23" s="397"/>
      <c r="KX23" s="397"/>
      <c r="KY23" s="397"/>
      <c r="KZ23" s="397"/>
      <c r="LA23" s="397"/>
      <c r="LB23" s="397"/>
      <c r="LC23" s="397"/>
      <c r="LD23" s="397"/>
      <c r="LE23" s="397"/>
      <c r="LF23" s="397"/>
      <c r="LG23" s="397"/>
      <c r="LH23" s="397"/>
      <c r="LI23" s="397"/>
      <c r="LJ23" s="397"/>
      <c r="LK23" s="397"/>
      <c r="LL23" s="397"/>
      <c r="LM23" s="397"/>
      <c r="LN23" s="397"/>
      <c r="LO23" s="397"/>
      <c r="LP23" s="397"/>
      <c r="LQ23" s="397"/>
      <c r="LR23" s="397"/>
      <c r="LS23" s="397"/>
      <c r="LT23" s="397"/>
      <c r="LU23" s="397"/>
      <c r="LV23" s="397"/>
      <c r="LW23" s="397"/>
      <c r="LX23" s="397"/>
      <c r="LY23" s="397"/>
      <c r="LZ23" s="397"/>
      <c r="MA23" s="397"/>
      <c r="MB23" s="397"/>
      <c r="MC23" s="397"/>
      <c r="MD23" s="397"/>
      <c r="ME23" s="397"/>
      <c r="MF23" s="397"/>
      <c r="MG23" s="397"/>
      <c r="MH23" s="397"/>
      <c r="MI23" s="397"/>
      <c r="MJ23" s="397"/>
      <c r="MK23" s="397"/>
      <c r="ML23" s="397"/>
      <c r="MM23" s="397"/>
      <c r="MN23" s="397"/>
      <c r="MO23" s="397"/>
      <c r="MP23" s="397"/>
      <c r="MQ23" s="397"/>
      <c r="MR23" s="397"/>
      <c r="MS23" s="397"/>
      <c r="MT23" s="397"/>
      <c r="MU23" s="397"/>
      <c r="MV23" s="397"/>
      <c r="MW23" s="397"/>
      <c r="MX23" s="397"/>
      <c r="MY23" s="397"/>
      <c r="MZ23" s="397"/>
      <c r="NA23" s="397"/>
      <c r="NB23" s="397"/>
      <c r="NC23" s="397"/>
      <c r="ND23" s="397"/>
      <c r="NE23" s="397"/>
      <c r="NF23" s="397"/>
      <c r="NG23" s="397"/>
      <c r="NH23" s="397"/>
      <c r="NI23" s="397"/>
      <c r="NJ23" s="397"/>
      <c r="NK23" s="397"/>
      <c r="NL23" s="397"/>
      <c r="NM23" s="397"/>
    </row>
    <row r="24" spans="1:377" ht="46.5" customHeight="1" x14ac:dyDescent="0.25">
      <c r="A24" s="35">
        <v>82</v>
      </c>
      <c r="B24" s="28" t="s">
        <v>2637</v>
      </c>
      <c r="C24" s="25" t="s">
        <v>2636</v>
      </c>
      <c r="D24" s="25" t="s">
        <v>102</v>
      </c>
      <c r="E24" s="26"/>
      <c r="F24" s="61" t="s">
        <v>2599</v>
      </c>
      <c r="G24" s="28" t="s">
        <v>2600</v>
      </c>
      <c r="H24" s="28" t="s">
        <v>96</v>
      </c>
      <c r="I24" s="25" t="s">
        <v>2601</v>
      </c>
      <c r="J24" s="394" t="s">
        <v>2602</v>
      </c>
      <c r="K24" s="454" t="s">
        <v>2603</v>
      </c>
      <c r="L24" s="387" t="s">
        <v>2604</v>
      </c>
      <c r="M24" s="455" t="s">
        <v>2605</v>
      </c>
      <c r="N24" s="387" t="s">
        <v>2606</v>
      </c>
      <c r="O24" s="25" t="s">
        <v>326</v>
      </c>
      <c r="P24" s="25" t="s">
        <v>776</v>
      </c>
      <c r="Q24" s="25" t="s">
        <v>2608</v>
      </c>
      <c r="R24" s="25" t="s">
        <v>6</v>
      </c>
      <c r="S24" s="28" t="s">
        <v>2673</v>
      </c>
      <c r="T24" s="28" t="s">
        <v>84</v>
      </c>
      <c r="U24" s="25" t="s">
        <v>2674</v>
      </c>
      <c r="V24" s="28">
        <v>2019</v>
      </c>
      <c r="W24" s="28" t="s">
        <v>2675</v>
      </c>
      <c r="X24" s="29" t="s">
        <v>2676</v>
      </c>
      <c r="Y24" s="25" t="s">
        <v>54</v>
      </c>
      <c r="Z24" s="25" t="s">
        <v>54</v>
      </c>
      <c r="AA24" s="28" t="s">
        <v>84</v>
      </c>
      <c r="AB24" s="401" t="s">
        <v>2677</v>
      </c>
      <c r="AC24" s="465" t="s">
        <v>2614</v>
      </c>
    </row>
    <row r="25" spans="1:377" ht="46.5" customHeight="1" x14ac:dyDescent="0.25">
      <c r="A25" s="35">
        <v>85</v>
      </c>
      <c r="B25" s="28" t="s">
        <v>2637</v>
      </c>
      <c r="C25" s="25" t="s">
        <v>2636</v>
      </c>
      <c r="D25" s="25" t="s">
        <v>102</v>
      </c>
      <c r="E25" s="26"/>
      <c r="F25" s="61" t="s">
        <v>2599</v>
      </c>
      <c r="G25" s="28" t="s">
        <v>2600</v>
      </c>
      <c r="H25" s="28" t="s">
        <v>96</v>
      </c>
      <c r="I25" s="25" t="s">
        <v>2601</v>
      </c>
      <c r="J25" s="394" t="s">
        <v>2602</v>
      </c>
      <c r="K25" s="454" t="s">
        <v>2603</v>
      </c>
      <c r="L25" s="387" t="s">
        <v>2604</v>
      </c>
      <c r="M25" s="455" t="s">
        <v>2605</v>
      </c>
      <c r="N25" s="387" t="s">
        <v>2606</v>
      </c>
      <c r="O25" s="28" t="s">
        <v>326</v>
      </c>
      <c r="P25" s="25" t="s">
        <v>726</v>
      </c>
      <c r="Q25" s="25" t="s">
        <v>2608</v>
      </c>
      <c r="R25" s="25" t="s">
        <v>6</v>
      </c>
      <c r="S25" s="28" t="s">
        <v>2678</v>
      </c>
      <c r="T25" s="28" t="s">
        <v>84</v>
      </c>
      <c r="U25" s="25" t="s">
        <v>2674</v>
      </c>
      <c r="V25" s="28">
        <v>2019</v>
      </c>
      <c r="W25" s="28" t="s">
        <v>2679</v>
      </c>
      <c r="X25" s="26" t="s">
        <v>2680</v>
      </c>
      <c r="Y25" s="25" t="s">
        <v>54</v>
      </c>
      <c r="Z25" s="25" t="s">
        <v>54</v>
      </c>
      <c r="AA25" s="28" t="s">
        <v>84</v>
      </c>
      <c r="AB25" s="401" t="s">
        <v>2681</v>
      </c>
      <c r="AC25" s="465" t="s">
        <v>2614</v>
      </c>
    </row>
    <row r="26" spans="1:377" s="402" customFormat="1" ht="46.5" customHeight="1" x14ac:dyDescent="0.25">
      <c r="A26" s="35">
        <v>87</v>
      </c>
      <c r="B26" s="28" t="s">
        <v>2637</v>
      </c>
      <c r="C26" s="25" t="s">
        <v>2636</v>
      </c>
      <c r="D26" s="25" t="s">
        <v>102</v>
      </c>
      <c r="E26" s="26"/>
      <c r="F26" s="40" t="s">
        <v>2635</v>
      </c>
      <c r="G26" s="40" t="s">
        <v>2636</v>
      </c>
      <c r="H26" s="25" t="s">
        <v>102</v>
      </c>
      <c r="I26" s="40"/>
      <c r="J26" s="40" t="s">
        <v>2682</v>
      </c>
      <c r="K26" s="449" t="s">
        <v>2683</v>
      </c>
      <c r="L26" s="449" t="s">
        <v>2684</v>
      </c>
      <c r="M26" s="449" t="s">
        <v>2685</v>
      </c>
      <c r="N26" s="449" t="s">
        <v>2686</v>
      </c>
      <c r="O26" s="28" t="s">
        <v>326</v>
      </c>
      <c r="P26" s="25" t="s">
        <v>922</v>
      </c>
      <c r="Q26" s="25" t="s">
        <v>2687</v>
      </c>
      <c r="R26" s="25" t="s">
        <v>6</v>
      </c>
      <c r="S26" s="28" t="s">
        <v>2688</v>
      </c>
      <c r="T26" s="28" t="s">
        <v>84</v>
      </c>
      <c r="U26" s="25" t="s">
        <v>2674</v>
      </c>
      <c r="V26" s="28">
        <v>2019</v>
      </c>
      <c r="W26" s="28" t="s">
        <v>2689</v>
      </c>
      <c r="X26" s="26" t="s">
        <v>2690</v>
      </c>
      <c r="Y26" s="25" t="s">
        <v>54</v>
      </c>
      <c r="Z26" s="25" t="s">
        <v>54</v>
      </c>
      <c r="AA26" s="28" t="s">
        <v>84</v>
      </c>
      <c r="AB26" s="419" t="s">
        <v>2691</v>
      </c>
      <c r="AC26" s="465" t="s">
        <v>2614</v>
      </c>
      <c r="AD26" s="397"/>
      <c r="AE26" s="397"/>
      <c r="AF26" s="397"/>
      <c r="AG26" s="397"/>
      <c r="AH26" s="397"/>
      <c r="AI26" s="397"/>
      <c r="AJ26" s="397"/>
      <c r="AK26" s="397"/>
      <c r="AL26" s="397"/>
      <c r="AM26" s="397"/>
      <c r="AN26" s="397"/>
      <c r="AO26" s="397"/>
      <c r="AP26" s="397"/>
      <c r="AQ26" s="397"/>
      <c r="AR26" s="397"/>
      <c r="AS26" s="397"/>
      <c r="AT26" s="397"/>
      <c r="AU26" s="397"/>
      <c r="AV26" s="397"/>
      <c r="AW26" s="397"/>
      <c r="AX26" s="397"/>
      <c r="AY26" s="397"/>
      <c r="AZ26" s="397"/>
      <c r="BA26" s="397"/>
      <c r="BB26" s="397"/>
      <c r="BC26" s="397"/>
      <c r="BD26" s="397"/>
      <c r="BE26" s="397"/>
      <c r="BF26" s="397"/>
      <c r="BG26" s="397"/>
      <c r="BH26" s="397"/>
      <c r="BI26" s="397"/>
      <c r="BJ26" s="397"/>
      <c r="BK26" s="397"/>
      <c r="BL26" s="397"/>
      <c r="BM26" s="397"/>
      <c r="BN26" s="397"/>
      <c r="BO26" s="397"/>
      <c r="BP26" s="397"/>
      <c r="BQ26" s="397"/>
      <c r="BR26" s="397"/>
      <c r="BS26" s="397"/>
      <c r="BT26" s="397"/>
      <c r="BU26" s="397"/>
      <c r="BV26" s="397"/>
      <c r="BW26" s="397"/>
      <c r="BX26" s="397"/>
      <c r="BY26" s="397"/>
      <c r="BZ26" s="397"/>
      <c r="CA26" s="397"/>
      <c r="CB26" s="397"/>
      <c r="CC26" s="397"/>
      <c r="CD26" s="397"/>
      <c r="CE26" s="397"/>
      <c r="CF26" s="397"/>
      <c r="CG26" s="397"/>
      <c r="CH26" s="397"/>
      <c r="CI26" s="397"/>
      <c r="CJ26" s="397"/>
      <c r="CK26" s="397"/>
      <c r="CL26" s="397"/>
      <c r="CM26" s="397"/>
      <c r="CN26" s="397"/>
      <c r="CO26" s="397"/>
      <c r="CP26" s="397"/>
      <c r="CQ26" s="397"/>
      <c r="CR26" s="397"/>
      <c r="CS26" s="397"/>
      <c r="CT26" s="397"/>
      <c r="CU26" s="397"/>
      <c r="CV26" s="397"/>
      <c r="CW26" s="397"/>
      <c r="CX26" s="397"/>
      <c r="CY26" s="397"/>
      <c r="CZ26" s="397"/>
      <c r="DA26" s="397"/>
      <c r="DB26" s="397"/>
      <c r="DC26" s="397"/>
      <c r="DD26" s="397"/>
      <c r="DE26" s="397"/>
      <c r="DF26" s="397"/>
      <c r="DG26" s="397"/>
      <c r="DH26" s="397"/>
      <c r="DI26" s="397"/>
      <c r="DJ26" s="397"/>
      <c r="DK26" s="397"/>
      <c r="DL26" s="397"/>
      <c r="DM26" s="397"/>
      <c r="DN26" s="397"/>
      <c r="DO26" s="397"/>
      <c r="DP26" s="397"/>
      <c r="DQ26" s="397"/>
      <c r="DR26" s="397"/>
      <c r="DS26" s="397"/>
      <c r="DT26" s="397"/>
      <c r="DU26" s="397"/>
      <c r="DV26" s="397"/>
      <c r="DW26" s="397"/>
      <c r="DX26" s="397"/>
      <c r="DY26" s="397"/>
      <c r="DZ26" s="397"/>
      <c r="EA26" s="397"/>
      <c r="EB26" s="397"/>
      <c r="EC26" s="397"/>
      <c r="ED26" s="397"/>
      <c r="EE26" s="397"/>
      <c r="EF26" s="397"/>
      <c r="EG26" s="397"/>
      <c r="EH26" s="397"/>
      <c r="EI26" s="397"/>
      <c r="EJ26" s="397"/>
      <c r="EK26" s="397"/>
      <c r="EL26" s="397"/>
      <c r="EM26" s="397"/>
      <c r="EN26" s="397"/>
      <c r="EO26" s="397"/>
      <c r="EP26" s="397"/>
      <c r="EQ26" s="397"/>
      <c r="ER26" s="397"/>
      <c r="ES26" s="397"/>
      <c r="ET26" s="397"/>
      <c r="EU26" s="397"/>
      <c r="EV26" s="397"/>
      <c r="EW26" s="397"/>
      <c r="EX26" s="397"/>
      <c r="EY26" s="397"/>
      <c r="EZ26" s="397"/>
      <c r="FA26" s="397"/>
      <c r="FB26" s="397"/>
      <c r="FC26" s="397"/>
      <c r="FD26" s="397"/>
      <c r="FE26" s="397"/>
      <c r="FF26" s="397"/>
      <c r="FG26" s="397"/>
      <c r="FH26" s="397"/>
      <c r="FI26" s="397"/>
      <c r="FJ26" s="397"/>
      <c r="FK26" s="397"/>
      <c r="FL26" s="397"/>
      <c r="FM26" s="397"/>
      <c r="FN26" s="397"/>
      <c r="FO26" s="397"/>
      <c r="FP26" s="397"/>
      <c r="FQ26" s="397"/>
      <c r="FR26" s="397"/>
      <c r="FS26" s="397"/>
      <c r="FT26" s="397"/>
      <c r="FU26" s="397"/>
      <c r="FV26" s="397"/>
      <c r="FW26" s="397"/>
      <c r="FX26" s="397"/>
      <c r="FY26" s="397"/>
      <c r="FZ26" s="397"/>
      <c r="GA26" s="397"/>
      <c r="GB26" s="397"/>
      <c r="GC26" s="397"/>
      <c r="GD26" s="397"/>
      <c r="GE26" s="397"/>
      <c r="GF26" s="397"/>
      <c r="GG26" s="397"/>
      <c r="GH26" s="397"/>
      <c r="GI26" s="397"/>
      <c r="GJ26" s="397"/>
      <c r="GK26" s="397"/>
      <c r="GL26" s="397"/>
      <c r="GM26" s="397"/>
      <c r="GN26" s="397"/>
      <c r="GO26" s="397"/>
      <c r="GP26" s="397"/>
      <c r="GQ26" s="397"/>
      <c r="GR26" s="397"/>
      <c r="GS26" s="397"/>
      <c r="GT26" s="397"/>
      <c r="GU26" s="397"/>
      <c r="GV26" s="397"/>
      <c r="GW26" s="397"/>
      <c r="GX26" s="397"/>
      <c r="GY26" s="397"/>
      <c r="GZ26" s="397"/>
      <c r="HA26" s="397"/>
      <c r="HB26" s="397"/>
      <c r="HC26" s="397"/>
      <c r="HD26" s="397"/>
      <c r="HE26" s="397"/>
      <c r="HF26" s="397"/>
      <c r="HG26" s="397"/>
      <c r="HH26" s="397"/>
      <c r="HI26" s="397"/>
      <c r="HJ26" s="397"/>
      <c r="HK26" s="397"/>
      <c r="HL26" s="397"/>
      <c r="HM26" s="397"/>
      <c r="HN26" s="397"/>
      <c r="HO26" s="397"/>
      <c r="HP26" s="397"/>
      <c r="HQ26" s="397"/>
      <c r="HR26" s="397"/>
      <c r="HS26" s="397"/>
      <c r="HT26" s="397"/>
      <c r="HU26" s="397"/>
      <c r="HV26" s="397"/>
      <c r="HW26" s="397"/>
      <c r="HX26" s="397"/>
      <c r="HY26" s="397"/>
      <c r="HZ26" s="397"/>
      <c r="IA26" s="397"/>
      <c r="IB26" s="397"/>
      <c r="IC26" s="397"/>
      <c r="ID26" s="397"/>
      <c r="IE26" s="397"/>
      <c r="IF26" s="397"/>
      <c r="IG26" s="397"/>
      <c r="IH26" s="397"/>
      <c r="II26" s="397"/>
      <c r="IJ26" s="397"/>
      <c r="IK26" s="397"/>
      <c r="IL26" s="397"/>
      <c r="IM26" s="397"/>
      <c r="IN26" s="397"/>
      <c r="IO26" s="397"/>
      <c r="IP26" s="397"/>
      <c r="IQ26" s="397"/>
      <c r="IR26" s="397"/>
      <c r="IS26" s="397"/>
      <c r="IT26" s="397"/>
      <c r="IU26" s="397"/>
      <c r="IV26" s="397"/>
      <c r="IW26" s="397"/>
      <c r="IX26" s="397"/>
      <c r="IY26" s="397"/>
      <c r="IZ26" s="397"/>
      <c r="JA26" s="397"/>
      <c r="JB26" s="397"/>
      <c r="JC26" s="397"/>
      <c r="JD26" s="397"/>
      <c r="JE26" s="397"/>
      <c r="JF26" s="397"/>
      <c r="JG26" s="397"/>
      <c r="JH26" s="397"/>
      <c r="JI26" s="397"/>
      <c r="JJ26" s="397"/>
      <c r="JK26" s="397"/>
      <c r="JL26" s="397"/>
      <c r="JM26" s="397"/>
      <c r="JN26" s="397"/>
      <c r="JO26" s="397"/>
      <c r="JP26" s="397"/>
      <c r="JQ26" s="397"/>
      <c r="JR26" s="397"/>
      <c r="JS26" s="397"/>
      <c r="JT26" s="397"/>
      <c r="JU26" s="397"/>
      <c r="JV26" s="397"/>
      <c r="JW26" s="397"/>
      <c r="JX26" s="397"/>
      <c r="JY26" s="397"/>
      <c r="JZ26" s="397"/>
      <c r="KA26" s="397"/>
      <c r="KB26" s="397"/>
      <c r="KC26" s="397"/>
      <c r="KD26" s="397"/>
      <c r="KE26" s="397"/>
      <c r="KF26" s="397"/>
      <c r="KG26" s="397"/>
      <c r="KH26" s="397"/>
      <c r="KI26" s="397"/>
      <c r="KJ26" s="397"/>
      <c r="KK26" s="397"/>
      <c r="KL26" s="397"/>
      <c r="KM26" s="397"/>
      <c r="KN26" s="397"/>
      <c r="KO26" s="397"/>
      <c r="KP26" s="397"/>
      <c r="KQ26" s="397"/>
      <c r="KR26" s="397"/>
      <c r="KS26" s="397"/>
      <c r="KT26" s="397"/>
      <c r="KU26" s="397"/>
      <c r="KV26" s="397"/>
      <c r="KW26" s="397"/>
      <c r="KX26" s="397"/>
      <c r="KY26" s="397"/>
      <c r="KZ26" s="397"/>
      <c r="LA26" s="397"/>
      <c r="LB26" s="397"/>
      <c r="LC26" s="397"/>
      <c r="LD26" s="397"/>
      <c r="LE26" s="397"/>
      <c r="LF26" s="397"/>
      <c r="LG26" s="397"/>
      <c r="LH26" s="397"/>
      <c r="LI26" s="397"/>
      <c r="LJ26" s="397"/>
      <c r="LK26" s="397"/>
      <c r="LL26" s="397"/>
      <c r="LM26" s="397"/>
      <c r="LN26" s="397"/>
      <c r="LO26" s="397"/>
      <c r="LP26" s="397"/>
      <c r="LQ26" s="397"/>
      <c r="LR26" s="397"/>
      <c r="LS26" s="397"/>
      <c r="LT26" s="397"/>
      <c r="LU26" s="397"/>
      <c r="LV26" s="397"/>
      <c r="LW26" s="397"/>
      <c r="LX26" s="397"/>
      <c r="LY26" s="397"/>
      <c r="LZ26" s="397"/>
      <c r="MA26" s="397"/>
      <c r="MB26" s="397"/>
      <c r="MC26" s="397"/>
      <c r="MD26" s="397"/>
      <c r="ME26" s="397"/>
      <c r="MF26" s="397"/>
      <c r="MG26" s="397"/>
      <c r="MH26" s="397"/>
      <c r="MI26" s="397"/>
      <c r="MJ26" s="397"/>
      <c r="MK26" s="397"/>
      <c r="ML26" s="397"/>
      <c r="MM26" s="397"/>
      <c r="MN26" s="397"/>
      <c r="MO26" s="397"/>
      <c r="MP26" s="397"/>
      <c r="MQ26" s="397"/>
      <c r="MR26" s="397"/>
      <c r="MS26" s="397"/>
      <c r="MT26" s="397"/>
      <c r="MU26" s="397"/>
      <c r="MV26" s="397"/>
      <c r="MW26" s="397"/>
      <c r="MX26" s="397"/>
      <c r="MY26" s="397"/>
      <c r="MZ26" s="397"/>
      <c r="NA26" s="397"/>
      <c r="NB26" s="397"/>
      <c r="NC26" s="397"/>
      <c r="ND26" s="397"/>
      <c r="NE26" s="397"/>
      <c r="NF26" s="397"/>
      <c r="NG26" s="397"/>
      <c r="NH26" s="397"/>
      <c r="NI26" s="397"/>
      <c r="NJ26" s="397"/>
      <c r="NK26" s="397"/>
      <c r="NL26" s="397"/>
      <c r="NM26" s="397"/>
    </row>
    <row r="27" spans="1:377" s="402" customFormat="1" ht="46.5" customHeight="1" x14ac:dyDescent="0.25">
      <c r="A27" s="35">
        <v>164</v>
      </c>
      <c r="B27" s="61" t="s">
        <v>2663</v>
      </c>
      <c r="C27" s="337" t="s">
        <v>24</v>
      </c>
      <c r="D27" s="28" t="s">
        <v>99</v>
      </c>
      <c r="E27" s="26"/>
      <c r="F27" s="28" t="s">
        <v>2663</v>
      </c>
      <c r="G27" s="35" t="s">
        <v>24</v>
      </c>
      <c r="H27" s="25" t="s">
        <v>99</v>
      </c>
      <c r="I27" s="28" t="s">
        <v>2663</v>
      </c>
      <c r="J27" s="456" t="s">
        <v>2664</v>
      </c>
      <c r="K27" s="457" t="s">
        <v>2603</v>
      </c>
      <c r="L27" s="457" t="s">
        <v>2604</v>
      </c>
      <c r="M27" s="456" t="s">
        <v>2665</v>
      </c>
      <c r="N27" s="457" t="s">
        <v>2666</v>
      </c>
      <c r="O27" s="40" t="s">
        <v>247</v>
      </c>
      <c r="P27" s="25" t="s">
        <v>360</v>
      </c>
      <c r="Q27" s="25" t="s">
        <v>2668</v>
      </c>
      <c r="R27" s="25" t="s">
        <v>6</v>
      </c>
      <c r="S27" s="28" t="s">
        <v>2087</v>
      </c>
      <c r="T27" s="61" t="s">
        <v>84</v>
      </c>
      <c r="U27" s="25" t="s">
        <v>2663</v>
      </c>
      <c r="V27" s="25">
        <v>2020</v>
      </c>
      <c r="W27" s="28" t="s">
        <v>2692</v>
      </c>
      <c r="X27" s="35" t="s">
        <v>2693</v>
      </c>
      <c r="Y27" s="25" t="s">
        <v>54</v>
      </c>
      <c r="Z27" s="25" t="s">
        <v>54</v>
      </c>
      <c r="AA27" s="28" t="s">
        <v>84</v>
      </c>
      <c r="AB27" s="419" t="s">
        <v>2628</v>
      </c>
      <c r="AC27" s="465" t="s">
        <v>2628</v>
      </c>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7"/>
      <c r="BY27" s="397"/>
      <c r="BZ27" s="397"/>
      <c r="CA27" s="397"/>
      <c r="CB27" s="397"/>
      <c r="CC27" s="397"/>
      <c r="CD27" s="397"/>
      <c r="CE27" s="397"/>
      <c r="CF27" s="397"/>
      <c r="CG27" s="397"/>
      <c r="CH27" s="397"/>
      <c r="CI27" s="397"/>
      <c r="CJ27" s="397"/>
      <c r="CK27" s="397"/>
      <c r="CL27" s="397"/>
      <c r="CM27" s="397"/>
      <c r="CN27" s="397"/>
      <c r="CO27" s="397"/>
      <c r="CP27" s="397"/>
      <c r="CQ27" s="397"/>
      <c r="CR27" s="397"/>
      <c r="CS27" s="397"/>
      <c r="CT27" s="397"/>
      <c r="CU27" s="397"/>
      <c r="CV27" s="397"/>
      <c r="CW27" s="397"/>
      <c r="CX27" s="397"/>
      <c r="CY27" s="397"/>
      <c r="CZ27" s="397"/>
      <c r="DA27" s="397"/>
      <c r="DB27" s="397"/>
      <c r="DC27" s="397"/>
      <c r="DD27" s="397"/>
      <c r="DE27" s="397"/>
      <c r="DF27" s="397"/>
      <c r="DG27" s="397"/>
      <c r="DH27" s="397"/>
      <c r="DI27" s="397"/>
      <c r="DJ27" s="397"/>
      <c r="DK27" s="397"/>
      <c r="DL27" s="397"/>
      <c r="DM27" s="397"/>
      <c r="DN27" s="397"/>
      <c r="DO27" s="397"/>
      <c r="DP27" s="397"/>
      <c r="DQ27" s="397"/>
      <c r="DR27" s="397"/>
      <c r="DS27" s="397"/>
      <c r="DT27" s="397"/>
      <c r="DU27" s="397"/>
      <c r="DV27" s="397"/>
      <c r="DW27" s="397"/>
      <c r="DX27" s="397"/>
      <c r="DY27" s="397"/>
      <c r="DZ27" s="397"/>
      <c r="EA27" s="397"/>
      <c r="EB27" s="397"/>
      <c r="EC27" s="397"/>
      <c r="ED27" s="397"/>
      <c r="EE27" s="397"/>
      <c r="EF27" s="397"/>
      <c r="EG27" s="397"/>
      <c r="EH27" s="397"/>
      <c r="EI27" s="397"/>
      <c r="EJ27" s="397"/>
      <c r="EK27" s="397"/>
      <c r="EL27" s="397"/>
      <c r="EM27" s="397"/>
      <c r="EN27" s="397"/>
      <c r="EO27" s="397"/>
      <c r="EP27" s="397"/>
      <c r="EQ27" s="397"/>
      <c r="ER27" s="397"/>
      <c r="ES27" s="397"/>
      <c r="ET27" s="397"/>
      <c r="EU27" s="397"/>
      <c r="EV27" s="397"/>
      <c r="EW27" s="397"/>
      <c r="EX27" s="397"/>
      <c r="EY27" s="397"/>
      <c r="EZ27" s="397"/>
      <c r="FA27" s="397"/>
      <c r="FB27" s="397"/>
      <c r="FC27" s="397"/>
      <c r="FD27" s="397"/>
      <c r="FE27" s="397"/>
      <c r="FF27" s="397"/>
      <c r="FG27" s="397"/>
      <c r="FH27" s="397"/>
      <c r="FI27" s="397"/>
      <c r="FJ27" s="397"/>
      <c r="FK27" s="397"/>
      <c r="FL27" s="397"/>
      <c r="FM27" s="397"/>
      <c r="FN27" s="397"/>
      <c r="FO27" s="397"/>
      <c r="FP27" s="397"/>
      <c r="FQ27" s="397"/>
      <c r="FR27" s="397"/>
      <c r="FS27" s="397"/>
      <c r="FT27" s="397"/>
      <c r="FU27" s="397"/>
      <c r="FV27" s="397"/>
      <c r="FW27" s="397"/>
      <c r="FX27" s="397"/>
      <c r="FY27" s="397"/>
      <c r="FZ27" s="397"/>
      <c r="GA27" s="397"/>
      <c r="GB27" s="397"/>
      <c r="GC27" s="397"/>
      <c r="GD27" s="397"/>
      <c r="GE27" s="397"/>
      <c r="GF27" s="397"/>
      <c r="GG27" s="397"/>
      <c r="GH27" s="397"/>
      <c r="GI27" s="397"/>
      <c r="GJ27" s="397"/>
      <c r="GK27" s="397"/>
      <c r="GL27" s="397"/>
      <c r="GM27" s="397"/>
      <c r="GN27" s="397"/>
      <c r="GO27" s="397"/>
      <c r="GP27" s="397"/>
      <c r="GQ27" s="397"/>
      <c r="GR27" s="397"/>
      <c r="GS27" s="397"/>
      <c r="GT27" s="397"/>
      <c r="GU27" s="397"/>
      <c r="GV27" s="397"/>
      <c r="GW27" s="397"/>
      <c r="GX27" s="397"/>
      <c r="GY27" s="397"/>
      <c r="GZ27" s="397"/>
      <c r="HA27" s="397"/>
      <c r="HB27" s="397"/>
      <c r="HC27" s="397"/>
      <c r="HD27" s="397"/>
      <c r="HE27" s="397"/>
      <c r="HF27" s="397"/>
      <c r="HG27" s="397"/>
      <c r="HH27" s="397"/>
      <c r="HI27" s="397"/>
      <c r="HJ27" s="397"/>
      <c r="HK27" s="397"/>
      <c r="HL27" s="397"/>
      <c r="HM27" s="397"/>
      <c r="HN27" s="397"/>
      <c r="HO27" s="397"/>
      <c r="HP27" s="397"/>
      <c r="HQ27" s="397"/>
      <c r="HR27" s="397"/>
      <c r="HS27" s="397"/>
      <c r="HT27" s="397"/>
      <c r="HU27" s="397"/>
      <c r="HV27" s="397"/>
      <c r="HW27" s="397"/>
      <c r="HX27" s="397"/>
      <c r="HY27" s="397"/>
      <c r="HZ27" s="397"/>
      <c r="IA27" s="397"/>
      <c r="IB27" s="397"/>
      <c r="IC27" s="397"/>
      <c r="ID27" s="397"/>
      <c r="IE27" s="397"/>
      <c r="IF27" s="397"/>
      <c r="IG27" s="397"/>
      <c r="IH27" s="397"/>
      <c r="II27" s="397"/>
      <c r="IJ27" s="397"/>
      <c r="IK27" s="397"/>
      <c r="IL27" s="397"/>
      <c r="IM27" s="397"/>
      <c r="IN27" s="397"/>
      <c r="IO27" s="397"/>
      <c r="IP27" s="397"/>
      <c r="IQ27" s="397"/>
      <c r="IR27" s="397"/>
      <c r="IS27" s="397"/>
      <c r="IT27" s="397"/>
      <c r="IU27" s="397"/>
      <c r="IV27" s="397"/>
      <c r="IW27" s="397"/>
      <c r="IX27" s="397"/>
      <c r="IY27" s="397"/>
      <c r="IZ27" s="397"/>
      <c r="JA27" s="397"/>
      <c r="JB27" s="397"/>
      <c r="JC27" s="397"/>
      <c r="JD27" s="397"/>
      <c r="JE27" s="397"/>
      <c r="JF27" s="397"/>
      <c r="JG27" s="397"/>
      <c r="JH27" s="397"/>
      <c r="JI27" s="397"/>
      <c r="JJ27" s="397"/>
      <c r="JK27" s="397"/>
      <c r="JL27" s="397"/>
      <c r="JM27" s="397"/>
      <c r="JN27" s="397"/>
      <c r="JO27" s="397"/>
      <c r="JP27" s="397"/>
      <c r="JQ27" s="397"/>
      <c r="JR27" s="397"/>
      <c r="JS27" s="397"/>
      <c r="JT27" s="397"/>
      <c r="JU27" s="397"/>
      <c r="JV27" s="397"/>
      <c r="JW27" s="397"/>
      <c r="JX27" s="397"/>
      <c r="JY27" s="397"/>
      <c r="JZ27" s="397"/>
      <c r="KA27" s="397"/>
      <c r="KB27" s="397"/>
      <c r="KC27" s="397"/>
      <c r="KD27" s="397"/>
      <c r="KE27" s="397"/>
      <c r="KF27" s="397"/>
      <c r="KG27" s="397"/>
      <c r="KH27" s="397"/>
      <c r="KI27" s="397"/>
      <c r="KJ27" s="397"/>
      <c r="KK27" s="397"/>
      <c r="KL27" s="397"/>
      <c r="KM27" s="397"/>
      <c r="KN27" s="397"/>
      <c r="KO27" s="397"/>
      <c r="KP27" s="397"/>
      <c r="KQ27" s="397"/>
      <c r="KR27" s="397"/>
      <c r="KS27" s="397"/>
      <c r="KT27" s="397"/>
      <c r="KU27" s="397"/>
      <c r="KV27" s="397"/>
      <c r="KW27" s="397"/>
      <c r="KX27" s="397"/>
      <c r="KY27" s="397"/>
      <c r="KZ27" s="397"/>
      <c r="LA27" s="397"/>
      <c r="LB27" s="397"/>
      <c r="LC27" s="397"/>
      <c r="LD27" s="397"/>
      <c r="LE27" s="397"/>
      <c r="LF27" s="397"/>
      <c r="LG27" s="397"/>
      <c r="LH27" s="397"/>
      <c r="LI27" s="397"/>
      <c r="LJ27" s="397"/>
      <c r="LK27" s="397"/>
      <c r="LL27" s="397"/>
      <c r="LM27" s="397"/>
      <c r="LN27" s="397"/>
      <c r="LO27" s="397"/>
      <c r="LP27" s="397"/>
      <c r="LQ27" s="397"/>
      <c r="LR27" s="397"/>
      <c r="LS27" s="397"/>
      <c r="LT27" s="397"/>
      <c r="LU27" s="397"/>
      <c r="LV27" s="397"/>
      <c r="LW27" s="397"/>
      <c r="LX27" s="397"/>
      <c r="LY27" s="397"/>
      <c r="LZ27" s="397"/>
      <c r="MA27" s="397"/>
      <c r="MB27" s="397"/>
      <c r="MC27" s="397"/>
      <c r="MD27" s="397"/>
      <c r="ME27" s="397"/>
      <c r="MF27" s="397"/>
      <c r="MG27" s="397"/>
      <c r="MH27" s="397"/>
      <c r="MI27" s="397"/>
      <c r="MJ27" s="397"/>
      <c r="MK27" s="397"/>
      <c r="ML27" s="397"/>
      <c r="MM27" s="397"/>
      <c r="MN27" s="397"/>
      <c r="MO27" s="397"/>
      <c r="MP27" s="397"/>
      <c r="MQ27" s="397"/>
      <c r="MR27" s="397"/>
      <c r="MS27" s="397"/>
      <c r="MT27" s="397"/>
      <c r="MU27" s="397"/>
      <c r="MV27" s="397"/>
      <c r="MW27" s="397"/>
      <c r="MX27" s="397"/>
      <c r="MY27" s="397"/>
      <c r="MZ27" s="397"/>
      <c r="NA27" s="397"/>
      <c r="NB27" s="397"/>
      <c r="NC27" s="397"/>
      <c r="ND27" s="397"/>
      <c r="NE27" s="397"/>
      <c r="NF27" s="397"/>
      <c r="NG27" s="397"/>
      <c r="NH27" s="397"/>
      <c r="NI27" s="397"/>
      <c r="NJ27" s="397"/>
      <c r="NK27" s="397"/>
      <c r="NL27" s="397"/>
      <c r="NM27" s="397"/>
    </row>
    <row r="28" spans="1:377" s="402" customFormat="1" ht="46.5" customHeight="1" x14ac:dyDescent="0.25">
      <c r="A28" s="35">
        <v>165</v>
      </c>
      <c r="B28" s="61" t="s">
        <v>2663</v>
      </c>
      <c r="C28" s="337" t="s">
        <v>24</v>
      </c>
      <c r="D28" s="28" t="s">
        <v>99</v>
      </c>
      <c r="E28" s="26"/>
      <c r="F28" s="28" t="s">
        <v>2663</v>
      </c>
      <c r="G28" s="35" t="s">
        <v>24</v>
      </c>
      <c r="H28" s="25" t="s">
        <v>99</v>
      </c>
      <c r="I28" s="28" t="s">
        <v>2663</v>
      </c>
      <c r="J28" s="456" t="s">
        <v>2664</v>
      </c>
      <c r="K28" s="457" t="s">
        <v>2603</v>
      </c>
      <c r="L28" s="457" t="s">
        <v>2604</v>
      </c>
      <c r="M28" s="456" t="s">
        <v>2665</v>
      </c>
      <c r="N28" s="457" t="s">
        <v>2666</v>
      </c>
      <c r="O28" s="40" t="s">
        <v>247</v>
      </c>
      <c r="P28" s="25" t="s">
        <v>893</v>
      </c>
      <c r="Q28" s="25" t="s">
        <v>2668</v>
      </c>
      <c r="R28" s="25" t="s">
        <v>6</v>
      </c>
      <c r="S28" s="28" t="s">
        <v>2091</v>
      </c>
      <c r="T28" s="61" t="s">
        <v>84</v>
      </c>
      <c r="U28" s="25" t="s">
        <v>2663</v>
      </c>
      <c r="V28" s="25">
        <v>2020</v>
      </c>
      <c r="W28" s="28" t="s">
        <v>2694</v>
      </c>
      <c r="X28" s="32" t="s">
        <v>2695</v>
      </c>
      <c r="Y28" s="25" t="s">
        <v>54</v>
      </c>
      <c r="Z28" s="25" t="s">
        <v>54</v>
      </c>
      <c r="AA28" s="28" t="s">
        <v>84</v>
      </c>
      <c r="AB28" s="398" t="s">
        <v>2627</v>
      </c>
      <c r="AC28" s="465" t="s">
        <v>2672</v>
      </c>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c r="BP28" s="397"/>
      <c r="BQ28" s="397"/>
      <c r="BR28" s="397"/>
      <c r="BS28" s="397"/>
      <c r="BT28" s="397"/>
      <c r="BU28" s="397"/>
      <c r="BV28" s="397"/>
      <c r="BW28" s="397"/>
      <c r="BX28" s="397"/>
      <c r="BY28" s="397"/>
      <c r="BZ28" s="397"/>
      <c r="CA28" s="397"/>
      <c r="CB28" s="397"/>
      <c r="CC28" s="397"/>
      <c r="CD28" s="397"/>
      <c r="CE28" s="397"/>
      <c r="CF28" s="397"/>
      <c r="CG28" s="397"/>
      <c r="CH28" s="397"/>
      <c r="CI28" s="397"/>
      <c r="CJ28" s="397"/>
      <c r="CK28" s="397"/>
      <c r="CL28" s="397"/>
      <c r="CM28" s="397"/>
      <c r="CN28" s="397"/>
      <c r="CO28" s="397"/>
      <c r="CP28" s="397"/>
      <c r="CQ28" s="397"/>
      <c r="CR28" s="397"/>
      <c r="CS28" s="397"/>
      <c r="CT28" s="397"/>
      <c r="CU28" s="397"/>
      <c r="CV28" s="397"/>
      <c r="CW28" s="397"/>
      <c r="CX28" s="397"/>
      <c r="CY28" s="397"/>
      <c r="CZ28" s="397"/>
      <c r="DA28" s="397"/>
      <c r="DB28" s="397"/>
      <c r="DC28" s="397"/>
      <c r="DD28" s="397"/>
      <c r="DE28" s="397"/>
      <c r="DF28" s="397"/>
      <c r="DG28" s="397"/>
      <c r="DH28" s="397"/>
      <c r="DI28" s="397"/>
      <c r="DJ28" s="397"/>
      <c r="DK28" s="397"/>
      <c r="DL28" s="397"/>
      <c r="DM28" s="397"/>
      <c r="DN28" s="397"/>
      <c r="DO28" s="397"/>
      <c r="DP28" s="397"/>
      <c r="DQ28" s="397"/>
      <c r="DR28" s="397"/>
      <c r="DS28" s="397"/>
      <c r="DT28" s="397"/>
      <c r="DU28" s="397"/>
      <c r="DV28" s="397"/>
      <c r="DW28" s="397"/>
      <c r="DX28" s="397"/>
      <c r="DY28" s="397"/>
      <c r="DZ28" s="397"/>
      <c r="EA28" s="397"/>
      <c r="EB28" s="397"/>
      <c r="EC28" s="397"/>
      <c r="ED28" s="397"/>
      <c r="EE28" s="397"/>
      <c r="EF28" s="397"/>
      <c r="EG28" s="397"/>
      <c r="EH28" s="397"/>
      <c r="EI28" s="397"/>
      <c r="EJ28" s="397"/>
      <c r="EK28" s="397"/>
      <c r="EL28" s="397"/>
      <c r="EM28" s="397"/>
      <c r="EN28" s="397"/>
      <c r="EO28" s="397"/>
      <c r="EP28" s="397"/>
      <c r="EQ28" s="397"/>
      <c r="ER28" s="397"/>
      <c r="ES28" s="397"/>
      <c r="ET28" s="397"/>
      <c r="EU28" s="397"/>
      <c r="EV28" s="397"/>
      <c r="EW28" s="397"/>
      <c r="EX28" s="397"/>
      <c r="EY28" s="397"/>
      <c r="EZ28" s="397"/>
      <c r="FA28" s="397"/>
      <c r="FB28" s="397"/>
      <c r="FC28" s="397"/>
      <c r="FD28" s="397"/>
      <c r="FE28" s="397"/>
      <c r="FF28" s="397"/>
      <c r="FG28" s="397"/>
      <c r="FH28" s="397"/>
      <c r="FI28" s="397"/>
      <c r="FJ28" s="397"/>
      <c r="FK28" s="397"/>
      <c r="FL28" s="397"/>
      <c r="FM28" s="397"/>
      <c r="FN28" s="397"/>
      <c r="FO28" s="397"/>
      <c r="FP28" s="397"/>
      <c r="FQ28" s="397"/>
      <c r="FR28" s="397"/>
      <c r="FS28" s="397"/>
      <c r="FT28" s="397"/>
      <c r="FU28" s="397"/>
      <c r="FV28" s="397"/>
      <c r="FW28" s="397"/>
      <c r="FX28" s="397"/>
      <c r="FY28" s="397"/>
      <c r="FZ28" s="397"/>
      <c r="GA28" s="397"/>
      <c r="GB28" s="397"/>
      <c r="GC28" s="397"/>
      <c r="GD28" s="397"/>
      <c r="GE28" s="397"/>
      <c r="GF28" s="397"/>
      <c r="GG28" s="397"/>
      <c r="GH28" s="397"/>
      <c r="GI28" s="397"/>
      <c r="GJ28" s="397"/>
      <c r="GK28" s="397"/>
      <c r="GL28" s="397"/>
      <c r="GM28" s="397"/>
      <c r="GN28" s="397"/>
      <c r="GO28" s="397"/>
      <c r="GP28" s="397"/>
      <c r="GQ28" s="397"/>
      <c r="GR28" s="397"/>
      <c r="GS28" s="397"/>
      <c r="GT28" s="397"/>
      <c r="GU28" s="397"/>
      <c r="GV28" s="397"/>
      <c r="GW28" s="397"/>
      <c r="GX28" s="397"/>
      <c r="GY28" s="397"/>
      <c r="GZ28" s="397"/>
      <c r="HA28" s="397"/>
      <c r="HB28" s="397"/>
      <c r="HC28" s="397"/>
      <c r="HD28" s="397"/>
      <c r="HE28" s="397"/>
      <c r="HF28" s="397"/>
      <c r="HG28" s="397"/>
      <c r="HH28" s="397"/>
      <c r="HI28" s="397"/>
      <c r="HJ28" s="397"/>
      <c r="HK28" s="397"/>
      <c r="HL28" s="397"/>
      <c r="HM28" s="397"/>
      <c r="HN28" s="397"/>
      <c r="HO28" s="397"/>
      <c r="HP28" s="397"/>
      <c r="HQ28" s="397"/>
      <c r="HR28" s="397"/>
      <c r="HS28" s="397"/>
      <c r="HT28" s="397"/>
      <c r="HU28" s="397"/>
      <c r="HV28" s="397"/>
      <c r="HW28" s="397"/>
      <c r="HX28" s="397"/>
      <c r="HY28" s="397"/>
      <c r="HZ28" s="397"/>
      <c r="IA28" s="397"/>
      <c r="IB28" s="397"/>
      <c r="IC28" s="397"/>
      <c r="ID28" s="397"/>
      <c r="IE28" s="397"/>
      <c r="IF28" s="397"/>
      <c r="IG28" s="397"/>
      <c r="IH28" s="397"/>
      <c r="II28" s="397"/>
      <c r="IJ28" s="397"/>
      <c r="IK28" s="397"/>
      <c r="IL28" s="397"/>
      <c r="IM28" s="397"/>
      <c r="IN28" s="397"/>
      <c r="IO28" s="397"/>
      <c r="IP28" s="397"/>
      <c r="IQ28" s="397"/>
      <c r="IR28" s="397"/>
      <c r="IS28" s="397"/>
      <c r="IT28" s="397"/>
      <c r="IU28" s="397"/>
      <c r="IV28" s="397"/>
      <c r="IW28" s="397"/>
      <c r="IX28" s="397"/>
      <c r="IY28" s="397"/>
      <c r="IZ28" s="397"/>
      <c r="JA28" s="397"/>
      <c r="JB28" s="397"/>
      <c r="JC28" s="397"/>
      <c r="JD28" s="397"/>
      <c r="JE28" s="397"/>
      <c r="JF28" s="397"/>
      <c r="JG28" s="397"/>
      <c r="JH28" s="397"/>
      <c r="JI28" s="397"/>
      <c r="JJ28" s="397"/>
      <c r="JK28" s="397"/>
      <c r="JL28" s="397"/>
      <c r="JM28" s="397"/>
      <c r="JN28" s="397"/>
      <c r="JO28" s="397"/>
      <c r="JP28" s="397"/>
      <c r="JQ28" s="397"/>
      <c r="JR28" s="397"/>
      <c r="JS28" s="397"/>
      <c r="JT28" s="397"/>
      <c r="JU28" s="397"/>
      <c r="JV28" s="397"/>
      <c r="JW28" s="397"/>
      <c r="JX28" s="397"/>
      <c r="JY28" s="397"/>
      <c r="JZ28" s="397"/>
      <c r="KA28" s="397"/>
      <c r="KB28" s="397"/>
      <c r="KC28" s="397"/>
      <c r="KD28" s="397"/>
      <c r="KE28" s="397"/>
      <c r="KF28" s="397"/>
      <c r="KG28" s="397"/>
      <c r="KH28" s="397"/>
      <c r="KI28" s="397"/>
      <c r="KJ28" s="397"/>
      <c r="KK28" s="397"/>
      <c r="KL28" s="397"/>
      <c r="KM28" s="397"/>
      <c r="KN28" s="397"/>
      <c r="KO28" s="397"/>
      <c r="KP28" s="397"/>
      <c r="KQ28" s="397"/>
      <c r="KR28" s="397"/>
      <c r="KS28" s="397"/>
      <c r="KT28" s="397"/>
      <c r="KU28" s="397"/>
      <c r="KV28" s="397"/>
      <c r="KW28" s="397"/>
      <c r="KX28" s="397"/>
      <c r="KY28" s="397"/>
      <c r="KZ28" s="397"/>
      <c r="LA28" s="397"/>
      <c r="LB28" s="397"/>
      <c r="LC28" s="397"/>
      <c r="LD28" s="397"/>
      <c r="LE28" s="397"/>
      <c r="LF28" s="397"/>
      <c r="LG28" s="397"/>
      <c r="LH28" s="397"/>
      <c r="LI28" s="397"/>
      <c r="LJ28" s="397"/>
      <c r="LK28" s="397"/>
      <c r="LL28" s="397"/>
      <c r="LM28" s="397"/>
      <c r="LN28" s="397"/>
      <c r="LO28" s="397"/>
      <c r="LP28" s="397"/>
      <c r="LQ28" s="397"/>
      <c r="LR28" s="397"/>
      <c r="LS28" s="397"/>
      <c r="LT28" s="397"/>
      <c r="LU28" s="397"/>
      <c r="LV28" s="397"/>
      <c r="LW28" s="397"/>
      <c r="LX28" s="397"/>
      <c r="LY28" s="397"/>
      <c r="LZ28" s="397"/>
      <c r="MA28" s="397"/>
      <c r="MB28" s="397"/>
      <c r="MC28" s="397"/>
      <c r="MD28" s="397"/>
      <c r="ME28" s="397"/>
      <c r="MF28" s="397"/>
      <c r="MG28" s="397"/>
      <c r="MH28" s="397"/>
      <c r="MI28" s="397"/>
      <c r="MJ28" s="397"/>
      <c r="MK28" s="397"/>
      <c r="ML28" s="397"/>
      <c r="MM28" s="397"/>
      <c r="MN28" s="397"/>
      <c r="MO28" s="397"/>
      <c r="MP28" s="397"/>
      <c r="MQ28" s="397"/>
      <c r="MR28" s="397"/>
      <c r="MS28" s="397"/>
      <c r="MT28" s="397"/>
      <c r="MU28" s="397"/>
      <c r="MV28" s="397"/>
      <c r="MW28" s="397"/>
      <c r="MX28" s="397"/>
      <c r="MY28" s="397"/>
      <c r="MZ28" s="397"/>
      <c r="NA28" s="397"/>
      <c r="NB28" s="397"/>
      <c r="NC28" s="397"/>
      <c r="ND28" s="397"/>
      <c r="NE28" s="397"/>
      <c r="NF28" s="397"/>
      <c r="NG28" s="397"/>
      <c r="NH28" s="397"/>
      <c r="NI28" s="397"/>
      <c r="NJ28" s="397"/>
      <c r="NK28" s="397"/>
      <c r="NL28" s="397"/>
      <c r="NM28" s="397"/>
    </row>
    <row r="29" spans="1:377" s="402" customFormat="1" ht="46.5" customHeight="1" x14ac:dyDescent="0.25">
      <c r="A29" s="35">
        <v>166</v>
      </c>
      <c r="B29" s="61" t="s">
        <v>2663</v>
      </c>
      <c r="C29" s="337" t="s">
        <v>24</v>
      </c>
      <c r="D29" s="28" t="s">
        <v>99</v>
      </c>
      <c r="E29" s="26"/>
      <c r="F29" s="28" t="s">
        <v>2663</v>
      </c>
      <c r="G29" s="35" t="s">
        <v>24</v>
      </c>
      <c r="H29" s="25" t="s">
        <v>99</v>
      </c>
      <c r="I29" s="28" t="s">
        <v>2663</v>
      </c>
      <c r="J29" s="456" t="s">
        <v>2664</v>
      </c>
      <c r="K29" s="457" t="s">
        <v>2603</v>
      </c>
      <c r="L29" s="457" t="s">
        <v>2604</v>
      </c>
      <c r="M29" s="456" t="s">
        <v>2665</v>
      </c>
      <c r="N29" s="457" t="s">
        <v>2666</v>
      </c>
      <c r="O29" s="40" t="s">
        <v>2696</v>
      </c>
      <c r="P29" s="25" t="s">
        <v>2697</v>
      </c>
      <c r="Q29" s="25" t="s">
        <v>2668</v>
      </c>
      <c r="R29" s="25" t="s">
        <v>6</v>
      </c>
      <c r="S29" s="28" t="s">
        <v>2100</v>
      </c>
      <c r="T29" s="61" t="s">
        <v>84</v>
      </c>
      <c r="U29" s="25" t="s">
        <v>2663</v>
      </c>
      <c r="V29" s="25">
        <v>2020</v>
      </c>
      <c r="W29" s="28" t="s">
        <v>2698</v>
      </c>
      <c r="X29" s="27" t="s">
        <v>2699</v>
      </c>
      <c r="Y29" s="25" t="s">
        <v>54</v>
      </c>
      <c r="Z29" s="25" t="s">
        <v>54</v>
      </c>
      <c r="AA29" s="28" t="s">
        <v>84</v>
      </c>
      <c r="AB29" s="398" t="s">
        <v>2614</v>
      </c>
      <c r="AC29" s="465" t="s">
        <v>2614</v>
      </c>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7"/>
      <c r="BG29" s="397"/>
      <c r="BH29" s="397"/>
      <c r="BI29" s="397"/>
      <c r="BJ29" s="397"/>
      <c r="BK29" s="397"/>
      <c r="BL29" s="397"/>
      <c r="BM29" s="397"/>
      <c r="BN29" s="397"/>
      <c r="BO29" s="397"/>
      <c r="BP29" s="397"/>
      <c r="BQ29" s="397"/>
      <c r="BR29" s="397"/>
      <c r="BS29" s="397"/>
      <c r="BT29" s="397"/>
      <c r="BU29" s="397"/>
      <c r="BV29" s="397"/>
      <c r="BW29" s="397"/>
      <c r="BX29" s="397"/>
      <c r="BY29" s="397"/>
      <c r="BZ29" s="397"/>
      <c r="CA29" s="397"/>
      <c r="CB29" s="397"/>
      <c r="CC29" s="397"/>
      <c r="CD29" s="397"/>
      <c r="CE29" s="397"/>
      <c r="CF29" s="397"/>
      <c r="CG29" s="397"/>
      <c r="CH29" s="397"/>
      <c r="CI29" s="397"/>
      <c r="CJ29" s="397"/>
      <c r="CK29" s="397"/>
      <c r="CL29" s="397"/>
      <c r="CM29" s="397"/>
      <c r="CN29" s="397"/>
      <c r="CO29" s="397"/>
      <c r="CP29" s="397"/>
      <c r="CQ29" s="397"/>
      <c r="CR29" s="397"/>
      <c r="CS29" s="397"/>
      <c r="CT29" s="397"/>
      <c r="CU29" s="397"/>
      <c r="CV29" s="397"/>
      <c r="CW29" s="397"/>
      <c r="CX29" s="397"/>
      <c r="CY29" s="397"/>
      <c r="CZ29" s="397"/>
      <c r="DA29" s="397"/>
      <c r="DB29" s="397"/>
      <c r="DC29" s="397"/>
      <c r="DD29" s="397"/>
      <c r="DE29" s="397"/>
      <c r="DF29" s="397"/>
      <c r="DG29" s="397"/>
      <c r="DH29" s="397"/>
      <c r="DI29" s="397"/>
      <c r="DJ29" s="397"/>
      <c r="DK29" s="397"/>
      <c r="DL29" s="397"/>
      <c r="DM29" s="397"/>
      <c r="DN29" s="397"/>
      <c r="DO29" s="397"/>
      <c r="DP29" s="397"/>
      <c r="DQ29" s="397"/>
      <c r="DR29" s="397"/>
      <c r="DS29" s="397"/>
      <c r="DT29" s="397"/>
      <c r="DU29" s="397"/>
      <c r="DV29" s="397"/>
      <c r="DW29" s="397"/>
      <c r="DX29" s="397"/>
      <c r="DY29" s="397"/>
      <c r="DZ29" s="397"/>
      <c r="EA29" s="397"/>
      <c r="EB29" s="397"/>
      <c r="EC29" s="397"/>
      <c r="ED29" s="397"/>
      <c r="EE29" s="397"/>
      <c r="EF29" s="397"/>
      <c r="EG29" s="397"/>
      <c r="EH29" s="397"/>
      <c r="EI29" s="397"/>
      <c r="EJ29" s="397"/>
      <c r="EK29" s="397"/>
      <c r="EL29" s="397"/>
      <c r="EM29" s="397"/>
      <c r="EN29" s="397"/>
      <c r="EO29" s="397"/>
      <c r="EP29" s="397"/>
      <c r="EQ29" s="397"/>
      <c r="ER29" s="397"/>
      <c r="ES29" s="397"/>
      <c r="ET29" s="397"/>
      <c r="EU29" s="397"/>
      <c r="EV29" s="397"/>
      <c r="EW29" s="397"/>
      <c r="EX29" s="397"/>
      <c r="EY29" s="397"/>
      <c r="EZ29" s="397"/>
      <c r="FA29" s="397"/>
      <c r="FB29" s="397"/>
      <c r="FC29" s="397"/>
      <c r="FD29" s="397"/>
      <c r="FE29" s="397"/>
      <c r="FF29" s="397"/>
      <c r="FG29" s="397"/>
      <c r="FH29" s="397"/>
      <c r="FI29" s="397"/>
      <c r="FJ29" s="397"/>
      <c r="FK29" s="397"/>
      <c r="FL29" s="397"/>
      <c r="FM29" s="397"/>
      <c r="FN29" s="397"/>
      <c r="FO29" s="397"/>
      <c r="FP29" s="397"/>
      <c r="FQ29" s="397"/>
      <c r="FR29" s="397"/>
      <c r="FS29" s="397"/>
      <c r="FT29" s="397"/>
      <c r="FU29" s="397"/>
      <c r="FV29" s="397"/>
      <c r="FW29" s="397"/>
      <c r="FX29" s="397"/>
      <c r="FY29" s="397"/>
      <c r="FZ29" s="397"/>
      <c r="GA29" s="397"/>
      <c r="GB29" s="397"/>
      <c r="GC29" s="397"/>
      <c r="GD29" s="397"/>
      <c r="GE29" s="397"/>
      <c r="GF29" s="397"/>
      <c r="GG29" s="397"/>
      <c r="GH29" s="397"/>
      <c r="GI29" s="397"/>
      <c r="GJ29" s="397"/>
      <c r="GK29" s="397"/>
      <c r="GL29" s="397"/>
      <c r="GM29" s="397"/>
      <c r="GN29" s="397"/>
      <c r="GO29" s="397"/>
      <c r="GP29" s="397"/>
      <c r="GQ29" s="397"/>
      <c r="GR29" s="397"/>
      <c r="GS29" s="397"/>
      <c r="GT29" s="397"/>
      <c r="GU29" s="397"/>
      <c r="GV29" s="397"/>
      <c r="GW29" s="397"/>
      <c r="GX29" s="397"/>
      <c r="GY29" s="397"/>
      <c r="GZ29" s="397"/>
      <c r="HA29" s="397"/>
      <c r="HB29" s="397"/>
      <c r="HC29" s="397"/>
      <c r="HD29" s="397"/>
      <c r="HE29" s="397"/>
      <c r="HF29" s="397"/>
      <c r="HG29" s="397"/>
      <c r="HH29" s="397"/>
      <c r="HI29" s="397"/>
      <c r="HJ29" s="397"/>
      <c r="HK29" s="397"/>
      <c r="HL29" s="397"/>
      <c r="HM29" s="397"/>
      <c r="HN29" s="397"/>
      <c r="HO29" s="397"/>
      <c r="HP29" s="397"/>
      <c r="HQ29" s="397"/>
      <c r="HR29" s="397"/>
      <c r="HS29" s="397"/>
      <c r="HT29" s="397"/>
      <c r="HU29" s="397"/>
      <c r="HV29" s="397"/>
      <c r="HW29" s="397"/>
      <c r="HX29" s="397"/>
      <c r="HY29" s="397"/>
      <c r="HZ29" s="397"/>
      <c r="IA29" s="397"/>
      <c r="IB29" s="397"/>
      <c r="IC29" s="397"/>
      <c r="ID29" s="397"/>
      <c r="IE29" s="397"/>
      <c r="IF29" s="397"/>
      <c r="IG29" s="397"/>
      <c r="IH29" s="397"/>
      <c r="II29" s="397"/>
      <c r="IJ29" s="397"/>
      <c r="IK29" s="397"/>
      <c r="IL29" s="397"/>
      <c r="IM29" s="397"/>
      <c r="IN29" s="397"/>
      <c r="IO29" s="397"/>
      <c r="IP29" s="397"/>
      <c r="IQ29" s="397"/>
      <c r="IR29" s="397"/>
      <c r="IS29" s="397"/>
      <c r="IT29" s="397"/>
      <c r="IU29" s="397"/>
      <c r="IV29" s="397"/>
      <c r="IW29" s="397"/>
      <c r="IX29" s="397"/>
      <c r="IY29" s="397"/>
      <c r="IZ29" s="397"/>
      <c r="JA29" s="397"/>
      <c r="JB29" s="397"/>
      <c r="JC29" s="397"/>
      <c r="JD29" s="397"/>
      <c r="JE29" s="397"/>
      <c r="JF29" s="397"/>
      <c r="JG29" s="397"/>
      <c r="JH29" s="397"/>
      <c r="JI29" s="397"/>
      <c r="JJ29" s="397"/>
      <c r="JK29" s="397"/>
      <c r="JL29" s="397"/>
      <c r="JM29" s="397"/>
      <c r="JN29" s="397"/>
      <c r="JO29" s="397"/>
      <c r="JP29" s="397"/>
      <c r="JQ29" s="397"/>
      <c r="JR29" s="397"/>
      <c r="JS29" s="397"/>
      <c r="JT29" s="397"/>
      <c r="JU29" s="397"/>
      <c r="JV29" s="397"/>
      <c r="JW29" s="397"/>
      <c r="JX29" s="397"/>
      <c r="JY29" s="397"/>
      <c r="JZ29" s="397"/>
      <c r="KA29" s="397"/>
      <c r="KB29" s="397"/>
      <c r="KC29" s="397"/>
      <c r="KD29" s="397"/>
      <c r="KE29" s="397"/>
      <c r="KF29" s="397"/>
      <c r="KG29" s="397"/>
      <c r="KH29" s="397"/>
      <c r="KI29" s="397"/>
      <c r="KJ29" s="397"/>
      <c r="KK29" s="397"/>
      <c r="KL29" s="397"/>
      <c r="KM29" s="397"/>
      <c r="KN29" s="397"/>
      <c r="KO29" s="397"/>
      <c r="KP29" s="397"/>
      <c r="KQ29" s="397"/>
      <c r="KR29" s="397"/>
      <c r="KS29" s="397"/>
      <c r="KT29" s="397"/>
      <c r="KU29" s="397"/>
      <c r="KV29" s="397"/>
      <c r="KW29" s="397"/>
      <c r="KX29" s="397"/>
      <c r="KY29" s="397"/>
      <c r="KZ29" s="397"/>
      <c r="LA29" s="397"/>
      <c r="LB29" s="397"/>
      <c r="LC29" s="397"/>
      <c r="LD29" s="397"/>
      <c r="LE29" s="397"/>
      <c r="LF29" s="397"/>
      <c r="LG29" s="397"/>
      <c r="LH29" s="397"/>
      <c r="LI29" s="397"/>
      <c r="LJ29" s="397"/>
      <c r="LK29" s="397"/>
      <c r="LL29" s="397"/>
      <c r="LM29" s="397"/>
      <c r="LN29" s="397"/>
      <c r="LO29" s="397"/>
      <c r="LP29" s="397"/>
      <c r="LQ29" s="397"/>
      <c r="LR29" s="397"/>
      <c r="LS29" s="397"/>
      <c r="LT29" s="397"/>
      <c r="LU29" s="397"/>
      <c r="LV29" s="397"/>
      <c r="LW29" s="397"/>
      <c r="LX29" s="397"/>
      <c r="LY29" s="397"/>
      <c r="LZ29" s="397"/>
      <c r="MA29" s="397"/>
      <c r="MB29" s="397"/>
      <c r="MC29" s="397"/>
      <c r="MD29" s="397"/>
      <c r="ME29" s="397"/>
      <c r="MF29" s="397"/>
      <c r="MG29" s="397"/>
      <c r="MH29" s="397"/>
      <c r="MI29" s="397"/>
      <c r="MJ29" s="397"/>
      <c r="MK29" s="397"/>
      <c r="ML29" s="397"/>
      <c r="MM29" s="397"/>
      <c r="MN29" s="397"/>
      <c r="MO29" s="397"/>
      <c r="MP29" s="397"/>
      <c r="MQ29" s="397"/>
      <c r="MR29" s="397"/>
      <c r="MS29" s="397"/>
      <c r="MT29" s="397"/>
      <c r="MU29" s="397"/>
      <c r="MV29" s="397"/>
      <c r="MW29" s="397"/>
      <c r="MX29" s="397"/>
      <c r="MY29" s="397"/>
      <c r="MZ29" s="397"/>
      <c r="NA29" s="397"/>
      <c r="NB29" s="397"/>
      <c r="NC29" s="397"/>
      <c r="ND29" s="397"/>
      <c r="NE29" s="397"/>
      <c r="NF29" s="397"/>
      <c r="NG29" s="397"/>
      <c r="NH29" s="397"/>
      <c r="NI29" s="397"/>
      <c r="NJ29" s="397"/>
      <c r="NK29" s="397"/>
      <c r="NL29" s="397"/>
      <c r="NM29" s="397"/>
    </row>
    <row r="30" spans="1:377" s="402" customFormat="1" ht="46.5" customHeight="1" x14ac:dyDescent="0.25">
      <c r="A30" s="35">
        <v>167</v>
      </c>
      <c r="B30" s="61" t="s">
        <v>2663</v>
      </c>
      <c r="C30" s="337" t="s">
        <v>24</v>
      </c>
      <c r="D30" s="28" t="s">
        <v>99</v>
      </c>
      <c r="E30" s="26"/>
      <c r="F30" s="28" t="s">
        <v>2663</v>
      </c>
      <c r="G30" s="35" t="s">
        <v>24</v>
      </c>
      <c r="H30" s="25" t="s">
        <v>99</v>
      </c>
      <c r="I30" s="28" t="s">
        <v>2663</v>
      </c>
      <c r="J30" s="456" t="s">
        <v>2664</v>
      </c>
      <c r="K30" s="457" t="s">
        <v>2603</v>
      </c>
      <c r="L30" s="457" t="s">
        <v>2604</v>
      </c>
      <c r="M30" s="456" t="s">
        <v>2665</v>
      </c>
      <c r="N30" s="457" t="s">
        <v>2666</v>
      </c>
      <c r="O30" s="40" t="s">
        <v>247</v>
      </c>
      <c r="P30" s="25" t="s">
        <v>360</v>
      </c>
      <c r="Q30" s="25" t="s">
        <v>2668</v>
      </c>
      <c r="R30" s="25" t="s">
        <v>6</v>
      </c>
      <c r="S30" s="28" t="s">
        <v>2700</v>
      </c>
      <c r="T30" s="61" t="s">
        <v>84</v>
      </c>
      <c r="U30" s="25" t="s">
        <v>2663</v>
      </c>
      <c r="V30" s="25">
        <v>2020</v>
      </c>
      <c r="W30" s="28" t="s">
        <v>2701</v>
      </c>
      <c r="X30" s="32" t="s">
        <v>2702</v>
      </c>
      <c r="Y30" s="25" t="s">
        <v>54</v>
      </c>
      <c r="Z30" s="25" t="s">
        <v>54</v>
      </c>
      <c r="AA30" s="28" t="s">
        <v>84</v>
      </c>
      <c r="AB30" s="398" t="s">
        <v>2627</v>
      </c>
      <c r="AC30" s="25" t="s">
        <v>2703</v>
      </c>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397"/>
      <c r="BC30" s="397"/>
      <c r="BD30" s="397"/>
      <c r="BE30" s="397"/>
      <c r="BF30" s="397"/>
      <c r="BG30" s="397"/>
      <c r="BH30" s="397"/>
      <c r="BI30" s="397"/>
      <c r="BJ30" s="397"/>
      <c r="BK30" s="397"/>
      <c r="BL30" s="397"/>
      <c r="BM30" s="397"/>
      <c r="BN30" s="397"/>
      <c r="BO30" s="397"/>
      <c r="BP30" s="397"/>
      <c r="BQ30" s="397"/>
      <c r="BR30" s="397"/>
      <c r="BS30" s="397"/>
      <c r="BT30" s="397"/>
      <c r="BU30" s="397"/>
      <c r="BV30" s="397"/>
      <c r="BW30" s="397"/>
      <c r="BX30" s="397"/>
      <c r="BY30" s="397"/>
      <c r="BZ30" s="397"/>
      <c r="CA30" s="397"/>
      <c r="CB30" s="397"/>
      <c r="CC30" s="397"/>
      <c r="CD30" s="397"/>
      <c r="CE30" s="397"/>
      <c r="CF30" s="397"/>
      <c r="CG30" s="397"/>
      <c r="CH30" s="397"/>
      <c r="CI30" s="397"/>
      <c r="CJ30" s="397"/>
      <c r="CK30" s="397"/>
      <c r="CL30" s="397"/>
      <c r="CM30" s="397"/>
      <c r="CN30" s="397"/>
      <c r="CO30" s="397"/>
      <c r="CP30" s="397"/>
      <c r="CQ30" s="397"/>
      <c r="CR30" s="397"/>
      <c r="CS30" s="397"/>
      <c r="CT30" s="397"/>
      <c r="CU30" s="397"/>
      <c r="CV30" s="397"/>
      <c r="CW30" s="397"/>
      <c r="CX30" s="397"/>
      <c r="CY30" s="397"/>
      <c r="CZ30" s="397"/>
      <c r="DA30" s="397"/>
      <c r="DB30" s="397"/>
      <c r="DC30" s="397"/>
      <c r="DD30" s="397"/>
      <c r="DE30" s="397"/>
      <c r="DF30" s="397"/>
      <c r="DG30" s="397"/>
      <c r="DH30" s="397"/>
      <c r="DI30" s="397"/>
      <c r="DJ30" s="397"/>
      <c r="DK30" s="397"/>
      <c r="DL30" s="397"/>
      <c r="DM30" s="397"/>
      <c r="DN30" s="397"/>
      <c r="DO30" s="397"/>
      <c r="DP30" s="397"/>
      <c r="DQ30" s="397"/>
      <c r="DR30" s="397"/>
      <c r="DS30" s="397"/>
      <c r="DT30" s="397"/>
      <c r="DU30" s="397"/>
      <c r="DV30" s="397"/>
      <c r="DW30" s="397"/>
      <c r="DX30" s="397"/>
      <c r="DY30" s="397"/>
      <c r="DZ30" s="397"/>
      <c r="EA30" s="397"/>
      <c r="EB30" s="397"/>
      <c r="EC30" s="397"/>
      <c r="ED30" s="397"/>
      <c r="EE30" s="397"/>
      <c r="EF30" s="397"/>
      <c r="EG30" s="397"/>
      <c r="EH30" s="397"/>
      <c r="EI30" s="397"/>
      <c r="EJ30" s="397"/>
      <c r="EK30" s="397"/>
      <c r="EL30" s="397"/>
      <c r="EM30" s="397"/>
      <c r="EN30" s="397"/>
      <c r="EO30" s="397"/>
      <c r="EP30" s="397"/>
      <c r="EQ30" s="397"/>
      <c r="ER30" s="397"/>
      <c r="ES30" s="397"/>
      <c r="ET30" s="397"/>
      <c r="EU30" s="397"/>
      <c r="EV30" s="397"/>
      <c r="EW30" s="397"/>
      <c r="EX30" s="397"/>
      <c r="EY30" s="397"/>
      <c r="EZ30" s="397"/>
      <c r="FA30" s="397"/>
      <c r="FB30" s="397"/>
      <c r="FC30" s="397"/>
      <c r="FD30" s="397"/>
      <c r="FE30" s="397"/>
      <c r="FF30" s="397"/>
      <c r="FG30" s="397"/>
      <c r="FH30" s="397"/>
      <c r="FI30" s="397"/>
      <c r="FJ30" s="397"/>
      <c r="FK30" s="397"/>
      <c r="FL30" s="397"/>
      <c r="FM30" s="397"/>
      <c r="FN30" s="397"/>
      <c r="FO30" s="397"/>
      <c r="FP30" s="397"/>
      <c r="FQ30" s="397"/>
      <c r="FR30" s="397"/>
      <c r="FS30" s="397"/>
      <c r="FT30" s="397"/>
      <c r="FU30" s="397"/>
      <c r="FV30" s="397"/>
      <c r="FW30" s="397"/>
      <c r="FX30" s="397"/>
      <c r="FY30" s="397"/>
      <c r="FZ30" s="397"/>
      <c r="GA30" s="397"/>
      <c r="GB30" s="397"/>
      <c r="GC30" s="397"/>
      <c r="GD30" s="397"/>
      <c r="GE30" s="397"/>
      <c r="GF30" s="397"/>
      <c r="GG30" s="397"/>
      <c r="GH30" s="397"/>
      <c r="GI30" s="397"/>
      <c r="GJ30" s="397"/>
      <c r="GK30" s="397"/>
      <c r="GL30" s="397"/>
      <c r="GM30" s="397"/>
      <c r="GN30" s="397"/>
      <c r="GO30" s="397"/>
      <c r="GP30" s="397"/>
      <c r="GQ30" s="397"/>
      <c r="GR30" s="397"/>
      <c r="GS30" s="397"/>
      <c r="GT30" s="397"/>
      <c r="GU30" s="397"/>
      <c r="GV30" s="397"/>
      <c r="GW30" s="397"/>
      <c r="GX30" s="397"/>
      <c r="GY30" s="397"/>
      <c r="GZ30" s="397"/>
      <c r="HA30" s="397"/>
      <c r="HB30" s="397"/>
      <c r="HC30" s="397"/>
      <c r="HD30" s="397"/>
      <c r="HE30" s="397"/>
      <c r="HF30" s="397"/>
      <c r="HG30" s="397"/>
      <c r="HH30" s="397"/>
      <c r="HI30" s="397"/>
      <c r="HJ30" s="397"/>
      <c r="HK30" s="397"/>
      <c r="HL30" s="397"/>
      <c r="HM30" s="397"/>
      <c r="HN30" s="397"/>
      <c r="HO30" s="397"/>
      <c r="HP30" s="397"/>
      <c r="HQ30" s="397"/>
      <c r="HR30" s="397"/>
      <c r="HS30" s="397"/>
      <c r="HT30" s="397"/>
      <c r="HU30" s="397"/>
      <c r="HV30" s="397"/>
      <c r="HW30" s="397"/>
      <c r="HX30" s="397"/>
      <c r="HY30" s="397"/>
      <c r="HZ30" s="397"/>
      <c r="IA30" s="397"/>
      <c r="IB30" s="397"/>
      <c r="IC30" s="397"/>
      <c r="ID30" s="397"/>
      <c r="IE30" s="397"/>
      <c r="IF30" s="397"/>
      <c r="IG30" s="397"/>
      <c r="IH30" s="397"/>
      <c r="II30" s="397"/>
      <c r="IJ30" s="397"/>
      <c r="IK30" s="397"/>
      <c r="IL30" s="397"/>
      <c r="IM30" s="397"/>
      <c r="IN30" s="397"/>
      <c r="IO30" s="397"/>
      <c r="IP30" s="397"/>
      <c r="IQ30" s="397"/>
      <c r="IR30" s="397"/>
      <c r="IS30" s="397"/>
      <c r="IT30" s="397"/>
      <c r="IU30" s="397"/>
      <c r="IV30" s="397"/>
      <c r="IW30" s="397"/>
      <c r="IX30" s="397"/>
      <c r="IY30" s="397"/>
      <c r="IZ30" s="397"/>
      <c r="JA30" s="397"/>
      <c r="JB30" s="397"/>
      <c r="JC30" s="397"/>
      <c r="JD30" s="397"/>
      <c r="JE30" s="397"/>
      <c r="JF30" s="397"/>
      <c r="JG30" s="397"/>
      <c r="JH30" s="397"/>
      <c r="JI30" s="397"/>
      <c r="JJ30" s="397"/>
      <c r="JK30" s="397"/>
      <c r="JL30" s="397"/>
      <c r="JM30" s="397"/>
      <c r="JN30" s="397"/>
      <c r="JO30" s="397"/>
      <c r="JP30" s="397"/>
      <c r="JQ30" s="397"/>
      <c r="JR30" s="397"/>
      <c r="JS30" s="397"/>
      <c r="JT30" s="397"/>
      <c r="JU30" s="397"/>
      <c r="JV30" s="397"/>
      <c r="JW30" s="397"/>
      <c r="JX30" s="397"/>
      <c r="JY30" s="397"/>
      <c r="JZ30" s="397"/>
      <c r="KA30" s="397"/>
      <c r="KB30" s="397"/>
      <c r="KC30" s="397"/>
      <c r="KD30" s="397"/>
      <c r="KE30" s="397"/>
      <c r="KF30" s="397"/>
      <c r="KG30" s="397"/>
      <c r="KH30" s="397"/>
      <c r="KI30" s="397"/>
      <c r="KJ30" s="397"/>
      <c r="KK30" s="397"/>
      <c r="KL30" s="397"/>
      <c r="KM30" s="397"/>
      <c r="KN30" s="397"/>
      <c r="KO30" s="397"/>
      <c r="KP30" s="397"/>
      <c r="KQ30" s="397"/>
      <c r="KR30" s="397"/>
      <c r="KS30" s="397"/>
      <c r="KT30" s="397"/>
      <c r="KU30" s="397"/>
      <c r="KV30" s="397"/>
      <c r="KW30" s="397"/>
      <c r="KX30" s="397"/>
      <c r="KY30" s="397"/>
      <c r="KZ30" s="397"/>
      <c r="LA30" s="397"/>
      <c r="LB30" s="397"/>
      <c r="LC30" s="397"/>
      <c r="LD30" s="397"/>
      <c r="LE30" s="397"/>
      <c r="LF30" s="397"/>
      <c r="LG30" s="397"/>
      <c r="LH30" s="397"/>
      <c r="LI30" s="397"/>
      <c r="LJ30" s="397"/>
      <c r="LK30" s="397"/>
      <c r="LL30" s="397"/>
      <c r="LM30" s="397"/>
      <c r="LN30" s="397"/>
      <c r="LO30" s="397"/>
      <c r="LP30" s="397"/>
      <c r="LQ30" s="397"/>
      <c r="LR30" s="397"/>
      <c r="LS30" s="397"/>
      <c r="LT30" s="397"/>
      <c r="LU30" s="397"/>
      <c r="LV30" s="397"/>
      <c r="LW30" s="397"/>
      <c r="LX30" s="397"/>
      <c r="LY30" s="397"/>
      <c r="LZ30" s="397"/>
      <c r="MA30" s="397"/>
      <c r="MB30" s="397"/>
      <c r="MC30" s="397"/>
      <c r="MD30" s="397"/>
      <c r="ME30" s="397"/>
      <c r="MF30" s="397"/>
      <c r="MG30" s="397"/>
      <c r="MH30" s="397"/>
      <c r="MI30" s="397"/>
      <c r="MJ30" s="397"/>
      <c r="MK30" s="397"/>
      <c r="ML30" s="397"/>
      <c r="MM30" s="397"/>
      <c r="MN30" s="397"/>
      <c r="MO30" s="397"/>
      <c r="MP30" s="397"/>
      <c r="MQ30" s="397"/>
      <c r="MR30" s="397"/>
      <c r="MS30" s="397"/>
      <c r="MT30" s="397"/>
      <c r="MU30" s="397"/>
      <c r="MV30" s="397"/>
      <c r="MW30" s="397"/>
      <c r="MX30" s="397"/>
      <c r="MY30" s="397"/>
      <c r="MZ30" s="397"/>
      <c r="NA30" s="397"/>
      <c r="NB30" s="397"/>
      <c r="NC30" s="397"/>
      <c r="ND30" s="397"/>
      <c r="NE30" s="397"/>
      <c r="NF30" s="397"/>
      <c r="NG30" s="397"/>
      <c r="NH30" s="397"/>
      <c r="NI30" s="397"/>
      <c r="NJ30" s="397"/>
      <c r="NK30" s="397"/>
      <c r="NL30" s="397"/>
      <c r="NM30" s="397"/>
    </row>
    <row r="31" spans="1:377" s="402" customFormat="1" ht="46.5" customHeight="1" x14ac:dyDescent="0.25">
      <c r="A31" s="35">
        <v>168</v>
      </c>
      <c r="B31" s="61" t="s">
        <v>2663</v>
      </c>
      <c r="C31" s="337" t="s">
        <v>24</v>
      </c>
      <c r="D31" s="28" t="s">
        <v>99</v>
      </c>
      <c r="E31" s="26"/>
      <c r="F31" s="28" t="s">
        <v>2663</v>
      </c>
      <c r="G31" s="35" t="s">
        <v>24</v>
      </c>
      <c r="H31" s="25" t="s">
        <v>99</v>
      </c>
      <c r="I31" s="28" t="s">
        <v>2663</v>
      </c>
      <c r="J31" s="456" t="s">
        <v>2664</v>
      </c>
      <c r="K31" s="457" t="s">
        <v>2603</v>
      </c>
      <c r="L31" s="457" t="s">
        <v>2604</v>
      </c>
      <c r="M31" s="456" t="s">
        <v>2665</v>
      </c>
      <c r="N31" s="457" t="s">
        <v>2666</v>
      </c>
      <c r="O31" s="40" t="s">
        <v>247</v>
      </c>
      <c r="P31" s="25" t="s">
        <v>360</v>
      </c>
      <c r="Q31" s="25" t="s">
        <v>2668</v>
      </c>
      <c r="R31" s="25" t="s">
        <v>6</v>
      </c>
      <c r="S31" s="28" t="s">
        <v>2704</v>
      </c>
      <c r="T31" s="61" t="s">
        <v>84</v>
      </c>
      <c r="U31" s="25" t="s">
        <v>2663</v>
      </c>
      <c r="V31" s="25">
        <v>2020</v>
      </c>
      <c r="W31" s="28" t="s">
        <v>2705</v>
      </c>
      <c r="X31" s="32" t="s">
        <v>2706</v>
      </c>
      <c r="Y31" s="25" t="s">
        <v>54</v>
      </c>
      <c r="Z31" s="25" t="s">
        <v>54</v>
      </c>
      <c r="AA31" s="28" t="s">
        <v>84</v>
      </c>
      <c r="AB31" s="398" t="s">
        <v>2614</v>
      </c>
      <c r="AC31" s="465" t="s">
        <v>2614</v>
      </c>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7"/>
      <c r="BQ31" s="397"/>
      <c r="BR31" s="397"/>
      <c r="BS31" s="397"/>
      <c r="BT31" s="397"/>
      <c r="BU31" s="397"/>
      <c r="BV31" s="397"/>
      <c r="BW31" s="397"/>
      <c r="BX31" s="397"/>
      <c r="BY31" s="397"/>
      <c r="BZ31" s="397"/>
      <c r="CA31" s="397"/>
      <c r="CB31" s="397"/>
      <c r="CC31" s="397"/>
      <c r="CD31" s="397"/>
      <c r="CE31" s="397"/>
      <c r="CF31" s="397"/>
      <c r="CG31" s="397"/>
      <c r="CH31" s="397"/>
      <c r="CI31" s="397"/>
      <c r="CJ31" s="397"/>
      <c r="CK31" s="397"/>
      <c r="CL31" s="397"/>
      <c r="CM31" s="397"/>
      <c r="CN31" s="397"/>
      <c r="CO31" s="397"/>
      <c r="CP31" s="397"/>
      <c r="CQ31" s="397"/>
      <c r="CR31" s="397"/>
      <c r="CS31" s="397"/>
      <c r="CT31" s="397"/>
      <c r="CU31" s="397"/>
      <c r="CV31" s="397"/>
      <c r="CW31" s="397"/>
      <c r="CX31" s="397"/>
      <c r="CY31" s="397"/>
      <c r="CZ31" s="397"/>
      <c r="DA31" s="397"/>
      <c r="DB31" s="397"/>
      <c r="DC31" s="397"/>
      <c r="DD31" s="397"/>
      <c r="DE31" s="397"/>
      <c r="DF31" s="397"/>
      <c r="DG31" s="397"/>
      <c r="DH31" s="397"/>
      <c r="DI31" s="397"/>
      <c r="DJ31" s="397"/>
      <c r="DK31" s="397"/>
      <c r="DL31" s="397"/>
      <c r="DM31" s="397"/>
      <c r="DN31" s="397"/>
      <c r="DO31" s="397"/>
      <c r="DP31" s="397"/>
      <c r="DQ31" s="397"/>
      <c r="DR31" s="397"/>
      <c r="DS31" s="397"/>
      <c r="DT31" s="397"/>
      <c r="DU31" s="397"/>
      <c r="DV31" s="397"/>
      <c r="DW31" s="397"/>
      <c r="DX31" s="397"/>
      <c r="DY31" s="397"/>
      <c r="DZ31" s="397"/>
      <c r="EA31" s="397"/>
      <c r="EB31" s="397"/>
      <c r="EC31" s="397"/>
      <c r="ED31" s="397"/>
      <c r="EE31" s="397"/>
      <c r="EF31" s="397"/>
      <c r="EG31" s="397"/>
      <c r="EH31" s="397"/>
      <c r="EI31" s="397"/>
      <c r="EJ31" s="397"/>
      <c r="EK31" s="397"/>
      <c r="EL31" s="397"/>
      <c r="EM31" s="397"/>
      <c r="EN31" s="397"/>
      <c r="EO31" s="397"/>
      <c r="EP31" s="397"/>
      <c r="EQ31" s="397"/>
      <c r="ER31" s="397"/>
      <c r="ES31" s="397"/>
      <c r="ET31" s="397"/>
      <c r="EU31" s="397"/>
      <c r="EV31" s="397"/>
      <c r="EW31" s="397"/>
      <c r="EX31" s="397"/>
      <c r="EY31" s="397"/>
      <c r="EZ31" s="397"/>
      <c r="FA31" s="397"/>
      <c r="FB31" s="397"/>
      <c r="FC31" s="397"/>
      <c r="FD31" s="397"/>
      <c r="FE31" s="397"/>
      <c r="FF31" s="397"/>
      <c r="FG31" s="397"/>
      <c r="FH31" s="397"/>
      <c r="FI31" s="397"/>
      <c r="FJ31" s="397"/>
      <c r="FK31" s="397"/>
      <c r="FL31" s="397"/>
      <c r="FM31" s="397"/>
      <c r="FN31" s="397"/>
      <c r="FO31" s="397"/>
      <c r="FP31" s="397"/>
      <c r="FQ31" s="397"/>
      <c r="FR31" s="397"/>
      <c r="FS31" s="397"/>
      <c r="FT31" s="397"/>
      <c r="FU31" s="397"/>
      <c r="FV31" s="397"/>
      <c r="FW31" s="397"/>
      <c r="FX31" s="397"/>
      <c r="FY31" s="397"/>
      <c r="FZ31" s="397"/>
      <c r="GA31" s="397"/>
      <c r="GB31" s="397"/>
      <c r="GC31" s="397"/>
      <c r="GD31" s="397"/>
      <c r="GE31" s="397"/>
      <c r="GF31" s="397"/>
      <c r="GG31" s="397"/>
      <c r="GH31" s="397"/>
      <c r="GI31" s="397"/>
      <c r="GJ31" s="397"/>
      <c r="GK31" s="397"/>
      <c r="GL31" s="397"/>
      <c r="GM31" s="397"/>
      <c r="GN31" s="397"/>
      <c r="GO31" s="397"/>
      <c r="GP31" s="397"/>
      <c r="GQ31" s="397"/>
      <c r="GR31" s="397"/>
      <c r="GS31" s="397"/>
      <c r="GT31" s="397"/>
      <c r="GU31" s="397"/>
      <c r="GV31" s="397"/>
      <c r="GW31" s="397"/>
      <c r="GX31" s="397"/>
      <c r="GY31" s="397"/>
      <c r="GZ31" s="397"/>
      <c r="HA31" s="397"/>
      <c r="HB31" s="397"/>
      <c r="HC31" s="397"/>
      <c r="HD31" s="397"/>
      <c r="HE31" s="397"/>
      <c r="HF31" s="397"/>
      <c r="HG31" s="397"/>
      <c r="HH31" s="397"/>
      <c r="HI31" s="397"/>
      <c r="HJ31" s="397"/>
      <c r="HK31" s="397"/>
      <c r="HL31" s="397"/>
      <c r="HM31" s="397"/>
      <c r="HN31" s="397"/>
      <c r="HO31" s="397"/>
      <c r="HP31" s="397"/>
      <c r="HQ31" s="397"/>
      <c r="HR31" s="397"/>
      <c r="HS31" s="397"/>
      <c r="HT31" s="397"/>
      <c r="HU31" s="397"/>
      <c r="HV31" s="397"/>
      <c r="HW31" s="397"/>
      <c r="HX31" s="397"/>
      <c r="HY31" s="397"/>
      <c r="HZ31" s="397"/>
      <c r="IA31" s="397"/>
      <c r="IB31" s="397"/>
      <c r="IC31" s="397"/>
      <c r="ID31" s="397"/>
      <c r="IE31" s="397"/>
      <c r="IF31" s="397"/>
      <c r="IG31" s="397"/>
      <c r="IH31" s="397"/>
      <c r="II31" s="397"/>
      <c r="IJ31" s="397"/>
      <c r="IK31" s="397"/>
      <c r="IL31" s="397"/>
      <c r="IM31" s="397"/>
      <c r="IN31" s="397"/>
      <c r="IO31" s="397"/>
      <c r="IP31" s="397"/>
      <c r="IQ31" s="397"/>
      <c r="IR31" s="397"/>
      <c r="IS31" s="397"/>
      <c r="IT31" s="397"/>
      <c r="IU31" s="397"/>
      <c r="IV31" s="397"/>
      <c r="IW31" s="397"/>
      <c r="IX31" s="397"/>
      <c r="IY31" s="397"/>
      <c r="IZ31" s="397"/>
      <c r="JA31" s="397"/>
      <c r="JB31" s="397"/>
      <c r="JC31" s="397"/>
      <c r="JD31" s="397"/>
      <c r="JE31" s="397"/>
      <c r="JF31" s="397"/>
      <c r="JG31" s="397"/>
      <c r="JH31" s="397"/>
      <c r="JI31" s="397"/>
      <c r="JJ31" s="397"/>
      <c r="JK31" s="397"/>
      <c r="JL31" s="397"/>
      <c r="JM31" s="397"/>
      <c r="JN31" s="397"/>
      <c r="JO31" s="397"/>
      <c r="JP31" s="397"/>
      <c r="JQ31" s="397"/>
      <c r="JR31" s="397"/>
      <c r="JS31" s="397"/>
      <c r="JT31" s="397"/>
      <c r="JU31" s="397"/>
      <c r="JV31" s="397"/>
      <c r="JW31" s="397"/>
      <c r="JX31" s="397"/>
      <c r="JY31" s="397"/>
      <c r="JZ31" s="397"/>
      <c r="KA31" s="397"/>
      <c r="KB31" s="397"/>
      <c r="KC31" s="397"/>
      <c r="KD31" s="397"/>
      <c r="KE31" s="397"/>
      <c r="KF31" s="397"/>
      <c r="KG31" s="397"/>
      <c r="KH31" s="397"/>
      <c r="KI31" s="397"/>
      <c r="KJ31" s="397"/>
      <c r="KK31" s="397"/>
      <c r="KL31" s="397"/>
      <c r="KM31" s="397"/>
      <c r="KN31" s="397"/>
      <c r="KO31" s="397"/>
      <c r="KP31" s="397"/>
      <c r="KQ31" s="397"/>
      <c r="KR31" s="397"/>
      <c r="KS31" s="397"/>
      <c r="KT31" s="397"/>
      <c r="KU31" s="397"/>
      <c r="KV31" s="397"/>
      <c r="KW31" s="397"/>
      <c r="KX31" s="397"/>
      <c r="KY31" s="397"/>
      <c r="KZ31" s="397"/>
      <c r="LA31" s="397"/>
      <c r="LB31" s="397"/>
      <c r="LC31" s="397"/>
      <c r="LD31" s="397"/>
      <c r="LE31" s="397"/>
      <c r="LF31" s="397"/>
      <c r="LG31" s="397"/>
      <c r="LH31" s="397"/>
      <c r="LI31" s="397"/>
      <c r="LJ31" s="397"/>
      <c r="LK31" s="397"/>
      <c r="LL31" s="397"/>
      <c r="LM31" s="397"/>
      <c r="LN31" s="397"/>
      <c r="LO31" s="397"/>
      <c r="LP31" s="397"/>
      <c r="LQ31" s="397"/>
      <c r="LR31" s="397"/>
      <c r="LS31" s="397"/>
      <c r="LT31" s="397"/>
      <c r="LU31" s="397"/>
      <c r="LV31" s="397"/>
      <c r="LW31" s="397"/>
      <c r="LX31" s="397"/>
      <c r="LY31" s="397"/>
      <c r="LZ31" s="397"/>
      <c r="MA31" s="397"/>
      <c r="MB31" s="397"/>
      <c r="MC31" s="397"/>
      <c r="MD31" s="397"/>
      <c r="ME31" s="397"/>
      <c r="MF31" s="397"/>
      <c r="MG31" s="397"/>
      <c r="MH31" s="397"/>
      <c r="MI31" s="397"/>
      <c r="MJ31" s="397"/>
      <c r="MK31" s="397"/>
      <c r="ML31" s="397"/>
      <c r="MM31" s="397"/>
      <c r="MN31" s="397"/>
      <c r="MO31" s="397"/>
      <c r="MP31" s="397"/>
      <c r="MQ31" s="397"/>
      <c r="MR31" s="397"/>
      <c r="MS31" s="397"/>
      <c r="MT31" s="397"/>
      <c r="MU31" s="397"/>
      <c r="MV31" s="397"/>
      <c r="MW31" s="397"/>
      <c r="MX31" s="397"/>
      <c r="MY31" s="397"/>
      <c r="MZ31" s="397"/>
      <c r="NA31" s="397"/>
      <c r="NB31" s="397"/>
      <c r="NC31" s="397"/>
      <c r="ND31" s="397"/>
      <c r="NE31" s="397"/>
      <c r="NF31" s="397"/>
      <c r="NG31" s="397"/>
      <c r="NH31" s="397"/>
      <c r="NI31" s="397"/>
      <c r="NJ31" s="397"/>
      <c r="NK31" s="397"/>
      <c r="NL31" s="397"/>
      <c r="NM31" s="397"/>
    </row>
    <row r="32" spans="1:377" s="402" customFormat="1" ht="46.5" customHeight="1" x14ac:dyDescent="0.25">
      <c r="A32" s="35">
        <v>169</v>
      </c>
      <c r="B32" s="61" t="s">
        <v>2663</v>
      </c>
      <c r="C32" s="337" t="s">
        <v>24</v>
      </c>
      <c r="D32" s="28" t="s">
        <v>99</v>
      </c>
      <c r="E32" s="26"/>
      <c r="F32" s="28" t="s">
        <v>2663</v>
      </c>
      <c r="G32" s="35" t="s">
        <v>24</v>
      </c>
      <c r="H32" s="25" t="s">
        <v>99</v>
      </c>
      <c r="I32" s="28" t="s">
        <v>2663</v>
      </c>
      <c r="J32" s="456" t="s">
        <v>2664</v>
      </c>
      <c r="K32" s="457" t="s">
        <v>2603</v>
      </c>
      <c r="L32" s="457" t="s">
        <v>2604</v>
      </c>
      <c r="M32" s="456" t="s">
        <v>2665</v>
      </c>
      <c r="N32" s="457" t="s">
        <v>2666</v>
      </c>
      <c r="O32" s="40" t="s">
        <v>170</v>
      </c>
      <c r="P32" s="25" t="s">
        <v>171</v>
      </c>
      <c r="Q32" s="25" t="s">
        <v>2668</v>
      </c>
      <c r="R32" s="25" t="s">
        <v>6</v>
      </c>
      <c r="S32" s="28" t="s">
        <v>2707</v>
      </c>
      <c r="T32" s="61" t="s">
        <v>84</v>
      </c>
      <c r="U32" s="25" t="s">
        <v>2663</v>
      </c>
      <c r="V32" s="25">
        <v>2020</v>
      </c>
      <c r="W32" s="28" t="s">
        <v>2708</v>
      </c>
      <c r="X32" s="32" t="s">
        <v>2709</v>
      </c>
      <c r="Y32" s="25" t="s">
        <v>54</v>
      </c>
      <c r="Z32" s="25" t="s">
        <v>54</v>
      </c>
      <c r="AA32" s="28" t="s">
        <v>84</v>
      </c>
      <c r="AB32" s="398" t="s">
        <v>2614</v>
      </c>
      <c r="AC32" s="465" t="s">
        <v>2614</v>
      </c>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c r="BG32" s="397"/>
      <c r="BH32" s="397"/>
      <c r="BI32" s="397"/>
      <c r="BJ32" s="397"/>
      <c r="BK32" s="397"/>
      <c r="BL32" s="397"/>
      <c r="BM32" s="397"/>
      <c r="BN32" s="397"/>
      <c r="BO32" s="397"/>
      <c r="BP32" s="397"/>
      <c r="BQ32" s="397"/>
      <c r="BR32" s="397"/>
      <c r="BS32" s="397"/>
      <c r="BT32" s="397"/>
      <c r="BU32" s="397"/>
      <c r="BV32" s="397"/>
      <c r="BW32" s="397"/>
      <c r="BX32" s="397"/>
      <c r="BY32" s="397"/>
      <c r="BZ32" s="397"/>
      <c r="CA32" s="397"/>
      <c r="CB32" s="397"/>
      <c r="CC32" s="397"/>
      <c r="CD32" s="397"/>
      <c r="CE32" s="397"/>
      <c r="CF32" s="397"/>
      <c r="CG32" s="397"/>
      <c r="CH32" s="397"/>
      <c r="CI32" s="397"/>
      <c r="CJ32" s="397"/>
      <c r="CK32" s="397"/>
      <c r="CL32" s="397"/>
      <c r="CM32" s="397"/>
      <c r="CN32" s="397"/>
      <c r="CO32" s="397"/>
      <c r="CP32" s="397"/>
      <c r="CQ32" s="397"/>
      <c r="CR32" s="397"/>
      <c r="CS32" s="397"/>
      <c r="CT32" s="397"/>
      <c r="CU32" s="397"/>
      <c r="CV32" s="397"/>
      <c r="CW32" s="397"/>
      <c r="CX32" s="397"/>
      <c r="CY32" s="397"/>
      <c r="CZ32" s="397"/>
      <c r="DA32" s="397"/>
      <c r="DB32" s="397"/>
      <c r="DC32" s="397"/>
      <c r="DD32" s="397"/>
      <c r="DE32" s="397"/>
      <c r="DF32" s="397"/>
      <c r="DG32" s="397"/>
      <c r="DH32" s="397"/>
      <c r="DI32" s="397"/>
      <c r="DJ32" s="397"/>
      <c r="DK32" s="397"/>
      <c r="DL32" s="397"/>
      <c r="DM32" s="397"/>
      <c r="DN32" s="397"/>
      <c r="DO32" s="397"/>
      <c r="DP32" s="397"/>
      <c r="DQ32" s="397"/>
      <c r="DR32" s="397"/>
      <c r="DS32" s="397"/>
      <c r="DT32" s="397"/>
      <c r="DU32" s="397"/>
      <c r="DV32" s="397"/>
      <c r="DW32" s="397"/>
      <c r="DX32" s="397"/>
      <c r="DY32" s="397"/>
      <c r="DZ32" s="397"/>
      <c r="EA32" s="397"/>
      <c r="EB32" s="397"/>
      <c r="EC32" s="397"/>
      <c r="ED32" s="397"/>
      <c r="EE32" s="397"/>
      <c r="EF32" s="397"/>
      <c r="EG32" s="397"/>
      <c r="EH32" s="397"/>
      <c r="EI32" s="397"/>
      <c r="EJ32" s="397"/>
      <c r="EK32" s="397"/>
      <c r="EL32" s="397"/>
      <c r="EM32" s="397"/>
      <c r="EN32" s="397"/>
      <c r="EO32" s="397"/>
      <c r="EP32" s="397"/>
      <c r="EQ32" s="397"/>
      <c r="ER32" s="397"/>
      <c r="ES32" s="397"/>
      <c r="ET32" s="397"/>
      <c r="EU32" s="397"/>
      <c r="EV32" s="397"/>
      <c r="EW32" s="397"/>
      <c r="EX32" s="397"/>
      <c r="EY32" s="397"/>
      <c r="EZ32" s="397"/>
      <c r="FA32" s="397"/>
      <c r="FB32" s="397"/>
      <c r="FC32" s="397"/>
      <c r="FD32" s="397"/>
      <c r="FE32" s="397"/>
      <c r="FF32" s="397"/>
      <c r="FG32" s="397"/>
      <c r="FH32" s="397"/>
      <c r="FI32" s="397"/>
      <c r="FJ32" s="397"/>
      <c r="FK32" s="397"/>
      <c r="FL32" s="397"/>
      <c r="FM32" s="397"/>
      <c r="FN32" s="397"/>
      <c r="FO32" s="397"/>
      <c r="FP32" s="397"/>
      <c r="FQ32" s="397"/>
      <c r="FR32" s="397"/>
      <c r="FS32" s="397"/>
      <c r="FT32" s="397"/>
      <c r="FU32" s="397"/>
      <c r="FV32" s="397"/>
      <c r="FW32" s="397"/>
      <c r="FX32" s="397"/>
      <c r="FY32" s="397"/>
      <c r="FZ32" s="397"/>
      <c r="GA32" s="397"/>
      <c r="GB32" s="397"/>
      <c r="GC32" s="397"/>
      <c r="GD32" s="397"/>
      <c r="GE32" s="397"/>
      <c r="GF32" s="397"/>
      <c r="GG32" s="397"/>
      <c r="GH32" s="397"/>
      <c r="GI32" s="397"/>
      <c r="GJ32" s="397"/>
      <c r="GK32" s="397"/>
      <c r="GL32" s="397"/>
      <c r="GM32" s="397"/>
      <c r="GN32" s="397"/>
      <c r="GO32" s="397"/>
      <c r="GP32" s="397"/>
      <c r="GQ32" s="397"/>
      <c r="GR32" s="397"/>
      <c r="GS32" s="397"/>
      <c r="GT32" s="397"/>
      <c r="GU32" s="397"/>
      <c r="GV32" s="397"/>
      <c r="GW32" s="397"/>
      <c r="GX32" s="397"/>
      <c r="GY32" s="397"/>
      <c r="GZ32" s="397"/>
      <c r="HA32" s="397"/>
      <c r="HB32" s="397"/>
      <c r="HC32" s="397"/>
      <c r="HD32" s="397"/>
      <c r="HE32" s="397"/>
      <c r="HF32" s="397"/>
      <c r="HG32" s="397"/>
      <c r="HH32" s="397"/>
      <c r="HI32" s="397"/>
      <c r="HJ32" s="397"/>
      <c r="HK32" s="397"/>
      <c r="HL32" s="397"/>
      <c r="HM32" s="397"/>
      <c r="HN32" s="397"/>
      <c r="HO32" s="397"/>
      <c r="HP32" s="397"/>
      <c r="HQ32" s="397"/>
      <c r="HR32" s="397"/>
      <c r="HS32" s="397"/>
      <c r="HT32" s="397"/>
      <c r="HU32" s="397"/>
      <c r="HV32" s="397"/>
      <c r="HW32" s="397"/>
      <c r="HX32" s="397"/>
      <c r="HY32" s="397"/>
      <c r="HZ32" s="397"/>
      <c r="IA32" s="397"/>
      <c r="IB32" s="397"/>
      <c r="IC32" s="397"/>
      <c r="ID32" s="397"/>
      <c r="IE32" s="397"/>
      <c r="IF32" s="397"/>
      <c r="IG32" s="397"/>
      <c r="IH32" s="397"/>
      <c r="II32" s="397"/>
      <c r="IJ32" s="397"/>
      <c r="IK32" s="397"/>
      <c r="IL32" s="397"/>
      <c r="IM32" s="397"/>
      <c r="IN32" s="397"/>
      <c r="IO32" s="397"/>
      <c r="IP32" s="397"/>
      <c r="IQ32" s="397"/>
      <c r="IR32" s="397"/>
      <c r="IS32" s="397"/>
      <c r="IT32" s="397"/>
      <c r="IU32" s="397"/>
      <c r="IV32" s="397"/>
      <c r="IW32" s="397"/>
      <c r="IX32" s="397"/>
      <c r="IY32" s="397"/>
      <c r="IZ32" s="397"/>
      <c r="JA32" s="397"/>
      <c r="JB32" s="397"/>
      <c r="JC32" s="397"/>
      <c r="JD32" s="397"/>
      <c r="JE32" s="397"/>
      <c r="JF32" s="397"/>
      <c r="JG32" s="397"/>
      <c r="JH32" s="397"/>
      <c r="JI32" s="397"/>
      <c r="JJ32" s="397"/>
      <c r="JK32" s="397"/>
      <c r="JL32" s="397"/>
      <c r="JM32" s="397"/>
      <c r="JN32" s="397"/>
      <c r="JO32" s="397"/>
      <c r="JP32" s="397"/>
      <c r="JQ32" s="397"/>
      <c r="JR32" s="397"/>
      <c r="JS32" s="397"/>
      <c r="JT32" s="397"/>
      <c r="JU32" s="397"/>
      <c r="JV32" s="397"/>
      <c r="JW32" s="397"/>
      <c r="JX32" s="397"/>
      <c r="JY32" s="397"/>
      <c r="JZ32" s="397"/>
      <c r="KA32" s="397"/>
      <c r="KB32" s="397"/>
      <c r="KC32" s="397"/>
      <c r="KD32" s="397"/>
      <c r="KE32" s="397"/>
      <c r="KF32" s="397"/>
      <c r="KG32" s="397"/>
      <c r="KH32" s="397"/>
      <c r="KI32" s="397"/>
      <c r="KJ32" s="397"/>
      <c r="KK32" s="397"/>
      <c r="KL32" s="397"/>
      <c r="KM32" s="397"/>
      <c r="KN32" s="397"/>
      <c r="KO32" s="397"/>
      <c r="KP32" s="397"/>
      <c r="KQ32" s="397"/>
      <c r="KR32" s="397"/>
      <c r="KS32" s="397"/>
      <c r="KT32" s="397"/>
      <c r="KU32" s="397"/>
      <c r="KV32" s="397"/>
      <c r="KW32" s="397"/>
      <c r="KX32" s="397"/>
      <c r="KY32" s="397"/>
      <c r="KZ32" s="397"/>
      <c r="LA32" s="397"/>
      <c r="LB32" s="397"/>
      <c r="LC32" s="397"/>
      <c r="LD32" s="397"/>
      <c r="LE32" s="397"/>
      <c r="LF32" s="397"/>
      <c r="LG32" s="397"/>
      <c r="LH32" s="397"/>
      <c r="LI32" s="397"/>
      <c r="LJ32" s="397"/>
      <c r="LK32" s="397"/>
      <c r="LL32" s="397"/>
      <c r="LM32" s="397"/>
      <c r="LN32" s="397"/>
      <c r="LO32" s="397"/>
      <c r="LP32" s="397"/>
      <c r="LQ32" s="397"/>
      <c r="LR32" s="397"/>
      <c r="LS32" s="397"/>
      <c r="LT32" s="397"/>
      <c r="LU32" s="397"/>
      <c r="LV32" s="397"/>
      <c r="LW32" s="397"/>
      <c r="LX32" s="397"/>
      <c r="LY32" s="397"/>
      <c r="LZ32" s="397"/>
      <c r="MA32" s="397"/>
      <c r="MB32" s="397"/>
      <c r="MC32" s="397"/>
      <c r="MD32" s="397"/>
      <c r="ME32" s="397"/>
      <c r="MF32" s="397"/>
      <c r="MG32" s="397"/>
      <c r="MH32" s="397"/>
      <c r="MI32" s="397"/>
      <c r="MJ32" s="397"/>
      <c r="MK32" s="397"/>
      <c r="ML32" s="397"/>
      <c r="MM32" s="397"/>
      <c r="MN32" s="397"/>
      <c r="MO32" s="397"/>
      <c r="MP32" s="397"/>
      <c r="MQ32" s="397"/>
      <c r="MR32" s="397"/>
      <c r="MS32" s="397"/>
      <c r="MT32" s="397"/>
      <c r="MU32" s="397"/>
      <c r="MV32" s="397"/>
      <c r="MW32" s="397"/>
      <c r="MX32" s="397"/>
      <c r="MY32" s="397"/>
      <c r="MZ32" s="397"/>
      <c r="NA32" s="397"/>
      <c r="NB32" s="397"/>
      <c r="NC32" s="397"/>
      <c r="ND32" s="397"/>
      <c r="NE32" s="397"/>
      <c r="NF32" s="397"/>
      <c r="NG32" s="397"/>
      <c r="NH32" s="397"/>
      <c r="NI32" s="397"/>
      <c r="NJ32" s="397"/>
      <c r="NK32" s="397"/>
      <c r="NL32" s="397"/>
      <c r="NM32" s="397"/>
    </row>
    <row r="33" spans="1:377" s="402" customFormat="1" ht="46.5" customHeight="1" x14ac:dyDescent="0.25">
      <c r="A33" s="35">
        <v>170</v>
      </c>
      <c r="B33" s="61" t="s">
        <v>2663</v>
      </c>
      <c r="C33" s="337" t="s">
        <v>24</v>
      </c>
      <c r="D33" s="28" t="s">
        <v>99</v>
      </c>
      <c r="E33" s="26"/>
      <c r="F33" s="28" t="s">
        <v>2663</v>
      </c>
      <c r="G33" s="35" t="s">
        <v>24</v>
      </c>
      <c r="H33" s="25" t="s">
        <v>99</v>
      </c>
      <c r="I33" s="28" t="s">
        <v>2663</v>
      </c>
      <c r="J33" s="456" t="s">
        <v>2664</v>
      </c>
      <c r="K33" s="457" t="s">
        <v>2603</v>
      </c>
      <c r="L33" s="457" t="s">
        <v>2604</v>
      </c>
      <c r="M33" s="456" t="s">
        <v>2665</v>
      </c>
      <c r="N33" s="457" t="s">
        <v>2666</v>
      </c>
      <c r="O33" s="40" t="s">
        <v>326</v>
      </c>
      <c r="P33" s="25" t="s">
        <v>873</v>
      </c>
      <c r="Q33" s="25" t="s">
        <v>2668</v>
      </c>
      <c r="R33" s="25" t="s">
        <v>6</v>
      </c>
      <c r="S33" s="28" t="s">
        <v>2710</v>
      </c>
      <c r="T33" s="61" t="s">
        <v>84</v>
      </c>
      <c r="U33" s="25" t="s">
        <v>2663</v>
      </c>
      <c r="V33" s="25">
        <v>2020</v>
      </c>
      <c r="W33" s="28" t="s">
        <v>2711</v>
      </c>
      <c r="X33" s="32" t="s">
        <v>2712</v>
      </c>
      <c r="Y33" s="25" t="s">
        <v>54</v>
      </c>
      <c r="Z33" s="25" t="s">
        <v>54</v>
      </c>
      <c r="AA33" s="28" t="s">
        <v>84</v>
      </c>
      <c r="AB33" s="398" t="s">
        <v>2627</v>
      </c>
      <c r="AC33" s="465" t="s">
        <v>2628</v>
      </c>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c r="BC33" s="397"/>
      <c r="BD33" s="397"/>
      <c r="BE33" s="397"/>
      <c r="BF33" s="397"/>
      <c r="BG33" s="397"/>
      <c r="BH33" s="397"/>
      <c r="BI33" s="397"/>
      <c r="BJ33" s="397"/>
      <c r="BK33" s="397"/>
      <c r="BL33" s="397"/>
      <c r="BM33" s="397"/>
      <c r="BN33" s="397"/>
      <c r="BO33" s="397"/>
      <c r="BP33" s="397"/>
      <c r="BQ33" s="397"/>
      <c r="BR33" s="397"/>
      <c r="BS33" s="397"/>
      <c r="BT33" s="397"/>
      <c r="BU33" s="397"/>
      <c r="BV33" s="397"/>
      <c r="BW33" s="397"/>
      <c r="BX33" s="397"/>
      <c r="BY33" s="397"/>
      <c r="BZ33" s="397"/>
      <c r="CA33" s="397"/>
      <c r="CB33" s="397"/>
      <c r="CC33" s="397"/>
      <c r="CD33" s="397"/>
      <c r="CE33" s="397"/>
      <c r="CF33" s="397"/>
      <c r="CG33" s="397"/>
      <c r="CH33" s="397"/>
      <c r="CI33" s="397"/>
      <c r="CJ33" s="397"/>
      <c r="CK33" s="397"/>
      <c r="CL33" s="397"/>
      <c r="CM33" s="397"/>
      <c r="CN33" s="397"/>
      <c r="CO33" s="397"/>
      <c r="CP33" s="397"/>
      <c r="CQ33" s="397"/>
      <c r="CR33" s="397"/>
      <c r="CS33" s="397"/>
      <c r="CT33" s="397"/>
      <c r="CU33" s="397"/>
      <c r="CV33" s="397"/>
      <c r="CW33" s="397"/>
      <c r="CX33" s="397"/>
      <c r="CY33" s="397"/>
      <c r="CZ33" s="397"/>
      <c r="DA33" s="397"/>
      <c r="DB33" s="397"/>
      <c r="DC33" s="397"/>
      <c r="DD33" s="397"/>
      <c r="DE33" s="397"/>
      <c r="DF33" s="397"/>
      <c r="DG33" s="397"/>
      <c r="DH33" s="397"/>
      <c r="DI33" s="397"/>
      <c r="DJ33" s="397"/>
      <c r="DK33" s="397"/>
      <c r="DL33" s="397"/>
      <c r="DM33" s="397"/>
      <c r="DN33" s="397"/>
      <c r="DO33" s="397"/>
      <c r="DP33" s="397"/>
      <c r="DQ33" s="397"/>
      <c r="DR33" s="397"/>
      <c r="DS33" s="397"/>
      <c r="DT33" s="397"/>
      <c r="DU33" s="397"/>
      <c r="DV33" s="397"/>
      <c r="DW33" s="397"/>
      <c r="DX33" s="397"/>
      <c r="DY33" s="397"/>
      <c r="DZ33" s="397"/>
      <c r="EA33" s="397"/>
      <c r="EB33" s="397"/>
      <c r="EC33" s="397"/>
      <c r="ED33" s="397"/>
      <c r="EE33" s="397"/>
      <c r="EF33" s="397"/>
      <c r="EG33" s="397"/>
      <c r="EH33" s="397"/>
      <c r="EI33" s="397"/>
      <c r="EJ33" s="397"/>
      <c r="EK33" s="397"/>
      <c r="EL33" s="397"/>
      <c r="EM33" s="397"/>
      <c r="EN33" s="397"/>
      <c r="EO33" s="397"/>
      <c r="EP33" s="397"/>
      <c r="EQ33" s="397"/>
      <c r="ER33" s="397"/>
      <c r="ES33" s="397"/>
      <c r="ET33" s="397"/>
      <c r="EU33" s="397"/>
      <c r="EV33" s="397"/>
      <c r="EW33" s="397"/>
      <c r="EX33" s="397"/>
      <c r="EY33" s="397"/>
      <c r="EZ33" s="397"/>
      <c r="FA33" s="397"/>
      <c r="FB33" s="397"/>
      <c r="FC33" s="397"/>
      <c r="FD33" s="397"/>
      <c r="FE33" s="397"/>
      <c r="FF33" s="397"/>
      <c r="FG33" s="397"/>
      <c r="FH33" s="397"/>
      <c r="FI33" s="397"/>
      <c r="FJ33" s="397"/>
      <c r="FK33" s="397"/>
      <c r="FL33" s="397"/>
      <c r="FM33" s="397"/>
      <c r="FN33" s="397"/>
      <c r="FO33" s="397"/>
      <c r="FP33" s="397"/>
      <c r="FQ33" s="397"/>
      <c r="FR33" s="397"/>
      <c r="FS33" s="397"/>
      <c r="FT33" s="397"/>
      <c r="FU33" s="397"/>
      <c r="FV33" s="397"/>
      <c r="FW33" s="397"/>
      <c r="FX33" s="397"/>
      <c r="FY33" s="397"/>
      <c r="FZ33" s="397"/>
      <c r="GA33" s="397"/>
      <c r="GB33" s="397"/>
      <c r="GC33" s="397"/>
      <c r="GD33" s="397"/>
      <c r="GE33" s="397"/>
      <c r="GF33" s="397"/>
      <c r="GG33" s="397"/>
      <c r="GH33" s="397"/>
      <c r="GI33" s="397"/>
      <c r="GJ33" s="397"/>
      <c r="GK33" s="397"/>
      <c r="GL33" s="397"/>
      <c r="GM33" s="397"/>
      <c r="GN33" s="397"/>
      <c r="GO33" s="397"/>
      <c r="GP33" s="397"/>
      <c r="GQ33" s="397"/>
      <c r="GR33" s="397"/>
      <c r="GS33" s="397"/>
      <c r="GT33" s="397"/>
      <c r="GU33" s="397"/>
      <c r="GV33" s="397"/>
      <c r="GW33" s="397"/>
      <c r="GX33" s="397"/>
      <c r="GY33" s="397"/>
      <c r="GZ33" s="397"/>
      <c r="HA33" s="397"/>
      <c r="HB33" s="397"/>
      <c r="HC33" s="397"/>
      <c r="HD33" s="397"/>
      <c r="HE33" s="397"/>
      <c r="HF33" s="397"/>
      <c r="HG33" s="397"/>
      <c r="HH33" s="397"/>
      <c r="HI33" s="397"/>
      <c r="HJ33" s="397"/>
      <c r="HK33" s="397"/>
      <c r="HL33" s="397"/>
      <c r="HM33" s="397"/>
      <c r="HN33" s="397"/>
      <c r="HO33" s="397"/>
      <c r="HP33" s="397"/>
      <c r="HQ33" s="397"/>
      <c r="HR33" s="397"/>
      <c r="HS33" s="397"/>
      <c r="HT33" s="397"/>
      <c r="HU33" s="397"/>
      <c r="HV33" s="397"/>
      <c r="HW33" s="397"/>
      <c r="HX33" s="397"/>
      <c r="HY33" s="397"/>
      <c r="HZ33" s="397"/>
      <c r="IA33" s="397"/>
      <c r="IB33" s="397"/>
      <c r="IC33" s="397"/>
      <c r="ID33" s="397"/>
      <c r="IE33" s="397"/>
      <c r="IF33" s="397"/>
      <c r="IG33" s="397"/>
      <c r="IH33" s="397"/>
      <c r="II33" s="397"/>
      <c r="IJ33" s="397"/>
      <c r="IK33" s="397"/>
      <c r="IL33" s="397"/>
      <c r="IM33" s="397"/>
      <c r="IN33" s="397"/>
      <c r="IO33" s="397"/>
      <c r="IP33" s="397"/>
      <c r="IQ33" s="397"/>
      <c r="IR33" s="397"/>
      <c r="IS33" s="397"/>
      <c r="IT33" s="397"/>
      <c r="IU33" s="397"/>
      <c r="IV33" s="397"/>
      <c r="IW33" s="397"/>
      <c r="IX33" s="397"/>
      <c r="IY33" s="397"/>
      <c r="IZ33" s="397"/>
      <c r="JA33" s="397"/>
      <c r="JB33" s="397"/>
      <c r="JC33" s="397"/>
      <c r="JD33" s="397"/>
      <c r="JE33" s="397"/>
      <c r="JF33" s="397"/>
      <c r="JG33" s="397"/>
      <c r="JH33" s="397"/>
      <c r="JI33" s="397"/>
      <c r="JJ33" s="397"/>
      <c r="JK33" s="397"/>
      <c r="JL33" s="397"/>
      <c r="JM33" s="397"/>
      <c r="JN33" s="397"/>
      <c r="JO33" s="397"/>
      <c r="JP33" s="397"/>
      <c r="JQ33" s="397"/>
      <c r="JR33" s="397"/>
      <c r="JS33" s="397"/>
      <c r="JT33" s="397"/>
      <c r="JU33" s="397"/>
      <c r="JV33" s="397"/>
      <c r="JW33" s="397"/>
      <c r="JX33" s="397"/>
      <c r="JY33" s="397"/>
      <c r="JZ33" s="397"/>
      <c r="KA33" s="397"/>
      <c r="KB33" s="397"/>
      <c r="KC33" s="397"/>
      <c r="KD33" s="397"/>
      <c r="KE33" s="397"/>
      <c r="KF33" s="397"/>
      <c r="KG33" s="397"/>
      <c r="KH33" s="397"/>
      <c r="KI33" s="397"/>
      <c r="KJ33" s="397"/>
      <c r="KK33" s="397"/>
      <c r="KL33" s="397"/>
      <c r="KM33" s="397"/>
      <c r="KN33" s="397"/>
      <c r="KO33" s="397"/>
      <c r="KP33" s="397"/>
      <c r="KQ33" s="397"/>
      <c r="KR33" s="397"/>
      <c r="KS33" s="397"/>
      <c r="KT33" s="397"/>
      <c r="KU33" s="397"/>
      <c r="KV33" s="397"/>
      <c r="KW33" s="397"/>
      <c r="KX33" s="397"/>
      <c r="KY33" s="397"/>
      <c r="KZ33" s="397"/>
      <c r="LA33" s="397"/>
      <c r="LB33" s="397"/>
      <c r="LC33" s="397"/>
      <c r="LD33" s="397"/>
      <c r="LE33" s="397"/>
      <c r="LF33" s="397"/>
      <c r="LG33" s="397"/>
      <c r="LH33" s="397"/>
      <c r="LI33" s="397"/>
      <c r="LJ33" s="397"/>
      <c r="LK33" s="397"/>
      <c r="LL33" s="397"/>
      <c r="LM33" s="397"/>
      <c r="LN33" s="397"/>
      <c r="LO33" s="397"/>
      <c r="LP33" s="397"/>
      <c r="LQ33" s="397"/>
      <c r="LR33" s="397"/>
      <c r="LS33" s="397"/>
      <c r="LT33" s="397"/>
      <c r="LU33" s="397"/>
      <c r="LV33" s="397"/>
      <c r="LW33" s="397"/>
      <c r="LX33" s="397"/>
      <c r="LY33" s="397"/>
      <c r="LZ33" s="397"/>
      <c r="MA33" s="397"/>
      <c r="MB33" s="397"/>
      <c r="MC33" s="397"/>
      <c r="MD33" s="397"/>
      <c r="ME33" s="397"/>
      <c r="MF33" s="397"/>
      <c r="MG33" s="397"/>
      <c r="MH33" s="397"/>
      <c r="MI33" s="397"/>
      <c r="MJ33" s="397"/>
      <c r="MK33" s="397"/>
      <c r="ML33" s="397"/>
      <c r="MM33" s="397"/>
      <c r="MN33" s="397"/>
      <c r="MO33" s="397"/>
      <c r="MP33" s="397"/>
      <c r="MQ33" s="397"/>
      <c r="MR33" s="397"/>
      <c r="MS33" s="397"/>
      <c r="MT33" s="397"/>
      <c r="MU33" s="397"/>
      <c r="MV33" s="397"/>
      <c r="MW33" s="397"/>
      <c r="MX33" s="397"/>
      <c r="MY33" s="397"/>
      <c r="MZ33" s="397"/>
      <c r="NA33" s="397"/>
      <c r="NB33" s="397"/>
      <c r="NC33" s="397"/>
      <c r="ND33" s="397"/>
      <c r="NE33" s="397"/>
      <c r="NF33" s="397"/>
      <c r="NG33" s="397"/>
      <c r="NH33" s="397"/>
      <c r="NI33" s="397"/>
      <c r="NJ33" s="397"/>
      <c r="NK33" s="397"/>
      <c r="NL33" s="397"/>
      <c r="NM33" s="397"/>
    </row>
    <row r="34" spans="1:377" s="402" customFormat="1" ht="46.5" customHeight="1" x14ac:dyDescent="0.25">
      <c r="A34" s="35">
        <v>171</v>
      </c>
      <c r="B34" s="61" t="s">
        <v>2663</v>
      </c>
      <c r="C34" s="337" t="s">
        <v>24</v>
      </c>
      <c r="D34" s="28" t="s">
        <v>99</v>
      </c>
      <c r="E34" s="26"/>
      <c r="F34" s="28" t="s">
        <v>2663</v>
      </c>
      <c r="G34" s="35" t="s">
        <v>24</v>
      </c>
      <c r="H34" s="25" t="s">
        <v>99</v>
      </c>
      <c r="I34" s="28" t="s">
        <v>2663</v>
      </c>
      <c r="J34" s="456" t="s">
        <v>2664</v>
      </c>
      <c r="K34" s="457" t="s">
        <v>2603</v>
      </c>
      <c r="L34" s="457" t="s">
        <v>2604</v>
      </c>
      <c r="M34" s="456" t="s">
        <v>2665</v>
      </c>
      <c r="N34" s="457" t="s">
        <v>2666</v>
      </c>
      <c r="O34" s="40" t="s">
        <v>326</v>
      </c>
      <c r="P34" s="25" t="s">
        <v>886</v>
      </c>
      <c r="Q34" s="25" t="s">
        <v>2668</v>
      </c>
      <c r="R34" s="25" t="s">
        <v>6</v>
      </c>
      <c r="S34" s="28" t="s">
        <v>2156</v>
      </c>
      <c r="T34" s="61" t="s">
        <v>84</v>
      </c>
      <c r="U34" s="25" t="s">
        <v>2663</v>
      </c>
      <c r="V34" s="25">
        <v>2020</v>
      </c>
      <c r="W34" s="28" t="s">
        <v>2713</v>
      </c>
      <c r="X34" s="32" t="s">
        <v>2714</v>
      </c>
      <c r="Y34" s="25" t="s">
        <v>54</v>
      </c>
      <c r="Z34" s="25" t="s">
        <v>54</v>
      </c>
      <c r="AA34" s="28" t="s">
        <v>84</v>
      </c>
      <c r="AB34" s="398" t="s">
        <v>2614</v>
      </c>
      <c r="AC34" s="465" t="s">
        <v>2614</v>
      </c>
      <c r="AD34" s="397"/>
      <c r="AE34" s="397"/>
      <c r="AF34" s="397"/>
      <c r="AG34" s="397"/>
      <c r="AH34" s="397"/>
      <c r="AI34" s="397"/>
      <c r="AJ34" s="397"/>
      <c r="AK34" s="397"/>
      <c r="AL34" s="397"/>
      <c r="AM34" s="397"/>
      <c r="AN34" s="397"/>
      <c r="AO34" s="397"/>
      <c r="AP34" s="397"/>
      <c r="AQ34" s="397"/>
      <c r="AR34" s="397"/>
      <c r="AS34" s="397"/>
      <c r="AT34" s="397"/>
      <c r="AU34" s="397"/>
      <c r="AV34" s="397"/>
      <c r="AW34" s="397"/>
      <c r="AX34" s="397"/>
      <c r="AY34" s="397"/>
      <c r="AZ34" s="397"/>
      <c r="BA34" s="397"/>
      <c r="BB34" s="397"/>
      <c r="BC34" s="397"/>
      <c r="BD34" s="397"/>
      <c r="BE34" s="397"/>
      <c r="BF34" s="397"/>
      <c r="BG34" s="397"/>
      <c r="BH34" s="397"/>
      <c r="BI34" s="397"/>
      <c r="BJ34" s="397"/>
      <c r="BK34" s="397"/>
      <c r="BL34" s="397"/>
      <c r="BM34" s="397"/>
      <c r="BN34" s="397"/>
      <c r="BO34" s="397"/>
      <c r="BP34" s="397"/>
      <c r="BQ34" s="397"/>
      <c r="BR34" s="397"/>
      <c r="BS34" s="397"/>
      <c r="BT34" s="397"/>
      <c r="BU34" s="397"/>
      <c r="BV34" s="397"/>
      <c r="BW34" s="397"/>
      <c r="BX34" s="397"/>
      <c r="BY34" s="397"/>
      <c r="BZ34" s="397"/>
      <c r="CA34" s="397"/>
      <c r="CB34" s="397"/>
      <c r="CC34" s="397"/>
      <c r="CD34" s="397"/>
      <c r="CE34" s="397"/>
      <c r="CF34" s="397"/>
      <c r="CG34" s="397"/>
      <c r="CH34" s="397"/>
      <c r="CI34" s="397"/>
      <c r="CJ34" s="397"/>
      <c r="CK34" s="397"/>
      <c r="CL34" s="397"/>
      <c r="CM34" s="397"/>
      <c r="CN34" s="397"/>
      <c r="CO34" s="397"/>
      <c r="CP34" s="397"/>
      <c r="CQ34" s="397"/>
      <c r="CR34" s="397"/>
      <c r="CS34" s="397"/>
      <c r="CT34" s="397"/>
      <c r="CU34" s="397"/>
      <c r="CV34" s="397"/>
      <c r="CW34" s="397"/>
      <c r="CX34" s="397"/>
      <c r="CY34" s="397"/>
      <c r="CZ34" s="397"/>
      <c r="DA34" s="397"/>
      <c r="DB34" s="397"/>
      <c r="DC34" s="397"/>
      <c r="DD34" s="397"/>
      <c r="DE34" s="397"/>
      <c r="DF34" s="397"/>
      <c r="DG34" s="397"/>
      <c r="DH34" s="397"/>
      <c r="DI34" s="397"/>
      <c r="DJ34" s="397"/>
      <c r="DK34" s="397"/>
      <c r="DL34" s="397"/>
      <c r="DM34" s="397"/>
      <c r="DN34" s="397"/>
      <c r="DO34" s="397"/>
      <c r="DP34" s="397"/>
      <c r="DQ34" s="397"/>
      <c r="DR34" s="397"/>
      <c r="DS34" s="397"/>
      <c r="DT34" s="397"/>
      <c r="DU34" s="397"/>
      <c r="DV34" s="397"/>
      <c r="DW34" s="397"/>
      <c r="DX34" s="397"/>
      <c r="DY34" s="397"/>
      <c r="DZ34" s="397"/>
      <c r="EA34" s="397"/>
      <c r="EB34" s="397"/>
      <c r="EC34" s="397"/>
      <c r="ED34" s="397"/>
      <c r="EE34" s="397"/>
      <c r="EF34" s="397"/>
      <c r="EG34" s="397"/>
      <c r="EH34" s="397"/>
      <c r="EI34" s="397"/>
      <c r="EJ34" s="397"/>
      <c r="EK34" s="397"/>
      <c r="EL34" s="397"/>
      <c r="EM34" s="397"/>
      <c r="EN34" s="397"/>
      <c r="EO34" s="397"/>
      <c r="EP34" s="397"/>
      <c r="EQ34" s="397"/>
      <c r="ER34" s="397"/>
      <c r="ES34" s="397"/>
      <c r="ET34" s="397"/>
      <c r="EU34" s="397"/>
      <c r="EV34" s="397"/>
      <c r="EW34" s="397"/>
      <c r="EX34" s="397"/>
      <c r="EY34" s="397"/>
      <c r="EZ34" s="397"/>
      <c r="FA34" s="397"/>
      <c r="FB34" s="397"/>
      <c r="FC34" s="397"/>
      <c r="FD34" s="397"/>
      <c r="FE34" s="397"/>
      <c r="FF34" s="397"/>
      <c r="FG34" s="397"/>
      <c r="FH34" s="397"/>
      <c r="FI34" s="397"/>
      <c r="FJ34" s="397"/>
      <c r="FK34" s="397"/>
      <c r="FL34" s="397"/>
      <c r="FM34" s="397"/>
      <c r="FN34" s="397"/>
      <c r="FO34" s="397"/>
      <c r="FP34" s="397"/>
      <c r="FQ34" s="397"/>
      <c r="FR34" s="397"/>
      <c r="FS34" s="397"/>
      <c r="FT34" s="397"/>
      <c r="FU34" s="397"/>
      <c r="FV34" s="397"/>
      <c r="FW34" s="397"/>
      <c r="FX34" s="397"/>
      <c r="FY34" s="397"/>
      <c r="FZ34" s="397"/>
      <c r="GA34" s="397"/>
      <c r="GB34" s="397"/>
      <c r="GC34" s="397"/>
      <c r="GD34" s="397"/>
      <c r="GE34" s="397"/>
      <c r="GF34" s="397"/>
      <c r="GG34" s="397"/>
      <c r="GH34" s="397"/>
      <c r="GI34" s="397"/>
      <c r="GJ34" s="397"/>
      <c r="GK34" s="397"/>
      <c r="GL34" s="397"/>
      <c r="GM34" s="397"/>
      <c r="GN34" s="397"/>
      <c r="GO34" s="397"/>
      <c r="GP34" s="397"/>
      <c r="GQ34" s="397"/>
      <c r="GR34" s="397"/>
      <c r="GS34" s="397"/>
      <c r="GT34" s="397"/>
      <c r="GU34" s="397"/>
      <c r="GV34" s="397"/>
      <c r="GW34" s="397"/>
      <c r="GX34" s="397"/>
      <c r="GY34" s="397"/>
      <c r="GZ34" s="397"/>
      <c r="HA34" s="397"/>
      <c r="HB34" s="397"/>
      <c r="HC34" s="397"/>
      <c r="HD34" s="397"/>
      <c r="HE34" s="397"/>
      <c r="HF34" s="397"/>
      <c r="HG34" s="397"/>
      <c r="HH34" s="397"/>
      <c r="HI34" s="397"/>
      <c r="HJ34" s="397"/>
      <c r="HK34" s="397"/>
      <c r="HL34" s="397"/>
      <c r="HM34" s="397"/>
      <c r="HN34" s="397"/>
      <c r="HO34" s="397"/>
      <c r="HP34" s="397"/>
      <c r="HQ34" s="397"/>
      <c r="HR34" s="397"/>
      <c r="HS34" s="397"/>
      <c r="HT34" s="397"/>
      <c r="HU34" s="397"/>
      <c r="HV34" s="397"/>
      <c r="HW34" s="397"/>
      <c r="HX34" s="397"/>
      <c r="HY34" s="397"/>
      <c r="HZ34" s="397"/>
      <c r="IA34" s="397"/>
      <c r="IB34" s="397"/>
      <c r="IC34" s="397"/>
      <c r="ID34" s="397"/>
      <c r="IE34" s="397"/>
      <c r="IF34" s="397"/>
      <c r="IG34" s="397"/>
      <c r="IH34" s="397"/>
      <c r="II34" s="397"/>
      <c r="IJ34" s="397"/>
      <c r="IK34" s="397"/>
      <c r="IL34" s="397"/>
      <c r="IM34" s="397"/>
      <c r="IN34" s="397"/>
      <c r="IO34" s="397"/>
      <c r="IP34" s="397"/>
      <c r="IQ34" s="397"/>
      <c r="IR34" s="397"/>
      <c r="IS34" s="397"/>
      <c r="IT34" s="397"/>
      <c r="IU34" s="397"/>
      <c r="IV34" s="397"/>
      <c r="IW34" s="397"/>
      <c r="IX34" s="397"/>
      <c r="IY34" s="397"/>
      <c r="IZ34" s="397"/>
      <c r="JA34" s="397"/>
      <c r="JB34" s="397"/>
      <c r="JC34" s="397"/>
      <c r="JD34" s="397"/>
      <c r="JE34" s="397"/>
      <c r="JF34" s="397"/>
      <c r="JG34" s="397"/>
      <c r="JH34" s="397"/>
      <c r="JI34" s="397"/>
      <c r="JJ34" s="397"/>
      <c r="JK34" s="397"/>
      <c r="JL34" s="397"/>
      <c r="JM34" s="397"/>
      <c r="JN34" s="397"/>
      <c r="JO34" s="397"/>
      <c r="JP34" s="397"/>
      <c r="JQ34" s="397"/>
      <c r="JR34" s="397"/>
      <c r="JS34" s="397"/>
      <c r="JT34" s="397"/>
      <c r="JU34" s="397"/>
      <c r="JV34" s="397"/>
      <c r="JW34" s="397"/>
      <c r="JX34" s="397"/>
      <c r="JY34" s="397"/>
      <c r="JZ34" s="397"/>
      <c r="KA34" s="397"/>
      <c r="KB34" s="397"/>
      <c r="KC34" s="397"/>
      <c r="KD34" s="397"/>
      <c r="KE34" s="397"/>
      <c r="KF34" s="397"/>
      <c r="KG34" s="397"/>
      <c r="KH34" s="397"/>
      <c r="KI34" s="397"/>
      <c r="KJ34" s="397"/>
      <c r="KK34" s="397"/>
      <c r="KL34" s="397"/>
      <c r="KM34" s="397"/>
      <c r="KN34" s="397"/>
      <c r="KO34" s="397"/>
      <c r="KP34" s="397"/>
      <c r="KQ34" s="397"/>
      <c r="KR34" s="397"/>
      <c r="KS34" s="397"/>
      <c r="KT34" s="397"/>
      <c r="KU34" s="397"/>
      <c r="KV34" s="397"/>
      <c r="KW34" s="397"/>
      <c r="KX34" s="397"/>
      <c r="KY34" s="397"/>
      <c r="KZ34" s="397"/>
      <c r="LA34" s="397"/>
      <c r="LB34" s="397"/>
      <c r="LC34" s="397"/>
      <c r="LD34" s="397"/>
      <c r="LE34" s="397"/>
      <c r="LF34" s="397"/>
      <c r="LG34" s="397"/>
      <c r="LH34" s="397"/>
      <c r="LI34" s="397"/>
      <c r="LJ34" s="397"/>
      <c r="LK34" s="397"/>
      <c r="LL34" s="397"/>
      <c r="LM34" s="397"/>
      <c r="LN34" s="397"/>
      <c r="LO34" s="397"/>
      <c r="LP34" s="397"/>
      <c r="LQ34" s="397"/>
      <c r="LR34" s="397"/>
      <c r="LS34" s="397"/>
      <c r="LT34" s="397"/>
      <c r="LU34" s="397"/>
      <c r="LV34" s="397"/>
      <c r="LW34" s="397"/>
      <c r="LX34" s="397"/>
      <c r="LY34" s="397"/>
      <c r="LZ34" s="397"/>
      <c r="MA34" s="397"/>
      <c r="MB34" s="397"/>
      <c r="MC34" s="397"/>
      <c r="MD34" s="397"/>
      <c r="ME34" s="397"/>
      <c r="MF34" s="397"/>
      <c r="MG34" s="397"/>
      <c r="MH34" s="397"/>
      <c r="MI34" s="397"/>
      <c r="MJ34" s="397"/>
      <c r="MK34" s="397"/>
      <c r="ML34" s="397"/>
      <c r="MM34" s="397"/>
      <c r="MN34" s="397"/>
      <c r="MO34" s="397"/>
      <c r="MP34" s="397"/>
      <c r="MQ34" s="397"/>
      <c r="MR34" s="397"/>
      <c r="MS34" s="397"/>
      <c r="MT34" s="397"/>
      <c r="MU34" s="397"/>
      <c r="MV34" s="397"/>
      <c r="MW34" s="397"/>
      <c r="MX34" s="397"/>
      <c r="MY34" s="397"/>
      <c r="MZ34" s="397"/>
      <c r="NA34" s="397"/>
      <c r="NB34" s="397"/>
      <c r="NC34" s="397"/>
      <c r="ND34" s="397"/>
      <c r="NE34" s="397"/>
      <c r="NF34" s="397"/>
      <c r="NG34" s="397"/>
      <c r="NH34" s="397"/>
      <c r="NI34" s="397"/>
      <c r="NJ34" s="397"/>
      <c r="NK34" s="397"/>
      <c r="NL34" s="397"/>
      <c r="NM34" s="397"/>
    </row>
    <row r="35" spans="1:377" s="402" customFormat="1" ht="46.5" customHeight="1" x14ac:dyDescent="0.25">
      <c r="A35" s="35">
        <v>172</v>
      </c>
      <c r="B35" s="61" t="s">
        <v>2663</v>
      </c>
      <c r="C35" s="337" t="s">
        <v>24</v>
      </c>
      <c r="D35" s="28" t="s">
        <v>99</v>
      </c>
      <c r="E35" s="26"/>
      <c r="F35" s="28" t="s">
        <v>2663</v>
      </c>
      <c r="G35" s="35" t="s">
        <v>24</v>
      </c>
      <c r="H35" s="25" t="s">
        <v>99</v>
      </c>
      <c r="I35" s="28" t="s">
        <v>2663</v>
      </c>
      <c r="J35" s="456" t="s">
        <v>2664</v>
      </c>
      <c r="K35" s="457" t="s">
        <v>2603</v>
      </c>
      <c r="L35" s="457" t="s">
        <v>2604</v>
      </c>
      <c r="M35" s="456" t="s">
        <v>2665</v>
      </c>
      <c r="N35" s="457" t="s">
        <v>2666</v>
      </c>
      <c r="O35" s="40" t="s">
        <v>170</v>
      </c>
      <c r="P35" s="25" t="s">
        <v>171</v>
      </c>
      <c r="Q35" s="25" t="s">
        <v>2668</v>
      </c>
      <c r="R35" s="25" t="s">
        <v>6</v>
      </c>
      <c r="S35" s="28" t="s">
        <v>2715</v>
      </c>
      <c r="T35" s="61" t="s">
        <v>84</v>
      </c>
      <c r="U35" s="25" t="s">
        <v>2663</v>
      </c>
      <c r="V35" s="25">
        <v>2020</v>
      </c>
      <c r="W35" s="28" t="s">
        <v>2716</v>
      </c>
      <c r="X35" s="32" t="s">
        <v>2717</v>
      </c>
      <c r="Y35" s="25" t="s">
        <v>54</v>
      </c>
      <c r="Z35" s="25" t="s">
        <v>54</v>
      </c>
      <c r="AA35" s="28" t="s">
        <v>84</v>
      </c>
      <c r="AB35" s="397" t="s">
        <v>2614</v>
      </c>
      <c r="AC35" s="465" t="s">
        <v>2614</v>
      </c>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7"/>
      <c r="BK35" s="397"/>
      <c r="BL35" s="397"/>
      <c r="BM35" s="397"/>
      <c r="BN35" s="397"/>
      <c r="BO35" s="397"/>
      <c r="BP35" s="397"/>
      <c r="BQ35" s="397"/>
      <c r="BR35" s="397"/>
      <c r="BS35" s="397"/>
      <c r="BT35" s="397"/>
      <c r="BU35" s="397"/>
      <c r="BV35" s="397"/>
      <c r="BW35" s="397"/>
      <c r="BX35" s="397"/>
      <c r="BY35" s="397"/>
      <c r="BZ35" s="397"/>
      <c r="CA35" s="397"/>
      <c r="CB35" s="397"/>
      <c r="CC35" s="397"/>
      <c r="CD35" s="397"/>
      <c r="CE35" s="397"/>
      <c r="CF35" s="397"/>
      <c r="CG35" s="397"/>
      <c r="CH35" s="397"/>
      <c r="CI35" s="397"/>
      <c r="CJ35" s="397"/>
      <c r="CK35" s="397"/>
      <c r="CL35" s="397"/>
      <c r="CM35" s="397"/>
      <c r="CN35" s="397"/>
      <c r="CO35" s="397"/>
      <c r="CP35" s="397"/>
      <c r="CQ35" s="397"/>
      <c r="CR35" s="397"/>
      <c r="CS35" s="397"/>
      <c r="CT35" s="397"/>
      <c r="CU35" s="397"/>
      <c r="CV35" s="397"/>
      <c r="CW35" s="397"/>
      <c r="CX35" s="397"/>
      <c r="CY35" s="397"/>
      <c r="CZ35" s="397"/>
      <c r="DA35" s="397"/>
      <c r="DB35" s="397"/>
      <c r="DC35" s="397"/>
      <c r="DD35" s="397"/>
      <c r="DE35" s="397"/>
      <c r="DF35" s="397"/>
      <c r="DG35" s="397"/>
      <c r="DH35" s="397"/>
      <c r="DI35" s="397"/>
      <c r="DJ35" s="397"/>
      <c r="DK35" s="397"/>
      <c r="DL35" s="397"/>
      <c r="DM35" s="397"/>
      <c r="DN35" s="397"/>
      <c r="DO35" s="397"/>
      <c r="DP35" s="397"/>
      <c r="DQ35" s="397"/>
      <c r="DR35" s="397"/>
      <c r="DS35" s="397"/>
      <c r="DT35" s="397"/>
      <c r="DU35" s="397"/>
      <c r="DV35" s="397"/>
      <c r="DW35" s="397"/>
      <c r="DX35" s="397"/>
      <c r="DY35" s="397"/>
      <c r="DZ35" s="397"/>
      <c r="EA35" s="397"/>
      <c r="EB35" s="397"/>
      <c r="EC35" s="397"/>
      <c r="ED35" s="397"/>
      <c r="EE35" s="397"/>
      <c r="EF35" s="397"/>
      <c r="EG35" s="397"/>
      <c r="EH35" s="397"/>
      <c r="EI35" s="397"/>
      <c r="EJ35" s="397"/>
      <c r="EK35" s="397"/>
      <c r="EL35" s="397"/>
      <c r="EM35" s="397"/>
      <c r="EN35" s="397"/>
      <c r="EO35" s="397"/>
      <c r="EP35" s="397"/>
      <c r="EQ35" s="397"/>
      <c r="ER35" s="397"/>
      <c r="ES35" s="397"/>
      <c r="ET35" s="397"/>
      <c r="EU35" s="397"/>
      <c r="EV35" s="397"/>
      <c r="EW35" s="397"/>
      <c r="EX35" s="397"/>
      <c r="EY35" s="397"/>
      <c r="EZ35" s="397"/>
      <c r="FA35" s="397"/>
      <c r="FB35" s="397"/>
      <c r="FC35" s="397"/>
      <c r="FD35" s="397"/>
      <c r="FE35" s="397"/>
      <c r="FF35" s="397"/>
      <c r="FG35" s="397"/>
      <c r="FH35" s="397"/>
      <c r="FI35" s="397"/>
      <c r="FJ35" s="397"/>
      <c r="FK35" s="397"/>
      <c r="FL35" s="397"/>
      <c r="FM35" s="397"/>
      <c r="FN35" s="397"/>
      <c r="FO35" s="397"/>
      <c r="FP35" s="397"/>
      <c r="FQ35" s="397"/>
      <c r="FR35" s="397"/>
      <c r="FS35" s="397"/>
      <c r="FT35" s="397"/>
      <c r="FU35" s="397"/>
      <c r="FV35" s="397"/>
      <c r="FW35" s="397"/>
      <c r="FX35" s="397"/>
      <c r="FY35" s="397"/>
      <c r="FZ35" s="397"/>
      <c r="GA35" s="397"/>
      <c r="GB35" s="397"/>
      <c r="GC35" s="397"/>
      <c r="GD35" s="397"/>
      <c r="GE35" s="397"/>
      <c r="GF35" s="397"/>
      <c r="GG35" s="397"/>
      <c r="GH35" s="397"/>
      <c r="GI35" s="397"/>
      <c r="GJ35" s="397"/>
      <c r="GK35" s="397"/>
      <c r="GL35" s="397"/>
      <c r="GM35" s="397"/>
      <c r="GN35" s="397"/>
      <c r="GO35" s="397"/>
      <c r="GP35" s="397"/>
      <c r="GQ35" s="397"/>
      <c r="GR35" s="397"/>
      <c r="GS35" s="397"/>
      <c r="GT35" s="397"/>
      <c r="GU35" s="397"/>
      <c r="GV35" s="397"/>
      <c r="GW35" s="397"/>
      <c r="GX35" s="397"/>
      <c r="GY35" s="397"/>
      <c r="GZ35" s="397"/>
      <c r="HA35" s="397"/>
      <c r="HB35" s="397"/>
      <c r="HC35" s="397"/>
      <c r="HD35" s="397"/>
      <c r="HE35" s="397"/>
      <c r="HF35" s="397"/>
      <c r="HG35" s="397"/>
      <c r="HH35" s="397"/>
      <c r="HI35" s="397"/>
      <c r="HJ35" s="397"/>
      <c r="HK35" s="397"/>
      <c r="HL35" s="397"/>
      <c r="HM35" s="397"/>
      <c r="HN35" s="397"/>
      <c r="HO35" s="397"/>
      <c r="HP35" s="397"/>
      <c r="HQ35" s="397"/>
      <c r="HR35" s="397"/>
      <c r="HS35" s="397"/>
      <c r="HT35" s="397"/>
      <c r="HU35" s="397"/>
      <c r="HV35" s="397"/>
      <c r="HW35" s="397"/>
      <c r="HX35" s="397"/>
      <c r="HY35" s="397"/>
      <c r="HZ35" s="397"/>
      <c r="IA35" s="397"/>
      <c r="IB35" s="397"/>
      <c r="IC35" s="397"/>
      <c r="ID35" s="397"/>
      <c r="IE35" s="397"/>
      <c r="IF35" s="397"/>
      <c r="IG35" s="397"/>
      <c r="IH35" s="397"/>
      <c r="II35" s="397"/>
      <c r="IJ35" s="397"/>
      <c r="IK35" s="397"/>
      <c r="IL35" s="397"/>
      <c r="IM35" s="397"/>
      <c r="IN35" s="397"/>
      <c r="IO35" s="397"/>
      <c r="IP35" s="397"/>
      <c r="IQ35" s="397"/>
      <c r="IR35" s="397"/>
      <c r="IS35" s="397"/>
      <c r="IT35" s="397"/>
      <c r="IU35" s="397"/>
      <c r="IV35" s="397"/>
      <c r="IW35" s="397"/>
      <c r="IX35" s="397"/>
      <c r="IY35" s="397"/>
      <c r="IZ35" s="397"/>
      <c r="JA35" s="397"/>
      <c r="JB35" s="397"/>
      <c r="JC35" s="397"/>
      <c r="JD35" s="397"/>
      <c r="JE35" s="397"/>
      <c r="JF35" s="397"/>
      <c r="JG35" s="397"/>
      <c r="JH35" s="397"/>
      <c r="JI35" s="397"/>
      <c r="JJ35" s="397"/>
      <c r="JK35" s="397"/>
      <c r="JL35" s="397"/>
      <c r="JM35" s="397"/>
      <c r="JN35" s="397"/>
      <c r="JO35" s="397"/>
      <c r="JP35" s="397"/>
      <c r="JQ35" s="397"/>
      <c r="JR35" s="397"/>
      <c r="JS35" s="397"/>
      <c r="JT35" s="397"/>
      <c r="JU35" s="397"/>
      <c r="JV35" s="397"/>
      <c r="JW35" s="397"/>
      <c r="JX35" s="397"/>
      <c r="JY35" s="397"/>
      <c r="JZ35" s="397"/>
      <c r="KA35" s="397"/>
      <c r="KB35" s="397"/>
      <c r="KC35" s="397"/>
      <c r="KD35" s="397"/>
      <c r="KE35" s="397"/>
      <c r="KF35" s="397"/>
      <c r="KG35" s="397"/>
      <c r="KH35" s="397"/>
      <c r="KI35" s="397"/>
      <c r="KJ35" s="397"/>
      <c r="KK35" s="397"/>
      <c r="KL35" s="397"/>
      <c r="KM35" s="397"/>
      <c r="KN35" s="397"/>
      <c r="KO35" s="397"/>
      <c r="KP35" s="397"/>
      <c r="KQ35" s="397"/>
      <c r="KR35" s="397"/>
      <c r="KS35" s="397"/>
      <c r="KT35" s="397"/>
      <c r="KU35" s="397"/>
      <c r="KV35" s="397"/>
      <c r="KW35" s="397"/>
      <c r="KX35" s="397"/>
      <c r="KY35" s="397"/>
      <c r="KZ35" s="397"/>
      <c r="LA35" s="397"/>
      <c r="LB35" s="397"/>
      <c r="LC35" s="397"/>
      <c r="LD35" s="397"/>
      <c r="LE35" s="397"/>
      <c r="LF35" s="397"/>
      <c r="LG35" s="397"/>
      <c r="LH35" s="397"/>
      <c r="LI35" s="397"/>
      <c r="LJ35" s="397"/>
      <c r="LK35" s="397"/>
      <c r="LL35" s="397"/>
      <c r="LM35" s="397"/>
      <c r="LN35" s="397"/>
      <c r="LO35" s="397"/>
      <c r="LP35" s="397"/>
      <c r="LQ35" s="397"/>
      <c r="LR35" s="397"/>
      <c r="LS35" s="397"/>
      <c r="LT35" s="397"/>
      <c r="LU35" s="397"/>
      <c r="LV35" s="397"/>
      <c r="LW35" s="397"/>
      <c r="LX35" s="397"/>
      <c r="LY35" s="397"/>
      <c r="LZ35" s="397"/>
      <c r="MA35" s="397"/>
      <c r="MB35" s="397"/>
      <c r="MC35" s="397"/>
      <c r="MD35" s="397"/>
      <c r="ME35" s="397"/>
      <c r="MF35" s="397"/>
      <c r="MG35" s="397"/>
      <c r="MH35" s="397"/>
      <c r="MI35" s="397"/>
      <c r="MJ35" s="397"/>
      <c r="MK35" s="397"/>
      <c r="ML35" s="397"/>
      <c r="MM35" s="397"/>
      <c r="MN35" s="397"/>
      <c r="MO35" s="397"/>
      <c r="MP35" s="397"/>
      <c r="MQ35" s="397"/>
      <c r="MR35" s="397"/>
      <c r="MS35" s="397"/>
      <c r="MT35" s="397"/>
      <c r="MU35" s="397"/>
      <c r="MV35" s="397"/>
      <c r="MW35" s="397"/>
      <c r="MX35" s="397"/>
      <c r="MY35" s="397"/>
      <c r="MZ35" s="397"/>
      <c r="NA35" s="397"/>
      <c r="NB35" s="397"/>
      <c r="NC35" s="397"/>
      <c r="ND35" s="397"/>
      <c r="NE35" s="397"/>
      <c r="NF35" s="397"/>
      <c r="NG35" s="397"/>
      <c r="NH35" s="397"/>
      <c r="NI35" s="397"/>
      <c r="NJ35" s="397"/>
      <c r="NK35" s="397"/>
      <c r="NL35" s="397"/>
      <c r="NM35" s="397"/>
    </row>
    <row r="36" spans="1:377" s="402" customFormat="1" ht="46.5" customHeight="1" x14ac:dyDescent="0.25">
      <c r="A36" s="35">
        <v>212</v>
      </c>
      <c r="B36" s="28" t="s">
        <v>2637</v>
      </c>
      <c r="C36" s="25" t="s">
        <v>2636</v>
      </c>
      <c r="D36" s="25" t="s">
        <v>102</v>
      </c>
      <c r="E36" s="25" t="s">
        <v>40</v>
      </c>
      <c r="F36" s="40" t="s">
        <v>2637</v>
      </c>
      <c r="G36" s="40" t="s">
        <v>24</v>
      </c>
      <c r="H36" s="40" t="s">
        <v>99</v>
      </c>
      <c r="I36" s="40" t="s">
        <v>2638</v>
      </c>
      <c r="J36" s="40" t="s">
        <v>2639</v>
      </c>
      <c r="K36" s="449" t="s">
        <v>2640</v>
      </c>
      <c r="L36" s="449" t="s">
        <v>2641</v>
      </c>
      <c r="M36" s="449" t="s">
        <v>2642</v>
      </c>
      <c r="N36" s="449" t="s">
        <v>2643</v>
      </c>
      <c r="O36" s="25" t="s">
        <v>462</v>
      </c>
      <c r="P36" s="25" t="s">
        <v>2718</v>
      </c>
      <c r="Q36" s="25" t="s">
        <v>2644</v>
      </c>
      <c r="R36" s="25" t="s">
        <v>6</v>
      </c>
      <c r="S36" s="28" t="s">
        <v>2719</v>
      </c>
      <c r="T36" s="28" t="s">
        <v>84</v>
      </c>
      <c r="U36" s="25" t="s">
        <v>2720</v>
      </c>
      <c r="V36" s="28">
        <v>2019</v>
      </c>
      <c r="W36" s="28" t="s">
        <v>2721</v>
      </c>
      <c r="X36" s="42" t="s">
        <v>2722</v>
      </c>
      <c r="Y36" s="28" t="s">
        <v>54</v>
      </c>
      <c r="Z36" s="28" t="s">
        <v>54</v>
      </c>
      <c r="AA36" s="28" t="s">
        <v>84</v>
      </c>
      <c r="AB36" s="399" t="s">
        <v>2723</v>
      </c>
      <c r="AC36" s="465" t="s">
        <v>2662</v>
      </c>
    </row>
    <row r="37" spans="1:377" s="402" customFormat="1" ht="46.5" customHeight="1" x14ac:dyDescent="0.25">
      <c r="A37" s="35">
        <v>213</v>
      </c>
      <c r="B37" s="28" t="s">
        <v>2637</v>
      </c>
      <c r="C37" s="25" t="s">
        <v>2636</v>
      </c>
      <c r="D37" s="25" t="s">
        <v>102</v>
      </c>
      <c r="E37" s="25" t="s">
        <v>40</v>
      </c>
      <c r="F37" s="40" t="s">
        <v>2637</v>
      </c>
      <c r="G37" s="40" t="s">
        <v>24</v>
      </c>
      <c r="H37" s="40" t="s">
        <v>99</v>
      </c>
      <c r="I37" s="40" t="s">
        <v>2638</v>
      </c>
      <c r="J37" s="40" t="s">
        <v>2639</v>
      </c>
      <c r="K37" s="449" t="s">
        <v>2640</v>
      </c>
      <c r="L37" s="449" t="s">
        <v>2641</v>
      </c>
      <c r="M37" s="449" t="s">
        <v>2642</v>
      </c>
      <c r="N37" s="449" t="s">
        <v>2643</v>
      </c>
      <c r="O37" s="25" t="s">
        <v>326</v>
      </c>
      <c r="P37" s="25" t="s">
        <v>327</v>
      </c>
      <c r="Q37" s="25" t="s">
        <v>2644</v>
      </c>
      <c r="R37" s="25" t="s">
        <v>6</v>
      </c>
      <c r="S37" s="28" t="s">
        <v>2724</v>
      </c>
      <c r="T37" s="28" t="s">
        <v>84</v>
      </c>
      <c r="U37" s="25" t="s">
        <v>2720</v>
      </c>
      <c r="V37" s="28">
        <v>2019</v>
      </c>
      <c r="W37" s="28" t="s">
        <v>2725</v>
      </c>
      <c r="X37" s="42" t="s">
        <v>2726</v>
      </c>
      <c r="Y37" s="28" t="s">
        <v>54</v>
      </c>
      <c r="Z37" s="28" t="s">
        <v>54</v>
      </c>
      <c r="AA37" s="28" t="s">
        <v>84</v>
      </c>
      <c r="AB37" s="401" t="s">
        <v>2727</v>
      </c>
      <c r="AC37" s="465" t="s">
        <v>2662</v>
      </c>
    </row>
    <row r="38" spans="1:377" s="402" customFormat="1" ht="46.5" customHeight="1" x14ac:dyDescent="0.25">
      <c r="A38" s="35">
        <v>214</v>
      </c>
      <c r="B38" s="28" t="s">
        <v>2637</v>
      </c>
      <c r="C38" s="25" t="s">
        <v>2636</v>
      </c>
      <c r="D38" s="25" t="s">
        <v>102</v>
      </c>
      <c r="E38" s="25" t="s">
        <v>40</v>
      </c>
      <c r="F38" s="40" t="s">
        <v>2637</v>
      </c>
      <c r="G38" s="40" t="s">
        <v>24</v>
      </c>
      <c r="H38" s="40" t="s">
        <v>99</v>
      </c>
      <c r="I38" s="40" t="s">
        <v>2638</v>
      </c>
      <c r="J38" s="40" t="s">
        <v>2639</v>
      </c>
      <c r="K38" s="449" t="s">
        <v>2640</v>
      </c>
      <c r="L38" s="449" t="s">
        <v>2641</v>
      </c>
      <c r="M38" s="449" t="s">
        <v>2642</v>
      </c>
      <c r="N38" s="449" t="s">
        <v>2643</v>
      </c>
      <c r="O38" s="25" t="s">
        <v>170</v>
      </c>
      <c r="P38" s="25" t="s">
        <v>278</v>
      </c>
      <c r="Q38" s="25" t="s">
        <v>2644</v>
      </c>
      <c r="R38" s="25" t="s">
        <v>6</v>
      </c>
      <c r="S38" s="28" t="s">
        <v>2728</v>
      </c>
      <c r="T38" s="28" t="s">
        <v>84</v>
      </c>
      <c r="U38" s="25" t="s">
        <v>2720</v>
      </c>
      <c r="V38" s="28">
        <v>2019</v>
      </c>
      <c r="W38" s="28" t="s">
        <v>2729</v>
      </c>
      <c r="X38" s="42" t="s">
        <v>2730</v>
      </c>
      <c r="Y38" s="28" t="s">
        <v>54</v>
      </c>
      <c r="Z38" s="28" t="s">
        <v>54</v>
      </c>
      <c r="AA38" s="28" t="s">
        <v>84</v>
      </c>
      <c r="AB38" s="418" t="s">
        <v>2731</v>
      </c>
      <c r="AC38" s="465" t="s">
        <v>2662</v>
      </c>
    </row>
    <row r="39" spans="1:377" s="402" customFormat="1" ht="46.5" customHeight="1" x14ac:dyDescent="0.25">
      <c r="A39" s="35">
        <v>215</v>
      </c>
      <c r="B39" s="28" t="s">
        <v>2637</v>
      </c>
      <c r="C39" s="25" t="s">
        <v>2636</v>
      </c>
      <c r="D39" s="25" t="s">
        <v>102</v>
      </c>
      <c r="E39" s="25" t="s">
        <v>40</v>
      </c>
      <c r="F39" s="40" t="s">
        <v>2637</v>
      </c>
      <c r="G39" s="40" t="s">
        <v>24</v>
      </c>
      <c r="H39" s="40" t="s">
        <v>99</v>
      </c>
      <c r="I39" s="40" t="s">
        <v>2638</v>
      </c>
      <c r="J39" s="40" t="s">
        <v>2639</v>
      </c>
      <c r="K39" s="449" t="s">
        <v>2640</v>
      </c>
      <c r="L39" s="449" t="s">
        <v>2641</v>
      </c>
      <c r="M39" s="449" t="s">
        <v>2642</v>
      </c>
      <c r="N39" s="449" t="s">
        <v>2643</v>
      </c>
      <c r="O39" s="25" t="s">
        <v>2732</v>
      </c>
      <c r="P39" s="25" t="s">
        <v>2063</v>
      </c>
      <c r="Q39" s="25" t="s">
        <v>2644</v>
      </c>
      <c r="R39" s="25" t="s">
        <v>6</v>
      </c>
      <c r="S39" s="28" t="s">
        <v>2733</v>
      </c>
      <c r="T39" s="28" t="s">
        <v>84</v>
      </c>
      <c r="U39" s="25" t="s">
        <v>2720</v>
      </c>
      <c r="V39" s="28">
        <v>2019</v>
      </c>
      <c r="W39" s="28" t="s">
        <v>2734</v>
      </c>
      <c r="X39" s="42" t="s">
        <v>2735</v>
      </c>
      <c r="Y39" s="28" t="s">
        <v>54</v>
      </c>
      <c r="Z39" s="28" t="s">
        <v>54</v>
      </c>
      <c r="AA39" s="28" t="s">
        <v>84</v>
      </c>
      <c r="AB39" s="418" t="s">
        <v>2736</v>
      </c>
      <c r="AC39" s="465" t="s">
        <v>2662</v>
      </c>
    </row>
    <row r="40" spans="1:377" s="402" customFormat="1" ht="46.5" customHeight="1" x14ac:dyDescent="0.25">
      <c r="A40" s="35">
        <v>216</v>
      </c>
      <c r="B40" s="28" t="s">
        <v>2637</v>
      </c>
      <c r="C40" s="25" t="s">
        <v>2636</v>
      </c>
      <c r="D40" s="25" t="s">
        <v>102</v>
      </c>
      <c r="E40" s="25" t="s">
        <v>40</v>
      </c>
      <c r="F40" s="40" t="s">
        <v>2637</v>
      </c>
      <c r="G40" s="40" t="s">
        <v>24</v>
      </c>
      <c r="H40" s="40" t="s">
        <v>99</v>
      </c>
      <c r="I40" s="40" t="s">
        <v>2638</v>
      </c>
      <c r="J40" s="40" t="s">
        <v>2682</v>
      </c>
      <c r="K40" s="449" t="s">
        <v>2683</v>
      </c>
      <c r="L40" s="449" t="s">
        <v>2684</v>
      </c>
      <c r="M40" s="449" t="s">
        <v>2685</v>
      </c>
      <c r="N40" s="449" t="s">
        <v>2686</v>
      </c>
      <c r="O40" s="25" t="s">
        <v>170</v>
      </c>
      <c r="P40" s="25" t="s">
        <v>171</v>
      </c>
      <c r="Q40" s="25" t="s">
        <v>2644</v>
      </c>
      <c r="R40" s="25" t="s">
        <v>6</v>
      </c>
      <c r="S40" s="28" t="s">
        <v>2737</v>
      </c>
      <c r="T40" s="28" t="s">
        <v>84</v>
      </c>
      <c r="U40" s="25" t="s">
        <v>2720</v>
      </c>
      <c r="V40" s="28">
        <v>2019</v>
      </c>
      <c r="W40" s="28" t="s">
        <v>2738</v>
      </c>
      <c r="X40" s="42" t="s">
        <v>2739</v>
      </c>
      <c r="Y40" s="28" t="s">
        <v>54</v>
      </c>
      <c r="Z40" s="28" t="s">
        <v>54</v>
      </c>
      <c r="AA40" s="28" t="s">
        <v>84</v>
      </c>
      <c r="AB40" s="418" t="s">
        <v>2740</v>
      </c>
      <c r="AC40" s="465" t="s">
        <v>2662</v>
      </c>
    </row>
    <row r="41" spans="1:377" s="402" customFormat="1" ht="46.5" customHeight="1" x14ac:dyDescent="0.25">
      <c r="A41" s="35">
        <v>217</v>
      </c>
      <c r="B41" s="28" t="s">
        <v>2637</v>
      </c>
      <c r="C41" s="25" t="s">
        <v>2636</v>
      </c>
      <c r="D41" s="25" t="s">
        <v>102</v>
      </c>
      <c r="E41" s="25" t="s">
        <v>40</v>
      </c>
      <c r="F41" s="40" t="s">
        <v>2637</v>
      </c>
      <c r="G41" s="40" t="s">
        <v>24</v>
      </c>
      <c r="H41" s="40" t="s">
        <v>99</v>
      </c>
      <c r="I41" s="40" t="s">
        <v>2638</v>
      </c>
      <c r="J41" s="40" t="s">
        <v>2741</v>
      </c>
      <c r="K41" s="40" t="s">
        <v>2683</v>
      </c>
      <c r="L41" s="40" t="s">
        <v>2684</v>
      </c>
      <c r="M41" s="40" t="s">
        <v>2685</v>
      </c>
      <c r="N41" s="40" t="s">
        <v>2686</v>
      </c>
      <c r="O41" s="25" t="s">
        <v>170</v>
      </c>
      <c r="P41" s="25" t="s">
        <v>171</v>
      </c>
      <c r="Q41" s="25" t="s">
        <v>2644</v>
      </c>
      <c r="R41" s="25" t="s">
        <v>6</v>
      </c>
      <c r="S41" s="28" t="s">
        <v>2742</v>
      </c>
      <c r="T41" s="28" t="s">
        <v>84</v>
      </c>
      <c r="U41" s="25" t="s">
        <v>2720</v>
      </c>
      <c r="V41" s="28">
        <v>2019</v>
      </c>
      <c r="W41" s="28" t="s">
        <v>2743</v>
      </c>
      <c r="X41" s="42" t="s">
        <v>2744</v>
      </c>
      <c r="Y41" s="28" t="s">
        <v>54</v>
      </c>
      <c r="Z41" s="28" t="s">
        <v>54</v>
      </c>
      <c r="AA41" s="28" t="s">
        <v>84</v>
      </c>
      <c r="AB41" s="418" t="s">
        <v>2745</v>
      </c>
      <c r="AC41" s="465" t="s">
        <v>2662</v>
      </c>
    </row>
    <row r="42" spans="1:377" s="402" customFormat="1" ht="46.5" customHeight="1" x14ac:dyDescent="0.25">
      <c r="A42" s="35">
        <v>218</v>
      </c>
      <c r="B42" s="28" t="s">
        <v>2637</v>
      </c>
      <c r="C42" s="25" t="s">
        <v>2636</v>
      </c>
      <c r="D42" s="25" t="s">
        <v>102</v>
      </c>
      <c r="E42" s="25" t="s">
        <v>40</v>
      </c>
      <c r="F42" s="40" t="s">
        <v>2637</v>
      </c>
      <c r="G42" s="40" t="s">
        <v>24</v>
      </c>
      <c r="H42" s="40" t="s">
        <v>99</v>
      </c>
      <c r="I42" s="40" t="s">
        <v>2638</v>
      </c>
      <c r="J42" s="40" t="s">
        <v>2682</v>
      </c>
      <c r="K42" s="449" t="s">
        <v>2683</v>
      </c>
      <c r="L42" s="449" t="s">
        <v>2684</v>
      </c>
      <c r="M42" s="449" t="s">
        <v>2685</v>
      </c>
      <c r="N42" s="449" t="s">
        <v>2686</v>
      </c>
      <c r="O42" s="25" t="s">
        <v>247</v>
      </c>
      <c r="P42" s="25" t="s">
        <v>360</v>
      </c>
      <c r="Q42" s="25" t="s">
        <v>2644</v>
      </c>
      <c r="R42" s="25" t="s">
        <v>6</v>
      </c>
      <c r="S42" s="28" t="s">
        <v>2746</v>
      </c>
      <c r="T42" s="28" t="s">
        <v>84</v>
      </c>
      <c r="U42" s="25" t="s">
        <v>2720</v>
      </c>
      <c r="V42" s="28">
        <v>2019</v>
      </c>
      <c r="W42" s="28" t="s">
        <v>2747</v>
      </c>
      <c r="X42" s="42" t="s">
        <v>2748</v>
      </c>
      <c r="Y42" s="28" t="s">
        <v>54</v>
      </c>
      <c r="Z42" s="28" t="s">
        <v>54</v>
      </c>
      <c r="AA42" s="28" t="s">
        <v>84</v>
      </c>
      <c r="AB42" s="418" t="s">
        <v>2749</v>
      </c>
      <c r="AC42" s="465" t="s">
        <v>2662</v>
      </c>
    </row>
    <row r="43" spans="1:377" s="423" customFormat="1" ht="46.5" customHeight="1" x14ac:dyDescent="0.25">
      <c r="A43" s="35">
        <v>219</v>
      </c>
      <c r="B43" s="28" t="s">
        <v>2637</v>
      </c>
      <c r="C43" s="25" t="s">
        <v>2636</v>
      </c>
      <c r="D43" s="25" t="s">
        <v>102</v>
      </c>
      <c r="E43" s="25" t="s">
        <v>40</v>
      </c>
      <c r="F43" s="40" t="s">
        <v>2637</v>
      </c>
      <c r="G43" s="40" t="s">
        <v>24</v>
      </c>
      <c r="H43" s="40" t="s">
        <v>99</v>
      </c>
      <c r="I43" s="40" t="s">
        <v>2638</v>
      </c>
      <c r="J43" s="40" t="s">
        <v>2639</v>
      </c>
      <c r="K43" s="449" t="s">
        <v>2640</v>
      </c>
      <c r="L43" s="449" t="s">
        <v>2641</v>
      </c>
      <c r="M43" s="449" t="s">
        <v>2642</v>
      </c>
      <c r="N43" s="449" t="s">
        <v>2643</v>
      </c>
      <c r="O43" s="25" t="s">
        <v>326</v>
      </c>
      <c r="P43" s="25" t="s">
        <v>2750</v>
      </c>
      <c r="Q43" s="25" t="s">
        <v>2644</v>
      </c>
      <c r="R43" s="25" t="s">
        <v>6</v>
      </c>
      <c r="S43" s="28" t="s">
        <v>2751</v>
      </c>
      <c r="T43" s="28" t="s">
        <v>84</v>
      </c>
      <c r="U43" s="25" t="s">
        <v>2720</v>
      </c>
      <c r="V43" s="28">
        <v>2019</v>
      </c>
      <c r="W43" s="28" t="s">
        <v>2752</v>
      </c>
      <c r="X43" s="42" t="s">
        <v>2753</v>
      </c>
      <c r="Y43" s="28" t="s">
        <v>54</v>
      </c>
      <c r="Z43" s="28" t="s">
        <v>54</v>
      </c>
      <c r="AA43" s="28" t="s">
        <v>84</v>
      </c>
      <c r="AB43" s="418" t="s">
        <v>2754</v>
      </c>
      <c r="AC43" s="465" t="s">
        <v>2662</v>
      </c>
    </row>
    <row r="44" spans="1:377" s="424" customFormat="1" ht="46.5" customHeight="1" x14ac:dyDescent="0.25">
      <c r="A44" s="35">
        <v>220</v>
      </c>
      <c r="B44" s="28" t="s">
        <v>2637</v>
      </c>
      <c r="C44" s="25" t="s">
        <v>2636</v>
      </c>
      <c r="D44" s="25" t="s">
        <v>102</v>
      </c>
      <c r="E44" s="25" t="s">
        <v>40</v>
      </c>
      <c r="F44" s="40" t="s">
        <v>2637</v>
      </c>
      <c r="G44" s="40" t="s">
        <v>24</v>
      </c>
      <c r="H44" s="40" t="s">
        <v>99</v>
      </c>
      <c r="I44" s="40" t="s">
        <v>2638</v>
      </c>
      <c r="J44" s="40" t="s">
        <v>2682</v>
      </c>
      <c r="K44" s="449" t="s">
        <v>2683</v>
      </c>
      <c r="L44" s="449" t="s">
        <v>2684</v>
      </c>
      <c r="M44" s="449" t="s">
        <v>2685</v>
      </c>
      <c r="N44" s="449" t="s">
        <v>2686</v>
      </c>
      <c r="O44" s="25" t="s">
        <v>2755</v>
      </c>
      <c r="P44" s="25" t="s">
        <v>2756</v>
      </c>
      <c r="Q44" s="25" t="s">
        <v>2644</v>
      </c>
      <c r="R44" s="25" t="s">
        <v>6</v>
      </c>
      <c r="S44" s="28" t="s">
        <v>2757</v>
      </c>
      <c r="T44" s="28" t="s">
        <v>84</v>
      </c>
      <c r="U44" s="25" t="s">
        <v>2720</v>
      </c>
      <c r="V44" s="28">
        <v>2019</v>
      </c>
      <c r="W44" s="28" t="s">
        <v>2758</v>
      </c>
      <c r="X44" s="42" t="s">
        <v>2759</v>
      </c>
      <c r="Y44" s="28" t="s">
        <v>54</v>
      </c>
      <c r="Z44" s="28" t="s">
        <v>54</v>
      </c>
      <c r="AA44" s="28" t="s">
        <v>84</v>
      </c>
      <c r="AB44" s="418" t="s">
        <v>2760</v>
      </c>
      <c r="AC44" s="465" t="s">
        <v>2627</v>
      </c>
    </row>
    <row r="45" spans="1:377" s="423" customFormat="1" ht="46.5" customHeight="1" x14ac:dyDescent="0.25">
      <c r="A45" s="35">
        <v>221</v>
      </c>
      <c r="B45" s="28" t="s">
        <v>2637</v>
      </c>
      <c r="C45" s="25" t="s">
        <v>2636</v>
      </c>
      <c r="D45" s="25" t="s">
        <v>102</v>
      </c>
      <c r="E45" s="25" t="s">
        <v>40</v>
      </c>
      <c r="F45" s="40" t="s">
        <v>2637</v>
      </c>
      <c r="G45" s="40" t="s">
        <v>24</v>
      </c>
      <c r="H45" s="40" t="s">
        <v>99</v>
      </c>
      <c r="I45" s="40" t="s">
        <v>2638</v>
      </c>
      <c r="J45" s="40" t="s">
        <v>2639</v>
      </c>
      <c r="K45" s="449" t="s">
        <v>2640</v>
      </c>
      <c r="L45" s="449" t="s">
        <v>2641</v>
      </c>
      <c r="M45" s="449" t="s">
        <v>2642</v>
      </c>
      <c r="N45" s="449" t="s">
        <v>2643</v>
      </c>
      <c r="O45" s="25" t="s">
        <v>326</v>
      </c>
      <c r="P45" s="25" t="s">
        <v>873</v>
      </c>
      <c r="Q45" s="25" t="s">
        <v>2644</v>
      </c>
      <c r="R45" s="25" t="s">
        <v>6</v>
      </c>
      <c r="S45" s="28" t="s">
        <v>2761</v>
      </c>
      <c r="T45" s="28" t="s">
        <v>84</v>
      </c>
      <c r="U45" s="25" t="s">
        <v>2720</v>
      </c>
      <c r="V45" s="28">
        <v>2019</v>
      </c>
      <c r="W45" s="28" t="s">
        <v>2762</v>
      </c>
      <c r="X45" s="42" t="s">
        <v>2763</v>
      </c>
      <c r="Y45" s="28" t="s">
        <v>54</v>
      </c>
      <c r="Z45" s="28" t="s">
        <v>54</v>
      </c>
      <c r="AA45" s="28" t="s">
        <v>84</v>
      </c>
      <c r="AB45" s="418" t="s">
        <v>2764</v>
      </c>
      <c r="AC45" s="465" t="s">
        <v>2662</v>
      </c>
    </row>
    <row r="46" spans="1:377" ht="46.5" customHeight="1" x14ac:dyDescent="0.25">
      <c r="A46" s="35">
        <v>71</v>
      </c>
      <c r="B46" s="61" t="s">
        <v>2635</v>
      </c>
      <c r="C46" s="25" t="s">
        <v>2636</v>
      </c>
      <c r="D46" s="25" t="s">
        <v>102</v>
      </c>
      <c r="E46" s="26"/>
      <c r="F46" s="40" t="s">
        <v>2635</v>
      </c>
      <c r="G46" s="40" t="s">
        <v>2636</v>
      </c>
      <c r="H46" s="25" t="s">
        <v>102</v>
      </c>
      <c r="I46" s="40" t="s">
        <v>2765</v>
      </c>
      <c r="J46" s="40" t="s">
        <v>2682</v>
      </c>
      <c r="K46" s="449" t="s">
        <v>2683</v>
      </c>
      <c r="L46" s="449" t="s">
        <v>2684</v>
      </c>
      <c r="M46" s="449" t="s">
        <v>2685</v>
      </c>
      <c r="N46" s="449" t="s">
        <v>2686</v>
      </c>
      <c r="O46" s="28" t="s">
        <v>170</v>
      </c>
      <c r="P46" s="25" t="s">
        <v>278</v>
      </c>
      <c r="Q46" s="25" t="s">
        <v>2687</v>
      </c>
      <c r="R46" s="25" t="s">
        <v>6</v>
      </c>
      <c r="S46" s="28" t="s">
        <v>2766</v>
      </c>
      <c r="T46" s="28" t="s">
        <v>2767</v>
      </c>
      <c r="U46" s="26" t="s">
        <v>2768</v>
      </c>
      <c r="V46" s="25" t="s">
        <v>54</v>
      </c>
      <c r="W46" s="25" t="s">
        <v>54</v>
      </c>
      <c r="X46" s="28" t="s">
        <v>84</v>
      </c>
      <c r="Y46" s="25" t="s">
        <v>84</v>
      </c>
      <c r="Z46" s="25" t="s">
        <v>1000</v>
      </c>
      <c r="AA46" s="28" t="s">
        <v>84</v>
      </c>
      <c r="AB46" s="425"/>
      <c r="AC46" s="465" t="s">
        <v>2662</v>
      </c>
    </row>
    <row r="47" spans="1:377" ht="46.5" customHeight="1" x14ac:dyDescent="0.25">
      <c r="A47" s="35">
        <v>79</v>
      </c>
      <c r="B47" s="61" t="s">
        <v>2635</v>
      </c>
      <c r="C47" s="25" t="s">
        <v>2636</v>
      </c>
      <c r="D47" s="25" t="s">
        <v>102</v>
      </c>
      <c r="E47" s="26"/>
      <c r="F47" s="40" t="s">
        <v>2635</v>
      </c>
      <c r="G47" s="40" t="s">
        <v>2636</v>
      </c>
      <c r="H47" s="25" t="s">
        <v>102</v>
      </c>
      <c r="I47" s="40"/>
      <c r="J47" s="40" t="s">
        <v>2639</v>
      </c>
      <c r="K47" s="449" t="s">
        <v>2769</v>
      </c>
      <c r="L47" s="449" t="s">
        <v>2770</v>
      </c>
      <c r="M47" s="449" t="s">
        <v>2771</v>
      </c>
      <c r="N47" s="449" t="s">
        <v>2772</v>
      </c>
      <c r="O47" s="25" t="s">
        <v>2773</v>
      </c>
      <c r="P47" s="25" t="s">
        <v>2774</v>
      </c>
      <c r="Q47" s="25" t="s">
        <v>2687</v>
      </c>
      <c r="R47" s="25" t="s">
        <v>6</v>
      </c>
      <c r="S47" s="28" t="s">
        <v>2775</v>
      </c>
      <c r="T47" s="28" t="s">
        <v>2776</v>
      </c>
      <c r="U47" s="26" t="s">
        <v>2777</v>
      </c>
      <c r="V47" s="25" t="s">
        <v>54</v>
      </c>
      <c r="W47" s="25" t="s">
        <v>54</v>
      </c>
      <c r="X47" s="28" t="s">
        <v>84</v>
      </c>
      <c r="Y47" s="25" t="s">
        <v>84</v>
      </c>
      <c r="Z47" s="25" t="s">
        <v>1000</v>
      </c>
      <c r="AA47" s="28" t="s">
        <v>84</v>
      </c>
      <c r="AB47" s="425"/>
      <c r="AC47" s="465" t="s">
        <v>2662</v>
      </c>
    </row>
    <row r="48" spans="1:377" ht="24" customHeight="1" x14ac:dyDescent="0.25">
      <c r="A48" s="35">
        <v>80</v>
      </c>
      <c r="B48" s="61" t="s">
        <v>2635</v>
      </c>
      <c r="C48" s="25" t="s">
        <v>2636</v>
      </c>
      <c r="D48" s="25" t="s">
        <v>102</v>
      </c>
      <c r="E48" s="26"/>
      <c r="F48" s="40" t="s">
        <v>2635</v>
      </c>
      <c r="G48" s="40" t="s">
        <v>2636</v>
      </c>
      <c r="H48" s="25" t="s">
        <v>102</v>
      </c>
      <c r="I48" s="40" t="s">
        <v>2778</v>
      </c>
      <c r="J48" s="40" t="s">
        <v>2639</v>
      </c>
      <c r="K48" s="449" t="s">
        <v>2769</v>
      </c>
      <c r="L48" s="449" t="s">
        <v>2770</v>
      </c>
      <c r="M48" s="449" t="s">
        <v>2771</v>
      </c>
      <c r="N48" s="449" t="s">
        <v>2772</v>
      </c>
      <c r="O48" s="25" t="s">
        <v>967</v>
      </c>
      <c r="P48" s="25" t="s">
        <v>978</v>
      </c>
      <c r="Q48" s="25" t="s">
        <v>2687</v>
      </c>
      <c r="R48" s="25" t="s">
        <v>6</v>
      </c>
      <c r="S48" s="28" t="s">
        <v>2779</v>
      </c>
      <c r="T48" s="28" t="s">
        <v>2780</v>
      </c>
      <c r="U48" s="26" t="s">
        <v>2781</v>
      </c>
      <c r="V48" s="25" t="s">
        <v>54</v>
      </c>
      <c r="W48" s="25" t="s">
        <v>54</v>
      </c>
      <c r="X48" s="28" t="s">
        <v>84</v>
      </c>
      <c r="Y48" s="25" t="s">
        <v>84</v>
      </c>
      <c r="Z48" s="25" t="s">
        <v>1000</v>
      </c>
      <c r="AA48" s="28" t="s">
        <v>84</v>
      </c>
      <c r="AB48" s="425"/>
      <c r="AC48" s="465" t="s">
        <v>2662</v>
      </c>
    </row>
    <row r="49" spans="1:31" ht="24" customHeight="1" x14ac:dyDescent="0.25">
      <c r="A49" s="35">
        <v>83</v>
      </c>
      <c r="B49" s="28" t="s">
        <v>2637</v>
      </c>
      <c r="C49" s="25" t="s">
        <v>2636</v>
      </c>
      <c r="D49" s="25" t="s">
        <v>102</v>
      </c>
      <c r="E49" s="26"/>
      <c r="F49" s="40" t="s">
        <v>2635</v>
      </c>
      <c r="G49" s="40" t="s">
        <v>2636</v>
      </c>
      <c r="H49" s="25" t="s">
        <v>102</v>
      </c>
      <c r="I49" s="40" t="s">
        <v>2782</v>
      </c>
      <c r="J49" s="40" t="s">
        <v>2639</v>
      </c>
      <c r="K49" s="449" t="s">
        <v>2769</v>
      </c>
      <c r="L49" s="449" t="s">
        <v>2770</v>
      </c>
      <c r="M49" s="449" t="s">
        <v>2771</v>
      </c>
      <c r="N49" s="449" t="s">
        <v>2772</v>
      </c>
      <c r="O49" s="28" t="s">
        <v>326</v>
      </c>
      <c r="P49" s="25" t="s">
        <v>327</v>
      </c>
      <c r="Q49" s="25" t="s">
        <v>2687</v>
      </c>
      <c r="R49" s="25" t="s">
        <v>6</v>
      </c>
      <c r="S49" s="28" t="s">
        <v>2783</v>
      </c>
      <c r="T49" s="28" t="s">
        <v>2784</v>
      </c>
      <c r="U49" s="26" t="s">
        <v>2785</v>
      </c>
      <c r="V49" s="25" t="s">
        <v>54</v>
      </c>
      <c r="W49" s="25" t="s">
        <v>54</v>
      </c>
      <c r="X49" s="28" t="s">
        <v>84</v>
      </c>
      <c r="Y49" s="25" t="s">
        <v>84</v>
      </c>
      <c r="Z49" s="25" t="s">
        <v>1000</v>
      </c>
      <c r="AA49" s="28" t="s">
        <v>84</v>
      </c>
      <c r="AB49" s="425"/>
      <c r="AC49" s="465" t="s">
        <v>2662</v>
      </c>
    </row>
    <row r="50" spans="1:31" ht="24" customHeight="1" x14ac:dyDescent="0.25">
      <c r="A50" s="35">
        <v>84</v>
      </c>
      <c r="B50" s="28" t="s">
        <v>2637</v>
      </c>
      <c r="C50" s="25" t="s">
        <v>2636</v>
      </c>
      <c r="D50" s="25" t="s">
        <v>102</v>
      </c>
      <c r="E50" s="26"/>
      <c r="F50" s="40" t="s">
        <v>2635</v>
      </c>
      <c r="G50" s="40" t="s">
        <v>2636</v>
      </c>
      <c r="H50" s="25" t="s">
        <v>102</v>
      </c>
      <c r="I50" s="40"/>
      <c r="J50" s="40" t="s">
        <v>2639</v>
      </c>
      <c r="K50" s="449" t="s">
        <v>2769</v>
      </c>
      <c r="L50" s="449" t="s">
        <v>2770</v>
      </c>
      <c r="M50" s="449" t="s">
        <v>2771</v>
      </c>
      <c r="N50" s="449" t="s">
        <v>2772</v>
      </c>
      <c r="O50" s="25" t="s">
        <v>326</v>
      </c>
      <c r="P50" s="25" t="s">
        <v>776</v>
      </c>
      <c r="Q50" s="25" t="s">
        <v>2687</v>
      </c>
      <c r="R50" s="25" t="s">
        <v>6</v>
      </c>
      <c r="S50" s="28" t="s">
        <v>2786</v>
      </c>
      <c r="T50" s="28" t="s">
        <v>2787</v>
      </c>
      <c r="U50" s="26" t="s">
        <v>2788</v>
      </c>
      <c r="V50" s="25" t="s">
        <v>54</v>
      </c>
      <c r="W50" s="25" t="s">
        <v>54</v>
      </c>
      <c r="X50" s="28" t="s">
        <v>84</v>
      </c>
      <c r="Y50" s="25" t="s">
        <v>84</v>
      </c>
      <c r="Z50" s="25" t="s">
        <v>1000</v>
      </c>
      <c r="AA50" s="28" t="s">
        <v>84</v>
      </c>
      <c r="AB50" s="425"/>
      <c r="AC50" s="465" t="s">
        <v>2662</v>
      </c>
    </row>
    <row r="51" spans="1:31" ht="24" customHeight="1" x14ac:dyDescent="0.25">
      <c r="A51" s="35">
        <v>88</v>
      </c>
      <c r="B51" s="28" t="s">
        <v>2637</v>
      </c>
      <c r="C51" s="25" t="s">
        <v>2636</v>
      </c>
      <c r="D51" s="25" t="s">
        <v>102</v>
      </c>
      <c r="E51" s="26"/>
      <c r="F51" s="40" t="s">
        <v>2635</v>
      </c>
      <c r="G51" s="40" t="s">
        <v>2636</v>
      </c>
      <c r="H51" s="25" t="s">
        <v>102</v>
      </c>
      <c r="I51" s="40"/>
      <c r="J51" s="40" t="s">
        <v>2682</v>
      </c>
      <c r="K51" s="449" t="s">
        <v>2683</v>
      </c>
      <c r="L51" s="449" t="s">
        <v>2684</v>
      </c>
      <c r="M51" s="449" t="s">
        <v>2685</v>
      </c>
      <c r="N51" s="449" t="s">
        <v>2686</v>
      </c>
      <c r="O51" s="28" t="s">
        <v>326</v>
      </c>
      <c r="P51" s="25" t="s">
        <v>1602</v>
      </c>
      <c r="Q51" s="25" t="s">
        <v>2687</v>
      </c>
      <c r="R51" s="25" t="s">
        <v>6</v>
      </c>
      <c r="S51" s="28" t="s">
        <v>2789</v>
      </c>
      <c r="T51" s="28" t="s">
        <v>2790</v>
      </c>
      <c r="U51" s="26" t="s">
        <v>2791</v>
      </c>
      <c r="V51" s="25" t="s">
        <v>54</v>
      </c>
      <c r="W51" s="25" t="s">
        <v>54</v>
      </c>
      <c r="X51" s="28" t="s">
        <v>84</v>
      </c>
      <c r="Y51" s="25" t="s">
        <v>84</v>
      </c>
      <c r="Z51" s="25" t="s">
        <v>1000</v>
      </c>
      <c r="AA51" s="28" t="s">
        <v>84</v>
      </c>
      <c r="AB51" s="425"/>
      <c r="AC51" s="465" t="s">
        <v>2662</v>
      </c>
    </row>
    <row r="52" spans="1:31" ht="80.25" customHeight="1" x14ac:dyDescent="0.25">
      <c r="A52" s="350">
        <v>43</v>
      </c>
      <c r="B52" s="28" t="s">
        <v>11</v>
      </c>
      <c r="C52" s="28" t="s">
        <v>2527</v>
      </c>
      <c r="D52" s="28" t="s">
        <v>95</v>
      </c>
      <c r="E52" s="26"/>
      <c r="F52" s="25" t="s">
        <v>11</v>
      </c>
      <c r="G52" s="61" t="s">
        <v>2527</v>
      </c>
      <c r="H52" s="61" t="s">
        <v>95</v>
      </c>
      <c r="I52" s="25" t="s">
        <v>11</v>
      </c>
      <c r="J52" s="453" t="s">
        <v>2618</v>
      </c>
      <c r="K52" s="453" t="s">
        <v>2619</v>
      </c>
      <c r="L52" s="454" t="s">
        <v>1541</v>
      </c>
      <c r="M52" s="454" t="s">
        <v>84</v>
      </c>
      <c r="N52" s="454" t="s">
        <v>84</v>
      </c>
      <c r="O52" s="25" t="s">
        <v>170</v>
      </c>
      <c r="P52" s="25" t="s">
        <v>90</v>
      </c>
      <c r="Q52" s="25" t="s">
        <v>2620</v>
      </c>
      <c r="R52" s="25" t="s">
        <v>6</v>
      </c>
      <c r="S52" s="28" t="s">
        <v>2624</v>
      </c>
      <c r="T52" s="28" t="s">
        <v>84</v>
      </c>
      <c r="U52" s="25" t="s">
        <v>2529</v>
      </c>
      <c r="V52" s="28">
        <v>2019</v>
      </c>
      <c r="W52" s="28" t="s">
        <v>2625</v>
      </c>
      <c r="X52" s="26" t="s">
        <v>2626</v>
      </c>
      <c r="Y52" s="25" t="s">
        <v>84</v>
      </c>
      <c r="Z52" s="25" t="s">
        <v>1000</v>
      </c>
      <c r="AA52" s="28" t="s">
        <v>84</v>
      </c>
      <c r="AB52" s="408" t="s">
        <v>2792</v>
      </c>
      <c r="AC52" s="465" t="s">
        <v>2662</v>
      </c>
    </row>
    <row r="53" spans="1:31" ht="38.25" customHeight="1" x14ac:dyDescent="0.25">
      <c r="A53" s="35">
        <v>145</v>
      </c>
      <c r="B53" s="61" t="s">
        <v>2663</v>
      </c>
      <c r="C53" s="432" t="s">
        <v>24</v>
      </c>
      <c r="D53" s="28" t="s">
        <v>99</v>
      </c>
      <c r="E53" s="26"/>
      <c r="F53" s="28" t="s">
        <v>2663</v>
      </c>
      <c r="G53" s="35" t="s">
        <v>24</v>
      </c>
      <c r="H53" s="25" t="s">
        <v>99</v>
      </c>
      <c r="I53" s="28" t="s">
        <v>2663</v>
      </c>
      <c r="J53" s="459" t="s">
        <v>2664</v>
      </c>
      <c r="K53" s="458" t="s">
        <v>2603</v>
      </c>
      <c r="L53" s="458" t="s">
        <v>2604</v>
      </c>
      <c r="M53" s="459" t="s">
        <v>2665</v>
      </c>
      <c r="N53" s="458" t="s">
        <v>2666</v>
      </c>
      <c r="O53" s="28" t="s">
        <v>2087</v>
      </c>
      <c r="P53" s="61" t="s">
        <v>84</v>
      </c>
      <c r="Q53" s="25" t="s">
        <v>2663</v>
      </c>
      <c r="R53" s="25">
        <v>2020</v>
      </c>
      <c r="S53" s="28" t="s">
        <v>2692</v>
      </c>
      <c r="T53" s="35" t="s">
        <v>2693</v>
      </c>
      <c r="U53" s="25" t="s">
        <v>54</v>
      </c>
      <c r="V53" s="25" t="s">
        <v>54</v>
      </c>
      <c r="W53" s="28" t="s">
        <v>84</v>
      </c>
      <c r="X53" s="25" t="s">
        <v>84</v>
      </c>
      <c r="Y53" s="25" t="s">
        <v>1000</v>
      </c>
      <c r="Z53" s="28" t="s">
        <v>84</v>
      </c>
      <c r="AA53" s="28" t="s">
        <v>84</v>
      </c>
      <c r="AB53" s="539" t="s">
        <v>2793</v>
      </c>
      <c r="AC53" s="465" t="s">
        <v>2662</v>
      </c>
    </row>
    <row r="54" spans="1:31" ht="38.25" customHeight="1" x14ac:dyDescent="0.25">
      <c r="A54" s="35">
        <v>146</v>
      </c>
      <c r="B54" s="61" t="s">
        <v>2663</v>
      </c>
      <c r="C54" s="432" t="s">
        <v>24</v>
      </c>
      <c r="D54" s="28" t="s">
        <v>99</v>
      </c>
      <c r="E54" s="26"/>
      <c r="F54" s="28" t="s">
        <v>2663</v>
      </c>
      <c r="G54" s="35" t="s">
        <v>24</v>
      </c>
      <c r="H54" s="25" t="s">
        <v>99</v>
      </c>
      <c r="I54" s="28" t="s">
        <v>2663</v>
      </c>
      <c r="J54" s="459" t="s">
        <v>2664</v>
      </c>
      <c r="K54" s="458" t="s">
        <v>2603</v>
      </c>
      <c r="L54" s="458" t="s">
        <v>2604</v>
      </c>
      <c r="M54" s="459" t="s">
        <v>2665</v>
      </c>
      <c r="N54" s="458" t="s">
        <v>2666</v>
      </c>
      <c r="O54" s="28" t="s">
        <v>2091</v>
      </c>
      <c r="P54" s="61" t="s">
        <v>84</v>
      </c>
      <c r="Q54" s="25" t="s">
        <v>2663</v>
      </c>
      <c r="R54" s="25">
        <v>2020</v>
      </c>
      <c r="S54" s="28" t="s">
        <v>2694</v>
      </c>
      <c r="T54" s="32" t="s">
        <v>2695</v>
      </c>
      <c r="U54" s="25" t="s">
        <v>54</v>
      </c>
      <c r="V54" s="25" t="s">
        <v>54</v>
      </c>
      <c r="W54" s="28" t="s">
        <v>84</v>
      </c>
      <c r="X54" s="25" t="s">
        <v>84</v>
      </c>
      <c r="Y54" s="25" t="s">
        <v>1000</v>
      </c>
      <c r="Z54" s="28" t="s">
        <v>84</v>
      </c>
      <c r="AA54" s="28" t="s">
        <v>84</v>
      </c>
      <c r="AB54" s="539" t="s">
        <v>2793</v>
      </c>
      <c r="AC54" s="465" t="s">
        <v>2662</v>
      </c>
    </row>
    <row r="57" spans="1:31" ht="60" x14ac:dyDescent="0.25">
      <c r="A57" s="555"/>
      <c r="B57" s="556"/>
      <c r="C57" s="557" t="s">
        <v>2585</v>
      </c>
      <c r="D57" s="558"/>
      <c r="E57" s="559"/>
      <c r="F57" s="560"/>
      <c r="G57" s="560"/>
      <c r="H57" s="561" t="s">
        <v>2586</v>
      </c>
      <c r="I57" s="560"/>
      <c r="J57" s="560"/>
      <c r="K57" s="548"/>
      <c r="L57" s="548"/>
      <c r="M57" s="548"/>
      <c r="N57" s="548"/>
      <c r="O57" s="562"/>
      <c r="P57" s="548"/>
      <c r="Q57" s="548"/>
      <c r="R57" s="548"/>
      <c r="S57" s="548"/>
      <c r="T57" s="548"/>
      <c r="U57" s="548"/>
      <c r="V57" s="548"/>
      <c r="W57" s="548"/>
      <c r="X57" s="548"/>
      <c r="Y57" s="548"/>
      <c r="Z57" s="548"/>
      <c r="AA57" s="548"/>
      <c r="AB57" s="562"/>
      <c r="AC57" s="562"/>
    </row>
    <row r="58" spans="1:31" ht="93.75" customHeight="1" x14ac:dyDescent="0.25">
      <c r="A58" s="550" t="s">
        <v>110</v>
      </c>
      <c r="B58" s="550" t="s">
        <v>2521</v>
      </c>
      <c r="C58" s="550" t="s">
        <v>2522</v>
      </c>
      <c r="D58" s="550" t="s">
        <v>113</v>
      </c>
      <c r="E58" s="550" t="s">
        <v>2523</v>
      </c>
      <c r="F58" s="550" t="s">
        <v>2592</v>
      </c>
      <c r="G58" s="550" t="s">
        <v>2593</v>
      </c>
      <c r="H58" s="550" t="s">
        <v>113</v>
      </c>
      <c r="I58" s="550" t="s">
        <v>2594</v>
      </c>
      <c r="J58" s="550" t="s">
        <v>113</v>
      </c>
      <c r="K58" s="550" t="s">
        <v>114</v>
      </c>
      <c r="L58" s="550" t="s">
        <v>115</v>
      </c>
      <c r="M58" s="550" t="s">
        <v>116</v>
      </c>
      <c r="N58" s="550" t="s">
        <v>117</v>
      </c>
      <c r="O58" s="551" t="s">
        <v>118</v>
      </c>
      <c r="P58" s="550" t="s">
        <v>119</v>
      </c>
      <c r="Q58" s="550" t="s">
        <v>120</v>
      </c>
      <c r="R58" s="550" t="s">
        <v>121</v>
      </c>
      <c r="S58" s="550" t="s">
        <v>2595</v>
      </c>
      <c r="T58" s="550" t="s">
        <v>122</v>
      </c>
      <c r="U58" s="550" t="s">
        <v>123</v>
      </c>
      <c r="V58" s="550" t="s">
        <v>2596</v>
      </c>
      <c r="W58" s="550" t="s">
        <v>125</v>
      </c>
      <c r="X58" s="550" t="s">
        <v>126</v>
      </c>
      <c r="Y58" s="550" t="s">
        <v>127</v>
      </c>
      <c r="Z58" s="550" t="s">
        <v>128</v>
      </c>
      <c r="AA58" s="550" t="s">
        <v>129</v>
      </c>
      <c r="AB58" s="552" t="s">
        <v>130</v>
      </c>
      <c r="AC58" s="552" t="s">
        <v>53</v>
      </c>
      <c r="AD58" s="408" t="s">
        <v>2597</v>
      </c>
      <c r="AE58" s="25" t="s">
        <v>2598</v>
      </c>
    </row>
    <row r="59" spans="1:31" ht="88.5" customHeight="1" x14ac:dyDescent="0.25">
      <c r="A59" s="544">
        <v>33</v>
      </c>
      <c r="B59" s="543" t="s">
        <v>2599</v>
      </c>
      <c r="C59" s="543" t="s">
        <v>2600</v>
      </c>
      <c r="D59" s="543" t="s">
        <v>96</v>
      </c>
      <c r="E59" s="541"/>
      <c r="F59" s="542" t="s">
        <v>2602</v>
      </c>
      <c r="G59" s="549" t="s">
        <v>2603</v>
      </c>
      <c r="H59" s="549" t="s">
        <v>2604</v>
      </c>
      <c r="I59" s="547" t="s">
        <v>2605</v>
      </c>
      <c r="J59" s="549" t="s">
        <v>2606</v>
      </c>
      <c r="K59" s="543" t="s">
        <v>341</v>
      </c>
      <c r="L59" s="540" t="s">
        <v>326</v>
      </c>
      <c r="M59" s="540" t="s">
        <v>2608</v>
      </c>
      <c r="N59" s="540" t="s">
        <v>9</v>
      </c>
      <c r="O59" s="553" t="s">
        <v>2794</v>
      </c>
      <c r="P59" s="553" t="s">
        <v>84</v>
      </c>
      <c r="Q59" s="546" t="s">
        <v>2610</v>
      </c>
      <c r="R59" s="553">
        <v>2019</v>
      </c>
      <c r="S59" s="553" t="s">
        <v>2795</v>
      </c>
      <c r="T59" s="554" t="s">
        <v>2796</v>
      </c>
      <c r="U59" s="546" t="s">
        <v>54</v>
      </c>
      <c r="V59" s="546" t="s">
        <v>54</v>
      </c>
      <c r="W59" s="543" t="s">
        <v>84</v>
      </c>
      <c r="X59" s="540" t="s">
        <v>84</v>
      </c>
      <c r="Y59" s="540" t="s">
        <v>1000</v>
      </c>
      <c r="Z59" s="543" t="s">
        <v>84</v>
      </c>
      <c r="AA59" s="543" t="s">
        <v>84</v>
      </c>
      <c r="AB59" s="545" t="s">
        <v>54</v>
      </c>
      <c r="AC59" s="545" t="s">
        <v>54</v>
      </c>
      <c r="AD59" s="408" t="s">
        <v>2797</v>
      </c>
      <c r="AE59" s="25" t="s">
        <v>2662</v>
      </c>
    </row>
    <row r="60" spans="1:31" ht="77.25" customHeight="1" x14ac:dyDescent="0.25">
      <c r="A60" s="544">
        <v>34</v>
      </c>
      <c r="B60" s="543" t="s">
        <v>2599</v>
      </c>
      <c r="C60" s="543" t="s">
        <v>2600</v>
      </c>
      <c r="D60" s="543" t="s">
        <v>96</v>
      </c>
      <c r="E60" s="541"/>
      <c r="F60" s="542" t="s">
        <v>2602</v>
      </c>
      <c r="G60" s="549" t="s">
        <v>2603</v>
      </c>
      <c r="H60" s="549" t="s">
        <v>2604</v>
      </c>
      <c r="I60" s="547" t="s">
        <v>2605</v>
      </c>
      <c r="J60" s="549" t="s">
        <v>2606</v>
      </c>
      <c r="K60" s="543" t="s">
        <v>326</v>
      </c>
      <c r="L60" s="540" t="s">
        <v>327</v>
      </c>
      <c r="M60" s="540" t="s">
        <v>2608</v>
      </c>
      <c r="N60" s="540" t="s">
        <v>9</v>
      </c>
      <c r="O60" s="553" t="s">
        <v>2798</v>
      </c>
      <c r="P60" s="553" t="s">
        <v>84</v>
      </c>
      <c r="Q60" s="546" t="s">
        <v>2610</v>
      </c>
      <c r="R60" s="553">
        <v>2019</v>
      </c>
      <c r="S60" s="553" t="s">
        <v>2799</v>
      </c>
      <c r="T60" s="554" t="s">
        <v>2800</v>
      </c>
      <c r="U60" s="546" t="s">
        <v>54</v>
      </c>
      <c r="V60" s="546" t="s">
        <v>54</v>
      </c>
      <c r="W60" s="543" t="s">
        <v>84</v>
      </c>
      <c r="X60" s="540" t="s">
        <v>84</v>
      </c>
      <c r="Y60" s="540" t="s">
        <v>1000</v>
      </c>
      <c r="Z60" s="543" t="s">
        <v>84</v>
      </c>
      <c r="AA60" s="543" t="s">
        <v>84</v>
      </c>
      <c r="AB60" s="545" t="s">
        <v>54</v>
      </c>
      <c r="AC60" s="545" t="s">
        <v>54</v>
      </c>
      <c r="AD60" s="408" t="s">
        <v>2801</v>
      </c>
      <c r="AE60" s="25" t="s">
        <v>2662</v>
      </c>
    </row>
    <row r="62" spans="1:31" ht="48" x14ac:dyDescent="0.25">
      <c r="A62" s="608" t="s">
        <v>118</v>
      </c>
      <c r="B62" s="614" t="s">
        <v>2521</v>
      </c>
      <c r="C62" s="614" t="s">
        <v>2522</v>
      </c>
      <c r="D62" s="614" t="s">
        <v>113</v>
      </c>
      <c r="E62" s="614" t="s">
        <v>2523</v>
      </c>
      <c r="F62" s="614" t="s">
        <v>2524</v>
      </c>
      <c r="G62" s="614" t="s">
        <v>113</v>
      </c>
      <c r="H62" s="614" t="s">
        <v>2802</v>
      </c>
      <c r="I62" s="614" t="s">
        <v>113</v>
      </c>
      <c r="J62" s="614" t="s">
        <v>2803</v>
      </c>
      <c r="K62" s="614" t="s">
        <v>113</v>
      </c>
      <c r="L62" s="614" t="s">
        <v>114</v>
      </c>
      <c r="M62" s="614" t="s">
        <v>115</v>
      </c>
      <c r="N62" s="614" t="s">
        <v>116</v>
      </c>
      <c r="O62" s="614" t="s">
        <v>117</v>
      </c>
      <c r="P62" s="614" t="s">
        <v>119</v>
      </c>
      <c r="Q62" s="614" t="s">
        <v>120</v>
      </c>
      <c r="R62" s="614" t="s">
        <v>121</v>
      </c>
      <c r="S62" s="614" t="s">
        <v>2595</v>
      </c>
      <c r="T62" s="614" t="s">
        <v>122</v>
      </c>
      <c r="U62" s="614" t="s">
        <v>123</v>
      </c>
      <c r="V62" s="614" t="s">
        <v>2596</v>
      </c>
      <c r="W62" s="614" t="s">
        <v>125</v>
      </c>
      <c r="X62" s="614" t="s">
        <v>126</v>
      </c>
      <c r="Y62" s="614" t="s">
        <v>127</v>
      </c>
      <c r="Z62" s="614" t="s">
        <v>128</v>
      </c>
      <c r="AA62" s="614" t="s">
        <v>129</v>
      </c>
      <c r="AB62" s="614" t="s">
        <v>130</v>
      </c>
      <c r="AC62" s="614" t="s">
        <v>53</v>
      </c>
    </row>
    <row r="63" spans="1:31" ht="156" x14ac:dyDescent="0.25">
      <c r="A63" s="609" t="s">
        <v>2804</v>
      </c>
      <c r="B63" s="610" t="s">
        <v>2635</v>
      </c>
      <c r="C63" s="611" t="s">
        <v>2636</v>
      </c>
      <c r="D63" s="610" t="s">
        <v>102</v>
      </c>
      <c r="E63" s="611"/>
      <c r="F63" s="610" t="s">
        <v>2805</v>
      </c>
      <c r="G63" s="610" t="s">
        <v>2806</v>
      </c>
      <c r="H63" s="612" t="s">
        <v>2807</v>
      </c>
      <c r="I63" s="610" t="s">
        <v>2770</v>
      </c>
      <c r="J63" s="610" t="s">
        <v>2808</v>
      </c>
      <c r="K63" s="610" t="s">
        <v>2772</v>
      </c>
      <c r="L63" s="610" t="s">
        <v>252</v>
      </c>
      <c r="M63" s="610" t="s">
        <v>2809</v>
      </c>
      <c r="N63" s="610" t="s">
        <v>2687</v>
      </c>
      <c r="O63" s="610" t="s">
        <v>6</v>
      </c>
      <c r="P63" s="610" t="s">
        <v>84</v>
      </c>
      <c r="Q63" s="610" t="s">
        <v>1065</v>
      </c>
      <c r="R63" s="610">
        <v>2019</v>
      </c>
      <c r="S63" s="610" t="s">
        <v>2810</v>
      </c>
      <c r="T63" s="610" t="s">
        <v>2811</v>
      </c>
      <c r="U63" s="610" t="s">
        <v>2812</v>
      </c>
      <c r="V63" s="611" t="s">
        <v>2813</v>
      </c>
      <c r="W63" s="610" t="s">
        <v>84</v>
      </c>
      <c r="X63" s="610" t="s">
        <v>84</v>
      </c>
      <c r="Y63" s="610" t="s">
        <v>1000</v>
      </c>
      <c r="Z63" s="610" t="s">
        <v>84</v>
      </c>
      <c r="AA63" s="610" t="s">
        <v>84</v>
      </c>
      <c r="AB63" s="613">
        <v>43872</v>
      </c>
      <c r="AC63" s="613">
        <v>44238</v>
      </c>
    </row>
    <row r="64" spans="1:31" ht="156" x14ac:dyDescent="0.25">
      <c r="A64" s="609" t="s">
        <v>2814</v>
      </c>
      <c r="B64" s="610" t="s">
        <v>2635</v>
      </c>
      <c r="C64" s="611" t="s">
        <v>2636</v>
      </c>
      <c r="D64" s="610" t="s">
        <v>102</v>
      </c>
      <c r="E64" s="611"/>
      <c r="F64" s="610" t="s">
        <v>2805</v>
      </c>
      <c r="G64" s="610" t="s">
        <v>2806</v>
      </c>
      <c r="H64" s="612" t="s">
        <v>2807</v>
      </c>
      <c r="I64" s="610" t="s">
        <v>2770</v>
      </c>
      <c r="J64" s="610" t="s">
        <v>2808</v>
      </c>
      <c r="K64" s="610" t="s">
        <v>2772</v>
      </c>
      <c r="L64" s="610" t="s">
        <v>252</v>
      </c>
      <c r="M64" s="610" t="s">
        <v>2809</v>
      </c>
      <c r="N64" s="610" t="s">
        <v>2687</v>
      </c>
      <c r="O64" s="610" t="s">
        <v>6</v>
      </c>
      <c r="P64" s="610" t="s">
        <v>84</v>
      </c>
      <c r="Q64" s="610" t="s">
        <v>1065</v>
      </c>
      <c r="R64" s="610">
        <v>2019</v>
      </c>
      <c r="S64" s="610" t="s">
        <v>2810</v>
      </c>
      <c r="T64" s="610" t="s">
        <v>2811</v>
      </c>
      <c r="U64" s="610" t="s">
        <v>2812</v>
      </c>
      <c r="V64" s="611" t="s">
        <v>2815</v>
      </c>
      <c r="W64" s="610" t="s">
        <v>84</v>
      </c>
      <c r="X64" s="610" t="s">
        <v>84</v>
      </c>
      <c r="Y64" s="610" t="s">
        <v>1000</v>
      </c>
      <c r="Z64" s="610" t="s">
        <v>84</v>
      </c>
      <c r="AA64" s="610" t="s">
        <v>84</v>
      </c>
      <c r="AB64" s="613">
        <v>43872</v>
      </c>
      <c r="AC64" s="613">
        <v>44238</v>
      </c>
    </row>
  </sheetData>
  <sheetProtection sort="0" autoFilter="0" pivotTables="0"/>
  <mergeCells count="8">
    <mergeCell ref="X8:X9"/>
    <mergeCell ref="A11:AA11"/>
    <mergeCell ref="A2:AA2"/>
    <mergeCell ref="A5:E5"/>
    <mergeCell ref="Q5:S5"/>
    <mergeCell ref="T5:U5"/>
    <mergeCell ref="Q6:S6"/>
    <mergeCell ref="X6:X7"/>
  </mergeCells>
  <dataValidations count="4">
    <dataValidation type="textLength" allowBlank="1" showInputMessage="1" showErrorMessage="1" errorTitle="Entrada no válida" error="Escriba un texto  Maximo 100 Caracteres" promptTitle="Cualquier contenido Maximo 100 Caracteres" sqref="E24:E25 I24:I25 H26 H20:H22 I16:I19 E16:F19 E14:E15 H46:H51 E52:F52 I52" xr:uid="{00000000-0002-0000-0300-000000000000}">
      <formula1>0</formula1>
      <formula2>100</formula2>
    </dataValidation>
    <dataValidation type="textLength" allowBlank="1" showInputMessage="1" showErrorMessage="1" errorTitle="Entrada no válida" error="Escriba un texto  Maximo 500 Caracteres" promptTitle="Cualquier contenido Maximo 500 Caracteres" sqref="Y27:Z35 U53:V54 X53:Y54" xr:uid="{00000000-0002-0000-0300-000001000000}">
      <formula1>0</formula1>
      <formula2>500</formula2>
    </dataValidation>
    <dataValidation type="textLength" allowBlank="1" showInputMessage="1" showErrorMessage="1" errorTitle="Entrada no válida" error="Escriba un texto  Maximo 20 Caracteres" promptTitle="Cualquier contenido Maximo 20 Caracteres" sqref="T14:T26 T52 P59:P60" xr:uid="{00000000-0002-0000-0300-000002000000}">
      <formula1>0</formula1>
      <formula2>20</formula2>
    </dataValidation>
    <dataValidation type="textLength" allowBlank="1" showInputMessage="1" error="Escriba un texto  Maximo 500 Caracteres" promptTitle="Cualquier contenido Maximo 500 Caracteres" sqref="Y46:Z52" xr:uid="{00000000-0002-0000-0300-000003000000}">
      <formula1>0</formula1>
      <formula2>500</formula2>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K683"/>
  <sheetViews>
    <sheetView showGridLines="0" topLeftCell="AO9" zoomScale="70" zoomScaleNormal="70" workbookViewId="0">
      <selection activeCell="BA12" sqref="BA12"/>
    </sheetView>
  </sheetViews>
  <sheetFormatPr baseColWidth="10" defaultColWidth="15.140625" defaultRowHeight="29.1" customHeight="1" x14ac:dyDescent="0.25"/>
  <cols>
    <col min="1" max="1" width="24.140625" style="567" customWidth="1"/>
    <col min="2" max="2" width="19.7109375" style="567" customWidth="1"/>
    <col min="3" max="3" width="15" style="567" customWidth="1"/>
    <col min="4" max="4" width="18.5703125" style="567" customWidth="1"/>
    <col min="5" max="5" width="18.28515625" style="567" customWidth="1"/>
    <col min="6" max="8" width="21.28515625" style="574" customWidth="1"/>
    <col min="9" max="9" width="27.42578125" style="574" customWidth="1"/>
    <col min="10" max="13" width="21.28515625" style="574" customWidth="1"/>
    <col min="14" max="14" width="24" style="574" customWidth="1"/>
    <col min="15" max="15" width="21.28515625" style="574" customWidth="1"/>
    <col min="16" max="16" width="20.5703125" style="574" customWidth="1"/>
    <col min="17" max="17" width="42.42578125" style="574" customWidth="1"/>
    <col min="18" max="18" width="18.140625" style="574" customWidth="1"/>
    <col min="19" max="19" width="17.7109375" style="574" customWidth="1"/>
    <col min="20" max="20" width="88.42578125" style="574" customWidth="1"/>
    <col min="21" max="21" width="15.5703125" style="567" customWidth="1"/>
    <col min="22" max="22" width="67.85546875" style="567" customWidth="1"/>
    <col min="23" max="23" width="17" style="574" customWidth="1"/>
    <col min="24" max="24" width="17.7109375" style="578" customWidth="1"/>
    <col min="25" max="25" width="17.28515625" style="567" customWidth="1"/>
    <col min="26" max="26" width="15.28515625" style="574" customWidth="1"/>
    <col min="27" max="27" width="41.42578125" style="567" customWidth="1"/>
    <col min="28" max="28" width="13" style="590" customWidth="1"/>
    <col min="29" max="29" width="17.140625" style="590" customWidth="1"/>
    <col min="30" max="30" width="14.85546875" style="574" customWidth="1"/>
    <col min="31" max="32" width="27" style="574" customWidth="1"/>
    <col min="33" max="33" width="15.140625" style="567" customWidth="1"/>
    <col min="34" max="34" width="38.7109375" style="567" customWidth="1"/>
    <col min="35" max="35" width="24" style="567" customWidth="1"/>
    <col min="36" max="37" width="15.140625" style="567" customWidth="1"/>
    <col min="38" max="39" width="15.140625" style="567"/>
    <col min="40" max="40" width="20.5703125" style="567" customWidth="1"/>
    <col min="41" max="41" width="34.5703125" style="567" customWidth="1"/>
    <col min="42" max="42" width="33.140625" style="567" customWidth="1"/>
    <col min="43" max="44" width="15.140625" style="567"/>
    <col min="45" max="45" width="18.140625" style="567" customWidth="1"/>
    <col min="46" max="47" width="15.140625" style="650"/>
    <col min="48" max="48" width="15.140625" style="567"/>
    <col min="49" max="49" width="26.7109375" style="567" customWidth="1"/>
    <col min="50" max="50" width="20.85546875" style="567" customWidth="1"/>
    <col min="51" max="52" width="15.140625" style="567"/>
    <col min="53" max="53" width="15.140625" style="650"/>
    <col min="54" max="16384" width="15.140625" style="567"/>
  </cols>
  <sheetData>
    <row r="1" spans="1:349" s="572" customFormat="1" ht="39" hidden="1" customHeight="1" thickBot="1" x14ac:dyDescent="0.3">
      <c r="A1" s="753"/>
      <c r="B1" s="754"/>
      <c r="C1" s="759" t="s">
        <v>2816</v>
      </c>
      <c r="D1" s="760"/>
      <c r="E1" s="760"/>
      <c r="F1" s="760"/>
      <c r="G1" s="760"/>
      <c r="H1" s="760"/>
      <c r="I1" s="760"/>
      <c r="J1" s="760"/>
      <c r="K1" s="760"/>
      <c r="L1" s="760"/>
      <c r="M1" s="760"/>
      <c r="N1" s="760"/>
      <c r="O1" s="760"/>
      <c r="P1" s="760"/>
      <c r="Q1" s="760"/>
      <c r="R1" s="760"/>
      <c r="S1" s="760"/>
      <c r="T1" s="760"/>
      <c r="U1" s="760"/>
      <c r="V1" s="760"/>
      <c r="W1" s="760"/>
      <c r="X1" s="760"/>
      <c r="Y1" s="760"/>
      <c r="Z1" s="760"/>
      <c r="AA1" s="760"/>
      <c r="AB1" s="760"/>
      <c r="AC1" s="760"/>
      <c r="AD1" s="760"/>
      <c r="AE1" s="760"/>
      <c r="AF1" s="760"/>
      <c r="AG1" s="1"/>
      <c r="BA1" s="648"/>
    </row>
    <row r="2" spans="1:349" s="577" customFormat="1" ht="47.25" hidden="1" customHeight="1" x14ac:dyDescent="0.25">
      <c r="A2" s="755"/>
      <c r="B2" s="756"/>
      <c r="C2" s="761"/>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1"/>
      <c r="AH2" s="572"/>
      <c r="AI2" s="572"/>
      <c r="AJ2" s="572"/>
      <c r="AK2" s="572"/>
      <c r="AL2" s="572"/>
      <c r="AM2" s="572"/>
      <c r="AN2" s="572"/>
      <c r="AO2" s="572"/>
      <c r="AP2" s="572"/>
      <c r="AQ2" s="572"/>
      <c r="AR2" s="572"/>
      <c r="AS2" s="572"/>
      <c r="AT2" s="572"/>
      <c r="AU2" s="572"/>
      <c r="AV2" s="572"/>
      <c r="AW2" s="572"/>
      <c r="AX2" s="572"/>
      <c r="AY2" s="572"/>
      <c r="AZ2" s="572"/>
      <c r="BA2" s="648"/>
      <c r="BB2" s="572"/>
      <c r="BC2" s="572"/>
      <c r="BD2" s="572"/>
      <c r="BE2" s="572"/>
      <c r="BF2" s="572"/>
      <c r="BG2" s="572"/>
      <c r="BH2" s="572"/>
      <c r="BI2" s="572"/>
      <c r="BJ2" s="572"/>
      <c r="BK2" s="572"/>
      <c r="BL2" s="572"/>
      <c r="BM2" s="572"/>
      <c r="BN2" s="572"/>
      <c r="BO2" s="572"/>
      <c r="BP2" s="572"/>
      <c r="BQ2" s="572"/>
      <c r="BR2" s="572"/>
      <c r="BS2" s="572"/>
      <c r="BT2" s="572"/>
      <c r="BU2" s="572"/>
      <c r="BV2" s="572"/>
      <c r="BW2" s="572"/>
      <c r="BX2" s="572"/>
      <c r="BY2" s="572"/>
      <c r="BZ2" s="572"/>
      <c r="CA2" s="572"/>
      <c r="CB2" s="572"/>
      <c r="CC2" s="572"/>
      <c r="CD2" s="572"/>
      <c r="CE2" s="572"/>
      <c r="CF2" s="572"/>
      <c r="CG2" s="572"/>
      <c r="CH2" s="572"/>
      <c r="CI2" s="572"/>
      <c r="CJ2" s="572"/>
      <c r="CK2" s="572"/>
      <c r="CL2" s="572"/>
      <c r="CM2" s="572"/>
      <c r="CN2" s="572"/>
      <c r="CO2" s="572"/>
      <c r="CP2" s="572"/>
      <c r="CQ2" s="572"/>
      <c r="CR2" s="572"/>
      <c r="CS2" s="572"/>
      <c r="CT2" s="572"/>
      <c r="CU2" s="572"/>
      <c r="CV2" s="572"/>
      <c r="CW2" s="572"/>
      <c r="CX2" s="572"/>
      <c r="CY2" s="572"/>
      <c r="CZ2" s="572"/>
      <c r="DA2" s="572"/>
      <c r="DB2" s="572"/>
      <c r="DC2" s="572"/>
      <c r="DD2" s="572"/>
      <c r="DE2" s="572"/>
      <c r="DF2" s="572"/>
      <c r="DG2" s="572"/>
      <c r="DH2" s="572"/>
      <c r="DI2" s="572"/>
      <c r="DJ2" s="572"/>
      <c r="DK2" s="572"/>
      <c r="DL2" s="572"/>
      <c r="DM2" s="572"/>
      <c r="DN2" s="572"/>
      <c r="DO2" s="572"/>
      <c r="DP2" s="572"/>
      <c r="DQ2" s="572"/>
      <c r="DR2" s="572"/>
      <c r="DS2" s="572"/>
      <c r="DT2" s="572"/>
      <c r="DU2" s="572"/>
      <c r="DV2" s="572"/>
      <c r="DW2" s="572"/>
      <c r="DX2" s="572"/>
      <c r="DY2" s="572"/>
      <c r="DZ2" s="572"/>
      <c r="EA2" s="572"/>
      <c r="EB2" s="572"/>
      <c r="EC2" s="572"/>
      <c r="ED2" s="572"/>
      <c r="EE2" s="572"/>
      <c r="EF2" s="572"/>
      <c r="EG2" s="572"/>
      <c r="EH2" s="572"/>
      <c r="EI2" s="572"/>
      <c r="EJ2" s="572"/>
      <c r="EK2" s="572"/>
      <c r="EL2" s="572"/>
      <c r="EM2" s="572"/>
      <c r="EN2" s="572"/>
      <c r="EO2" s="572"/>
      <c r="EP2" s="572"/>
      <c r="EQ2" s="572"/>
      <c r="ER2" s="572"/>
      <c r="ES2" s="572"/>
      <c r="ET2" s="572"/>
      <c r="EU2" s="572"/>
      <c r="EV2" s="572"/>
      <c r="EW2" s="572"/>
      <c r="EX2" s="572"/>
      <c r="EY2" s="572"/>
      <c r="EZ2" s="572"/>
      <c r="FA2" s="572"/>
      <c r="FB2" s="572"/>
      <c r="FC2" s="572"/>
      <c r="FD2" s="572"/>
      <c r="FE2" s="572"/>
      <c r="FF2" s="572"/>
      <c r="FG2" s="572"/>
      <c r="FH2" s="572"/>
      <c r="FI2" s="572"/>
      <c r="FJ2" s="572"/>
      <c r="FK2" s="572"/>
      <c r="FL2" s="572"/>
      <c r="FM2" s="572"/>
      <c r="FN2" s="572"/>
      <c r="FO2" s="572"/>
      <c r="FP2" s="572"/>
      <c r="FQ2" s="572"/>
      <c r="FR2" s="572"/>
      <c r="FS2" s="572"/>
      <c r="FT2" s="572"/>
      <c r="FU2" s="572"/>
      <c r="FV2" s="572"/>
      <c r="FW2" s="572"/>
      <c r="FX2" s="572"/>
      <c r="FY2" s="572"/>
      <c r="FZ2" s="572"/>
      <c r="GA2" s="572"/>
      <c r="GB2" s="572"/>
      <c r="GC2" s="572"/>
      <c r="GD2" s="572"/>
      <c r="GE2" s="572"/>
      <c r="GF2" s="572"/>
      <c r="GG2" s="572"/>
      <c r="GH2" s="572"/>
      <c r="GI2" s="572"/>
      <c r="GJ2" s="572"/>
      <c r="GK2" s="572"/>
      <c r="GL2" s="572"/>
      <c r="GM2" s="572"/>
      <c r="GN2" s="572"/>
      <c r="GO2" s="572"/>
      <c r="GP2" s="572"/>
      <c r="GQ2" s="572"/>
      <c r="GR2" s="572"/>
      <c r="GS2" s="572"/>
      <c r="GT2" s="572"/>
      <c r="GU2" s="572"/>
      <c r="GV2" s="572"/>
      <c r="GW2" s="572"/>
      <c r="GX2" s="572"/>
      <c r="GY2" s="572"/>
      <c r="GZ2" s="572"/>
      <c r="HA2" s="572"/>
      <c r="HB2" s="572"/>
      <c r="HC2" s="572"/>
      <c r="HD2" s="572"/>
      <c r="HE2" s="572"/>
      <c r="HF2" s="572"/>
      <c r="HG2" s="572"/>
      <c r="HH2" s="572"/>
      <c r="HI2" s="572"/>
      <c r="HJ2" s="572"/>
      <c r="HK2" s="572"/>
      <c r="HL2" s="572"/>
      <c r="HM2" s="572"/>
      <c r="HN2" s="572"/>
      <c r="HO2" s="572"/>
      <c r="HP2" s="572"/>
      <c r="HQ2" s="572"/>
      <c r="HR2" s="572"/>
      <c r="HS2" s="572"/>
      <c r="HT2" s="572"/>
      <c r="HU2" s="572"/>
      <c r="HV2" s="572"/>
      <c r="HW2" s="572"/>
      <c r="HX2" s="572"/>
      <c r="HY2" s="572"/>
      <c r="HZ2" s="572"/>
      <c r="IA2" s="572"/>
      <c r="IB2" s="572"/>
      <c r="IC2" s="572"/>
      <c r="ID2" s="572"/>
      <c r="IE2" s="572"/>
      <c r="IF2" s="572"/>
      <c r="IG2" s="572"/>
      <c r="IH2" s="572"/>
      <c r="II2" s="572"/>
      <c r="IJ2" s="572"/>
      <c r="IK2" s="572"/>
      <c r="IL2" s="572"/>
      <c r="IM2" s="572"/>
      <c r="IN2" s="572"/>
      <c r="IO2" s="572"/>
      <c r="IP2" s="572"/>
      <c r="IQ2" s="572"/>
      <c r="IR2" s="572"/>
      <c r="IS2" s="572"/>
      <c r="IT2" s="572"/>
      <c r="IU2" s="572"/>
      <c r="IV2" s="572"/>
      <c r="IW2" s="572"/>
      <c r="IX2" s="572"/>
      <c r="IY2" s="572"/>
      <c r="IZ2" s="572"/>
      <c r="JA2" s="572"/>
      <c r="JB2" s="572"/>
      <c r="JC2" s="572"/>
      <c r="JD2" s="572"/>
      <c r="JE2" s="572"/>
      <c r="JF2" s="572"/>
      <c r="JG2" s="572"/>
      <c r="JH2" s="572"/>
      <c r="JI2" s="572"/>
      <c r="JJ2" s="572"/>
      <c r="JK2" s="572"/>
      <c r="JL2" s="572"/>
      <c r="JM2" s="572"/>
      <c r="JN2" s="572"/>
      <c r="JO2" s="572"/>
      <c r="JP2" s="572"/>
      <c r="JQ2" s="572"/>
      <c r="JR2" s="572"/>
      <c r="JS2" s="572"/>
      <c r="JT2" s="572"/>
      <c r="JU2" s="572"/>
      <c r="JV2" s="572"/>
      <c r="JW2" s="572"/>
      <c r="JX2" s="572"/>
      <c r="JY2" s="572"/>
      <c r="JZ2" s="572"/>
      <c r="KA2" s="572"/>
      <c r="KB2" s="572"/>
      <c r="KC2" s="572"/>
      <c r="KD2" s="572"/>
      <c r="KE2" s="572"/>
      <c r="KF2" s="572"/>
      <c r="KG2" s="572"/>
      <c r="KH2" s="572"/>
      <c r="KI2" s="572"/>
      <c r="KJ2" s="572"/>
      <c r="KK2" s="572"/>
      <c r="KL2" s="572"/>
      <c r="KM2" s="572"/>
      <c r="KN2" s="572"/>
      <c r="KO2" s="572"/>
      <c r="KP2" s="572"/>
      <c r="KQ2" s="572"/>
      <c r="KR2" s="572"/>
      <c r="KS2" s="572"/>
      <c r="KT2" s="572"/>
      <c r="KU2" s="572"/>
      <c r="KV2" s="572"/>
      <c r="KW2" s="572"/>
      <c r="KX2" s="572"/>
      <c r="KY2" s="572"/>
      <c r="KZ2" s="572"/>
      <c r="LA2" s="572"/>
      <c r="LB2" s="572"/>
      <c r="LC2" s="572"/>
      <c r="LD2" s="572"/>
      <c r="LE2" s="572"/>
      <c r="LF2" s="572"/>
      <c r="LG2" s="572"/>
      <c r="LH2" s="572"/>
      <c r="LI2" s="572"/>
      <c r="LJ2" s="572"/>
      <c r="LK2" s="572"/>
      <c r="LL2" s="572"/>
      <c r="LM2" s="572"/>
      <c r="LN2" s="572"/>
      <c r="LO2" s="572"/>
      <c r="LP2" s="572"/>
      <c r="LQ2" s="572"/>
      <c r="LR2" s="572"/>
      <c r="LS2" s="572"/>
      <c r="LT2" s="572"/>
      <c r="LU2" s="572"/>
      <c r="LV2" s="572"/>
      <c r="LW2" s="572"/>
      <c r="LX2" s="572"/>
      <c r="LY2" s="572"/>
      <c r="LZ2" s="572"/>
      <c r="MA2" s="572"/>
      <c r="MB2" s="572"/>
      <c r="MC2" s="572"/>
      <c r="MD2" s="572"/>
      <c r="ME2" s="572"/>
      <c r="MF2" s="572"/>
      <c r="MG2" s="572"/>
      <c r="MH2" s="572"/>
      <c r="MI2" s="572"/>
      <c r="MJ2" s="572"/>
    </row>
    <row r="3" spans="1:349" s="572" customFormat="1" ht="29.1" hidden="1" customHeight="1" x14ac:dyDescent="0.25">
      <c r="A3" s="755"/>
      <c r="B3" s="756"/>
      <c r="C3" s="759" t="s">
        <v>2817</v>
      </c>
      <c r="D3" s="760"/>
      <c r="E3" s="760"/>
      <c r="F3" s="760"/>
      <c r="G3" s="760"/>
      <c r="H3" s="760"/>
      <c r="I3" s="760"/>
      <c r="J3" s="760"/>
      <c r="K3" s="760"/>
      <c r="L3" s="760"/>
      <c r="M3" s="760"/>
      <c r="N3" s="760"/>
      <c r="O3" s="760"/>
      <c r="P3" s="760"/>
      <c r="Q3" s="760"/>
      <c r="R3" s="760"/>
      <c r="S3" s="760"/>
      <c r="T3" s="760"/>
      <c r="U3" s="760"/>
      <c r="V3" s="760"/>
      <c r="W3" s="760"/>
      <c r="X3" s="760"/>
      <c r="Y3" s="760"/>
      <c r="Z3" s="760"/>
      <c r="AA3" s="760"/>
      <c r="AB3" s="760"/>
      <c r="AC3" s="760"/>
      <c r="AD3" s="760"/>
      <c r="AE3" s="760"/>
      <c r="AF3" s="760"/>
      <c r="AG3" s="1"/>
      <c r="BA3" s="648"/>
    </row>
    <row r="4" spans="1:349" s="572" customFormat="1" ht="29.1" hidden="1" customHeight="1" x14ac:dyDescent="0.25">
      <c r="A4" s="757"/>
      <c r="B4" s="758"/>
      <c r="C4" s="761"/>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1"/>
      <c r="AT4" s="648"/>
      <c r="AU4" s="648"/>
      <c r="BA4" s="648"/>
    </row>
    <row r="5" spans="1:349" s="577" customFormat="1" ht="29.1" hidden="1" customHeight="1" thickBot="1" x14ac:dyDescent="0.3">
      <c r="A5" s="572"/>
      <c r="B5" s="572"/>
      <c r="C5" s="572"/>
      <c r="D5" s="572"/>
      <c r="E5" s="572"/>
      <c r="F5" s="573"/>
      <c r="G5" s="573"/>
      <c r="H5" s="573"/>
      <c r="I5" s="573"/>
      <c r="J5" s="573"/>
      <c r="K5" s="573"/>
      <c r="L5" s="573"/>
      <c r="M5" s="573"/>
      <c r="N5" s="574"/>
      <c r="O5" s="574"/>
      <c r="P5" s="573"/>
      <c r="Q5" s="573"/>
      <c r="R5" s="574"/>
      <c r="S5" s="574"/>
      <c r="T5" s="573"/>
      <c r="U5" s="572"/>
      <c r="V5" s="572"/>
      <c r="W5" s="574"/>
      <c r="X5" s="575"/>
      <c r="Y5" s="572"/>
      <c r="Z5" s="573"/>
      <c r="AA5" s="572"/>
      <c r="AB5" s="576"/>
      <c r="AC5" s="576"/>
      <c r="AD5" s="573"/>
      <c r="AE5" s="573"/>
      <c r="AF5" s="573"/>
      <c r="AG5" s="1"/>
      <c r="AH5" s="572"/>
      <c r="AI5" s="572"/>
      <c r="AJ5" s="572"/>
      <c r="AK5" s="572"/>
      <c r="AL5" s="572"/>
      <c r="AM5" s="572"/>
      <c r="AN5" s="572"/>
      <c r="AO5" s="572"/>
      <c r="AP5" s="572"/>
      <c r="AQ5" s="572"/>
      <c r="AR5" s="572"/>
      <c r="AS5" s="572"/>
      <c r="AT5" s="648"/>
      <c r="AU5" s="648"/>
      <c r="AV5" s="572"/>
      <c r="AW5" s="572"/>
      <c r="AX5" s="572"/>
      <c r="AY5" s="572"/>
      <c r="AZ5" s="572"/>
      <c r="BA5" s="648"/>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2"/>
      <c r="CA5" s="572"/>
      <c r="CB5" s="572"/>
      <c r="CC5" s="572"/>
      <c r="CD5" s="572"/>
      <c r="CE5" s="572"/>
      <c r="CF5" s="572"/>
      <c r="CG5" s="572"/>
      <c r="CH5" s="572"/>
      <c r="CI5" s="572"/>
      <c r="CJ5" s="572"/>
      <c r="CK5" s="572"/>
      <c r="CL5" s="572"/>
      <c r="CM5" s="572"/>
      <c r="CN5" s="572"/>
      <c r="CO5" s="572"/>
      <c r="CP5" s="572"/>
      <c r="CQ5" s="572"/>
      <c r="CR5" s="572"/>
      <c r="CS5" s="572"/>
      <c r="CT5" s="572"/>
      <c r="CU5" s="572"/>
      <c r="CV5" s="572"/>
      <c r="CW5" s="572"/>
      <c r="CX5" s="572"/>
      <c r="CY5" s="572"/>
      <c r="CZ5" s="572"/>
      <c r="DA5" s="572"/>
      <c r="DB5" s="572"/>
      <c r="DC5" s="572"/>
      <c r="DD5" s="572"/>
      <c r="DE5" s="572"/>
      <c r="DF5" s="572"/>
      <c r="DG5" s="572"/>
      <c r="DH5" s="572"/>
      <c r="DI5" s="572"/>
      <c r="DJ5" s="572"/>
      <c r="DK5" s="572"/>
      <c r="DL5" s="572"/>
      <c r="DM5" s="572"/>
      <c r="DN5" s="572"/>
      <c r="DO5" s="572"/>
      <c r="DP5" s="572"/>
      <c r="DQ5" s="572"/>
      <c r="DR5" s="572"/>
      <c r="DS5" s="572"/>
      <c r="DT5" s="572"/>
      <c r="DU5" s="572"/>
      <c r="DV5" s="572"/>
      <c r="DW5" s="572"/>
      <c r="DX5" s="572"/>
      <c r="DY5" s="572"/>
      <c r="DZ5" s="572"/>
      <c r="EA5" s="572"/>
      <c r="EB5" s="572"/>
      <c r="EC5" s="572"/>
      <c r="ED5" s="572"/>
      <c r="EE5" s="572"/>
      <c r="EF5" s="572"/>
      <c r="EG5" s="572"/>
      <c r="EH5" s="572"/>
      <c r="EI5" s="572"/>
      <c r="EJ5" s="572"/>
      <c r="EK5" s="572"/>
      <c r="EL5" s="572"/>
      <c r="EM5" s="572"/>
      <c r="EN5" s="572"/>
      <c r="EO5" s="572"/>
      <c r="EP5" s="572"/>
      <c r="EQ5" s="572"/>
      <c r="ER5" s="572"/>
      <c r="ES5" s="572"/>
      <c r="ET5" s="572"/>
      <c r="EU5" s="572"/>
      <c r="EV5" s="572"/>
      <c r="EW5" s="572"/>
      <c r="EX5" s="572"/>
      <c r="EY5" s="572"/>
      <c r="EZ5" s="572"/>
      <c r="FA5" s="572"/>
      <c r="FB5" s="572"/>
      <c r="FC5" s="572"/>
      <c r="FD5" s="572"/>
      <c r="FE5" s="572"/>
      <c r="FF5" s="572"/>
      <c r="FG5" s="572"/>
      <c r="FH5" s="572"/>
      <c r="FI5" s="572"/>
      <c r="FJ5" s="572"/>
      <c r="FK5" s="572"/>
      <c r="FL5" s="572"/>
      <c r="FM5" s="572"/>
      <c r="FN5" s="572"/>
      <c r="FO5" s="572"/>
      <c r="FP5" s="572"/>
      <c r="FQ5" s="572"/>
      <c r="FR5" s="572"/>
      <c r="FS5" s="572"/>
      <c r="FT5" s="572"/>
      <c r="FU5" s="572"/>
      <c r="FV5" s="572"/>
      <c r="FW5" s="572"/>
      <c r="FX5" s="572"/>
      <c r="FY5" s="572"/>
      <c r="FZ5" s="572"/>
      <c r="GA5" s="572"/>
      <c r="GB5" s="572"/>
      <c r="GC5" s="572"/>
      <c r="GD5" s="572"/>
      <c r="GE5" s="572"/>
      <c r="GF5" s="572"/>
      <c r="GG5" s="572"/>
      <c r="GH5" s="572"/>
      <c r="GI5" s="572"/>
      <c r="GJ5" s="572"/>
      <c r="GK5" s="572"/>
      <c r="GL5" s="572"/>
      <c r="GM5" s="572"/>
      <c r="GN5" s="572"/>
      <c r="GO5" s="572"/>
      <c r="GP5" s="572"/>
      <c r="GQ5" s="572"/>
      <c r="GR5" s="572"/>
      <c r="GS5" s="572"/>
      <c r="GT5" s="572"/>
      <c r="GU5" s="572"/>
      <c r="GV5" s="572"/>
      <c r="GW5" s="572"/>
      <c r="GX5" s="572"/>
      <c r="GY5" s="572"/>
      <c r="GZ5" s="572"/>
      <c r="HA5" s="572"/>
      <c r="HB5" s="572"/>
      <c r="HC5" s="572"/>
      <c r="HD5" s="572"/>
      <c r="HE5" s="572"/>
      <c r="HF5" s="572"/>
      <c r="HG5" s="572"/>
      <c r="HH5" s="572"/>
      <c r="HI5" s="572"/>
      <c r="HJ5" s="572"/>
      <c r="HK5" s="572"/>
      <c r="HL5" s="572"/>
      <c r="HM5" s="572"/>
      <c r="HN5" s="572"/>
      <c r="HO5" s="572"/>
      <c r="HP5" s="572"/>
      <c r="HQ5" s="572"/>
      <c r="HR5" s="572"/>
      <c r="HS5" s="572"/>
      <c r="HT5" s="572"/>
      <c r="HU5" s="572"/>
      <c r="HV5" s="572"/>
      <c r="HW5" s="572"/>
      <c r="HX5" s="572"/>
      <c r="HY5" s="572"/>
      <c r="HZ5" s="572"/>
      <c r="IA5" s="572"/>
      <c r="IB5" s="572"/>
      <c r="IC5" s="572"/>
      <c r="ID5" s="572"/>
      <c r="IE5" s="572"/>
      <c r="IF5" s="572"/>
      <c r="IG5" s="572"/>
      <c r="IH5" s="572"/>
      <c r="II5" s="572"/>
      <c r="IJ5" s="572"/>
      <c r="IK5" s="572"/>
      <c r="IL5" s="572"/>
      <c r="IM5" s="572"/>
      <c r="IN5" s="572"/>
      <c r="IO5" s="572"/>
      <c r="IP5" s="572"/>
      <c r="IQ5" s="572"/>
      <c r="IR5" s="572"/>
      <c r="IS5" s="572"/>
      <c r="IT5" s="572"/>
      <c r="IU5" s="572"/>
      <c r="IV5" s="572"/>
      <c r="IW5" s="572"/>
      <c r="IX5" s="572"/>
      <c r="IY5" s="572"/>
      <c r="IZ5" s="572"/>
      <c r="JA5" s="572"/>
      <c r="JB5" s="572"/>
      <c r="JC5" s="572"/>
      <c r="JD5" s="572"/>
      <c r="JE5" s="572"/>
      <c r="JF5" s="572"/>
      <c r="JG5" s="572"/>
      <c r="JH5" s="572"/>
      <c r="JI5" s="572"/>
      <c r="JJ5" s="572"/>
      <c r="JK5" s="572"/>
      <c r="JL5" s="572"/>
      <c r="JM5" s="572"/>
      <c r="JN5" s="572"/>
      <c r="JO5" s="572"/>
      <c r="JP5" s="572"/>
      <c r="JQ5" s="572"/>
      <c r="JR5" s="572"/>
      <c r="JS5" s="572"/>
      <c r="JT5" s="572"/>
      <c r="JU5" s="572"/>
      <c r="JV5" s="572"/>
      <c r="JW5" s="572"/>
      <c r="JX5" s="572"/>
      <c r="JY5" s="572"/>
      <c r="JZ5" s="572"/>
      <c r="KA5" s="572"/>
      <c r="KB5" s="572"/>
      <c r="KC5" s="572"/>
      <c r="KD5" s="572"/>
      <c r="KE5" s="572"/>
      <c r="KF5" s="572"/>
      <c r="KG5" s="572"/>
      <c r="KH5" s="572"/>
      <c r="KI5" s="572"/>
      <c r="KJ5" s="572"/>
      <c r="KK5" s="572"/>
      <c r="KL5" s="572"/>
      <c r="KM5" s="572"/>
      <c r="KN5" s="572"/>
      <c r="KO5" s="572"/>
      <c r="KP5" s="572"/>
      <c r="KQ5" s="572"/>
      <c r="KR5" s="572"/>
      <c r="KS5" s="572"/>
      <c r="KT5" s="572"/>
      <c r="KU5" s="572"/>
      <c r="KV5" s="572"/>
      <c r="KW5" s="572"/>
      <c r="KX5" s="572"/>
      <c r="KY5" s="572"/>
      <c r="KZ5" s="572"/>
      <c r="LA5" s="572"/>
      <c r="LB5" s="572"/>
      <c r="LC5" s="572"/>
      <c r="LD5" s="572"/>
      <c r="LE5" s="572"/>
      <c r="LF5" s="572"/>
      <c r="LG5" s="572"/>
      <c r="LH5" s="572"/>
      <c r="LI5" s="572"/>
      <c r="LJ5" s="572"/>
      <c r="LK5" s="572"/>
      <c r="LL5" s="572"/>
      <c r="LM5" s="572"/>
      <c r="LN5" s="572"/>
      <c r="LO5" s="572"/>
      <c r="LP5" s="572"/>
      <c r="LQ5" s="572"/>
      <c r="LR5" s="572"/>
      <c r="LS5" s="572"/>
      <c r="LT5" s="572"/>
      <c r="LU5" s="572"/>
      <c r="LV5" s="572"/>
      <c r="LW5" s="572"/>
      <c r="LX5" s="572"/>
      <c r="LY5" s="572"/>
      <c r="LZ5" s="572"/>
      <c r="MA5" s="572"/>
      <c r="MB5" s="572"/>
      <c r="MC5" s="572"/>
      <c r="MD5" s="572"/>
      <c r="ME5" s="572"/>
      <c r="MF5" s="572"/>
      <c r="MG5" s="572"/>
      <c r="MH5" s="572"/>
      <c r="MI5" s="572"/>
      <c r="MJ5" s="572"/>
    </row>
    <row r="6" spans="1:349" s="577" customFormat="1" ht="29.1" hidden="1" customHeight="1" thickBot="1" x14ac:dyDescent="0.3">
      <c r="A6" s="606" t="s">
        <v>2818</v>
      </c>
      <c r="B6" s="607">
        <v>45329</v>
      </c>
      <c r="C6" s="572"/>
      <c r="D6" s="572"/>
      <c r="E6" s="572"/>
      <c r="F6" s="573"/>
      <c r="G6" s="573"/>
      <c r="H6" s="573"/>
      <c r="I6" s="573"/>
      <c r="J6" s="573"/>
      <c r="K6" s="573"/>
      <c r="L6" s="573"/>
      <c r="M6" s="573"/>
      <c r="N6" s="574"/>
      <c r="O6" s="574"/>
      <c r="P6" s="573"/>
      <c r="Q6" s="573"/>
      <c r="R6" s="574"/>
      <c r="S6" s="574"/>
      <c r="T6" s="573"/>
      <c r="U6" s="572"/>
      <c r="V6" s="572"/>
      <c r="W6" s="574"/>
      <c r="X6" s="575"/>
      <c r="Y6" s="572"/>
      <c r="Z6" s="573"/>
      <c r="AA6" s="572"/>
      <c r="AB6" s="576"/>
      <c r="AC6" s="576"/>
      <c r="AD6" s="573"/>
      <c r="AE6" s="573"/>
      <c r="AF6" s="573"/>
      <c r="AG6" s="1"/>
      <c r="AH6" s="572"/>
      <c r="AI6" s="572"/>
      <c r="AJ6" s="572"/>
      <c r="AK6" s="572"/>
      <c r="AL6" s="572"/>
      <c r="AM6" s="572"/>
      <c r="AN6" s="572"/>
      <c r="AO6" s="572"/>
      <c r="AP6" s="572"/>
      <c r="AQ6" s="572"/>
      <c r="AR6" s="572"/>
      <c r="AS6" s="572"/>
      <c r="AT6" s="648"/>
      <c r="AU6" s="648"/>
      <c r="AV6" s="572"/>
      <c r="AW6" s="572"/>
      <c r="AX6" s="572"/>
      <c r="AY6" s="572"/>
      <c r="AZ6" s="572"/>
      <c r="BA6" s="648"/>
      <c r="BB6" s="572"/>
      <c r="BC6" s="572"/>
      <c r="BD6" s="572"/>
      <c r="BE6" s="572"/>
      <c r="BF6" s="572"/>
      <c r="BG6" s="572"/>
      <c r="BH6" s="572"/>
      <c r="BI6" s="572"/>
      <c r="BJ6" s="572"/>
      <c r="BK6" s="572"/>
      <c r="BL6" s="572"/>
      <c r="BM6" s="572"/>
      <c r="BN6" s="572"/>
      <c r="BO6" s="572"/>
      <c r="BP6" s="572"/>
      <c r="BQ6" s="572"/>
      <c r="BR6" s="572"/>
      <c r="BS6" s="572"/>
      <c r="BT6" s="572"/>
      <c r="BU6" s="572"/>
      <c r="BV6" s="572"/>
      <c r="BW6" s="572"/>
      <c r="BX6" s="572"/>
      <c r="BY6" s="572"/>
      <c r="BZ6" s="572"/>
      <c r="CA6" s="572"/>
      <c r="CB6" s="572"/>
      <c r="CC6" s="572"/>
      <c r="CD6" s="572"/>
      <c r="CE6" s="572"/>
      <c r="CF6" s="572"/>
      <c r="CG6" s="572"/>
      <c r="CH6" s="572"/>
      <c r="CI6" s="572"/>
      <c r="CJ6" s="572"/>
      <c r="CK6" s="572"/>
      <c r="CL6" s="572"/>
      <c r="CM6" s="572"/>
      <c r="CN6" s="572"/>
      <c r="CO6" s="572"/>
      <c r="CP6" s="572"/>
      <c r="CQ6" s="572"/>
      <c r="CR6" s="572"/>
      <c r="CS6" s="572"/>
      <c r="CT6" s="572"/>
      <c r="CU6" s="572"/>
      <c r="CV6" s="572"/>
      <c r="CW6" s="572"/>
      <c r="CX6" s="572"/>
      <c r="CY6" s="572"/>
      <c r="CZ6" s="572"/>
      <c r="DA6" s="572"/>
      <c r="DB6" s="572"/>
      <c r="DC6" s="572"/>
      <c r="DD6" s="572"/>
      <c r="DE6" s="572"/>
      <c r="DF6" s="572"/>
      <c r="DG6" s="572"/>
      <c r="DH6" s="572"/>
      <c r="DI6" s="572"/>
      <c r="DJ6" s="572"/>
      <c r="DK6" s="572"/>
      <c r="DL6" s="572"/>
      <c r="DM6" s="572"/>
      <c r="DN6" s="572"/>
      <c r="DO6" s="572"/>
      <c r="DP6" s="572"/>
      <c r="DQ6" s="572"/>
      <c r="DR6" s="572"/>
      <c r="DS6" s="572"/>
      <c r="DT6" s="572"/>
      <c r="DU6" s="572"/>
      <c r="DV6" s="572"/>
      <c r="DW6" s="572"/>
      <c r="DX6" s="572"/>
      <c r="DY6" s="572"/>
      <c r="DZ6" s="572"/>
      <c r="EA6" s="572"/>
      <c r="EB6" s="572"/>
      <c r="EC6" s="572"/>
      <c r="ED6" s="572"/>
      <c r="EE6" s="572"/>
      <c r="EF6" s="572"/>
      <c r="EG6" s="572"/>
      <c r="EH6" s="572"/>
      <c r="EI6" s="572"/>
      <c r="EJ6" s="572"/>
      <c r="EK6" s="572"/>
      <c r="EL6" s="572"/>
      <c r="EM6" s="572"/>
      <c r="EN6" s="572"/>
      <c r="EO6" s="572"/>
      <c r="EP6" s="572"/>
      <c r="EQ6" s="572"/>
      <c r="ER6" s="572"/>
      <c r="ES6" s="572"/>
      <c r="ET6" s="572"/>
      <c r="EU6" s="572"/>
      <c r="EV6" s="572"/>
      <c r="EW6" s="572"/>
      <c r="EX6" s="572"/>
      <c r="EY6" s="572"/>
      <c r="EZ6" s="572"/>
      <c r="FA6" s="572"/>
      <c r="FB6" s="572"/>
      <c r="FC6" s="572"/>
      <c r="FD6" s="572"/>
      <c r="FE6" s="572"/>
      <c r="FF6" s="572"/>
      <c r="FG6" s="572"/>
      <c r="FH6" s="572"/>
      <c r="FI6" s="572"/>
      <c r="FJ6" s="572"/>
      <c r="FK6" s="572"/>
      <c r="FL6" s="572"/>
      <c r="FM6" s="572"/>
      <c r="FN6" s="572"/>
      <c r="FO6" s="572"/>
      <c r="FP6" s="572"/>
      <c r="FQ6" s="572"/>
      <c r="FR6" s="572"/>
      <c r="FS6" s="572"/>
      <c r="FT6" s="572"/>
      <c r="FU6" s="572"/>
      <c r="FV6" s="572"/>
      <c r="FW6" s="572"/>
      <c r="FX6" s="572"/>
      <c r="FY6" s="572"/>
      <c r="FZ6" s="572"/>
      <c r="GA6" s="572"/>
      <c r="GB6" s="572"/>
      <c r="GC6" s="572"/>
      <c r="GD6" s="572"/>
      <c r="GE6" s="572"/>
      <c r="GF6" s="572"/>
      <c r="GG6" s="572"/>
      <c r="GH6" s="572"/>
      <c r="GI6" s="572"/>
      <c r="GJ6" s="572"/>
      <c r="GK6" s="572"/>
      <c r="GL6" s="572"/>
      <c r="GM6" s="572"/>
      <c r="GN6" s="572"/>
      <c r="GO6" s="572"/>
      <c r="GP6" s="572"/>
      <c r="GQ6" s="572"/>
      <c r="GR6" s="572"/>
      <c r="GS6" s="572"/>
      <c r="GT6" s="572"/>
      <c r="GU6" s="572"/>
      <c r="GV6" s="572"/>
      <c r="GW6" s="572"/>
      <c r="GX6" s="572"/>
      <c r="GY6" s="572"/>
      <c r="GZ6" s="572"/>
      <c r="HA6" s="572"/>
      <c r="HB6" s="572"/>
      <c r="HC6" s="572"/>
      <c r="HD6" s="572"/>
      <c r="HE6" s="572"/>
      <c r="HF6" s="572"/>
      <c r="HG6" s="572"/>
      <c r="HH6" s="572"/>
      <c r="HI6" s="572"/>
      <c r="HJ6" s="572"/>
      <c r="HK6" s="572"/>
      <c r="HL6" s="572"/>
      <c r="HM6" s="572"/>
      <c r="HN6" s="572"/>
      <c r="HO6" s="572"/>
      <c r="HP6" s="572"/>
      <c r="HQ6" s="572"/>
      <c r="HR6" s="572"/>
      <c r="HS6" s="572"/>
      <c r="HT6" s="572"/>
      <c r="HU6" s="572"/>
      <c r="HV6" s="572"/>
      <c r="HW6" s="572"/>
      <c r="HX6" s="572"/>
      <c r="HY6" s="572"/>
      <c r="HZ6" s="572"/>
      <c r="IA6" s="572"/>
      <c r="IB6" s="572"/>
      <c r="IC6" s="572"/>
      <c r="ID6" s="572"/>
      <c r="IE6" s="572"/>
      <c r="IF6" s="572"/>
      <c r="IG6" s="572"/>
      <c r="IH6" s="572"/>
      <c r="II6" s="572"/>
      <c r="IJ6" s="572"/>
      <c r="IK6" s="572"/>
      <c r="IL6" s="572"/>
      <c r="IM6" s="572"/>
      <c r="IN6" s="572"/>
      <c r="IO6" s="572"/>
      <c r="IP6" s="572"/>
      <c r="IQ6" s="572"/>
      <c r="IR6" s="572"/>
      <c r="IS6" s="572"/>
      <c r="IT6" s="572"/>
      <c r="IU6" s="572"/>
      <c r="IV6" s="572"/>
      <c r="IW6" s="572"/>
      <c r="IX6" s="572"/>
      <c r="IY6" s="572"/>
      <c r="IZ6" s="572"/>
      <c r="JA6" s="572"/>
      <c r="JB6" s="572"/>
      <c r="JC6" s="572"/>
      <c r="JD6" s="572"/>
      <c r="JE6" s="572"/>
      <c r="JF6" s="572"/>
      <c r="JG6" s="572"/>
      <c r="JH6" s="572"/>
      <c r="JI6" s="572"/>
      <c r="JJ6" s="572"/>
      <c r="JK6" s="572"/>
      <c r="JL6" s="572"/>
      <c r="JM6" s="572"/>
      <c r="JN6" s="572"/>
      <c r="JO6" s="572"/>
      <c r="JP6" s="572"/>
      <c r="JQ6" s="572"/>
      <c r="JR6" s="572"/>
      <c r="JS6" s="572"/>
      <c r="JT6" s="572"/>
      <c r="JU6" s="572"/>
      <c r="JV6" s="572"/>
      <c r="JW6" s="572"/>
      <c r="JX6" s="572"/>
      <c r="JY6" s="572"/>
      <c r="JZ6" s="572"/>
      <c r="KA6" s="572"/>
      <c r="KB6" s="572"/>
      <c r="KC6" s="572"/>
      <c r="KD6" s="572"/>
      <c r="KE6" s="572"/>
      <c r="KF6" s="572"/>
      <c r="KG6" s="572"/>
      <c r="KH6" s="572"/>
      <c r="KI6" s="572"/>
      <c r="KJ6" s="572"/>
      <c r="KK6" s="572"/>
      <c r="KL6" s="572"/>
      <c r="KM6" s="572"/>
      <c r="KN6" s="572"/>
      <c r="KO6" s="572"/>
      <c r="KP6" s="572"/>
      <c r="KQ6" s="572"/>
      <c r="KR6" s="572"/>
      <c r="KS6" s="572"/>
      <c r="KT6" s="572"/>
      <c r="KU6" s="572"/>
      <c r="KV6" s="572"/>
      <c r="KW6" s="572"/>
      <c r="KX6" s="572"/>
      <c r="KY6" s="572"/>
      <c r="KZ6" s="572"/>
      <c r="LA6" s="572"/>
      <c r="LB6" s="572"/>
      <c r="LC6" s="572"/>
      <c r="LD6" s="572"/>
      <c r="LE6" s="572"/>
      <c r="LF6" s="572"/>
      <c r="LG6" s="572"/>
      <c r="LH6" s="572"/>
      <c r="LI6" s="572"/>
      <c r="LJ6" s="572"/>
      <c r="LK6" s="572"/>
      <c r="LL6" s="572"/>
      <c r="LM6" s="572"/>
      <c r="LN6" s="572"/>
      <c r="LO6" s="572"/>
      <c r="LP6" s="572"/>
      <c r="LQ6" s="572"/>
      <c r="LR6" s="572"/>
      <c r="LS6" s="572"/>
      <c r="LT6" s="572"/>
      <c r="LU6" s="572"/>
      <c r="LV6" s="572"/>
      <c r="LW6" s="572"/>
      <c r="LX6" s="572"/>
      <c r="LY6" s="572"/>
      <c r="LZ6" s="572"/>
      <c r="MA6" s="572"/>
      <c r="MB6" s="572"/>
      <c r="MC6" s="572"/>
      <c r="MD6" s="572"/>
      <c r="ME6" s="572"/>
      <c r="MF6" s="572"/>
      <c r="MG6" s="572"/>
      <c r="MH6" s="572"/>
      <c r="MI6" s="572"/>
      <c r="MJ6" s="572"/>
    </row>
    <row r="7" spans="1:349" s="577" customFormat="1" ht="29.1" hidden="1"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572"/>
      <c r="AI7" s="572"/>
      <c r="AJ7" s="572"/>
      <c r="AK7" s="572"/>
      <c r="AL7" s="572"/>
      <c r="AM7" s="572"/>
      <c r="AN7" s="572"/>
      <c r="AO7" s="572"/>
      <c r="AP7" s="572"/>
      <c r="AQ7" s="572"/>
      <c r="AR7" s="572"/>
      <c r="AS7" s="572"/>
      <c r="AT7" s="648"/>
      <c r="AU7" s="648"/>
      <c r="AV7" s="572"/>
      <c r="AW7" s="572"/>
      <c r="AX7" s="572"/>
      <c r="AY7" s="572"/>
      <c r="AZ7" s="572"/>
      <c r="BA7" s="648"/>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72"/>
      <c r="DG7" s="572"/>
      <c r="DH7" s="572"/>
      <c r="DI7" s="572"/>
      <c r="DJ7" s="572"/>
      <c r="DK7" s="572"/>
      <c r="DL7" s="572"/>
      <c r="DM7" s="572"/>
      <c r="DN7" s="572"/>
      <c r="DO7" s="572"/>
      <c r="DP7" s="572"/>
      <c r="DQ7" s="572"/>
      <c r="DR7" s="572"/>
      <c r="DS7" s="572"/>
      <c r="DT7" s="572"/>
      <c r="DU7" s="572"/>
      <c r="DV7" s="572"/>
      <c r="DW7" s="572"/>
      <c r="DX7" s="572"/>
      <c r="DY7" s="572"/>
      <c r="DZ7" s="572"/>
      <c r="EA7" s="572"/>
      <c r="EB7" s="572"/>
      <c r="EC7" s="572"/>
      <c r="ED7" s="572"/>
      <c r="EE7" s="572"/>
      <c r="EF7" s="572"/>
      <c r="EG7" s="572"/>
      <c r="EH7" s="572"/>
      <c r="EI7" s="572"/>
      <c r="EJ7" s="572"/>
      <c r="EK7" s="572"/>
      <c r="EL7" s="572"/>
      <c r="EM7" s="572"/>
      <c r="EN7" s="572"/>
      <c r="EO7" s="572"/>
      <c r="EP7" s="572"/>
      <c r="EQ7" s="572"/>
      <c r="ER7" s="572"/>
      <c r="ES7" s="572"/>
      <c r="ET7" s="572"/>
      <c r="EU7" s="572"/>
      <c r="EV7" s="572"/>
      <c r="EW7" s="572"/>
      <c r="EX7" s="572"/>
      <c r="EY7" s="572"/>
      <c r="EZ7" s="572"/>
      <c r="FA7" s="572"/>
      <c r="FB7" s="572"/>
      <c r="FC7" s="572"/>
      <c r="FD7" s="572"/>
      <c r="FE7" s="572"/>
      <c r="FF7" s="572"/>
      <c r="FG7" s="572"/>
      <c r="FH7" s="572"/>
      <c r="FI7" s="572"/>
      <c r="FJ7" s="572"/>
      <c r="FK7" s="572"/>
      <c r="FL7" s="572"/>
      <c r="FM7" s="572"/>
      <c r="FN7" s="572"/>
      <c r="FO7" s="572"/>
      <c r="FP7" s="572"/>
      <c r="FQ7" s="572"/>
      <c r="FR7" s="572"/>
      <c r="FS7" s="572"/>
      <c r="FT7" s="572"/>
      <c r="FU7" s="572"/>
      <c r="FV7" s="572"/>
      <c r="FW7" s="572"/>
      <c r="FX7" s="572"/>
      <c r="FY7" s="572"/>
      <c r="FZ7" s="572"/>
      <c r="GA7" s="572"/>
      <c r="GB7" s="572"/>
      <c r="GC7" s="572"/>
      <c r="GD7" s="572"/>
      <c r="GE7" s="572"/>
      <c r="GF7" s="572"/>
      <c r="GG7" s="572"/>
      <c r="GH7" s="572"/>
      <c r="GI7" s="572"/>
      <c r="GJ7" s="572"/>
      <c r="GK7" s="572"/>
      <c r="GL7" s="572"/>
      <c r="GM7" s="572"/>
      <c r="GN7" s="572"/>
      <c r="GO7" s="572"/>
      <c r="GP7" s="572"/>
      <c r="GQ7" s="572"/>
      <c r="GR7" s="572"/>
      <c r="GS7" s="572"/>
      <c r="GT7" s="572"/>
      <c r="GU7" s="572"/>
      <c r="GV7" s="572"/>
      <c r="GW7" s="572"/>
      <c r="GX7" s="572"/>
      <c r="GY7" s="572"/>
      <c r="GZ7" s="572"/>
      <c r="HA7" s="572"/>
      <c r="HB7" s="572"/>
      <c r="HC7" s="572"/>
      <c r="HD7" s="572"/>
      <c r="HE7" s="572"/>
      <c r="HF7" s="572"/>
      <c r="HG7" s="572"/>
      <c r="HH7" s="572"/>
      <c r="HI7" s="572"/>
      <c r="HJ7" s="572"/>
      <c r="HK7" s="572"/>
      <c r="HL7" s="572"/>
      <c r="HM7" s="572"/>
      <c r="HN7" s="572"/>
      <c r="HO7" s="572"/>
      <c r="HP7" s="572"/>
      <c r="HQ7" s="572"/>
      <c r="HR7" s="572"/>
      <c r="HS7" s="572"/>
      <c r="HT7" s="572"/>
      <c r="HU7" s="572"/>
      <c r="HV7" s="572"/>
      <c r="HW7" s="572"/>
      <c r="HX7" s="572"/>
      <c r="HY7" s="572"/>
      <c r="HZ7" s="572"/>
      <c r="IA7" s="572"/>
      <c r="IB7" s="572"/>
      <c r="IC7" s="572"/>
      <c r="ID7" s="572"/>
      <c r="IE7" s="572"/>
      <c r="IF7" s="572"/>
      <c r="IG7" s="572"/>
      <c r="IH7" s="572"/>
      <c r="II7" s="572"/>
      <c r="IJ7" s="572"/>
      <c r="IK7" s="572"/>
      <c r="IL7" s="572"/>
      <c r="IM7" s="572"/>
      <c r="IN7" s="572"/>
      <c r="IO7" s="572"/>
      <c r="IP7" s="572"/>
      <c r="IQ7" s="572"/>
      <c r="IR7" s="572"/>
      <c r="IS7" s="572"/>
      <c r="IT7" s="572"/>
      <c r="IU7" s="572"/>
      <c r="IV7" s="572"/>
      <c r="IW7" s="572"/>
      <c r="IX7" s="572"/>
      <c r="IY7" s="572"/>
      <c r="IZ7" s="572"/>
      <c r="JA7" s="572"/>
      <c r="JB7" s="572"/>
      <c r="JC7" s="572"/>
      <c r="JD7" s="572"/>
      <c r="JE7" s="572"/>
      <c r="JF7" s="572"/>
      <c r="JG7" s="572"/>
      <c r="JH7" s="572"/>
      <c r="JI7" s="572"/>
      <c r="JJ7" s="572"/>
      <c r="JK7" s="572"/>
      <c r="JL7" s="572"/>
      <c r="JM7" s="572"/>
      <c r="JN7" s="572"/>
      <c r="JO7" s="572"/>
      <c r="JP7" s="572"/>
      <c r="JQ7" s="572"/>
      <c r="JR7" s="572"/>
      <c r="JS7" s="572"/>
      <c r="JT7" s="572"/>
      <c r="JU7" s="572"/>
      <c r="JV7" s="572"/>
      <c r="JW7" s="572"/>
      <c r="JX7" s="572"/>
      <c r="JY7" s="572"/>
      <c r="JZ7" s="572"/>
      <c r="KA7" s="572"/>
      <c r="KB7" s="572"/>
      <c r="KC7" s="572"/>
      <c r="KD7" s="572"/>
      <c r="KE7" s="572"/>
      <c r="KF7" s="572"/>
      <c r="KG7" s="572"/>
      <c r="KH7" s="572"/>
      <c r="KI7" s="572"/>
      <c r="KJ7" s="572"/>
      <c r="KK7" s="572"/>
      <c r="KL7" s="572"/>
      <c r="KM7" s="572"/>
      <c r="KN7" s="572"/>
      <c r="KO7" s="572"/>
      <c r="KP7" s="572"/>
      <c r="KQ7" s="572"/>
      <c r="KR7" s="572"/>
      <c r="KS7" s="572"/>
      <c r="KT7" s="572"/>
      <c r="KU7" s="572"/>
      <c r="KV7" s="572"/>
      <c r="KW7" s="572"/>
      <c r="KX7" s="572"/>
      <c r="KY7" s="572"/>
      <c r="KZ7" s="572"/>
      <c r="LA7" s="572"/>
      <c r="LB7" s="572"/>
      <c r="LC7" s="572"/>
      <c r="LD7" s="572"/>
      <c r="LE7" s="572"/>
      <c r="LF7" s="572"/>
      <c r="LG7" s="572"/>
      <c r="LH7" s="572"/>
      <c r="LI7" s="572"/>
      <c r="LJ7" s="572"/>
      <c r="LK7" s="572"/>
      <c r="LL7" s="572"/>
      <c r="LM7" s="572"/>
      <c r="LN7" s="572"/>
      <c r="LO7" s="572"/>
      <c r="LP7" s="572"/>
      <c r="LQ7" s="572"/>
      <c r="LR7" s="572"/>
      <c r="LS7" s="572"/>
      <c r="LT7" s="572"/>
      <c r="LU7" s="572"/>
      <c r="LV7" s="572"/>
      <c r="LW7" s="572"/>
      <c r="LX7" s="572"/>
      <c r="LY7" s="572"/>
      <c r="LZ7" s="572"/>
      <c r="MA7" s="572"/>
      <c r="MB7" s="572"/>
      <c r="MC7" s="572"/>
      <c r="MD7" s="572"/>
      <c r="ME7" s="572"/>
      <c r="MF7" s="572"/>
      <c r="MG7" s="572"/>
      <c r="MH7" s="572"/>
      <c r="MI7" s="572"/>
      <c r="MJ7" s="572"/>
    </row>
    <row r="8" spans="1:349" s="577" customFormat="1" ht="29.1" hidden="1" customHeight="1" thickBot="1" x14ac:dyDescent="0.3">
      <c r="A8" s="572"/>
      <c r="B8" s="572"/>
      <c r="C8" s="572"/>
      <c r="D8" s="572"/>
      <c r="E8" s="572"/>
      <c r="F8" s="573"/>
      <c r="G8" s="573"/>
      <c r="H8" s="573"/>
      <c r="I8" s="573"/>
      <c r="J8" s="573"/>
      <c r="K8" s="573"/>
      <c r="L8" s="573"/>
      <c r="M8" s="573"/>
      <c r="N8" s="574"/>
      <c r="O8" s="574"/>
      <c r="P8" s="573"/>
      <c r="Q8" s="573"/>
      <c r="R8" s="574"/>
      <c r="S8" s="574"/>
      <c r="T8" s="573"/>
      <c r="U8" s="572"/>
      <c r="V8" s="572"/>
      <c r="W8" s="574"/>
      <c r="X8" s="575"/>
      <c r="Y8" s="572"/>
      <c r="Z8" s="573"/>
      <c r="AA8" s="572"/>
      <c r="AB8" s="576"/>
      <c r="AC8" s="576"/>
      <c r="AD8" s="573"/>
      <c r="AE8" s="573"/>
      <c r="AF8" s="573"/>
      <c r="AG8" s="572"/>
      <c r="AH8" s="572"/>
      <c r="AI8" s="572"/>
      <c r="AJ8" s="572"/>
      <c r="AK8" s="572"/>
      <c r="AL8" s="572"/>
      <c r="AM8" s="572"/>
      <c r="AN8" s="572"/>
      <c r="AO8" s="572"/>
      <c r="AP8" s="572"/>
      <c r="AQ8" s="572"/>
      <c r="AR8" s="572"/>
      <c r="AS8" s="572"/>
      <c r="AT8" s="648"/>
      <c r="AU8" s="648"/>
      <c r="AV8" s="572"/>
      <c r="AW8" s="572"/>
      <c r="AX8" s="572"/>
      <c r="AY8" s="572"/>
      <c r="AZ8" s="572"/>
      <c r="BA8" s="648"/>
      <c r="BB8" s="572"/>
      <c r="BC8" s="572"/>
      <c r="BD8" s="572"/>
      <c r="BE8" s="572"/>
      <c r="BF8" s="572"/>
      <c r="BG8" s="572"/>
      <c r="BH8" s="572"/>
      <c r="BI8" s="572"/>
      <c r="BJ8" s="572"/>
      <c r="BK8" s="572"/>
      <c r="BL8" s="572"/>
      <c r="BM8" s="572"/>
      <c r="BN8" s="572"/>
      <c r="BO8" s="572"/>
      <c r="BP8" s="572"/>
      <c r="BQ8" s="572"/>
      <c r="BR8" s="572"/>
      <c r="BS8" s="572"/>
      <c r="BT8" s="572"/>
      <c r="BU8" s="572"/>
      <c r="BV8" s="572"/>
      <c r="BW8" s="572"/>
      <c r="BX8" s="572"/>
      <c r="BY8" s="572"/>
      <c r="BZ8" s="572"/>
      <c r="CA8" s="572"/>
      <c r="CB8" s="572"/>
      <c r="CC8" s="572"/>
      <c r="CD8" s="572"/>
      <c r="CE8" s="572"/>
      <c r="CF8" s="572"/>
      <c r="CG8" s="572"/>
      <c r="CH8" s="572"/>
      <c r="CI8" s="572"/>
      <c r="CJ8" s="572"/>
      <c r="CK8" s="572"/>
      <c r="CL8" s="572"/>
      <c r="CM8" s="572"/>
      <c r="CN8" s="572"/>
      <c r="CO8" s="572"/>
      <c r="CP8" s="572"/>
      <c r="CQ8" s="572"/>
      <c r="CR8" s="572"/>
      <c r="CS8" s="572"/>
      <c r="CT8" s="572"/>
      <c r="CU8" s="572"/>
      <c r="CV8" s="572"/>
      <c r="CW8" s="572"/>
      <c r="CX8" s="572"/>
      <c r="CY8" s="572"/>
      <c r="CZ8" s="572"/>
      <c r="DA8" s="572"/>
      <c r="DB8" s="572"/>
      <c r="DC8" s="572"/>
      <c r="DD8" s="572"/>
      <c r="DE8" s="572"/>
      <c r="DF8" s="572"/>
      <c r="DG8" s="572"/>
      <c r="DH8" s="572"/>
      <c r="DI8" s="572"/>
      <c r="DJ8" s="572"/>
      <c r="DK8" s="572"/>
      <c r="DL8" s="572"/>
      <c r="DM8" s="572"/>
      <c r="DN8" s="572"/>
      <c r="DO8" s="572"/>
      <c r="DP8" s="572"/>
      <c r="DQ8" s="572"/>
      <c r="DR8" s="572"/>
      <c r="DS8" s="572"/>
      <c r="DT8" s="572"/>
      <c r="DU8" s="572"/>
      <c r="DV8" s="572"/>
      <c r="DW8" s="572"/>
      <c r="DX8" s="572"/>
      <c r="DY8" s="572"/>
      <c r="DZ8" s="572"/>
      <c r="EA8" s="572"/>
      <c r="EB8" s="572"/>
      <c r="EC8" s="572"/>
      <c r="ED8" s="572"/>
      <c r="EE8" s="572"/>
      <c r="EF8" s="572"/>
      <c r="EG8" s="572"/>
      <c r="EH8" s="572"/>
      <c r="EI8" s="572"/>
      <c r="EJ8" s="572"/>
      <c r="EK8" s="572"/>
      <c r="EL8" s="572"/>
      <c r="EM8" s="572"/>
      <c r="EN8" s="572"/>
      <c r="EO8" s="572"/>
      <c r="EP8" s="572"/>
      <c r="EQ8" s="572"/>
      <c r="ER8" s="572"/>
      <c r="ES8" s="572"/>
      <c r="ET8" s="572"/>
      <c r="EU8" s="572"/>
      <c r="EV8" s="572"/>
      <c r="EW8" s="572"/>
      <c r="EX8" s="572"/>
      <c r="EY8" s="572"/>
      <c r="EZ8" s="572"/>
      <c r="FA8" s="572"/>
      <c r="FB8" s="572"/>
      <c r="FC8" s="572"/>
      <c r="FD8" s="572"/>
      <c r="FE8" s="572"/>
      <c r="FF8" s="572"/>
      <c r="FG8" s="572"/>
      <c r="FH8" s="572"/>
      <c r="FI8" s="572"/>
      <c r="FJ8" s="572"/>
      <c r="FK8" s="572"/>
      <c r="FL8" s="572"/>
      <c r="FM8" s="572"/>
      <c r="FN8" s="572"/>
      <c r="FO8" s="572"/>
      <c r="FP8" s="572"/>
      <c r="FQ8" s="572"/>
      <c r="FR8" s="572"/>
      <c r="FS8" s="572"/>
      <c r="FT8" s="572"/>
      <c r="FU8" s="572"/>
      <c r="FV8" s="572"/>
      <c r="FW8" s="572"/>
      <c r="FX8" s="572"/>
      <c r="FY8" s="572"/>
      <c r="FZ8" s="572"/>
      <c r="GA8" s="572"/>
      <c r="GB8" s="572"/>
      <c r="GC8" s="572"/>
      <c r="GD8" s="572"/>
      <c r="GE8" s="572"/>
      <c r="GF8" s="572"/>
      <c r="GG8" s="572"/>
      <c r="GH8" s="572"/>
      <c r="GI8" s="572"/>
      <c r="GJ8" s="572"/>
      <c r="GK8" s="572"/>
      <c r="GL8" s="572"/>
      <c r="GM8" s="572"/>
      <c r="GN8" s="572"/>
      <c r="GO8" s="572"/>
      <c r="GP8" s="572"/>
      <c r="GQ8" s="572"/>
      <c r="GR8" s="572"/>
      <c r="GS8" s="572"/>
      <c r="GT8" s="572"/>
      <c r="GU8" s="572"/>
      <c r="GV8" s="572"/>
      <c r="GW8" s="572"/>
      <c r="GX8" s="572"/>
      <c r="GY8" s="572"/>
      <c r="GZ8" s="572"/>
      <c r="HA8" s="572"/>
      <c r="HB8" s="572"/>
      <c r="HC8" s="572"/>
      <c r="HD8" s="572"/>
      <c r="HE8" s="572"/>
      <c r="HF8" s="572"/>
      <c r="HG8" s="572"/>
      <c r="HH8" s="572"/>
      <c r="HI8" s="572"/>
      <c r="HJ8" s="572"/>
      <c r="HK8" s="572"/>
      <c r="HL8" s="572"/>
      <c r="HM8" s="572"/>
      <c r="HN8" s="572"/>
      <c r="HO8" s="572"/>
      <c r="HP8" s="572"/>
      <c r="HQ8" s="572"/>
      <c r="HR8" s="572"/>
      <c r="HS8" s="572"/>
      <c r="HT8" s="572"/>
      <c r="HU8" s="572"/>
      <c r="HV8" s="572"/>
      <c r="HW8" s="572"/>
      <c r="HX8" s="572"/>
      <c r="HY8" s="572"/>
      <c r="HZ8" s="572"/>
      <c r="IA8" s="572"/>
      <c r="IB8" s="572"/>
      <c r="IC8" s="572"/>
      <c r="ID8" s="572"/>
      <c r="IE8" s="572"/>
      <c r="IF8" s="572"/>
      <c r="IG8" s="572"/>
      <c r="IH8" s="572"/>
      <c r="II8" s="572"/>
      <c r="IJ8" s="572"/>
      <c r="IK8" s="572"/>
      <c r="IL8" s="572"/>
      <c r="IM8" s="572"/>
      <c r="IN8" s="572"/>
      <c r="IO8" s="572"/>
      <c r="IP8" s="572"/>
      <c r="IQ8" s="572"/>
      <c r="IR8" s="572"/>
      <c r="IS8" s="572"/>
      <c r="IT8" s="572"/>
      <c r="IU8" s="572"/>
      <c r="IV8" s="572"/>
      <c r="IW8" s="572"/>
      <c r="IX8" s="572"/>
      <c r="IY8" s="572"/>
      <c r="IZ8" s="572"/>
      <c r="JA8" s="572"/>
      <c r="JB8" s="572"/>
      <c r="JC8" s="572"/>
      <c r="JD8" s="572"/>
      <c r="JE8" s="572"/>
      <c r="JF8" s="572"/>
      <c r="JG8" s="572"/>
      <c r="JH8" s="572"/>
      <c r="JI8" s="572"/>
      <c r="JJ8" s="572"/>
      <c r="JK8" s="572"/>
      <c r="JL8" s="572"/>
      <c r="JM8" s="572"/>
      <c r="JN8" s="572"/>
      <c r="JO8" s="572"/>
      <c r="JP8" s="572"/>
      <c r="JQ8" s="572"/>
      <c r="JR8" s="572"/>
      <c r="JS8" s="572"/>
      <c r="JT8" s="572"/>
      <c r="JU8" s="572"/>
      <c r="JV8" s="572"/>
      <c r="JW8" s="572"/>
      <c r="JX8" s="572"/>
      <c r="JY8" s="572"/>
      <c r="JZ8" s="572"/>
      <c r="KA8" s="572"/>
      <c r="KB8" s="572"/>
      <c r="KC8" s="572"/>
      <c r="KD8" s="572"/>
      <c r="KE8" s="572"/>
      <c r="KF8" s="572"/>
      <c r="KG8" s="572"/>
      <c r="KH8" s="572"/>
      <c r="KI8" s="572"/>
      <c r="KJ8" s="572"/>
      <c r="KK8" s="572"/>
      <c r="KL8" s="572"/>
      <c r="KM8" s="572"/>
      <c r="KN8" s="572"/>
      <c r="KO8" s="572"/>
      <c r="KP8" s="572"/>
      <c r="KQ8" s="572"/>
      <c r="KR8" s="572"/>
      <c r="KS8" s="572"/>
      <c r="KT8" s="572"/>
      <c r="KU8" s="572"/>
      <c r="KV8" s="572"/>
      <c r="KW8" s="572"/>
      <c r="KX8" s="572"/>
      <c r="KY8" s="572"/>
      <c r="KZ8" s="572"/>
      <c r="LA8" s="572"/>
      <c r="LB8" s="572"/>
      <c r="LC8" s="572"/>
      <c r="LD8" s="572"/>
      <c r="LE8" s="572"/>
      <c r="LF8" s="572"/>
      <c r="LG8" s="572"/>
      <c r="LH8" s="572"/>
      <c r="LI8" s="572"/>
      <c r="LJ8" s="572"/>
      <c r="LK8" s="572"/>
      <c r="LL8" s="572"/>
      <c r="LM8" s="572"/>
      <c r="LN8" s="572"/>
      <c r="LO8" s="572"/>
      <c r="LP8" s="572"/>
      <c r="LQ8" s="572"/>
      <c r="LR8" s="572"/>
      <c r="LS8" s="572"/>
      <c r="LT8" s="572"/>
      <c r="LU8" s="572"/>
      <c r="LV8" s="572"/>
      <c r="LW8" s="572"/>
      <c r="LX8" s="572"/>
      <c r="LY8" s="572"/>
      <c r="LZ8" s="572"/>
      <c r="MA8" s="572"/>
      <c r="MB8" s="572"/>
      <c r="MC8" s="572"/>
      <c r="MD8" s="572"/>
      <c r="ME8" s="572"/>
      <c r="MF8" s="572"/>
      <c r="MG8" s="572"/>
      <c r="MH8" s="572"/>
      <c r="MI8" s="572"/>
      <c r="MJ8" s="572"/>
    </row>
    <row r="9" spans="1:349" s="572" customFormat="1" ht="29.1" customHeight="1" thickBot="1" x14ac:dyDescent="0.3">
      <c r="A9" s="769" t="s">
        <v>2584</v>
      </c>
      <c r="B9" s="770"/>
      <c r="C9" s="770"/>
      <c r="D9" s="770"/>
      <c r="E9" s="771"/>
      <c r="F9" s="770"/>
      <c r="G9" s="770"/>
      <c r="H9" s="770"/>
      <c r="I9" s="770"/>
      <c r="J9" s="770"/>
      <c r="K9" s="770"/>
      <c r="L9" s="771"/>
      <c r="M9" s="771"/>
      <c r="N9" s="771"/>
      <c r="O9" s="770"/>
      <c r="P9" s="770"/>
      <c r="Q9" s="770"/>
      <c r="R9" s="770"/>
      <c r="S9" s="770"/>
      <c r="T9" s="772"/>
      <c r="U9" s="770"/>
      <c r="V9" s="773"/>
      <c r="W9" s="771"/>
      <c r="X9" s="771"/>
      <c r="Y9" s="771"/>
      <c r="Z9" s="771"/>
      <c r="AA9" s="771"/>
      <c r="AB9" s="770"/>
      <c r="AC9" s="770"/>
      <c r="AD9" s="770"/>
      <c r="AE9" s="770"/>
      <c r="AF9" s="774"/>
      <c r="AG9" s="744" t="s">
        <v>2819</v>
      </c>
      <c r="AH9" s="744"/>
      <c r="AI9" s="744"/>
      <c r="AJ9" s="744"/>
      <c r="AK9" s="744"/>
      <c r="AL9" s="744"/>
      <c r="AM9" s="746"/>
      <c r="AN9" s="743" t="s">
        <v>2820</v>
      </c>
      <c r="AO9" s="744"/>
      <c r="AP9" s="744"/>
      <c r="AQ9" s="744"/>
      <c r="AR9" s="744"/>
      <c r="AS9" s="744"/>
      <c r="AT9" s="745"/>
      <c r="AU9" s="745"/>
      <c r="AV9" s="744"/>
      <c r="AW9" s="744"/>
      <c r="AX9" s="744"/>
      <c r="AY9" s="744"/>
      <c r="AZ9" s="744"/>
      <c r="BA9" s="744"/>
      <c r="BB9" s="746"/>
    </row>
    <row r="10" spans="1:349" s="572" customFormat="1" ht="29.1" customHeight="1" thickBot="1" x14ac:dyDescent="0.3">
      <c r="A10" s="593"/>
      <c r="B10" s="763" t="s">
        <v>2585</v>
      </c>
      <c r="C10" s="764"/>
      <c r="D10" s="765"/>
      <c r="E10" s="593"/>
      <c r="F10" s="766" t="s">
        <v>2586</v>
      </c>
      <c r="G10" s="767"/>
      <c r="H10" s="767"/>
      <c r="I10" s="767"/>
      <c r="J10" s="767"/>
      <c r="K10" s="768"/>
      <c r="L10" s="766" t="s">
        <v>2821</v>
      </c>
      <c r="M10" s="767"/>
      <c r="N10" s="767"/>
      <c r="O10" s="767"/>
      <c r="P10" s="767"/>
      <c r="Q10" s="767"/>
      <c r="R10" s="767"/>
      <c r="S10" s="767"/>
      <c r="T10" s="768"/>
      <c r="U10" s="593"/>
      <c r="V10" s="763" t="s">
        <v>2822</v>
      </c>
      <c r="W10" s="764"/>
      <c r="X10" s="764"/>
      <c r="Y10" s="764"/>
      <c r="Z10" s="764"/>
      <c r="AA10" s="764"/>
      <c r="AB10" s="764"/>
      <c r="AC10" s="765"/>
      <c r="AD10" s="593"/>
      <c r="AE10" s="593"/>
      <c r="AF10" s="594"/>
      <c r="AG10" s="750" t="s">
        <v>108</v>
      </c>
      <c r="AH10" s="751"/>
      <c r="AI10" s="751"/>
      <c r="AJ10" s="751"/>
      <c r="AK10" s="751"/>
      <c r="AL10" s="752"/>
      <c r="AM10" s="594"/>
      <c r="AN10" s="747" t="s">
        <v>2823</v>
      </c>
      <c r="AO10" s="748"/>
      <c r="AP10" s="749"/>
      <c r="AQ10" s="747" t="s">
        <v>2824</v>
      </c>
      <c r="AR10" s="748"/>
      <c r="AS10" s="748"/>
      <c r="AT10" s="748"/>
      <c r="AU10" s="749"/>
      <c r="AV10" s="750" t="s">
        <v>108</v>
      </c>
      <c r="AW10" s="751"/>
      <c r="AX10" s="751"/>
      <c r="AY10" s="751"/>
      <c r="AZ10" s="751"/>
      <c r="BA10" s="752"/>
      <c r="BB10" s="594"/>
    </row>
    <row r="11" spans="1:349" ht="51.75" customHeight="1" x14ac:dyDescent="0.25">
      <c r="A11" s="595" t="s">
        <v>118</v>
      </c>
      <c r="B11" s="596" t="s">
        <v>2521</v>
      </c>
      <c r="C11" s="596" t="s">
        <v>2522</v>
      </c>
      <c r="D11" s="596" t="s">
        <v>113</v>
      </c>
      <c r="E11" s="595" t="s">
        <v>2523</v>
      </c>
      <c r="F11" s="596" t="s">
        <v>2524</v>
      </c>
      <c r="G11" s="596" t="s">
        <v>113</v>
      </c>
      <c r="H11" s="596" t="s">
        <v>2802</v>
      </c>
      <c r="I11" s="596" t="s">
        <v>113</v>
      </c>
      <c r="J11" s="596" t="s">
        <v>2803</v>
      </c>
      <c r="K11" s="596" t="s">
        <v>113</v>
      </c>
      <c r="L11" s="596" t="s">
        <v>114</v>
      </c>
      <c r="M11" s="596" t="s">
        <v>115</v>
      </c>
      <c r="N11" s="596" t="s">
        <v>116</v>
      </c>
      <c r="O11" s="596" t="s">
        <v>117</v>
      </c>
      <c r="P11" s="596" t="s">
        <v>119</v>
      </c>
      <c r="Q11" s="596" t="s">
        <v>120</v>
      </c>
      <c r="R11" s="596" t="s">
        <v>121</v>
      </c>
      <c r="S11" s="596" t="s">
        <v>2595</v>
      </c>
      <c r="T11" s="596" t="s">
        <v>122</v>
      </c>
      <c r="U11" s="595" t="s">
        <v>123</v>
      </c>
      <c r="V11" s="596" t="s">
        <v>2596</v>
      </c>
      <c r="W11" s="596" t="s">
        <v>125</v>
      </c>
      <c r="X11" s="596" t="s">
        <v>126</v>
      </c>
      <c r="Y11" s="596" t="s">
        <v>127</v>
      </c>
      <c r="Z11" s="596" t="s">
        <v>128</v>
      </c>
      <c r="AA11" s="596" t="s">
        <v>129</v>
      </c>
      <c r="AB11" s="596" t="s">
        <v>130</v>
      </c>
      <c r="AC11" s="596" t="s">
        <v>53</v>
      </c>
      <c r="AD11" s="595" t="s">
        <v>2825</v>
      </c>
      <c r="AE11" s="595" t="s">
        <v>61</v>
      </c>
      <c r="AF11" s="595" t="s">
        <v>65</v>
      </c>
      <c r="AG11" s="596" t="s">
        <v>2826</v>
      </c>
      <c r="AH11" s="596" t="s">
        <v>141</v>
      </c>
      <c r="AI11" s="596" t="s">
        <v>135</v>
      </c>
      <c r="AJ11" s="596" t="s">
        <v>142</v>
      </c>
      <c r="AK11" s="596" t="s">
        <v>2827</v>
      </c>
      <c r="AL11" s="596" t="s">
        <v>137</v>
      </c>
      <c r="AM11" s="595" t="s">
        <v>2828</v>
      </c>
      <c r="AN11" s="596" t="s">
        <v>133</v>
      </c>
      <c r="AO11" s="596" t="s">
        <v>58</v>
      </c>
      <c r="AP11" s="596" t="s">
        <v>2829</v>
      </c>
      <c r="AQ11" s="596" t="s">
        <v>135</v>
      </c>
      <c r="AR11" s="596" t="s">
        <v>2830</v>
      </c>
      <c r="AS11" s="596" t="s">
        <v>137</v>
      </c>
      <c r="AT11" s="649" t="s">
        <v>138</v>
      </c>
      <c r="AU11" s="649" t="s">
        <v>139</v>
      </c>
      <c r="AV11" s="596" t="s">
        <v>2826</v>
      </c>
      <c r="AW11" s="596" t="s">
        <v>141</v>
      </c>
      <c r="AX11" s="596" t="s">
        <v>135</v>
      </c>
      <c r="AY11" s="596" t="s">
        <v>142</v>
      </c>
      <c r="AZ11" s="596" t="s">
        <v>2827</v>
      </c>
      <c r="BA11" s="649" t="s">
        <v>137</v>
      </c>
      <c r="BB11" s="595" t="s">
        <v>2828</v>
      </c>
    </row>
    <row r="12" spans="1:349" s="577" customFormat="1" ht="232.5" customHeight="1" thickBot="1" x14ac:dyDescent="0.3">
      <c r="A12" s="597" t="s">
        <v>2831</v>
      </c>
      <c r="B12" s="592" t="s">
        <v>2663</v>
      </c>
      <c r="C12" s="598" t="s">
        <v>24</v>
      </c>
      <c r="D12" s="592" t="s">
        <v>99</v>
      </c>
      <c r="E12" s="598"/>
      <c r="F12" s="591" t="s">
        <v>2832</v>
      </c>
      <c r="G12" s="591" t="s">
        <v>2833</v>
      </c>
      <c r="H12" s="599" t="s">
        <v>2834</v>
      </c>
      <c r="I12" s="600" t="s">
        <v>2604</v>
      </c>
      <c r="J12" s="600" t="s">
        <v>2835</v>
      </c>
      <c r="K12" s="600" t="s">
        <v>2666</v>
      </c>
      <c r="L12" s="592" t="s">
        <v>967</v>
      </c>
      <c r="M12" s="592" t="s">
        <v>978</v>
      </c>
      <c r="N12" s="592" t="s">
        <v>2668</v>
      </c>
      <c r="O12" s="592" t="s">
        <v>8</v>
      </c>
      <c r="P12" s="591" t="s">
        <v>84</v>
      </c>
      <c r="Q12" s="592" t="s">
        <v>970</v>
      </c>
      <c r="R12" s="592">
        <v>2019</v>
      </c>
      <c r="S12" s="592" t="s">
        <v>2836</v>
      </c>
      <c r="T12" s="592" t="s">
        <v>2837</v>
      </c>
      <c r="U12" s="591" t="s">
        <v>981</v>
      </c>
      <c r="V12" s="598" t="s">
        <v>2838</v>
      </c>
      <c r="W12" s="592" t="s">
        <v>84</v>
      </c>
      <c r="X12" s="592" t="s">
        <v>84</v>
      </c>
      <c r="Y12" s="592" t="s">
        <v>84</v>
      </c>
      <c r="Z12" s="592" t="s">
        <v>84</v>
      </c>
      <c r="AA12" s="592" t="s">
        <v>84</v>
      </c>
      <c r="AB12" s="601">
        <v>43770</v>
      </c>
      <c r="AC12" s="601">
        <v>44135</v>
      </c>
      <c r="AD12" s="602"/>
      <c r="AE12" s="601" t="s">
        <v>64</v>
      </c>
      <c r="AF12" s="601" t="s">
        <v>64</v>
      </c>
      <c r="AG12" s="640">
        <v>45274</v>
      </c>
      <c r="AH12" s="605" t="s">
        <v>2839</v>
      </c>
      <c r="AI12" s="605" t="s">
        <v>2840</v>
      </c>
      <c r="AJ12" s="605" t="s">
        <v>2841</v>
      </c>
      <c r="AK12" s="645">
        <v>0</v>
      </c>
      <c r="AL12" s="645" t="s">
        <v>198</v>
      </c>
      <c r="AM12" s="605"/>
      <c r="AN12" s="659">
        <f>Monitoreo!AN12</f>
        <v>0</v>
      </c>
      <c r="AO12" s="659">
        <f>Monitoreo!AO12</f>
        <v>0</v>
      </c>
      <c r="AP12" s="659">
        <f>Monitoreo!AP12</f>
        <v>0</v>
      </c>
      <c r="AQ12" s="659">
        <f>Monitoreo!AQ12</f>
        <v>0</v>
      </c>
      <c r="AR12" s="659">
        <f>Monitoreo!AR12</f>
        <v>0</v>
      </c>
      <c r="AS12" s="659">
        <f>Monitoreo!AS12</f>
        <v>0</v>
      </c>
      <c r="AT12" s="660">
        <f>Monitoreo!AT12</f>
        <v>-1194</v>
      </c>
      <c r="AU12" s="660" t="str">
        <f>Monitoreo!AU12</f>
        <v>VENCIDO</v>
      </c>
      <c r="AV12" s="659">
        <f>Evaluacion!AV12</f>
        <v>45415</v>
      </c>
      <c r="AW12" s="659"/>
      <c r="AX12" s="659" t="str">
        <f>Evaluacion!AX12</f>
        <v xml:space="preserve">Gestionar la soliciutd de modificación atendiendo lo indicado por la OAP </v>
      </c>
      <c r="AY12" s="659" t="str">
        <f>Evaluacion!AY12</f>
        <v>Jean Paul Pinzón Riaño</v>
      </c>
      <c r="AZ12" s="659">
        <f>Evaluacion!AZ12</f>
        <v>0</v>
      </c>
      <c r="BA12" s="659" t="str">
        <f>Evaluacion!BA12</f>
        <v>VENCIDO</v>
      </c>
      <c r="BB12" s="659">
        <f>Evaluacion!BB12</f>
        <v>0</v>
      </c>
      <c r="BC12" s="567"/>
      <c r="BD12" s="567"/>
      <c r="BE12" s="567"/>
      <c r="BF12" s="567"/>
      <c r="BG12" s="567"/>
      <c r="BH12" s="567"/>
      <c r="BI12" s="567"/>
      <c r="BJ12" s="567"/>
      <c r="BK12" s="567"/>
      <c r="BL12" s="567"/>
      <c r="BM12" s="567"/>
      <c r="BN12" s="567"/>
      <c r="BO12" s="567"/>
      <c r="BP12" s="567"/>
      <c r="BQ12" s="567"/>
      <c r="BR12" s="567"/>
      <c r="BS12" s="567"/>
      <c r="BT12" s="567"/>
      <c r="BU12" s="567"/>
      <c r="BV12" s="567"/>
      <c r="BW12" s="567"/>
      <c r="BX12" s="567"/>
      <c r="BY12" s="567"/>
      <c r="BZ12" s="567"/>
      <c r="CA12" s="567"/>
      <c r="CB12" s="567"/>
      <c r="CC12" s="567"/>
      <c r="CD12" s="567"/>
      <c r="CE12" s="567"/>
      <c r="CF12" s="567"/>
      <c r="CG12" s="567"/>
      <c r="CH12" s="567"/>
      <c r="CI12" s="567"/>
      <c r="CJ12" s="567"/>
      <c r="CK12" s="567"/>
      <c r="CL12" s="567"/>
      <c r="CM12" s="567"/>
      <c r="CN12" s="567"/>
      <c r="CO12" s="567"/>
      <c r="CP12" s="567"/>
      <c r="CQ12" s="567"/>
      <c r="CR12" s="567"/>
      <c r="CS12" s="567"/>
      <c r="CT12" s="567"/>
      <c r="CU12" s="567"/>
      <c r="CV12" s="567"/>
      <c r="CW12" s="567"/>
      <c r="CX12" s="567"/>
      <c r="CY12" s="567"/>
      <c r="CZ12" s="567"/>
      <c r="DA12" s="567"/>
      <c r="DB12" s="567"/>
      <c r="DC12" s="567"/>
      <c r="DD12" s="567"/>
      <c r="DE12" s="567"/>
      <c r="DF12" s="567"/>
      <c r="DG12" s="567"/>
      <c r="DH12" s="567"/>
      <c r="DI12" s="567"/>
      <c r="DJ12" s="567"/>
      <c r="DK12" s="567"/>
      <c r="DL12" s="567"/>
      <c r="DM12" s="567"/>
      <c r="DN12" s="567"/>
      <c r="DO12" s="567"/>
      <c r="DP12" s="567"/>
      <c r="DQ12" s="567"/>
      <c r="DR12" s="567"/>
      <c r="DS12" s="567"/>
      <c r="DT12" s="567"/>
      <c r="DU12" s="567"/>
      <c r="DV12" s="567"/>
      <c r="DW12" s="567"/>
      <c r="DX12" s="567"/>
      <c r="DY12" s="567"/>
      <c r="DZ12" s="567"/>
      <c r="EA12" s="567"/>
      <c r="EB12" s="567"/>
      <c r="EC12" s="567"/>
      <c r="ED12" s="567"/>
      <c r="EE12" s="567"/>
      <c r="EF12" s="567"/>
      <c r="EG12" s="567"/>
      <c r="EH12" s="567"/>
      <c r="EI12" s="567"/>
      <c r="EJ12" s="567"/>
      <c r="EK12" s="567"/>
      <c r="EL12" s="567"/>
      <c r="EM12" s="567"/>
      <c r="EN12" s="567"/>
      <c r="EO12" s="567"/>
      <c r="EP12" s="567"/>
      <c r="EQ12" s="567"/>
      <c r="ER12" s="567"/>
      <c r="ES12" s="567"/>
      <c r="ET12" s="567"/>
      <c r="EU12" s="567"/>
      <c r="EV12" s="567"/>
      <c r="EW12" s="567"/>
      <c r="EX12" s="567"/>
      <c r="EY12" s="567"/>
      <c r="EZ12" s="567"/>
      <c r="FA12" s="567"/>
      <c r="FB12" s="567"/>
      <c r="FC12" s="567"/>
      <c r="FD12" s="567"/>
      <c r="FE12" s="567"/>
      <c r="FF12" s="567"/>
      <c r="FG12" s="567"/>
      <c r="FH12" s="567"/>
      <c r="FI12" s="567"/>
      <c r="FJ12" s="567"/>
      <c r="FK12" s="567"/>
      <c r="FL12" s="567"/>
      <c r="FM12" s="567"/>
      <c r="FN12" s="567"/>
      <c r="FO12" s="567"/>
      <c r="FP12" s="567"/>
      <c r="FQ12" s="567"/>
      <c r="FR12" s="567"/>
      <c r="FS12" s="567"/>
      <c r="FT12" s="567"/>
      <c r="FU12" s="567"/>
      <c r="FV12" s="567"/>
      <c r="FW12" s="567"/>
      <c r="FX12" s="567"/>
      <c r="FY12" s="567"/>
      <c r="FZ12" s="567"/>
      <c r="GA12" s="567"/>
      <c r="GB12" s="567"/>
      <c r="GC12" s="567"/>
      <c r="GD12" s="567"/>
      <c r="GE12" s="567"/>
      <c r="GF12" s="567"/>
      <c r="GG12" s="567"/>
      <c r="GH12" s="567"/>
      <c r="GI12" s="567"/>
      <c r="GJ12" s="567"/>
      <c r="GK12" s="567"/>
      <c r="GL12" s="567"/>
      <c r="GM12" s="567"/>
      <c r="GN12" s="567"/>
      <c r="GO12" s="567"/>
      <c r="GP12" s="567"/>
      <c r="GQ12" s="567"/>
      <c r="GR12" s="567"/>
      <c r="GS12" s="567"/>
      <c r="GT12" s="567"/>
      <c r="GU12" s="567"/>
      <c r="GV12" s="567"/>
      <c r="GW12" s="567"/>
      <c r="GX12" s="567"/>
      <c r="GY12" s="567"/>
      <c r="GZ12" s="567"/>
      <c r="HA12" s="567"/>
      <c r="HB12" s="567"/>
      <c r="HC12" s="567"/>
      <c r="HD12" s="567"/>
      <c r="HE12" s="567"/>
      <c r="HF12" s="567"/>
      <c r="HG12" s="567"/>
      <c r="HH12" s="567"/>
      <c r="HI12" s="567"/>
      <c r="HJ12" s="567"/>
      <c r="HK12" s="567"/>
      <c r="HL12" s="567"/>
      <c r="HM12" s="567"/>
      <c r="HN12" s="567"/>
      <c r="HO12" s="567"/>
      <c r="HP12" s="567"/>
      <c r="HQ12" s="567"/>
      <c r="HR12" s="567"/>
      <c r="HS12" s="567"/>
      <c r="HT12" s="567"/>
      <c r="HU12" s="567"/>
      <c r="HV12" s="567"/>
      <c r="HW12" s="567"/>
      <c r="HX12" s="567"/>
      <c r="HY12" s="567"/>
      <c r="HZ12" s="567"/>
      <c r="IA12" s="567"/>
      <c r="IB12" s="567"/>
      <c r="IC12" s="567"/>
      <c r="ID12" s="567"/>
      <c r="IE12" s="567"/>
      <c r="IF12" s="567"/>
      <c r="IG12" s="567"/>
      <c r="IH12" s="567"/>
      <c r="II12" s="567"/>
      <c r="IJ12" s="567"/>
      <c r="IK12" s="567"/>
      <c r="IL12" s="567"/>
      <c r="IM12" s="567"/>
      <c r="IN12" s="567"/>
      <c r="IO12" s="567"/>
      <c r="IP12" s="567"/>
      <c r="IQ12" s="567"/>
      <c r="IR12" s="567"/>
      <c r="IS12" s="567"/>
      <c r="IT12" s="567"/>
      <c r="IU12" s="567"/>
      <c r="IV12" s="567"/>
      <c r="IW12" s="567"/>
      <c r="IX12" s="567"/>
      <c r="IY12" s="567"/>
      <c r="IZ12" s="567"/>
      <c r="JA12" s="567"/>
      <c r="JB12" s="567"/>
      <c r="JC12" s="567"/>
      <c r="JD12" s="567"/>
      <c r="JE12" s="567"/>
      <c r="JF12" s="567"/>
      <c r="JG12" s="567"/>
      <c r="JH12" s="567"/>
      <c r="JI12" s="567"/>
      <c r="JJ12" s="567"/>
      <c r="JK12" s="567"/>
      <c r="JL12" s="567"/>
      <c r="JM12" s="567"/>
      <c r="JN12" s="567"/>
      <c r="JO12" s="567"/>
      <c r="JP12" s="567"/>
      <c r="JQ12" s="567"/>
      <c r="JR12" s="567"/>
      <c r="JS12" s="567"/>
      <c r="JT12" s="567"/>
      <c r="JU12" s="567"/>
      <c r="JV12" s="567"/>
      <c r="JW12" s="567"/>
      <c r="JX12" s="567"/>
      <c r="JY12" s="567"/>
      <c r="JZ12" s="567"/>
      <c r="KA12" s="567"/>
      <c r="KB12" s="567"/>
      <c r="KC12" s="567"/>
      <c r="KD12" s="567"/>
      <c r="KE12" s="567"/>
      <c r="KF12" s="567"/>
      <c r="KG12" s="567"/>
      <c r="KH12" s="567"/>
      <c r="KI12" s="567"/>
      <c r="KJ12" s="567"/>
      <c r="KK12" s="567"/>
      <c r="KL12" s="567"/>
      <c r="KM12" s="567"/>
      <c r="KN12" s="567"/>
      <c r="KO12" s="567"/>
      <c r="KP12" s="567"/>
      <c r="KQ12" s="567"/>
      <c r="KR12" s="567"/>
      <c r="KS12" s="567"/>
      <c r="KT12" s="567"/>
      <c r="KU12" s="567"/>
      <c r="KV12" s="567"/>
      <c r="KW12" s="567"/>
      <c r="KX12" s="567"/>
      <c r="KY12" s="567"/>
      <c r="KZ12" s="567"/>
      <c r="LA12" s="567"/>
      <c r="LB12" s="567"/>
      <c r="LC12" s="567"/>
      <c r="LD12" s="567"/>
      <c r="LE12" s="567"/>
      <c r="LF12" s="567"/>
      <c r="LG12" s="567"/>
      <c r="LH12" s="567"/>
      <c r="LI12" s="567"/>
      <c r="LJ12" s="567"/>
      <c r="LK12" s="567"/>
      <c r="LL12" s="567"/>
      <c r="LM12" s="567"/>
      <c r="LN12" s="567"/>
      <c r="LO12" s="567"/>
      <c r="LP12" s="567"/>
      <c r="LQ12" s="567"/>
      <c r="LR12" s="567"/>
      <c r="LS12" s="567"/>
      <c r="LT12" s="567"/>
      <c r="LU12" s="567"/>
      <c r="LV12" s="567"/>
      <c r="LW12" s="567"/>
      <c r="LX12" s="567"/>
      <c r="LY12" s="567"/>
      <c r="LZ12" s="567"/>
      <c r="MA12" s="567"/>
      <c r="MB12" s="567"/>
      <c r="MC12" s="567"/>
      <c r="MD12" s="567"/>
      <c r="ME12" s="567"/>
      <c r="MF12" s="567"/>
      <c r="MG12" s="567"/>
      <c r="MH12" s="567"/>
      <c r="MI12" s="567"/>
      <c r="MJ12" s="567"/>
      <c r="MK12" s="580"/>
    </row>
    <row r="13" spans="1:349" s="577" customFormat="1" ht="29.1" customHeight="1" thickBot="1" x14ac:dyDescent="0.3">
      <c r="A13" s="597" t="s">
        <v>2669</v>
      </c>
      <c r="B13" s="592" t="s">
        <v>2635</v>
      </c>
      <c r="C13" s="598" t="s">
        <v>2636</v>
      </c>
      <c r="D13" s="592" t="s">
        <v>102</v>
      </c>
      <c r="E13" s="598"/>
      <c r="F13" s="591" t="s">
        <v>2832</v>
      </c>
      <c r="G13" s="591" t="s">
        <v>2833</v>
      </c>
      <c r="H13" s="599" t="s">
        <v>2834</v>
      </c>
      <c r="I13" s="600" t="s">
        <v>2604</v>
      </c>
      <c r="J13" s="600" t="s">
        <v>2835</v>
      </c>
      <c r="K13" s="600" t="s">
        <v>2666</v>
      </c>
      <c r="L13" s="592" t="s">
        <v>334</v>
      </c>
      <c r="M13" s="592" t="s">
        <v>2667</v>
      </c>
      <c r="N13" s="592" t="s">
        <v>2668</v>
      </c>
      <c r="O13" s="592" t="s">
        <v>6</v>
      </c>
      <c r="P13" s="591" t="s">
        <v>84</v>
      </c>
      <c r="Q13" s="592" t="s">
        <v>1065</v>
      </c>
      <c r="R13" s="592">
        <v>2019</v>
      </c>
      <c r="S13" s="592" t="s">
        <v>2670</v>
      </c>
      <c r="T13" s="592" t="s">
        <v>2671</v>
      </c>
      <c r="U13" s="591" t="s">
        <v>54</v>
      </c>
      <c r="V13" s="598" t="s">
        <v>54</v>
      </c>
      <c r="W13" s="592" t="s">
        <v>84</v>
      </c>
      <c r="X13" s="592" t="s">
        <v>84</v>
      </c>
      <c r="Y13" s="592" t="s">
        <v>1000</v>
      </c>
      <c r="Z13" s="592" t="s">
        <v>84</v>
      </c>
      <c r="AA13" s="592" t="s">
        <v>84</v>
      </c>
      <c r="AB13" s="601" t="s">
        <v>54</v>
      </c>
      <c r="AC13" s="601" t="s">
        <v>54</v>
      </c>
      <c r="AD13" s="602"/>
      <c r="AE13" s="601" t="s">
        <v>62</v>
      </c>
      <c r="AF13" s="601" t="s">
        <v>62</v>
      </c>
      <c r="AG13" s="605">
        <v>0</v>
      </c>
      <c r="AH13" s="605">
        <v>0</v>
      </c>
      <c r="AI13" s="605">
        <v>0</v>
      </c>
      <c r="AJ13" s="605">
        <v>0</v>
      </c>
      <c r="AK13" s="645">
        <v>0</v>
      </c>
      <c r="AL13" s="645">
        <v>0</v>
      </c>
      <c r="AM13" s="605"/>
      <c r="AN13" s="659">
        <f>Monitoreo!AN13</f>
        <v>0</v>
      </c>
      <c r="AO13" s="659">
        <f>Monitoreo!AO13</f>
        <v>0</v>
      </c>
      <c r="AP13" s="659">
        <f>Monitoreo!AP13</f>
        <v>0</v>
      </c>
      <c r="AQ13" s="659">
        <f>Monitoreo!AQ13</f>
        <v>0</v>
      </c>
      <c r="AR13" s="659">
        <f>Monitoreo!AR13</f>
        <v>0</v>
      </c>
      <c r="AS13" s="659">
        <f>Monitoreo!AS13</f>
        <v>0</v>
      </c>
      <c r="AT13" s="660">
        <f>Monitoreo!AT13</f>
        <v>0</v>
      </c>
      <c r="AU13" s="660">
        <f>Monitoreo!AU13</f>
        <v>0</v>
      </c>
      <c r="AV13" s="659">
        <f>Evaluacion!AV13</f>
        <v>0</v>
      </c>
      <c r="AW13" s="659">
        <f>Evaluacion!AW13</f>
        <v>0</v>
      </c>
      <c r="AX13" s="659">
        <f>Evaluacion!AX13</f>
        <v>0</v>
      </c>
      <c r="AY13" s="659">
        <f>Evaluacion!AY13</f>
        <v>0</v>
      </c>
      <c r="AZ13" s="661">
        <f>Evaluacion!AZ13</f>
        <v>0</v>
      </c>
      <c r="BA13" s="660">
        <f>Evaluacion!BA13</f>
        <v>0</v>
      </c>
      <c r="BB13" s="659">
        <f>Evaluacion!BB13</f>
        <v>0</v>
      </c>
      <c r="BC13" s="572"/>
      <c r="BD13" s="572"/>
      <c r="BE13" s="572"/>
      <c r="BF13" s="572"/>
      <c r="BG13" s="572"/>
      <c r="BH13" s="572"/>
      <c r="BI13" s="572"/>
      <c r="BJ13" s="572"/>
      <c r="BK13" s="572"/>
      <c r="BL13" s="572"/>
      <c r="BM13" s="572"/>
      <c r="BN13" s="572"/>
      <c r="BO13" s="572"/>
      <c r="BP13" s="572"/>
      <c r="BQ13" s="572"/>
      <c r="BR13" s="572"/>
      <c r="BS13" s="572"/>
      <c r="BT13" s="572"/>
      <c r="BU13" s="572"/>
      <c r="BV13" s="572"/>
      <c r="BW13" s="572"/>
      <c r="BX13" s="572"/>
      <c r="BY13" s="572"/>
      <c r="BZ13" s="572"/>
      <c r="CA13" s="572"/>
      <c r="CB13" s="572"/>
      <c r="CC13" s="572"/>
      <c r="CD13" s="572"/>
      <c r="CE13" s="572"/>
      <c r="CF13" s="572"/>
      <c r="CG13" s="572"/>
      <c r="CH13" s="572"/>
      <c r="CI13" s="572"/>
      <c r="CJ13" s="572"/>
      <c r="CK13" s="572"/>
      <c r="CL13" s="572"/>
      <c r="CM13" s="572"/>
      <c r="CN13" s="572"/>
      <c r="CO13" s="572"/>
      <c r="CP13" s="572"/>
      <c r="CQ13" s="572"/>
      <c r="CR13" s="572"/>
      <c r="CS13" s="572"/>
      <c r="CT13" s="572"/>
      <c r="CU13" s="572"/>
      <c r="CV13" s="572"/>
      <c r="CW13" s="572"/>
      <c r="CX13" s="572"/>
      <c r="CY13" s="572"/>
      <c r="CZ13" s="572"/>
      <c r="DA13" s="572"/>
      <c r="DB13" s="572"/>
      <c r="DC13" s="572"/>
      <c r="DD13" s="572"/>
      <c r="DE13" s="572"/>
      <c r="DF13" s="572"/>
      <c r="DG13" s="572"/>
      <c r="DH13" s="572"/>
      <c r="DI13" s="572"/>
      <c r="DJ13" s="572"/>
      <c r="DK13" s="572"/>
      <c r="DL13" s="572"/>
      <c r="DM13" s="572"/>
      <c r="DN13" s="572"/>
      <c r="DO13" s="572"/>
      <c r="DP13" s="572"/>
      <c r="DQ13" s="572"/>
      <c r="DR13" s="572"/>
      <c r="DS13" s="572"/>
      <c r="DT13" s="572"/>
      <c r="DU13" s="572"/>
      <c r="DV13" s="572"/>
      <c r="DW13" s="572"/>
      <c r="DX13" s="572"/>
      <c r="DY13" s="572"/>
      <c r="DZ13" s="572"/>
      <c r="EA13" s="572"/>
      <c r="EB13" s="572"/>
      <c r="EC13" s="572"/>
      <c r="ED13" s="572"/>
      <c r="EE13" s="572"/>
      <c r="EF13" s="572"/>
      <c r="EG13" s="572"/>
      <c r="EH13" s="572"/>
      <c r="EI13" s="572"/>
      <c r="EJ13" s="572"/>
      <c r="EK13" s="572"/>
      <c r="EL13" s="572"/>
      <c r="EM13" s="572"/>
      <c r="EN13" s="572"/>
      <c r="EO13" s="572"/>
      <c r="EP13" s="572"/>
      <c r="EQ13" s="572"/>
      <c r="ER13" s="572"/>
      <c r="ES13" s="572"/>
      <c r="ET13" s="572"/>
      <c r="EU13" s="572"/>
      <c r="EV13" s="572"/>
      <c r="EW13" s="572"/>
      <c r="EX13" s="572"/>
      <c r="EY13" s="572"/>
      <c r="EZ13" s="572"/>
      <c r="FA13" s="572"/>
      <c r="FB13" s="572"/>
      <c r="FC13" s="572"/>
      <c r="FD13" s="572"/>
      <c r="FE13" s="572"/>
      <c r="FF13" s="572"/>
      <c r="FG13" s="572"/>
      <c r="FH13" s="572"/>
      <c r="FI13" s="572"/>
      <c r="FJ13" s="572"/>
      <c r="FK13" s="572"/>
      <c r="FL13" s="572"/>
      <c r="FM13" s="572"/>
      <c r="FN13" s="572"/>
      <c r="FO13" s="572"/>
      <c r="FP13" s="572"/>
      <c r="FQ13" s="572"/>
      <c r="FR13" s="572"/>
      <c r="FS13" s="572"/>
      <c r="FT13" s="572"/>
      <c r="FU13" s="572"/>
      <c r="FV13" s="572"/>
      <c r="FW13" s="572"/>
      <c r="FX13" s="572"/>
      <c r="FY13" s="572"/>
      <c r="FZ13" s="572"/>
      <c r="GA13" s="572"/>
      <c r="GB13" s="572"/>
      <c r="GC13" s="572"/>
      <c r="GD13" s="572"/>
      <c r="GE13" s="572"/>
      <c r="GF13" s="572"/>
      <c r="GG13" s="572"/>
      <c r="GH13" s="572"/>
      <c r="GI13" s="572"/>
      <c r="GJ13" s="572"/>
      <c r="GK13" s="572"/>
      <c r="GL13" s="572"/>
      <c r="GM13" s="572"/>
      <c r="GN13" s="572"/>
      <c r="GO13" s="572"/>
      <c r="GP13" s="572"/>
      <c r="GQ13" s="572"/>
      <c r="GR13" s="572"/>
      <c r="GS13" s="572"/>
      <c r="GT13" s="572"/>
      <c r="GU13" s="572"/>
      <c r="GV13" s="572"/>
      <c r="GW13" s="572"/>
      <c r="GX13" s="572"/>
      <c r="GY13" s="572"/>
      <c r="GZ13" s="572"/>
      <c r="HA13" s="572"/>
      <c r="HB13" s="572"/>
      <c r="HC13" s="572"/>
      <c r="HD13" s="572"/>
      <c r="HE13" s="572"/>
      <c r="HF13" s="572"/>
      <c r="HG13" s="572"/>
      <c r="HH13" s="572"/>
      <c r="HI13" s="572"/>
      <c r="HJ13" s="572"/>
      <c r="HK13" s="572"/>
      <c r="HL13" s="572"/>
      <c r="HM13" s="572"/>
      <c r="HN13" s="572"/>
      <c r="HO13" s="572"/>
      <c r="HP13" s="572"/>
      <c r="HQ13" s="572"/>
      <c r="HR13" s="572"/>
      <c r="HS13" s="572"/>
      <c r="HT13" s="572"/>
      <c r="HU13" s="572"/>
      <c r="HV13" s="572"/>
      <c r="HW13" s="572"/>
      <c r="HX13" s="572"/>
      <c r="HY13" s="572"/>
      <c r="HZ13" s="572"/>
      <c r="IA13" s="572"/>
      <c r="IB13" s="572"/>
      <c r="IC13" s="572"/>
      <c r="ID13" s="572"/>
      <c r="IE13" s="572"/>
      <c r="IF13" s="572"/>
      <c r="IG13" s="572"/>
      <c r="IH13" s="572"/>
      <c r="II13" s="572"/>
      <c r="IJ13" s="572"/>
      <c r="IK13" s="572"/>
      <c r="IL13" s="572"/>
      <c r="IM13" s="572"/>
      <c r="IN13" s="572"/>
      <c r="IO13" s="572"/>
      <c r="IP13" s="572"/>
      <c r="IQ13" s="572"/>
      <c r="IR13" s="572"/>
      <c r="IS13" s="572"/>
      <c r="IT13" s="572"/>
      <c r="IU13" s="572"/>
      <c r="IV13" s="572"/>
      <c r="IW13" s="572"/>
      <c r="IX13" s="572"/>
      <c r="IY13" s="572"/>
      <c r="IZ13" s="572"/>
      <c r="JA13" s="572"/>
      <c r="JB13" s="572"/>
      <c r="JC13" s="572"/>
      <c r="JD13" s="572"/>
      <c r="JE13" s="572"/>
      <c r="JF13" s="572"/>
      <c r="JG13" s="572"/>
      <c r="JH13" s="572"/>
      <c r="JI13" s="572"/>
      <c r="JJ13" s="572"/>
      <c r="JK13" s="572"/>
      <c r="JL13" s="572"/>
      <c r="JM13" s="572"/>
      <c r="JN13" s="572"/>
      <c r="JO13" s="572"/>
      <c r="JP13" s="572"/>
      <c r="JQ13" s="572"/>
      <c r="JR13" s="572"/>
      <c r="JS13" s="572"/>
      <c r="JT13" s="572"/>
      <c r="JU13" s="572"/>
      <c r="JV13" s="572"/>
      <c r="JW13" s="572"/>
      <c r="JX13" s="572"/>
      <c r="JY13" s="572"/>
      <c r="JZ13" s="572"/>
      <c r="KA13" s="572"/>
      <c r="KB13" s="572"/>
      <c r="KC13" s="572"/>
      <c r="KD13" s="572"/>
      <c r="KE13" s="572"/>
      <c r="KF13" s="572"/>
      <c r="KG13" s="572"/>
      <c r="KH13" s="572"/>
      <c r="KI13" s="572"/>
      <c r="KJ13" s="572"/>
      <c r="KK13" s="572"/>
      <c r="KL13" s="572"/>
      <c r="KM13" s="572"/>
      <c r="KN13" s="572"/>
      <c r="KO13" s="572"/>
      <c r="KP13" s="572"/>
      <c r="KQ13" s="572"/>
      <c r="KR13" s="572"/>
      <c r="KS13" s="572"/>
      <c r="KT13" s="572"/>
      <c r="KU13" s="572"/>
      <c r="KV13" s="572"/>
      <c r="KW13" s="572"/>
      <c r="KX13" s="572"/>
      <c r="KY13" s="572"/>
      <c r="KZ13" s="572"/>
      <c r="LA13" s="572"/>
      <c r="LB13" s="572"/>
      <c r="LC13" s="572"/>
      <c r="LD13" s="572"/>
      <c r="LE13" s="572"/>
      <c r="LF13" s="572"/>
      <c r="LG13" s="572"/>
      <c r="LH13" s="572"/>
      <c r="LI13" s="572"/>
      <c r="LJ13" s="572"/>
      <c r="LK13" s="572"/>
      <c r="LL13" s="572"/>
      <c r="LM13" s="572"/>
      <c r="LN13" s="572"/>
      <c r="LO13" s="572"/>
      <c r="LP13" s="572"/>
      <c r="LQ13" s="572"/>
      <c r="LR13" s="572"/>
      <c r="LS13" s="572"/>
      <c r="LT13" s="572"/>
      <c r="LU13" s="572"/>
      <c r="LV13" s="572"/>
      <c r="LW13" s="572"/>
      <c r="LX13" s="572"/>
      <c r="LY13" s="572"/>
      <c r="LZ13" s="572"/>
      <c r="MA13" s="572"/>
      <c r="MB13" s="572"/>
      <c r="MC13" s="572"/>
      <c r="MD13" s="572"/>
      <c r="ME13" s="572"/>
      <c r="MF13" s="572"/>
      <c r="MG13" s="572"/>
      <c r="MH13" s="572"/>
      <c r="MI13" s="572"/>
      <c r="MJ13" s="572"/>
    </row>
    <row r="14" spans="1:349" s="577" customFormat="1" ht="23.45" customHeight="1" thickBot="1" x14ac:dyDescent="0.3">
      <c r="A14" s="597" t="s">
        <v>2842</v>
      </c>
      <c r="B14" s="592" t="s">
        <v>2551</v>
      </c>
      <c r="C14" s="598" t="s">
        <v>24</v>
      </c>
      <c r="D14" s="592" t="s">
        <v>99</v>
      </c>
      <c r="E14" s="598"/>
      <c r="F14" s="591" t="s">
        <v>2843</v>
      </c>
      <c r="G14" s="591" t="s">
        <v>2844</v>
      </c>
      <c r="H14" s="599" t="s">
        <v>2834</v>
      </c>
      <c r="I14" s="600" t="s">
        <v>2604</v>
      </c>
      <c r="J14" s="600" t="s">
        <v>2835</v>
      </c>
      <c r="K14" s="600" t="s">
        <v>2666</v>
      </c>
      <c r="L14" s="592" t="s">
        <v>240</v>
      </c>
      <c r="M14" s="592" t="s">
        <v>2845</v>
      </c>
      <c r="N14" s="592" t="s">
        <v>2668</v>
      </c>
      <c r="O14" s="592" t="s">
        <v>6</v>
      </c>
      <c r="P14" s="591" t="s">
        <v>84</v>
      </c>
      <c r="Q14" s="592" t="s">
        <v>1238</v>
      </c>
      <c r="R14" s="592">
        <v>2019</v>
      </c>
      <c r="S14" s="592" t="s">
        <v>2846</v>
      </c>
      <c r="T14" s="592" t="s">
        <v>2847</v>
      </c>
      <c r="U14" s="591" t="s">
        <v>2848</v>
      </c>
      <c r="V14" s="598" t="s">
        <v>2849</v>
      </c>
      <c r="W14" s="592" t="s">
        <v>84</v>
      </c>
      <c r="X14" s="592" t="s">
        <v>84</v>
      </c>
      <c r="Y14" s="592" t="s">
        <v>1000</v>
      </c>
      <c r="Z14" s="592" t="s">
        <v>84</v>
      </c>
      <c r="AA14" s="592" t="s">
        <v>84</v>
      </c>
      <c r="AB14" s="601">
        <v>43952</v>
      </c>
      <c r="AC14" s="601">
        <v>44196</v>
      </c>
      <c r="AD14" s="602"/>
      <c r="AE14" s="601" t="s">
        <v>64</v>
      </c>
      <c r="AF14" s="601" t="s">
        <v>64</v>
      </c>
      <c r="AG14" s="640">
        <v>45274</v>
      </c>
      <c r="AH14" s="605" t="s">
        <v>2850</v>
      </c>
      <c r="AI14" s="605" t="s">
        <v>2851</v>
      </c>
      <c r="AJ14" s="605" t="s">
        <v>2841</v>
      </c>
      <c r="AK14" s="642">
        <v>0.9</v>
      </c>
      <c r="AL14" s="645" t="s">
        <v>198</v>
      </c>
      <c r="AM14" s="605"/>
      <c r="AN14" s="659">
        <f>Monitoreo!AN14</f>
        <v>45337</v>
      </c>
      <c r="AO14" s="659" t="str">
        <f>Monitoreo!AO14</f>
        <v xml:space="preserve">PRIMER SEGUIMIENTO 2024: Se realizó el retiro de vehículos que se encuentraban en las instalaciones de la UPI La Florida el día 21 de diciembre de 2023. Así mismo, la Gerencia de Recursos Físicos remitió mediante memorando No. 2023IE5178 del 18 de septiembre de 2023 con asunto "Informe vehículos ubicados en la preflorida" con destino a la Oficina Jurídica, con copia a la Secretaría General, Gerencia Administrativa y Transportes (contiene 60 folios); informes de la Subdirección Técnica Administrativa y Financiera (Área de Almacén e Inventarios).
Estado: La actividad se encuentra finalizada
</v>
      </c>
      <c r="AP14" s="659" t="str">
        <f>Monitoreo!AP14</f>
        <v>Memorando No. 2023IE5178 del 18 de septiembre de 2023
Anexos Memorando No. 2023IE5178 del 18 de septiembre de 2023
Registro fotográfico</v>
      </c>
      <c r="AQ14" s="659" t="str">
        <f>Monitoreo!AQ14</f>
        <v>Ninguna</v>
      </c>
      <c r="AR14" s="659">
        <f>Monitoreo!AR14</f>
        <v>1</v>
      </c>
      <c r="AS14" s="659" t="str">
        <f>Monitoreo!AS14</f>
        <v>CUMPLIMIENTO TOTAL</v>
      </c>
      <c r="AT14" s="660">
        <f>Monitoreo!AT14</f>
        <v>-1133</v>
      </c>
      <c r="AU14" s="660" t="str">
        <f>Monitoreo!AU14</f>
        <v>VENCIDO</v>
      </c>
      <c r="AV14" s="677">
        <f>Evaluacion!AV14</f>
        <v>45341</v>
      </c>
      <c r="AW14" s="659" t="str">
        <f>Evaluacion!AW14</f>
        <v>Se evidencia el cumplimiento de la acción con la evidencia de informe, memorando de jurídica y fotos del levantamiento y retiro de las ambulancias de la unidad florida</v>
      </c>
      <c r="AX14" s="659" t="str">
        <f>Evaluacion!AX14</f>
        <v>N/A</v>
      </c>
      <c r="AY14" s="659" t="str">
        <f>Evaluacion!AY14</f>
        <v>Carlos Andrés Guerra Jiménez</v>
      </c>
      <c r="AZ14" s="664">
        <f>Evaluacion!AZ14</f>
        <v>1</v>
      </c>
      <c r="BA14" s="659" t="str">
        <f>Evaluacion!BA14</f>
        <v>CERRADO</v>
      </c>
      <c r="BB14" s="659">
        <f>Evaluacion!BB14</f>
        <v>0</v>
      </c>
      <c r="BC14" s="572"/>
      <c r="BD14" s="572"/>
      <c r="BE14" s="572"/>
      <c r="BF14" s="572"/>
      <c r="BG14" s="572"/>
      <c r="BH14" s="572"/>
      <c r="BI14" s="572"/>
      <c r="BJ14" s="572"/>
      <c r="BK14" s="572"/>
      <c r="BL14" s="572"/>
      <c r="BM14" s="572"/>
      <c r="BN14" s="572"/>
      <c r="BO14" s="572"/>
      <c r="BP14" s="572"/>
      <c r="BQ14" s="572"/>
      <c r="BR14" s="572"/>
      <c r="BS14" s="572"/>
      <c r="BT14" s="572"/>
      <c r="BU14" s="572"/>
      <c r="BV14" s="572"/>
      <c r="BW14" s="572"/>
      <c r="BX14" s="572"/>
      <c r="BY14" s="572"/>
      <c r="BZ14" s="572"/>
      <c r="CA14" s="572"/>
      <c r="CB14" s="572"/>
      <c r="CC14" s="572"/>
      <c r="CD14" s="572"/>
      <c r="CE14" s="572"/>
      <c r="CF14" s="572"/>
      <c r="CG14" s="572"/>
      <c r="CH14" s="572"/>
      <c r="CI14" s="572"/>
      <c r="CJ14" s="572"/>
      <c r="CK14" s="572"/>
      <c r="CL14" s="572"/>
      <c r="CM14" s="572"/>
      <c r="CN14" s="572"/>
      <c r="CO14" s="572"/>
      <c r="CP14" s="572"/>
      <c r="CQ14" s="572"/>
      <c r="CR14" s="572"/>
      <c r="CS14" s="572"/>
      <c r="CT14" s="572"/>
      <c r="CU14" s="572"/>
      <c r="CV14" s="572"/>
      <c r="CW14" s="572"/>
      <c r="CX14" s="572"/>
      <c r="CY14" s="572"/>
      <c r="CZ14" s="572"/>
      <c r="DA14" s="572"/>
      <c r="DB14" s="572"/>
      <c r="DC14" s="572"/>
      <c r="DD14" s="572"/>
      <c r="DE14" s="572"/>
      <c r="DF14" s="572"/>
      <c r="DG14" s="572"/>
      <c r="DH14" s="572"/>
      <c r="DI14" s="572"/>
      <c r="DJ14" s="572"/>
      <c r="DK14" s="572"/>
      <c r="DL14" s="572"/>
      <c r="DM14" s="572"/>
      <c r="DN14" s="572"/>
      <c r="DO14" s="572"/>
      <c r="DP14" s="572"/>
      <c r="DQ14" s="572"/>
      <c r="DR14" s="572"/>
      <c r="DS14" s="572"/>
      <c r="DT14" s="572"/>
      <c r="DU14" s="572"/>
      <c r="DV14" s="572"/>
      <c r="DW14" s="572"/>
      <c r="DX14" s="572"/>
      <c r="DY14" s="572"/>
      <c r="DZ14" s="572"/>
      <c r="EA14" s="572"/>
      <c r="EB14" s="572"/>
      <c r="EC14" s="572"/>
      <c r="ED14" s="572"/>
      <c r="EE14" s="572"/>
      <c r="EF14" s="572"/>
      <c r="EG14" s="572"/>
      <c r="EH14" s="572"/>
      <c r="EI14" s="572"/>
      <c r="EJ14" s="572"/>
      <c r="EK14" s="572"/>
      <c r="EL14" s="572"/>
      <c r="EM14" s="572"/>
      <c r="EN14" s="572"/>
      <c r="EO14" s="572"/>
      <c r="EP14" s="572"/>
      <c r="EQ14" s="572"/>
      <c r="ER14" s="572"/>
      <c r="ES14" s="572"/>
      <c r="ET14" s="572"/>
      <c r="EU14" s="572"/>
      <c r="EV14" s="572"/>
      <c r="EW14" s="572"/>
      <c r="EX14" s="572"/>
      <c r="EY14" s="572"/>
      <c r="EZ14" s="572"/>
      <c r="FA14" s="572"/>
      <c r="FB14" s="572"/>
      <c r="FC14" s="572"/>
      <c r="FD14" s="572"/>
      <c r="FE14" s="572"/>
      <c r="FF14" s="572"/>
      <c r="FG14" s="572"/>
      <c r="FH14" s="572"/>
      <c r="FI14" s="572"/>
      <c r="FJ14" s="572"/>
      <c r="FK14" s="572"/>
      <c r="FL14" s="572"/>
      <c r="FM14" s="572"/>
      <c r="FN14" s="572"/>
      <c r="FO14" s="572"/>
      <c r="FP14" s="572"/>
      <c r="FQ14" s="572"/>
      <c r="FR14" s="572"/>
      <c r="FS14" s="572"/>
      <c r="FT14" s="572"/>
      <c r="FU14" s="572"/>
      <c r="FV14" s="572"/>
      <c r="FW14" s="572"/>
      <c r="FX14" s="572"/>
      <c r="FY14" s="572"/>
      <c r="FZ14" s="572"/>
      <c r="GA14" s="572"/>
      <c r="GB14" s="572"/>
      <c r="GC14" s="572"/>
      <c r="GD14" s="572"/>
      <c r="GE14" s="572"/>
      <c r="GF14" s="572"/>
      <c r="GG14" s="572"/>
      <c r="GH14" s="572"/>
      <c r="GI14" s="572"/>
      <c r="GJ14" s="572"/>
      <c r="GK14" s="572"/>
      <c r="GL14" s="572"/>
      <c r="GM14" s="572"/>
      <c r="GN14" s="572"/>
      <c r="GO14" s="572"/>
      <c r="GP14" s="572"/>
      <c r="GQ14" s="572"/>
      <c r="GR14" s="572"/>
      <c r="GS14" s="572"/>
      <c r="GT14" s="572"/>
      <c r="GU14" s="572"/>
      <c r="GV14" s="572"/>
      <c r="GW14" s="572"/>
      <c r="GX14" s="572"/>
      <c r="GY14" s="572"/>
      <c r="GZ14" s="572"/>
      <c r="HA14" s="572"/>
      <c r="HB14" s="572"/>
      <c r="HC14" s="572"/>
      <c r="HD14" s="572"/>
      <c r="HE14" s="572"/>
      <c r="HF14" s="572"/>
      <c r="HG14" s="572"/>
      <c r="HH14" s="572"/>
      <c r="HI14" s="572"/>
      <c r="HJ14" s="572"/>
      <c r="HK14" s="572"/>
      <c r="HL14" s="572"/>
      <c r="HM14" s="572"/>
      <c r="HN14" s="572"/>
      <c r="HO14" s="572"/>
      <c r="HP14" s="572"/>
      <c r="HQ14" s="572"/>
      <c r="HR14" s="572"/>
      <c r="HS14" s="572"/>
      <c r="HT14" s="572"/>
      <c r="HU14" s="572"/>
      <c r="HV14" s="572"/>
      <c r="HW14" s="572"/>
      <c r="HX14" s="572"/>
      <c r="HY14" s="572"/>
      <c r="HZ14" s="572"/>
      <c r="IA14" s="572"/>
      <c r="IB14" s="572"/>
      <c r="IC14" s="572"/>
      <c r="ID14" s="572"/>
      <c r="IE14" s="572"/>
      <c r="IF14" s="572"/>
      <c r="IG14" s="572"/>
      <c r="IH14" s="572"/>
      <c r="II14" s="572"/>
      <c r="IJ14" s="572"/>
      <c r="IK14" s="572"/>
      <c r="IL14" s="572"/>
      <c r="IM14" s="572"/>
      <c r="IN14" s="572"/>
      <c r="IO14" s="572"/>
      <c r="IP14" s="572"/>
      <c r="IQ14" s="572"/>
      <c r="IR14" s="572"/>
      <c r="IS14" s="572"/>
      <c r="IT14" s="572"/>
      <c r="IU14" s="572"/>
      <c r="IV14" s="572"/>
      <c r="IW14" s="572"/>
      <c r="IX14" s="572"/>
      <c r="IY14" s="572"/>
      <c r="IZ14" s="572"/>
      <c r="JA14" s="572"/>
      <c r="JB14" s="572"/>
      <c r="JC14" s="572"/>
      <c r="JD14" s="572"/>
      <c r="JE14" s="572"/>
      <c r="JF14" s="572"/>
      <c r="JG14" s="572"/>
      <c r="JH14" s="572"/>
      <c r="JI14" s="572"/>
      <c r="JJ14" s="572"/>
      <c r="JK14" s="572"/>
      <c r="JL14" s="572"/>
      <c r="JM14" s="572"/>
      <c r="JN14" s="572"/>
      <c r="JO14" s="572"/>
      <c r="JP14" s="572"/>
      <c r="JQ14" s="572"/>
      <c r="JR14" s="572"/>
      <c r="JS14" s="572"/>
      <c r="JT14" s="572"/>
      <c r="JU14" s="572"/>
      <c r="JV14" s="572"/>
      <c r="JW14" s="572"/>
      <c r="JX14" s="572"/>
      <c r="JY14" s="572"/>
      <c r="JZ14" s="572"/>
      <c r="KA14" s="572"/>
      <c r="KB14" s="572"/>
      <c r="KC14" s="572"/>
      <c r="KD14" s="572"/>
      <c r="KE14" s="572"/>
      <c r="KF14" s="572"/>
      <c r="KG14" s="572"/>
      <c r="KH14" s="572"/>
      <c r="KI14" s="572"/>
      <c r="KJ14" s="572"/>
      <c r="KK14" s="572"/>
      <c r="KL14" s="572"/>
      <c r="KM14" s="572"/>
      <c r="KN14" s="572"/>
      <c r="KO14" s="572"/>
      <c r="KP14" s="572"/>
      <c r="KQ14" s="572"/>
      <c r="KR14" s="572"/>
      <c r="KS14" s="572"/>
      <c r="KT14" s="572"/>
      <c r="KU14" s="572"/>
      <c r="KV14" s="572"/>
      <c r="KW14" s="572"/>
      <c r="KX14" s="572"/>
      <c r="KY14" s="572"/>
      <c r="KZ14" s="572"/>
      <c r="LA14" s="572"/>
      <c r="LB14" s="572"/>
      <c r="LC14" s="572"/>
      <c r="LD14" s="572"/>
      <c r="LE14" s="572"/>
      <c r="LF14" s="572"/>
      <c r="LG14" s="572"/>
      <c r="LH14" s="572"/>
      <c r="LI14" s="572"/>
      <c r="LJ14" s="572"/>
      <c r="LK14" s="572"/>
      <c r="LL14" s="572"/>
      <c r="LM14" s="572"/>
      <c r="LN14" s="572"/>
      <c r="LO14" s="572"/>
      <c r="LP14" s="572"/>
      <c r="LQ14" s="572"/>
      <c r="LR14" s="572"/>
      <c r="LS14" s="572"/>
      <c r="LT14" s="572"/>
      <c r="LU14" s="572"/>
      <c r="LV14" s="572"/>
      <c r="LW14" s="572"/>
      <c r="LX14" s="572"/>
      <c r="LY14" s="572"/>
      <c r="LZ14" s="572"/>
      <c r="MA14" s="572"/>
      <c r="MB14" s="572"/>
      <c r="MC14" s="572"/>
      <c r="MD14" s="572"/>
      <c r="ME14" s="572"/>
      <c r="MF14" s="572"/>
      <c r="MG14" s="572"/>
      <c r="MH14" s="572"/>
      <c r="MI14" s="572"/>
      <c r="MJ14" s="572"/>
    </row>
    <row r="15" spans="1:349" s="577" customFormat="1" ht="29.1" customHeight="1" thickBot="1" x14ac:dyDescent="0.3">
      <c r="A15" s="597" t="s">
        <v>2700</v>
      </c>
      <c r="B15" s="592" t="s">
        <v>2663</v>
      </c>
      <c r="C15" s="598" t="s">
        <v>24</v>
      </c>
      <c r="D15" s="592" t="s">
        <v>99</v>
      </c>
      <c r="E15" s="598"/>
      <c r="F15" s="591" t="s">
        <v>2832</v>
      </c>
      <c r="G15" s="591" t="s">
        <v>2833</v>
      </c>
      <c r="H15" s="599" t="s">
        <v>2834</v>
      </c>
      <c r="I15" s="600" t="s">
        <v>2604</v>
      </c>
      <c r="J15" s="600" t="s">
        <v>2835</v>
      </c>
      <c r="K15" s="600" t="s">
        <v>2666</v>
      </c>
      <c r="L15" s="592" t="s">
        <v>247</v>
      </c>
      <c r="M15" s="592" t="s">
        <v>360</v>
      </c>
      <c r="N15" s="592" t="s">
        <v>2668</v>
      </c>
      <c r="O15" s="592" t="s">
        <v>6</v>
      </c>
      <c r="P15" s="591" t="s">
        <v>84</v>
      </c>
      <c r="Q15" s="592" t="s">
        <v>2663</v>
      </c>
      <c r="R15" s="592">
        <v>2020</v>
      </c>
      <c r="S15" s="592" t="s">
        <v>2701</v>
      </c>
      <c r="T15" s="592" t="s">
        <v>2702</v>
      </c>
      <c r="U15" s="591" t="s">
        <v>54</v>
      </c>
      <c r="V15" s="598" t="s">
        <v>54</v>
      </c>
      <c r="W15" s="592" t="s">
        <v>84</v>
      </c>
      <c r="X15" s="592" t="s">
        <v>84</v>
      </c>
      <c r="Y15" s="592" t="s">
        <v>1000</v>
      </c>
      <c r="Z15" s="592" t="s">
        <v>84</v>
      </c>
      <c r="AA15" s="592" t="s">
        <v>84</v>
      </c>
      <c r="AB15" s="601" t="s">
        <v>54</v>
      </c>
      <c r="AC15" s="601" t="s">
        <v>54</v>
      </c>
      <c r="AD15" s="602"/>
      <c r="AE15" s="601" t="s">
        <v>62</v>
      </c>
      <c r="AF15" s="601" t="s">
        <v>62</v>
      </c>
      <c r="AG15" s="605">
        <v>0</v>
      </c>
      <c r="AH15" s="605">
        <v>0</v>
      </c>
      <c r="AI15" s="605">
        <v>0</v>
      </c>
      <c r="AJ15" s="605">
        <v>0</v>
      </c>
      <c r="AK15" s="645">
        <v>0</v>
      </c>
      <c r="AL15" s="645">
        <v>0</v>
      </c>
      <c r="AM15" s="605"/>
      <c r="AN15" s="659">
        <f>Monitoreo!AN15</f>
        <v>0</v>
      </c>
      <c r="AO15" s="659">
        <f>Monitoreo!AO15</f>
        <v>0</v>
      </c>
      <c r="AP15" s="659">
        <f>Monitoreo!AP15</f>
        <v>0</v>
      </c>
      <c r="AQ15" s="659">
        <f>Monitoreo!AQ15</f>
        <v>0</v>
      </c>
      <c r="AR15" s="659">
        <f>Monitoreo!AR15</f>
        <v>0</v>
      </c>
      <c r="AS15" s="659">
        <f>Monitoreo!AS15</f>
        <v>0</v>
      </c>
      <c r="AT15" s="660">
        <f>Monitoreo!AT15</f>
        <v>0</v>
      </c>
      <c r="AU15" s="660">
        <f>Monitoreo!AU15</f>
        <v>0</v>
      </c>
      <c r="AV15" s="659">
        <f>Evaluacion!AV15</f>
        <v>0</v>
      </c>
      <c r="AW15" s="659">
        <f>Evaluacion!AW15</f>
        <v>0</v>
      </c>
      <c r="AX15" s="659">
        <f>Evaluacion!AX15</f>
        <v>0</v>
      </c>
      <c r="AY15" s="659">
        <f>Evaluacion!AY15</f>
        <v>0</v>
      </c>
      <c r="AZ15" s="661">
        <f>Evaluacion!AZ15</f>
        <v>0</v>
      </c>
      <c r="BA15" s="660">
        <f>Evaluacion!BA15</f>
        <v>0</v>
      </c>
      <c r="BB15" s="659">
        <f>Evaluacion!BB15</f>
        <v>0</v>
      </c>
      <c r="BC15" s="572"/>
      <c r="BD15" s="572"/>
      <c r="BE15" s="572"/>
      <c r="BF15" s="572"/>
      <c r="BG15" s="572"/>
      <c r="BH15" s="572"/>
      <c r="BI15" s="572"/>
      <c r="BJ15" s="572"/>
      <c r="BK15" s="572"/>
      <c r="BL15" s="572"/>
      <c r="BM15" s="572"/>
      <c r="BN15" s="572"/>
      <c r="BO15" s="572"/>
      <c r="BP15" s="572"/>
      <c r="BQ15" s="572"/>
      <c r="BR15" s="572"/>
      <c r="BS15" s="572"/>
      <c r="BT15" s="572"/>
      <c r="BU15" s="572"/>
      <c r="BV15" s="572"/>
      <c r="BW15" s="572"/>
      <c r="BX15" s="572"/>
      <c r="BY15" s="572"/>
      <c r="BZ15" s="572"/>
      <c r="CA15" s="572"/>
      <c r="CB15" s="572"/>
      <c r="CC15" s="572"/>
      <c r="CD15" s="572"/>
      <c r="CE15" s="572"/>
      <c r="CF15" s="572"/>
      <c r="CG15" s="572"/>
      <c r="CH15" s="572"/>
      <c r="CI15" s="572"/>
      <c r="CJ15" s="572"/>
      <c r="CK15" s="572"/>
      <c r="CL15" s="572"/>
      <c r="CM15" s="572"/>
      <c r="CN15" s="572"/>
      <c r="CO15" s="572"/>
      <c r="CP15" s="572"/>
      <c r="CQ15" s="572"/>
      <c r="CR15" s="572"/>
      <c r="CS15" s="572"/>
      <c r="CT15" s="572"/>
      <c r="CU15" s="572"/>
      <c r="CV15" s="572"/>
      <c r="CW15" s="572"/>
      <c r="CX15" s="572"/>
      <c r="CY15" s="572"/>
      <c r="CZ15" s="572"/>
      <c r="DA15" s="572"/>
      <c r="DB15" s="572"/>
      <c r="DC15" s="572"/>
      <c r="DD15" s="572"/>
      <c r="DE15" s="572"/>
      <c r="DF15" s="572"/>
      <c r="DG15" s="572"/>
      <c r="DH15" s="572"/>
      <c r="DI15" s="572"/>
      <c r="DJ15" s="572"/>
      <c r="DK15" s="572"/>
      <c r="DL15" s="572"/>
      <c r="DM15" s="572"/>
      <c r="DN15" s="572"/>
      <c r="DO15" s="572"/>
      <c r="DP15" s="572"/>
      <c r="DQ15" s="572"/>
      <c r="DR15" s="572"/>
      <c r="DS15" s="572"/>
      <c r="DT15" s="572"/>
      <c r="DU15" s="572"/>
      <c r="DV15" s="572"/>
      <c r="DW15" s="572"/>
      <c r="DX15" s="572"/>
      <c r="DY15" s="572"/>
      <c r="DZ15" s="572"/>
      <c r="EA15" s="572"/>
      <c r="EB15" s="572"/>
      <c r="EC15" s="572"/>
      <c r="ED15" s="572"/>
      <c r="EE15" s="572"/>
      <c r="EF15" s="572"/>
      <c r="EG15" s="572"/>
      <c r="EH15" s="572"/>
      <c r="EI15" s="572"/>
      <c r="EJ15" s="572"/>
      <c r="EK15" s="572"/>
      <c r="EL15" s="572"/>
      <c r="EM15" s="572"/>
      <c r="EN15" s="572"/>
      <c r="EO15" s="572"/>
      <c r="EP15" s="572"/>
      <c r="EQ15" s="572"/>
      <c r="ER15" s="572"/>
      <c r="ES15" s="572"/>
      <c r="ET15" s="572"/>
      <c r="EU15" s="572"/>
      <c r="EV15" s="572"/>
      <c r="EW15" s="572"/>
      <c r="EX15" s="572"/>
      <c r="EY15" s="572"/>
      <c r="EZ15" s="572"/>
      <c r="FA15" s="572"/>
      <c r="FB15" s="572"/>
      <c r="FC15" s="572"/>
      <c r="FD15" s="572"/>
      <c r="FE15" s="572"/>
      <c r="FF15" s="572"/>
      <c r="FG15" s="572"/>
      <c r="FH15" s="572"/>
      <c r="FI15" s="572"/>
      <c r="FJ15" s="572"/>
      <c r="FK15" s="572"/>
      <c r="FL15" s="572"/>
      <c r="FM15" s="572"/>
      <c r="FN15" s="572"/>
      <c r="FO15" s="572"/>
      <c r="FP15" s="572"/>
      <c r="FQ15" s="572"/>
      <c r="FR15" s="572"/>
      <c r="FS15" s="572"/>
      <c r="FT15" s="572"/>
      <c r="FU15" s="572"/>
      <c r="FV15" s="572"/>
      <c r="FW15" s="572"/>
      <c r="FX15" s="572"/>
      <c r="FY15" s="572"/>
      <c r="FZ15" s="572"/>
      <c r="GA15" s="572"/>
      <c r="GB15" s="572"/>
      <c r="GC15" s="572"/>
      <c r="GD15" s="572"/>
      <c r="GE15" s="572"/>
      <c r="GF15" s="572"/>
      <c r="GG15" s="572"/>
      <c r="GH15" s="572"/>
      <c r="GI15" s="572"/>
      <c r="GJ15" s="572"/>
      <c r="GK15" s="572"/>
      <c r="GL15" s="572"/>
      <c r="GM15" s="572"/>
      <c r="GN15" s="572"/>
      <c r="GO15" s="572"/>
      <c r="GP15" s="572"/>
      <c r="GQ15" s="572"/>
      <c r="GR15" s="572"/>
      <c r="GS15" s="572"/>
      <c r="GT15" s="572"/>
      <c r="GU15" s="572"/>
      <c r="GV15" s="572"/>
      <c r="GW15" s="572"/>
      <c r="GX15" s="572"/>
      <c r="GY15" s="572"/>
      <c r="GZ15" s="572"/>
      <c r="HA15" s="572"/>
      <c r="HB15" s="572"/>
      <c r="HC15" s="572"/>
      <c r="HD15" s="572"/>
      <c r="HE15" s="572"/>
      <c r="HF15" s="572"/>
      <c r="HG15" s="572"/>
      <c r="HH15" s="572"/>
      <c r="HI15" s="572"/>
      <c r="HJ15" s="572"/>
      <c r="HK15" s="572"/>
      <c r="HL15" s="572"/>
      <c r="HM15" s="572"/>
      <c r="HN15" s="572"/>
      <c r="HO15" s="572"/>
      <c r="HP15" s="572"/>
      <c r="HQ15" s="572"/>
      <c r="HR15" s="572"/>
      <c r="HS15" s="572"/>
      <c r="HT15" s="572"/>
      <c r="HU15" s="572"/>
      <c r="HV15" s="572"/>
      <c r="HW15" s="572"/>
      <c r="HX15" s="572"/>
      <c r="HY15" s="572"/>
      <c r="HZ15" s="572"/>
      <c r="IA15" s="572"/>
      <c r="IB15" s="572"/>
      <c r="IC15" s="572"/>
      <c r="ID15" s="572"/>
      <c r="IE15" s="572"/>
      <c r="IF15" s="572"/>
      <c r="IG15" s="572"/>
      <c r="IH15" s="572"/>
      <c r="II15" s="572"/>
      <c r="IJ15" s="572"/>
      <c r="IK15" s="572"/>
      <c r="IL15" s="572"/>
      <c r="IM15" s="572"/>
      <c r="IN15" s="572"/>
      <c r="IO15" s="572"/>
      <c r="IP15" s="572"/>
      <c r="IQ15" s="572"/>
      <c r="IR15" s="572"/>
      <c r="IS15" s="572"/>
      <c r="IT15" s="572"/>
      <c r="IU15" s="572"/>
      <c r="IV15" s="572"/>
      <c r="IW15" s="572"/>
      <c r="IX15" s="572"/>
      <c r="IY15" s="572"/>
      <c r="IZ15" s="572"/>
      <c r="JA15" s="572"/>
      <c r="JB15" s="572"/>
      <c r="JC15" s="572"/>
      <c r="JD15" s="572"/>
      <c r="JE15" s="572"/>
      <c r="JF15" s="572"/>
      <c r="JG15" s="572"/>
      <c r="JH15" s="572"/>
      <c r="JI15" s="572"/>
      <c r="JJ15" s="572"/>
      <c r="JK15" s="572"/>
      <c r="JL15" s="572"/>
      <c r="JM15" s="572"/>
      <c r="JN15" s="572"/>
      <c r="JO15" s="572"/>
      <c r="JP15" s="572"/>
      <c r="JQ15" s="572"/>
      <c r="JR15" s="572"/>
      <c r="JS15" s="572"/>
      <c r="JT15" s="572"/>
      <c r="JU15" s="572"/>
      <c r="JV15" s="572"/>
      <c r="JW15" s="572"/>
      <c r="JX15" s="572"/>
      <c r="JY15" s="572"/>
      <c r="JZ15" s="572"/>
      <c r="KA15" s="572"/>
      <c r="KB15" s="572"/>
      <c r="KC15" s="572"/>
      <c r="KD15" s="572"/>
      <c r="KE15" s="572"/>
      <c r="KF15" s="572"/>
      <c r="KG15" s="572"/>
      <c r="KH15" s="572"/>
      <c r="KI15" s="572"/>
      <c r="KJ15" s="572"/>
      <c r="KK15" s="572"/>
      <c r="KL15" s="572"/>
      <c r="KM15" s="572"/>
      <c r="KN15" s="572"/>
      <c r="KO15" s="572"/>
      <c r="KP15" s="572"/>
      <c r="KQ15" s="572"/>
      <c r="KR15" s="572"/>
      <c r="KS15" s="572"/>
      <c r="KT15" s="572"/>
      <c r="KU15" s="572"/>
      <c r="KV15" s="572"/>
      <c r="KW15" s="572"/>
      <c r="KX15" s="572"/>
      <c r="KY15" s="572"/>
      <c r="KZ15" s="572"/>
      <c r="LA15" s="572"/>
      <c r="LB15" s="572"/>
      <c r="LC15" s="572"/>
      <c r="LD15" s="572"/>
      <c r="LE15" s="572"/>
      <c r="LF15" s="572"/>
      <c r="LG15" s="572"/>
      <c r="LH15" s="572"/>
      <c r="LI15" s="572"/>
      <c r="LJ15" s="572"/>
      <c r="LK15" s="572"/>
      <c r="LL15" s="572"/>
      <c r="LM15" s="572"/>
      <c r="LN15" s="572"/>
      <c r="LO15" s="572"/>
      <c r="LP15" s="572"/>
      <c r="LQ15" s="572"/>
      <c r="LR15" s="572"/>
      <c r="LS15" s="572"/>
      <c r="LT15" s="572"/>
      <c r="LU15" s="572"/>
      <c r="LV15" s="572"/>
      <c r="LW15" s="572"/>
      <c r="LX15" s="572"/>
      <c r="LY15" s="572"/>
      <c r="LZ15" s="572"/>
      <c r="MA15" s="572"/>
      <c r="MB15" s="572"/>
      <c r="MC15" s="572"/>
      <c r="MD15" s="572"/>
      <c r="ME15" s="572"/>
      <c r="MF15" s="572"/>
      <c r="MG15" s="572"/>
      <c r="MH15" s="572"/>
      <c r="MI15" s="572"/>
      <c r="MJ15" s="572"/>
    </row>
    <row r="16" spans="1:349" s="577" customFormat="1" ht="29.1" customHeight="1" thickBot="1" x14ac:dyDescent="0.3">
      <c r="A16" s="597" t="s">
        <v>2710</v>
      </c>
      <c r="B16" s="592" t="s">
        <v>2663</v>
      </c>
      <c r="C16" s="598" t="s">
        <v>24</v>
      </c>
      <c r="D16" s="592" t="s">
        <v>99</v>
      </c>
      <c r="E16" s="598"/>
      <c r="F16" s="591" t="s">
        <v>2832</v>
      </c>
      <c r="G16" s="591" t="s">
        <v>2833</v>
      </c>
      <c r="H16" s="599" t="s">
        <v>2834</v>
      </c>
      <c r="I16" s="600" t="s">
        <v>2604</v>
      </c>
      <c r="J16" s="600" t="s">
        <v>2835</v>
      </c>
      <c r="K16" s="600" t="s">
        <v>2666</v>
      </c>
      <c r="L16" s="592" t="s">
        <v>326</v>
      </c>
      <c r="M16" s="592" t="s">
        <v>873</v>
      </c>
      <c r="N16" s="592" t="s">
        <v>2668</v>
      </c>
      <c r="O16" s="592" t="s">
        <v>6</v>
      </c>
      <c r="P16" s="591" t="s">
        <v>84</v>
      </c>
      <c r="Q16" s="592" t="s">
        <v>2663</v>
      </c>
      <c r="R16" s="592">
        <v>2020</v>
      </c>
      <c r="S16" s="592" t="s">
        <v>2711</v>
      </c>
      <c r="T16" s="592" t="s">
        <v>2712</v>
      </c>
      <c r="U16" s="591" t="s">
        <v>54</v>
      </c>
      <c r="V16" s="598" t="s">
        <v>54</v>
      </c>
      <c r="W16" s="592" t="s">
        <v>84</v>
      </c>
      <c r="X16" s="592" t="s">
        <v>84</v>
      </c>
      <c r="Y16" s="592" t="s">
        <v>1000</v>
      </c>
      <c r="Z16" s="592" t="s">
        <v>84</v>
      </c>
      <c r="AA16" s="592" t="s">
        <v>84</v>
      </c>
      <c r="AB16" s="601" t="s">
        <v>54</v>
      </c>
      <c r="AC16" s="601" t="s">
        <v>54</v>
      </c>
      <c r="AD16" s="602"/>
      <c r="AE16" s="601" t="s">
        <v>62</v>
      </c>
      <c r="AF16" s="601" t="s">
        <v>62</v>
      </c>
      <c r="AG16" s="605">
        <v>0</v>
      </c>
      <c r="AH16" s="605">
        <v>0</v>
      </c>
      <c r="AI16" s="605">
        <v>0</v>
      </c>
      <c r="AJ16" s="605">
        <v>0</v>
      </c>
      <c r="AK16" s="645">
        <v>0</v>
      </c>
      <c r="AL16" s="645">
        <v>0</v>
      </c>
      <c r="AM16" s="605"/>
      <c r="AN16" s="659">
        <f>Monitoreo!AN16</f>
        <v>0</v>
      </c>
      <c r="AO16" s="659">
        <f>Monitoreo!AO16</f>
        <v>0</v>
      </c>
      <c r="AP16" s="659">
        <f>Monitoreo!AP16</f>
        <v>0</v>
      </c>
      <c r="AQ16" s="659">
        <f>Monitoreo!AQ16</f>
        <v>0</v>
      </c>
      <c r="AR16" s="659">
        <f>Monitoreo!AR16</f>
        <v>0</v>
      </c>
      <c r="AS16" s="659">
        <f>Monitoreo!AS16</f>
        <v>0</v>
      </c>
      <c r="AT16" s="660">
        <f>Monitoreo!AT16</f>
        <v>0</v>
      </c>
      <c r="AU16" s="660">
        <f>Monitoreo!AU16</f>
        <v>0</v>
      </c>
      <c r="AV16" s="659">
        <f>Evaluacion!AV16</f>
        <v>0</v>
      </c>
      <c r="AW16" s="659">
        <f>Evaluacion!AW16</f>
        <v>0</v>
      </c>
      <c r="AX16" s="659">
        <f>Evaluacion!AX16</f>
        <v>0</v>
      </c>
      <c r="AY16" s="659">
        <f>Evaluacion!AY16</f>
        <v>0</v>
      </c>
      <c r="AZ16" s="661">
        <f>Evaluacion!AZ16</f>
        <v>0</v>
      </c>
      <c r="BA16" s="660">
        <f>Evaluacion!BA16</f>
        <v>0</v>
      </c>
      <c r="BB16" s="659">
        <f>Evaluacion!BB16</f>
        <v>0</v>
      </c>
      <c r="BC16" s="572"/>
      <c r="BD16" s="572"/>
      <c r="BE16" s="572"/>
      <c r="BF16" s="572"/>
      <c r="BG16" s="572"/>
      <c r="BH16" s="572"/>
      <c r="BI16" s="572"/>
      <c r="BJ16" s="572"/>
      <c r="BK16" s="572"/>
      <c r="BL16" s="572"/>
      <c r="BM16" s="572"/>
      <c r="BN16" s="572"/>
      <c r="BO16" s="572"/>
      <c r="BP16" s="572"/>
      <c r="BQ16" s="572"/>
      <c r="BR16" s="572"/>
      <c r="BS16" s="572"/>
      <c r="BT16" s="572"/>
      <c r="BU16" s="572"/>
      <c r="BV16" s="572"/>
      <c r="BW16" s="572"/>
      <c r="BX16" s="572"/>
      <c r="BY16" s="572"/>
      <c r="BZ16" s="572"/>
      <c r="CA16" s="572"/>
      <c r="CB16" s="572"/>
      <c r="CC16" s="572"/>
      <c r="CD16" s="572"/>
      <c r="CE16" s="572"/>
      <c r="CF16" s="572"/>
      <c r="CG16" s="572"/>
      <c r="CH16" s="572"/>
      <c r="CI16" s="572"/>
      <c r="CJ16" s="572"/>
      <c r="CK16" s="572"/>
      <c r="CL16" s="572"/>
      <c r="CM16" s="572"/>
      <c r="CN16" s="572"/>
      <c r="CO16" s="572"/>
      <c r="CP16" s="572"/>
      <c r="CQ16" s="572"/>
      <c r="CR16" s="572"/>
      <c r="CS16" s="572"/>
      <c r="CT16" s="572"/>
      <c r="CU16" s="572"/>
      <c r="CV16" s="572"/>
      <c r="CW16" s="572"/>
      <c r="CX16" s="572"/>
      <c r="CY16" s="572"/>
      <c r="CZ16" s="572"/>
      <c r="DA16" s="572"/>
      <c r="DB16" s="572"/>
      <c r="DC16" s="572"/>
      <c r="DD16" s="572"/>
      <c r="DE16" s="572"/>
      <c r="DF16" s="572"/>
      <c r="DG16" s="572"/>
      <c r="DH16" s="572"/>
      <c r="DI16" s="572"/>
      <c r="DJ16" s="572"/>
      <c r="DK16" s="572"/>
      <c r="DL16" s="572"/>
      <c r="DM16" s="572"/>
      <c r="DN16" s="572"/>
      <c r="DO16" s="572"/>
      <c r="DP16" s="572"/>
      <c r="DQ16" s="572"/>
      <c r="DR16" s="572"/>
      <c r="DS16" s="572"/>
      <c r="DT16" s="572"/>
      <c r="DU16" s="572"/>
      <c r="DV16" s="572"/>
      <c r="DW16" s="572"/>
      <c r="DX16" s="572"/>
      <c r="DY16" s="572"/>
      <c r="DZ16" s="572"/>
      <c r="EA16" s="572"/>
      <c r="EB16" s="572"/>
      <c r="EC16" s="572"/>
      <c r="ED16" s="572"/>
      <c r="EE16" s="572"/>
      <c r="EF16" s="572"/>
      <c r="EG16" s="572"/>
      <c r="EH16" s="572"/>
      <c r="EI16" s="572"/>
      <c r="EJ16" s="572"/>
      <c r="EK16" s="572"/>
      <c r="EL16" s="572"/>
      <c r="EM16" s="572"/>
      <c r="EN16" s="572"/>
      <c r="EO16" s="572"/>
      <c r="EP16" s="572"/>
      <c r="EQ16" s="572"/>
      <c r="ER16" s="572"/>
      <c r="ES16" s="572"/>
      <c r="ET16" s="572"/>
      <c r="EU16" s="572"/>
      <c r="EV16" s="572"/>
      <c r="EW16" s="572"/>
      <c r="EX16" s="572"/>
      <c r="EY16" s="572"/>
      <c r="EZ16" s="572"/>
      <c r="FA16" s="572"/>
      <c r="FB16" s="572"/>
      <c r="FC16" s="572"/>
      <c r="FD16" s="572"/>
      <c r="FE16" s="572"/>
      <c r="FF16" s="572"/>
      <c r="FG16" s="572"/>
      <c r="FH16" s="572"/>
      <c r="FI16" s="572"/>
      <c r="FJ16" s="572"/>
      <c r="FK16" s="572"/>
      <c r="FL16" s="572"/>
      <c r="FM16" s="572"/>
      <c r="FN16" s="572"/>
      <c r="FO16" s="572"/>
      <c r="FP16" s="572"/>
      <c r="FQ16" s="572"/>
      <c r="FR16" s="572"/>
      <c r="FS16" s="572"/>
      <c r="FT16" s="572"/>
      <c r="FU16" s="572"/>
      <c r="FV16" s="572"/>
      <c r="FW16" s="572"/>
      <c r="FX16" s="572"/>
      <c r="FY16" s="572"/>
      <c r="FZ16" s="572"/>
      <c r="GA16" s="572"/>
      <c r="GB16" s="572"/>
      <c r="GC16" s="572"/>
      <c r="GD16" s="572"/>
      <c r="GE16" s="572"/>
      <c r="GF16" s="572"/>
      <c r="GG16" s="572"/>
      <c r="GH16" s="572"/>
      <c r="GI16" s="572"/>
      <c r="GJ16" s="572"/>
      <c r="GK16" s="572"/>
      <c r="GL16" s="572"/>
      <c r="GM16" s="572"/>
      <c r="GN16" s="572"/>
      <c r="GO16" s="572"/>
      <c r="GP16" s="572"/>
      <c r="GQ16" s="572"/>
      <c r="GR16" s="572"/>
      <c r="GS16" s="572"/>
      <c r="GT16" s="572"/>
      <c r="GU16" s="572"/>
      <c r="GV16" s="572"/>
      <c r="GW16" s="572"/>
      <c r="GX16" s="572"/>
      <c r="GY16" s="572"/>
      <c r="GZ16" s="572"/>
      <c r="HA16" s="572"/>
      <c r="HB16" s="572"/>
      <c r="HC16" s="572"/>
      <c r="HD16" s="572"/>
      <c r="HE16" s="572"/>
      <c r="HF16" s="572"/>
      <c r="HG16" s="572"/>
      <c r="HH16" s="572"/>
      <c r="HI16" s="572"/>
      <c r="HJ16" s="572"/>
      <c r="HK16" s="572"/>
      <c r="HL16" s="572"/>
      <c r="HM16" s="572"/>
      <c r="HN16" s="572"/>
      <c r="HO16" s="572"/>
      <c r="HP16" s="572"/>
      <c r="HQ16" s="572"/>
      <c r="HR16" s="572"/>
      <c r="HS16" s="572"/>
      <c r="HT16" s="572"/>
      <c r="HU16" s="572"/>
      <c r="HV16" s="572"/>
      <c r="HW16" s="572"/>
      <c r="HX16" s="572"/>
      <c r="HY16" s="572"/>
      <c r="HZ16" s="572"/>
      <c r="IA16" s="572"/>
      <c r="IB16" s="572"/>
      <c r="IC16" s="572"/>
      <c r="ID16" s="572"/>
      <c r="IE16" s="572"/>
      <c r="IF16" s="572"/>
      <c r="IG16" s="572"/>
      <c r="IH16" s="572"/>
      <c r="II16" s="572"/>
      <c r="IJ16" s="572"/>
      <c r="IK16" s="572"/>
      <c r="IL16" s="572"/>
      <c r="IM16" s="572"/>
      <c r="IN16" s="572"/>
      <c r="IO16" s="572"/>
      <c r="IP16" s="572"/>
      <c r="IQ16" s="572"/>
      <c r="IR16" s="572"/>
      <c r="IS16" s="572"/>
      <c r="IT16" s="572"/>
      <c r="IU16" s="572"/>
      <c r="IV16" s="572"/>
      <c r="IW16" s="572"/>
      <c r="IX16" s="572"/>
      <c r="IY16" s="572"/>
      <c r="IZ16" s="572"/>
      <c r="JA16" s="572"/>
      <c r="JB16" s="572"/>
      <c r="JC16" s="572"/>
      <c r="JD16" s="572"/>
      <c r="JE16" s="572"/>
      <c r="JF16" s="572"/>
      <c r="JG16" s="572"/>
      <c r="JH16" s="572"/>
      <c r="JI16" s="572"/>
      <c r="JJ16" s="572"/>
      <c r="JK16" s="572"/>
      <c r="JL16" s="572"/>
      <c r="JM16" s="572"/>
      <c r="JN16" s="572"/>
      <c r="JO16" s="572"/>
      <c r="JP16" s="572"/>
      <c r="JQ16" s="572"/>
      <c r="JR16" s="572"/>
      <c r="JS16" s="572"/>
      <c r="JT16" s="572"/>
      <c r="JU16" s="572"/>
      <c r="JV16" s="572"/>
      <c r="JW16" s="572"/>
      <c r="JX16" s="572"/>
      <c r="JY16" s="572"/>
      <c r="JZ16" s="572"/>
      <c r="KA16" s="572"/>
      <c r="KB16" s="572"/>
      <c r="KC16" s="572"/>
      <c r="KD16" s="572"/>
      <c r="KE16" s="572"/>
      <c r="KF16" s="572"/>
      <c r="KG16" s="572"/>
      <c r="KH16" s="572"/>
      <c r="KI16" s="572"/>
      <c r="KJ16" s="572"/>
      <c r="KK16" s="572"/>
      <c r="KL16" s="572"/>
      <c r="KM16" s="572"/>
      <c r="KN16" s="572"/>
      <c r="KO16" s="572"/>
      <c r="KP16" s="572"/>
      <c r="KQ16" s="572"/>
      <c r="KR16" s="572"/>
      <c r="KS16" s="572"/>
      <c r="KT16" s="572"/>
      <c r="KU16" s="572"/>
      <c r="KV16" s="572"/>
      <c r="KW16" s="572"/>
      <c r="KX16" s="572"/>
      <c r="KY16" s="572"/>
      <c r="KZ16" s="572"/>
      <c r="LA16" s="572"/>
      <c r="LB16" s="572"/>
      <c r="LC16" s="572"/>
      <c r="LD16" s="572"/>
      <c r="LE16" s="572"/>
      <c r="LF16" s="572"/>
      <c r="LG16" s="572"/>
      <c r="LH16" s="572"/>
      <c r="LI16" s="572"/>
      <c r="LJ16" s="572"/>
      <c r="LK16" s="572"/>
      <c r="LL16" s="572"/>
      <c r="LM16" s="572"/>
      <c r="LN16" s="572"/>
      <c r="LO16" s="572"/>
      <c r="LP16" s="572"/>
      <c r="LQ16" s="572"/>
      <c r="LR16" s="572"/>
      <c r="LS16" s="572"/>
      <c r="LT16" s="572"/>
      <c r="LU16" s="572"/>
      <c r="LV16" s="572"/>
      <c r="LW16" s="572"/>
      <c r="LX16" s="572"/>
      <c r="LY16" s="572"/>
      <c r="LZ16" s="572"/>
      <c r="MA16" s="572"/>
      <c r="MB16" s="572"/>
      <c r="MC16" s="572"/>
      <c r="MD16" s="572"/>
      <c r="ME16" s="572"/>
      <c r="MF16" s="572"/>
      <c r="MG16" s="572"/>
      <c r="MH16" s="572"/>
      <c r="MI16" s="572"/>
      <c r="MJ16" s="572"/>
    </row>
    <row r="17" spans="1:349" s="577" customFormat="1" ht="29.1" customHeight="1" thickBot="1" x14ac:dyDescent="0.3">
      <c r="A17" s="597" t="s">
        <v>2757</v>
      </c>
      <c r="B17" s="592" t="s">
        <v>2637</v>
      </c>
      <c r="C17" s="598" t="s">
        <v>2636</v>
      </c>
      <c r="D17" s="592" t="s">
        <v>102</v>
      </c>
      <c r="E17" s="598" t="s">
        <v>40</v>
      </c>
      <c r="F17" s="591" t="s">
        <v>2852</v>
      </c>
      <c r="G17" s="591" t="s">
        <v>2853</v>
      </c>
      <c r="H17" s="599" t="s">
        <v>2854</v>
      </c>
      <c r="I17" s="600" t="s">
        <v>2684</v>
      </c>
      <c r="J17" s="600" t="s">
        <v>2855</v>
      </c>
      <c r="K17" s="600" t="s">
        <v>2686</v>
      </c>
      <c r="L17" s="592" t="s">
        <v>2755</v>
      </c>
      <c r="M17" s="592" t="s">
        <v>2756</v>
      </c>
      <c r="N17" s="592" t="s">
        <v>2644</v>
      </c>
      <c r="O17" s="592" t="s">
        <v>6</v>
      </c>
      <c r="P17" s="591" t="s">
        <v>84</v>
      </c>
      <c r="Q17" s="592" t="s">
        <v>2720</v>
      </c>
      <c r="R17" s="592">
        <v>2019</v>
      </c>
      <c r="S17" s="592" t="s">
        <v>2758</v>
      </c>
      <c r="T17" s="592" t="s">
        <v>2759</v>
      </c>
      <c r="U17" s="591" t="s">
        <v>54</v>
      </c>
      <c r="V17" s="598" t="s">
        <v>54</v>
      </c>
      <c r="W17" s="592" t="s">
        <v>84</v>
      </c>
      <c r="X17" s="592" t="s">
        <v>84</v>
      </c>
      <c r="Y17" s="592" t="s">
        <v>84</v>
      </c>
      <c r="Z17" s="592" t="s">
        <v>84</v>
      </c>
      <c r="AA17" s="592" t="s">
        <v>84</v>
      </c>
      <c r="AB17" s="601" t="s">
        <v>54</v>
      </c>
      <c r="AC17" s="601" t="s">
        <v>54</v>
      </c>
      <c r="AD17" s="602"/>
      <c r="AE17" s="601" t="s">
        <v>62</v>
      </c>
      <c r="AF17" s="601" t="s">
        <v>62</v>
      </c>
      <c r="AG17" s="605">
        <v>0</v>
      </c>
      <c r="AH17" s="605">
        <v>0</v>
      </c>
      <c r="AI17" s="605">
        <v>0</v>
      </c>
      <c r="AJ17" s="605">
        <v>0</v>
      </c>
      <c r="AK17" s="645">
        <v>0</v>
      </c>
      <c r="AL17" s="645">
        <v>0</v>
      </c>
      <c r="AM17" s="605"/>
      <c r="AN17" s="659">
        <f>Monitoreo!AN17</f>
        <v>0</v>
      </c>
      <c r="AO17" s="659">
        <f>Monitoreo!AO17</f>
        <v>0</v>
      </c>
      <c r="AP17" s="659">
        <f>Monitoreo!AP17</f>
        <v>0</v>
      </c>
      <c r="AQ17" s="659">
        <f>Monitoreo!AQ17</f>
        <v>0</v>
      </c>
      <c r="AR17" s="659">
        <f>Monitoreo!AR17</f>
        <v>0</v>
      </c>
      <c r="AS17" s="659">
        <f>Monitoreo!AS17</f>
        <v>0</v>
      </c>
      <c r="AT17" s="660">
        <f>Monitoreo!AT17</f>
        <v>0</v>
      </c>
      <c r="AU17" s="660">
        <f>Monitoreo!AU17</f>
        <v>0</v>
      </c>
      <c r="AV17" s="659">
        <f>Evaluacion!AV17</f>
        <v>0</v>
      </c>
      <c r="AW17" s="659">
        <f>Evaluacion!AW17</f>
        <v>0</v>
      </c>
      <c r="AX17" s="659">
        <f>Evaluacion!AX17</f>
        <v>0</v>
      </c>
      <c r="AY17" s="659">
        <f>Evaluacion!AY17</f>
        <v>0</v>
      </c>
      <c r="AZ17" s="661">
        <f>Evaluacion!AZ17</f>
        <v>0</v>
      </c>
      <c r="BA17" s="660">
        <f>Evaluacion!BA17</f>
        <v>0</v>
      </c>
      <c r="BB17" s="659">
        <f>Evaluacion!BB17</f>
        <v>0</v>
      </c>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581"/>
      <c r="CG17" s="581"/>
      <c r="CH17" s="581"/>
      <c r="CI17" s="581"/>
      <c r="CJ17" s="581"/>
      <c r="CK17" s="581"/>
      <c r="CL17" s="581"/>
      <c r="CM17" s="581"/>
      <c r="CN17" s="581"/>
      <c r="CO17" s="581"/>
      <c r="CP17" s="581"/>
      <c r="CQ17" s="581"/>
      <c r="CR17" s="581"/>
      <c r="CS17" s="581"/>
      <c r="CT17" s="581"/>
      <c r="CU17" s="581"/>
      <c r="CV17" s="581"/>
      <c r="CW17" s="581"/>
      <c r="CX17" s="581"/>
      <c r="CY17" s="581"/>
      <c r="CZ17" s="581"/>
      <c r="DA17" s="581"/>
      <c r="DB17" s="581"/>
      <c r="DC17" s="581"/>
      <c r="DD17" s="581"/>
      <c r="DE17" s="581"/>
      <c r="DF17" s="581"/>
      <c r="DG17" s="581"/>
      <c r="DH17" s="581"/>
      <c r="DI17" s="581"/>
      <c r="DJ17" s="581"/>
      <c r="DK17" s="581"/>
      <c r="DL17" s="581"/>
      <c r="DM17" s="581"/>
      <c r="DN17" s="581"/>
      <c r="DO17" s="581"/>
      <c r="DP17" s="581"/>
      <c r="DQ17" s="581"/>
      <c r="DR17" s="581"/>
      <c r="DS17" s="581"/>
      <c r="DT17" s="581"/>
      <c r="DU17" s="581"/>
      <c r="DV17" s="581"/>
      <c r="DW17" s="581"/>
      <c r="DX17" s="581"/>
      <c r="DY17" s="581"/>
      <c r="DZ17" s="581"/>
      <c r="EA17" s="581"/>
      <c r="EB17" s="581"/>
      <c r="EC17" s="581"/>
      <c r="ED17" s="581"/>
      <c r="EE17" s="581"/>
      <c r="EF17" s="581"/>
      <c r="EG17" s="581"/>
      <c r="EH17" s="581"/>
      <c r="EI17" s="581"/>
      <c r="EJ17" s="581"/>
      <c r="EK17" s="581"/>
      <c r="EL17" s="581"/>
      <c r="EM17" s="581"/>
      <c r="EN17" s="581"/>
      <c r="EO17" s="581"/>
      <c r="EP17" s="581"/>
      <c r="EQ17" s="581"/>
      <c r="ER17" s="581"/>
      <c r="ES17" s="581"/>
      <c r="ET17" s="581"/>
      <c r="EU17" s="581"/>
      <c r="EV17" s="581"/>
      <c r="EW17" s="581"/>
      <c r="EX17" s="581"/>
      <c r="EY17" s="581"/>
      <c r="EZ17" s="581"/>
      <c r="FA17" s="581"/>
      <c r="FB17" s="581"/>
      <c r="FC17" s="581"/>
      <c r="FD17" s="581"/>
      <c r="FE17" s="581"/>
      <c r="FF17" s="581"/>
      <c r="FG17" s="581"/>
      <c r="FH17" s="581"/>
      <c r="FI17" s="581"/>
      <c r="FJ17" s="581"/>
      <c r="FK17" s="581"/>
      <c r="FL17" s="581"/>
      <c r="FM17" s="581"/>
      <c r="FN17" s="581"/>
      <c r="FO17" s="581"/>
      <c r="FP17" s="581"/>
      <c r="FQ17" s="581"/>
      <c r="FR17" s="581"/>
      <c r="FS17" s="581"/>
      <c r="FT17" s="581"/>
      <c r="FU17" s="581"/>
      <c r="FV17" s="581"/>
      <c r="FW17" s="581"/>
      <c r="FX17" s="581"/>
      <c r="FY17" s="581"/>
      <c r="FZ17" s="581"/>
      <c r="GA17" s="581"/>
      <c r="GB17" s="581"/>
      <c r="GC17" s="581"/>
      <c r="GD17" s="581"/>
      <c r="GE17" s="581"/>
      <c r="GF17" s="581"/>
      <c r="GG17" s="581"/>
      <c r="GH17" s="581"/>
      <c r="GI17" s="581"/>
      <c r="GJ17" s="581"/>
      <c r="GK17" s="581"/>
      <c r="GL17" s="581"/>
      <c r="GM17" s="581"/>
      <c r="GN17" s="581"/>
      <c r="GO17" s="581"/>
      <c r="GP17" s="581"/>
      <c r="GQ17" s="581"/>
      <c r="GR17" s="581"/>
      <c r="GS17" s="581"/>
      <c r="GT17" s="581"/>
      <c r="GU17" s="581"/>
      <c r="GV17" s="581"/>
      <c r="GW17" s="581"/>
      <c r="GX17" s="581"/>
      <c r="GY17" s="581"/>
      <c r="GZ17" s="581"/>
      <c r="HA17" s="581"/>
      <c r="HB17" s="581"/>
      <c r="HC17" s="581"/>
      <c r="HD17" s="581"/>
      <c r="HE17" s="581"/>
      <c r="HF17" s="581"/>
      <c r="HG17" s="581"/>
      <c r="HH17" s="581"/>
      <c r="HI17" s="581"/>
      <c r="HJ17" s="581"/>
      <c r="HK17" s="581"/>
      <c r="HL17" s="581"/>
      <c r="HM17" s="581"/>
      <c r="HN17" s="581"/>
      <c r="HO17" s="581"/>
      <c r="HP17" s="581"/>
      <c r="HQ17" s="581"/>
      <c r="HR17" s="581"/>
      <c r="HS17" s="581"/>
      <c r="HT17" s="581"/>
      <c r="HU17" s="581"/>
      <c r="HV17" s="581"/>
      <c r="HW17" s="581"/>
      <c r="HX17" s="581"/>
      <c r="HY17" s="581"/>
      <c r="HZ17" s="581"/>
      <c r="IA17" s="581"/>
      <c r="IB17" s="581"/>
      <c r="IC17" s="581"/>
      <c r="ID17" s="581"/>
      <c r="IE17" s="581"/>
      <c r="IF17" s="581"/>
      <c r="IG17" s="581"/>
      <c r="IH17" s="581"/>
      <c r="II17" s="581"/>
      <c r="IJ17" s="581"/>
      <c r="IK17" s="581"/>
      <c r="IL17" s="581"/>
      <c r="IM17" s="581"/>
      <c r="IN17" s="581"/>
      <c r="IO17" s="581"/>
      <c r="IP17" s="581"/>
      <c r="IQ17" s="581"/>
      <c r="IR17" s="581"/>
      <c r="IS17" s="581"/>
      <c r="IT17" s="581"/>
      <c r="IU17" s="581"/>
      <c r="IV17" s="581"/>
      <c r="IW17" s="581"/>
      <c r="IX17" s="581"/>
      <c r="IY17" s="581"/>
      <c r="IZ17" s="581"/>
      <c r="JA17" s="581"/>
      <c r="JB17" s="581"/>
      <c r="JC17" s="581"/>
      <c r="JD17" s="581"/>
      <c r="JE17" s="581"/>
      <c r="JF17" s="581"/>
      <c r="JG17" s="581"/>
      <c r="JH17" s="581"/>
      <c r="JI17" s="581"/>
      <c r="JJ17" s="581"/>
      <c r="JK17" s="581"/>
      <c r="JL17" s="581"/>
      <c r="JM17" s="581"/>
      <c r="JN17" s="581"/>
      <c r="JO17" s="581"/>
      <c r="JP17" s="581"/>
      <c r="JQ17" s="581"/>
      <c r="JR17" s="581"/>
      <c r="JS17" s="581"/>
      <c r="JT17" s="581"/>
      <c r="JU17" s="581"/>
      <c r="JV17" s="581"/>
      <c r="JW17" s="581"/>
      <c r="JX17" s="581"/>
      <c r="JY17" s="581"/>
      <c r="JZ17" s="581"/>
      <c r="KA17" s="581"/>
      <c r="KB17" s="581"/>
      <c r="KC17" s="581"/>
      <c r="KD17" s="581"/>
      <c r="KE17" s="581"/>
      <c r="KF17" s="581"/>
      <c r="KG17" s="581"/>
      <c r="KH17" s="581"/>
      <c r="KI17" s="581"/>
      <c r="KJ17" s="581"/>
      <c r="KK17" s="581"/>
      <c r="KL17" s="581"/>
      <c r="KM17" s="581"/>
      <c r="KN17" s="581"/>
      <c r="KO17" s="581"/>
      <c r="KP17" s="581"/>
      <c r="KQ17" s="581"/>
      <c r="KR17" s="581"/>
      <c r="KS17" s="581"/>
      <c r="KT17" s="581"/>
      <c r="KU17" s="581"/>
      <c r="KV17" s="581"/>
      <c r="KW17" s="581"/>
      <c r="KX17" s="581"/>
      <c r="KY17" s="581"/>
      <c r="KZ17" s="581"/>
      <c r="LA17" s="581"/>
      <c r="LB17" s="581"/>
      <c r="LC17" s="581"/>
      <c r="LD17" s="581"/>
      <c r="LE17" s="581"/>
      <c r="LF17" s="581"/>
      <c r="LG17" s="581"/>
      <c r="LH17" s="581"/>
      <c r="LI17" s="581"/>
      <c r="LJ17" s="581"/>
      <c r="LK17" s="581"/>
      <c r="LL17" s="581"/>
      <c r="LM17" s="581"/>
      <c r="LN17" s="581"/>
      <c r="LO17" s="581"/>
      <c r="LP17" s="581"/>
      <c r="LQ17" s="581"/>
      <c r="LR17" s="581"/>
      <c r="LS17" s="581"/>
      <c r="LT17" s="581"/>
      <c r="LU17" s="581"/>
      <c r="LV17" s="581"/>
      <c r="LW17" s="581"/>
      <c r="LX17" s="581"/>
      <c r="LY17" s="581"/>
      <c r="LZ17" s="581"/>
      <c r="MA17" s="581"/>
      <c r="MB17" s="581"/>
      <c r="MC17" s="581"/>
      <c r="MD17" s="581"/>
      <c r="ME17" s="581"/>
      <c r="MF17" s="581"/>
      <c r="MG17" s="581"/>
      <c r="MH17" s="581"/>
      <c r="MI17" s="581"/>
      <c r="MJ17" s="581"/>
      <c r="MK17" s="581"/>
    </row>
    <row r="18" spans="1:349" s="577" customFormat="1" ht="153" customHeight="1" thickBot="1" x14ac:dyDescent="0.3">
      <c r="A18" s="597" t="s">
        <v>2856</v>
      </c>
      <c r="B18" s="592" t="s">
        <v>81</v>
      </c>
      <c r="C18" s="598" t="s">
        <v>24</v>
      </c>
      <c r="D18" s="592" t="s">
        <v>99</v>
      </c>
      <c r="E18" s="598" t="s">
        <v>81</v>
      </c>
      <c r="F18" s="591" t="s">
        <v>81</v>
      </c>
      <c r="G18" s="591" t="s">
        <v>2857</v>
      </c>
      <c r="H18" s="599" t="s">
        <v>2834</v>
      </c>
      <c r="I18" s="600" t="s">
        <v>2604</v>
      </c>
      <c r="J18" s="600" t="s">
        <v>2657</v>
      </c>
      <c r="K18" s="600" t="s">
        <v>2658</v>
      </c>
      <c r="L18" s="592" t="s">
        <v>252</v>
      </c>
      <c r="M18" s="592" t="s">
        <v>2858</v>
      </c>
      <c r="N18" s="592" t="s">
        <v>2644</v>
      </c>
      <c r="O18" s="592" t="s">
        <v>6</v>
      </c>
      <c r="P18" s="591" t="s">
        <v>84</v>
      </c>
      <c r="Q18" s="592" t="s">
        <v>2859</v>
      </c>
      <c r="R18" s="592">
        <v>2021</v>
      </c>
      <c r="S18" s="592" t="s">
        <v>2860</v>
      </c>
      <c r="T18" s="592" t="s">
        <v>2861</v>
      </c>
      <c r="U18" s="591" t="s">
        <v>2862</v>
      </c>
      <c r="V18" s="598" t="s">
        <v>2863</v>
      </c>
      <c r="W18" s="592">
        <v>1</v>
      </c>
      <c r="X18" s="592" t="s">
        <v>2858</v>
      </c>
      <c r="Y18" s="592" t="s">
        <v>2864</v>
      </c>
      <c r="Z18" s="592">
        <v>1</v>
      </c>
      <c r="AA18" s="592" t="s">
        <v>2865</v>
      </c>
      <c r="AB18" s="601">
        <v>44531</v>
      </c>
      <c r="AC18" s="601">
        <v>44773</v>
      </c>
      <c r="AD18" s="602"/>
      <c r="AE18" s="601" t="s">
        <v>64</v>
      </c>
      <c r="AF18" s="601" t="s">
        <v>64</v>
      </c>
      <c r="AG18" s="640">
        <v>45274</v>
      </c>
      <c r="AH18" s="605" t="s">
        <v>2866</v>
      </c>
      <c r="AI18" s="605" t="s">
        <v>2867</v>
      </c>
      <c r="AJ18" s="605" t="s">
        <v>2841</v>
      </c>
      <c r="AK18" s="642">
        <v>0.2</v>
      </c>
      <c r="AL18" s="645" t="s">
        <v>198</v>
      </c>
      <c r="AM18" s="605"/>
      <c r="AN18" s="677">
        <f>Monitoreo!AN18</f>
        <v>45342</v>
      </c>
      <c r="AO18" s="659" t="str">
        <f>Monitoreo!AO18</f>
        <v>PRIMER SEGUIMIENTO 2024: Se actualizó, aprobó, adoptó y publicó el Programa de Gestión Documental - PGD, conforme a los procesos archivísticos contemplados, dicho documento fue oficializado el día 01/12/2023 y  aprobado por Cómite Institucional de Gestión y Desempeño el pasado 22/12/2023 por todos sus integrantes, y publicado en la pagina web del insituto el pasado 10/01/2024 por la oficina asesora de comunicaciones, el cual se puede verificar en el siguiente link https://www.idipron.gov.co/gestion-documental-programa-de-gestion-documental.
Resultado del indicador: ((1/1)*100%)=100%
Análisis del indicador: Se actualizó, aprobó, adoptó y publicó el Programa de Gestión Documental - PGD, conforme a lo programado.
Estado: La actividad se encuentra finalizada</v>
      </c>
      <c r="AP18" s="659" t="str">
        <f>Monitoreo!AP18</f>
        <v>1. Programa de Gestión Documental actualizado versión 05. 
2. Pantallazo oficialización programa de Gestión Documental 
3. Acta Comité Institucional de Gestión y Desempeño - Aprobación Programa de Gestión Documental
4. Resolución 810-2023 - adopción Programa de Gestión Documental
5. Pantallazo solicitud y publicación en la página web</v>
      </c>
      <c r="AQ18" s="659" t="str">
        <f>Monitoreo!AQ18</f>
        <v>Ninguna</v>
      </c>
      <c r="AR18" s="659">
        <f>Monitoreo!AR18</f>
        <v>1</v>
      </c>
      <c r="AS18" s="659" t="str">
        <f>Monitoreo!AS18</f>
        <v>Se evidencia el programa y correo de oficialización con fecha del 1/12/2023.
Acta de aprobación del programa con fecha del  22/12/02023
Resolución 810 del 28/12/2023 por el cual se adopta el programa de Gestión Documental en la entidad.
La acción queda al 100%</v>
      </c>
      <c r="AT18" s="660">
        <f>Monitoreo!AT18</f>
        <v>-556</v>
      </c>
      <c r="AU18" s="660" t="str">
        <f>Monitoreo!AU18</f>
        <v>VENCIDO</v>
      </c>
      <c r="AV18" s="677">
        <f>Evaluacion!AV18</f>
        <v>45410</v>
      </c>
      <c r="AW18" s="659" t="str">
        <f>Evaluacion!AW18</f>
        <v xml:space="preserve">Se valida la ejecución de la acción con los documentos de actualización, aprobación, adopción y publicación del Programa de Gestión Documental - PGD, conforme a los procesos archivisticos contemplados. </v>
      </c>
      <c r="AX18" s="659" t="str">
        <f>Evaluacion!AX18</f>
        <v>N/A</v>
      </c>
      <c r="AY18" s="659" t="str">
        <f>Evaluacion!AY18</f>
        <v>Sergio Andres Castro Londoño</v>
      </c>
      <c r="AZ18" s="695">
        <f>Evaluacion!AZ18</f>
        <v>1</v>
      </c>
      <c r="BA18" s="659" t="str">
        <f>Evaluacion!BA18</f>
        <v>CERRADO</v>
      </c>
      <c r="BB18" s="659">
        <f>Evaluacion!BB18</f>
        <v>0</v>
      </c>
      <c r="BC18" s="572"/>
      <c r="BD18" s="572"/>
      <c r="BE18" s="572"/>
      <c r="BF18" s="572"/>
      <c r="BG18" s="572"/>
      <c r="BH18" s="572"/>
      <c r="BI18" s="572"/>
      <c r="BJ18" s="572"/>
      <c r="BK18" s="572"/>
      <c r="BL18" s="572"/>
      <c r="BM18" s="572"/>
      <c r="BN18" s="572"/>
      <c r="BO18" s="572"/>
      <c r="BP18" s="572"/>
      <c r="BQ18" s="572"/>
      <c r="BR18" s="572"/>
      <c r="BS18" s="572"/>
      <c r="BT18" s="572"/>
      <c r="BU18" s="572"/>
      <c r="BV18" s="572"/>
      <c r="BW18" s="572"/>
      <c r="BX18" s="572"/>
      <c r="BY18" s="572"/>
      <c r="BZ18" s="572"/>
      <c r="CA18" s="572"/>
      <c r="CB18" s="572"/>
      <c r="CC18" s="572"/>
      <c r="CD18" s="572"/>
      <c r="CE18" s="572"/>
      <c r="CF18" s="572"/>
      <c r="CG18" s="572"/>
      <c r="CH18" s="572"/>
      <c r="CI18" s="572"/>
      <c r="CJ18" s="572"/>
      <c r="CK18" s="572"/>
      <c r="CL18" s="572"/>
      <c r="CM18" s="572"/>
      <c r="CN18" s="572"/>
      <c r="CO18" s="572"/>
      <c r="CP18" s="572"/>
      <c r="CQ18" s="572"/>
      <c r="CR18" s="572"/>
      <c r="CS18" s="572"/>
      <c r="CT18" s="572"/>
      <c r="CU18" s="572"/>
      <c r="CV18" s="572"/>
      <c r="CW18" s="572"/>
      <c r="CX18" s="572"/>
      <c r="CY18" s="572"/>
      <c r="CZ18" s="572"/>
      <c r="DA18" s="572"/>
      <c r="DB18" s="572"/>
      <c r="DC18" s="572"/>
      <c r="DD18" s="572"/>
      <c r="DE18" s="572"/>
      <c r="DF18" s="572"/>
      <c r="DG18" s="572"/>
      <c r="DH18" s="572"/>
      <c r="DI18" s="572"/>
      <c r="DJ18" s="572"/>
      <c r="DK18" s="572"/>
      <c r="DL18" s="572"/>
      <c r="DM18" s="572"/>
      <c r="DN18" s="572"/>
      <c r="DO18" s="572"/>
      <c r="DP18" s="572"/>
      <c r="DQ18" s="572"/>
      <c r="DR18" s="572"/>
      <c r="DS18" s="572"/>
      <c r="DT18" s="572"/>
      <c r="DU18" s="572"/>
      <c r="DV18" s="572"/>
      <c r="DW18" s="572"/>
      <c r="DX18" s="572"/>
      <c r="DY18" s="572"/>
      <c r="DZ18" s="572"/>
      <c r="EA18" s="572"/>
      <c r="EB18" s="572"/>
      <c r="EC18" s="572"/>
      <c r="ED18" s="572"/>
      <c r="EE18" s="572"/>
      <c r="EF18" s="572"/>
      <c r="EG18" s="572"/>
      <c r="EH18" s="572"/>
      <c r="EI18" s="572"/>
      <c r="EJ18" s="572"/>
      <c r="EK18" s="572"/>
      <c r="EL18" s="572"/>
      <c r="EM18" s="572"/>
      <c r="EN18" s="572"/>
      <c r="EO18" s="572"/>
      <c r="EP18" s="572"/>
      <c r="EQ18" s="572"/>
      <c r="ER18" s="572"/>
      <c r="ES18" s="572"/>
      <c r="ET18" s="572"/>
      <c r="EU18" s="572"/>
      <c r="EV18" s="572"/>
      <c r="EW18" s="572"/>
      <c r="EX18" s="572"/>
      <c r="EY18" s="572"/>
      <c r="EZ18" s="572"/>
      <c r="FA18" s="572"/>
      <c r="FB18" s="572"/>
      <c r="FC18" s="572"/>
      <c r="FD18" s="572"/>
      <c r="FE18" s="572"/>
      <c r="FF18" s="572"/>
      <c r="FG18" s="572"/>
      <c r="FH18" s="572"/>
      <c r="FI18" s="572"/>
      <c r="FJ18" s="572"/>
      <c r="FK18" s="572"/>
      <c r="FL18" s="572"/>
      <c r="FM18" s="572"/>
      <c r="FN18" s="572"/>
      <c r="FO18" s="572"/>
      <c r="FP18" s="572"/>
      <c r="FQ18" s="572"/>
      <c r="FR18" s="572"/>
      <c r="FS18" s="572"/>
      <c r="FT18" s="572"/>
      <c r="FU18" s="572"/>
      <c r="FV18" s="572"/>
      <c r="FW18" s="572"/>
      <c r="FX18" s="572"/>
      <c r="FY18" s="572"/>
      <c r="FZ18" s="572"/>
      <c r="GA18" s="572"/>
      <c r="GB18" s="572"/>
      <c r="GC18" s="572"/>
      <c r="GD18" s="572"/>
      <c r="GE18" s="572"/>
      <c r="GF18" s="572"/>
      <c r="GG18" s="572"/>
      <c r="GH18" s="572"/>
      <c r="GI18" s="572"/>
      <c r="GJ18" s="572"/>
      <c r="GK18" s="572"/>
      <c r="GL18" s="572"/>
      <c r="GM18" s="572"/>
      <c r="GN18" s="572"/>
      <c r="GO18" s="572"/>
      <c r="GP18" s="572"/>
      <c r="GQ18" s="572"/>
      <c r="GR18" s="572"/>
      <c r="GS18" s="572"/>
      <c r="GT18" s="572"/>
      <c r="GU18" s="572"/>
      <c r="GV18" s="572"/>
      <c r="GW18" s="572"/>
      <c r="GX18" s="572"/>
      <c r="GY18" s="572"/>
      <c r="GZ18" s="572"/>
      <c r="HA18" s="572"/>
      <c r="HB18" s="572"/>
      <c r="HC18" s="572"/>
      <c r="HD18" s="572"/>
      <c r="HE18" s="572"/>
      <c r="HF18" s="572"/>
      <c r="HG18" s="572"/>
      <c r="HH18" s="572"/>
      <c r="HI18" s="572"/>
      <c r="HJ18" s="572"/>
      <c r="HK18" s="572"/>
      <c r="HL18" s="572"/>
      <c r="HM18" s="572"/>
      <c r="HN18" s="572"/>
      <c r="HO18" s="572"/>
      <c r="HP18" s="572"/>
      <c r="HQ18" s="572"/>
      <c r="HR18" s="572"/>
      <c r="HS18" s="572"/>
      <c r="HT18" s="572"/>
      <c r="HU18" s="572"/>
      <c r="HV18" s="572"/>
      <c r="HW18" s="572"/>
      <c r="HX18" s="572"/>
      <c r="HY18" s="572"/>
      <c r="HZ18" s="572"/>
      <c r="IA18" s="572"/>
      <c r="IB18" s="572"/>
      <c r="IC18" s="572"/>
      <c r="ID18" s="572"/>
      <c r="IE18" s="572"/>
      <c r="IF18" s="572"/>
      <c r="IG18" s="572"/>
      <c r="IH18" s="572"/>
      <c r="II18" s="572"/>
      <c r="IJ18" s="572"/>
      <c r="IK18" s="572"/>
      <c r="IL18" s="572"/>
      <c r="IM18" s="572"/>
      <c r="IN18" s="572"/>
      <c r="IO18" s="572"/>
      <c r="IP18" s="572"/>
      <c r="IQ18" s="572"/>
      <c r="IR18" s="572"/>
      <c r="IS18" s="572"/>
      <c r="IT18" s="572"/>
      <c r="IU18" s="572"/>
      <c r="IV18" s="572"/>
      <c r="IW18" s="572"/>
      <c r="IX18" s="572"/>
      <c r="IY18" s="572"/>
      <c r="IZ18" s="572"/>
      <c r="JA18" s="572"/>
      <c r="JB18" s="572"/>
      <c r="JC18" s="572"/>
      <c r="JD18" s="572"/>
      <c r="JE18" s="572"/>
      <c r="JF18" s="572"/>
      <c r="JG18" s="572"/>
      <c r="JH18" s="572"/>
      <c r="JI18" s="572"/>
      <c r="JJ18" s="572"/>
      <c r="JK18" s="572"/>
      <c r="JL18" s="572"/>
      <c r="JM18" s="572"/>
      <c r="JN18" s="572"/>
      <c r="JO18" s="572"/>
      <c r="JP18" s="572"/>
      <c r="JQ18" s="572"/>
      <c r="JR18" s="572"/>
      <c r="JS18" s="572"/>
      <c r="JT18" s="572"/>
      <c r="JU18" s="572"/>
      <c r="JV18" s="572"/>
      <c r="JW18" s="572"/>
      <c r="JX18" s="572"/>
      <c r="JY18" s="572"/>
      <c r="JZ18" s="572"/>
      <c r="KA18" s="572"/>
      <c r="KB18" s="572"/>
      <c r="KC18" s="572"/>
      <c r="KD18" s="572"/>
      <c r="KE18" s="572"/>
      <c r="KF18" s="572"/>
      <c r="KG18" s="572"/>
      <c r="KH18" s="572"/>
      <c r="KI18" s="572"/>
      <c r="KJ18" s="572"/>
      <c r="KK18" s="572"/>
      <c r="KL18" s="572"/>
      <c r="KM18" s="572"/>
      <c r="KN18" s="572"/>
      <c r="KO18" s="572"/>
      <c r="KP18" s="572"/>
      <c r="KQ18" s="572"/>
      <c r="KR18" s="572"/>
      <c r="KS18" s="572"/>
      <c r="KT18" s="572"/>
      <c r="KU18" s="572"/>
      <c r="KV18" s="572"/>
      <c r="KW18" s="572"/>
      <c r="KX18" s="572"/>
      <c r="KY18" s="572"/>
      <c r="KZ18" s="572"/>
      <c r="LA18" s="572"/>
      <c r="LB18" s="572"/>
      <c r="LC18" s="572"/>
      <c r="LD18" s="572"/>
      <c r="LE18" s="572"/>
      <c r="LF18" s="572"/>
      <c r="LG18" s="572"/>
      <c r="LH18" s="572"/>
      <c r="LI18" s="572"/>
      <c r="LJ18" s="572"/>
      <c r="LK18" s="572"/>
      <c r="LL18" s="572"/>
      <c r="LM18" s="572"/>
      <c r="LN18" s="572"/>
      <c r="LO18" s="572"/>
      <c r="LP18" s="572"/>
      <c r="LQ18" s="572"/>
      <c r="LR18" s="572"/>
      <c r="LS18" s="572"/>
      <c r="LT18" s="572"/>
      <c r="LU18" s="572"/>
      <c r="LV18" s="572"/>
      <c r="LW18" s="572"/>
      <c r="LX18" s="572"/>
      <c r="LY18" s="572"/>
      <c r="LZ18" s="572"/>
      <c r="MA18" s="572"/>
      <c r="MB18" s="572"/>
      <c r="MC18" s="572"/>
      <c r="MD18" s="572"/>
      <c r="ME18" s="572"/>
      <c r="MF18" s="572"/>
      <c r="MG18" s="572"/>
      <c r="MH18" s="572"/>
      <c r="MI18" s="572"/>
      <c r="MJ18" s="572"/>
    </row>
    <row r="19" spans="1:349" s="580" customFormat="1" ht="23.45" customHeight="1" thickBot="1" x14ac:dyDescent="0.3">
      <c r="A19" s="597" t="s">
        <v>2868</v>
      </c>
      <c r="B19" s="592" t="s">
        <v>81</v>
      </c>
      <c r="C19" s="598" t="s">
        <v>24</v>
      </c>
      <c r="D19" s="592" t="s">
        <v>99</v>
      </c>
      <c r="E19" s="598" t="s">
        <v>81</v>
      </c>
      <c r="F19" s="591" t="s">
        <v>81</v>
      </c>
      <c r="G19" s="591" t="s">
        <v>2857</v>
      </c>
      <c r="H19" s="599" t="s">
        <v>2834</v>
      </c>
      <c r="I19" s="600" t="s">
        <v>2604</v>
      </c>
      <c r="J19" s="600" t="s">
        <v>2657</v>
      </c>
      <c r="K19" s="600" t="s">
        <v>2658</v>
      </c>
      <c r="L19" s="592" t="s">
        <v>252</v>
      </c>
      <c r="M19" s="592" t="s">
        <v>1303</v>
      </c>
      <c r="N19" s="592" t="s">
        <v>2644</v>
      </c>
      <c r="O19" s="592" t="s">
        <v>6</v>
      </c>
      <c r="P19" s="591" t="s">
        <v>84</v>
      </c>
      <c r="Q19" s="592" t="s">
        <v>2859</v>
      </c>
      <c r="R19" s="592">
        <v>2021</v>
      </c>
      <c r="S19" s="592" t="s">
        <v>2869</v>
      </c>
      <c r="T19" s="592" t="s">
        <v>2870</v>
      </c>
      <c r="U19" s="591" t="s">
        <v>2871</v>
      </c>
      <c r="V19" s="598" t="s">
        <v>2872</v>
      </c>
      <c r="W19" s="592">
        <v>1</v>
      </c>
      <c r="X19" s="592" t="s">
        <v>2873</v>
      </c>
      <c r="Y19" s="592" t="s">
        <v>2874</v>
      </c>
      <c r="Z19" s="592">
        <v>1</v>
      </c>
      <c r="AA19" s="592" t="s">
        <v>2875</v>
      </c>
      <c r="AB19" s="601">
        <v>44562</v>
      </c>
      <c r="AC19" s="601">
        <v>45641</v>
      </c>
      <c r="AD19" s="602"/>
      <c r="AE19" s="601" t="s">
        <v>64</v>
      </c>
      <c r="AF19" s="601" t="s">
        <v>64</v>
      </c>
      <c r="AG19" s="640">
        <v>45274</v>
      </c>
      <c r="AH19" s="605" t="s">
        <v>2866</v>
      </c>
      <c r="AI19" s="605" t="s">
        <v>2867</v>
      </c>
      <c r="AJ19" s="605" t="s">
        <v>2841</v>
      </c>
      <c r="AK19" s="645">
        <v>0</v>
      </c>
      <c r="AL19" s="645" t="s">
        <v>48</v>
      </c>
      <c r="AM19" s="605"/>
      <c r="AN19" s="659">
        <f>Monitoreo!AN19</f>
        <v>0</v>
      </c>
      <c r="AO19" s="659">
        <f>Monitoreo!AO19</f>
        <v>0</v>
      </c>
      <c r="AP19" s="659">
        <f>Monitoreo!AP19</f>
        <v>0</v>
      </c>
      <c r="AQ19" s="659">
        <f>Monitoreo!AQ19</f>
        <v>0</v>
      </c>
      <c r="AR19" s="659">
        <f>Monitoreo!AR19</f>
        <v>0</v>
      </c>
      <c r="AS19" s="659">
        <f>Monitoreo!AS19</f>
        <v>0</v>
      </c>
      <c r="AT19" s="660">
        <f>Monitoreo!AT19</f>
        <v>312</v>
      </c>
      <c r="AU19" s="660" t="str">
        <f>Monitoreo!AU19</f>
        <v>CON TIEMPO</v>
      </c>
      <c r="AV19" s="659">
        <f>Evaluacion!AV19</f>
        <v>45415</v>
      </c>
      <c r="AW19" s="659" t="str">
        <f>Evaluacion!AW19</f>
        <v>No se reportó avance de las acciones formuladas durante el seguimiento</v>
      </c>
      <c r="AX19" s="659" t="str">
        <f>Evaluacion!AX19</f>
        <v>Banco Terminológico  actualizado y aprobado</v>
      </c>
      <c r="AY19" s="659" t="str">
        <f>Evaluacion!AY19</f>
        <v>Jean Paul Pinzón Riaño</v>
      </c>
      <c r="AZ19" s="659">
        <f>Evaluacion!AZ19</f>
        <v>0</v>
      </c>
      <c r="BA19" s="659" t="str">
        <f>Evaluacion!BA19</f>
        <v>ABIERTO</v>
      </c>
      <c r="BB19" s="659">
        <f>Evaluacion!BB19</f>
        <v>0</v>
      </c>
      <c r="BC19" s="572"/>
      <c r="BD19" s="572"/>
      <c r="BE19" s="572"/>
      <c r="BF19" s="572"/>
      <c r="BG19" s="572"/>
      <c r="BH19" s="572"/>
      <c r="BI19" s="572"/>
      <c r="BJ19" s="572"/>
      <c r="BK19" s="572"/>
      <c r="BL19" s="572"/>
      <c r="BM19" s="572"/>
      <c r="BN19" s="572"/>
      <c r="BO19" s="572"/>
      <c r="BP19" s="572"/>
      <c r="BQ19" s="572"/>
      <c r="BR19" s="572"/>
      <c r="BS19" s="572"/>
      <c r="BT19" s="572"/>
      <c r="BU19" s="572"/>
      <c r="BV19" s="572"/>
      <c r="BW19" s="572"/>
      <c r="BX19" s="572"/>
      <c r="BY19" s="572"/>
      <c r="BZ19" s="572"/>
      <c r="CA19" s="572"/>
      <c r="CB19" s="572"/>
      <c r="CC19" s="572"/>
      <c r="CD19" s="572"/>
      <c r="CE19" s="572"/>
      <c r="CF19" s="572"/>
      <c r="CG19" s="572"/>
      <c r="CH19" s="572"/>
      <c r="CI19" s="572"/>
      <c r="CJ19" s="572"/>
      <c r="CK19" s="572"/>
      <c r="CL19" s="572"/>
      <c r="CM19" s="572"/>
      <c r="CN19" s="572"/>
      <c r="CO19" s="572"/>
      <c r="CP19" s="572"/>
      <c r="CQ19" s="572"/>
      <c r="CR19" s="572"/>
      <c r="CS19" s="572"/>
      <c r="CT19" s="572"/>
      <c r="CU19" s="572"/>
      <c r="CV19" s="572"/>
      <c r="CW19" s="572"/>
      <c r="CX19" s="572"/>
      <c r="CY19" s="572"/>
      <c r="CZ19" s="572"/>
      <c r="DA19" s="572"/>
      <c r="DB19" s="572"/>
      <c r="DC19" s="572"/>
      <c r="DD19" s="572"/>
      <c r="DE19" s="572"/>
      <c r="DF19" s="572"/>
      <c r="DG19" s="572"/>
      <c r="DH19" s="572"/>
      <c r="DI19" s="572"/>
      <c r="DJ19" s="572"/>
      <c r="DK19" s="572"/>
      <c r="DL19" s="572"/>
      <c r="DM19" s="572"/>
      <c r="DN19" s="572"/>
      <c r="DO19" s="572"/>
      <c r="DP19" s="572"/>
      <c r="DQ19" s="572"/>
      <c r="DR19" s="572"/>
      <c r="DS19" s="572"/>
      <c r="DT19" s="572"/>
      <c r="DU19" s="572"/>
      <c r="DV19" s="572"/>
      <c r="DW19" s="572"/>
      <c r="DX19" s="572"/>
      <c r="DY19" s="572"/>
      <c r="DZ19" s="572"/>
      <c r="EA19" s="572"/>
      <c r="EB19" s="572"/>
      <c r="EC19" s="572"/>
      <c r="ED19" s="572"/>
      <c r="EE19" s="572"/>
      <c r="EF19" s="572"/>
      <c r="EG19" s="572"/>
      <c r="EH19" s="572"/>
      <c r="EI19" s="572"/>
      <c r="EJ19" s="572"/>
      <c r="EK19" s="572"/>
      <c r="EL19" s="572"/>
      <c r="EM19" s="572"/>
      <c r="EN19" s="572"/>
      <c r="EO19" s="572"/>
      <c r="EP19" s="572"/>
      <c r="EQ19" s="572"/>
      <c r="ER19" s="572"/>
      <c r="ES19" s="572"/>
      <c r="ET19" s="572"/>
      <c r="EU19" s="572"/>
      <c r="EV19" s="572"/>
      <c r="EW19" s="572"/>
      <c r="EX19" s="572"/>
      <c r="EY19" s="572"/>
      <c r="EZ19" s="572"/>
      <c r="FA19" s="572"/>
      <c r="FB19" s="572"/>
      <c r="FC19" s="572"/>
      <c r="FD19" s="572"/>
      <c r="FE19" s="572"/>
      <c r="FF19" s="572"/>
      <c r="FG19" s="572"/>
      <c r="FH19" s="572"/>
      <c r="FI19" s="572"/>
      <c r="FJ19" s="572"/>
      <c r="FK19" s="572"/>
      <c r="FL19" s="572"/>
      <c r="FM19" s="572"/>
      <c r="FN19" s="572"/>
      <c r="FO19" s="572"/>
      <c r="FP19" s="572"/>
      <c r="FQ19" s="572"/>
      <c r="FR19" s="572"/>
      <c r="FS19" s="572"/>
      <c r="FT19" s="572"/>
      <c r="FU19" s="572"/>
      <c r="FV19" s="572"/>
      <c r="FW19" s="572"/>
      <c r="FX19" s="572"/>
      <c r="FY19" s="572"/>
      <c r="FZ19" s="572"/>
      <c r="GA19" s="572"/>
      <c r="GB19" s="572"/>
      <c r="GC19" s="572"/>
      <c r="GD19" s="572"/>
      <c r="GE19" s="572"/>
      <c r="GF19" s="572"/>
      <c r="GG19" s="572"/>
      <c r="GH19" s="572"/>
      <c r="GI19" s="572"/>
      <c r="GJ19" s="572"/>
      <c r="GK19" s="572"/>
      <c r="GL19" s="572"/>
      <c r="GM19" s="572"/>
      <c r="GN19" s="572"/>
      <c r="GO19" s="572"/>
      <c r="GP19" s="572"/>
      <c r="GQ19" s="572"/>
      <c r="GR19" s="572"/>
      <c r="GS19" s="572"/>
      <c r="GT19" s="572"/>
      <c r="GU19" s="572"/>
      <c r="GV19" s="572"/>
      <c r="GW19" s="572"/>
      <c r="GX19" s="572"/>
      <c r="GY19" s="572"/>
      <c r="GZ19" s="572"/>
      <c r="HA19" s="572"/>
      <c r="HB19" s="572"/>
      <c r="HC19" s="572"/>
      <c r="HD19" s="572"/>
      <c r="HE19" s="572"/>
      <c r="HF19" s="572"/>
      <c r="HG19" s="572"/>
      <c r="HH19" s="572"/>
      <c r="HI19" s="572"/>
      <c r="HJ19" s="572"/>
      <c r="HK19" s="572"/>
      <c r="HL19" s="572"/>
      <c r="HM19" s="572"/>
      <c r="HN19" s="572"/>
      <c r="HO19" s="572"/>
      <c r="HP19" s="572"/>
      <c r="HQ19" s="572"/>
      <c r="HR19" s="572"/>
      <c r="HS19" s="572"/>
      <c r="HT19" s="572"/>
      <c r="HU19" s="572"/>
      <c r="HV19" s="572"/>
      <c r="HW19" s="572"/>
      <c r="HX19" s="572"/>
      <c r="HY19" s="572"/>
      <c r="HZ19" s="572"/>
      <c r="IA19" s="572"/>
      <c r="IB19" s="572"/>
      <c r="IC19" s="572"/>
      <c r="ID19" s="572"/>
      <c r="IE19" s="572"/>
      <c r="IF19" s="572"/>
      <c r="IG19" s="572"/>
      <c r="IH19" s="572"/>
      <c r="II19" s="572"/>
      <c r="IJ19" s="572"/>
      <c r="IK19" s="572"/>
      <c r="IL19" s="572"/>
      <c r="IM19" s="572"/>
      <c r="IN19" s="572"/>
      <c r="IO19" s="572"/>
      <c r="IP19" s="572"/>
      <c r="IQ19" s="572"/>
      <c r="IR19" s="572"/>
      <c r="IS19" s="572"/>
      <c r="IT19" s="572"/>
      <c r="IU19" s="572"/>
      <c r="IV19" s="572"/>
      <c r="IW19" s="572"/>
      <c r="IX19" s="572"/>
      <c r="IY19" s="572"/>
      <c r="IZ19" s="572"/>
      <c r="JA19" s="572"/>
      <c r="JB19" s="572"/>
      <c r="JC19" s="572"/>
      <c r="JD19" s="572"/>
      <c r="JE19" s="572"/>
      <c r="JF19" s="572"/>
      <c r="JG19" s="572"/>
      <c r="JH19" s="572"/>
      <c r="JI19" s="572"/>
      <c r="JJ19" s="572"/>
      <c r="JK19" s="572"/>
      <c r="JL19" s="572"/>
      <c r="JM19" s="572"/>
      <c r="JN19" s="572"/>
      <c r="JO19" s="572"/>
      <c r="JP19" s="572"/>
      <c r="JQ19" s="572"/>
      <c r="JR19" s="572"/>
      <c r="JS19" s="572"/>
      <c r="JT19" s="572"/>
      <c r="JU19" s="572"/>
      <c r="JV19" s="572"/>
      <c r="JW19" s="572"/>
      <c r="JX19" s="572"/>
      <c r="JY19" s="572"/>
      <c r="JZ19" s="572"/>
      <c r="KA19" s="572"/>
      <c r="KB19" s="572"/>
      <c r="KC19" s="572"/>
      <c r="KD19" s="572"/>
      <c r="KE19" s="572"/>
      <c r="KF19" s="572"/>
      <c r="KG19" s="572"/>
      <c r="KH19" s="572"/>
      <c r="KI19" s="572"/>
      <c r="KJ19" s="572"/>
      <c r="KK19" s="572"/>
      <c r="KL19" s="572"/>
      <c r="KM19" s="572"/>
      <c r="KN19" s="572"/>
      <c r="KO19" s="572"/>
      <c r="KP19" s="572"/>
      <c r="KQ19" s="572"/>
      <c r="KR19" s="572"/>
      <c r="KS19" s="572"/>
      <c r="KT19" s="572"/>
      <c r="KU19" s="572"/>
      <c r="KV19" s="572"/>
      <c r="KW19" s="572"/>
      <c r="KX19" s="572"/>
      <c r="KY19" s="572"/>
      <c r="KZ19" s="572"/>
      <c r="LA19" s="572"/>
      <c r="LB19" s="572"/>
      <c r="LC19" s="572"/>
      <c r="LD19" s="572"/>
      <c r="LE19" s="572"/>
      <c r="LF19" s="572"/>
      <c r="LG19" s="572"/>
      <c r="LH19" s="572"/>
      <c r="LI19" s="572"/>
      <c r="LJ19" s="572"/>
      <c r="LK19" s="572"/>
      <c r="LL19" s="572"/>
      <c r="LM19" s="572"/>
      <c r="LN19" s="572"/>
      <c r="LO19" s="572"/>
      <c r="LP19" s="572"/>
      <c r="LQ19" s="572"/>
      <c r="LR19" s="572"/>
      <c r="LS19" s="572"/>
      <c r="LT19" s="572"/>
      <c r="LU19" s="572"/>
      <c r="LV19" s="572"/>
      <c r="LW19" s="572"/>
      <c r="LX19" s="572"/>
      <c r="LY19" s="572"/>
      <c r="LZ19" s="572"/>
      <c r="MA19" s="572"/>
      <c r="MB19" s="572"/>
      <c r="MC19" s="572"/>
      <c r="MD19" s="572"/>
      <c r="ME19" s="572"/>
      <c r="MF19" s="572"/>
      <c r="MG19" s="572"/>
      <c r="MH19" s="572"/>
      <c r="MI19" s="572"/>
      <c r="MJ19" s="572"/>
      <c r="MK19" s="577"/>
    </row>
    <row r="20" spans="1:349" s="577" customFormat="1" ht="23.45" customHeight="1" thickBot="1" x14ac:dyDescent="0.3">
      <c r="A20" s="597" t="s">
        <v>2876</v>
      </c>
      <c r="B20" s="592" t="s">
        <v>81</v>
      </c>
      <c r="C20" s="598" t="s">
        <v>24</v>
      </c>
      <c r="D20" s="592" t="s">
        <v>99</v>
      </c>
      <c r="E20" s="598" t="s">
        <v>81</v>
      </c>
      <c r="F20" s="591" t="s">
        <v>81</v>
      </c>
      <c r="G20" s="591" t="s">
        <v>2857</v>
      </c>
      <c r="H20" s="599" t="s">
        <v>2834</v>
      </c>
      <c r="I20" s="600" t="s">
        <v>2604</v>
      </c>
      <c r="J20" s="600" t="s">
        <v>2657</v>
      </c>
      <c r="K20" s="600" t="s">
        <v>2658</v>
      </c>
      <c r="L20" s="592" t="s">
        <v>252</v>
      </c>
      <c r="M20" s="592" t="s">
        <v>1303</v>
      </c>
      <c r="N20" s="592" t="s">
        <v>2644</v>
      </c>
      <c r="O20" s="592" t="s">
        <v>6</v>
      </c>
      <c r="P20" s="591" t="s">
        <v>84</v>
      </c>
      <c r="Q20" s="592" t="s">
        <v>2859</v>
      </c>
      <c r="R20" s="592">
        <v>2021</v>
      </c>
      <c r="S20" s="592" t="s">
        <v>2877</v>
      </c>
      <c r="T20" s="592" t="s">
        <v>2878</v>
      </c>
      <c r="U20" s="591" t="s">
        <v>2879</v>
      </c>
      <c r="V20" s="598" t="s">
        <v>2880</v>
      </c>
      <c r="W20" s="592">
        <v>1</v>
      </c>
      <c r="X20" s="592" t="s">
        <v>2881</v>
      </c>
      <c r="Y20" s="592" t="s">
        <v>2882</v>
      </c>
      <c r="Z20" s="592">
        <v>1</v>
      </c>
      <c r="AA20" s="592" t="s">
        <v>2883</v>
      </c>
      <c r="AB20" s="601">
        <v>44562</v>
      </c>
      <c r="AC20" s="601">
        <v>45641</v>
      </c>
      <c r="AD20" s="602"/>
      <c r="AE20" s="601" t="s">
        <v>64</v>
      </c>
      <c r="AF20" s="601" t="s">
        <v>64</v>
      </c>
      <c r="AG20" s="640">
        <v>45274</v>
      </c>
      <c r="AH20" s="605" t="s">
        <v>2866</v>
      </c>
      <c r="AI20" s="605" t="s">
        <v>2867</v>
      </c>
      <c r="AJ20" s="605" t="s">
        <v>2841</v>
      </c>
      <c r="AK20" s="645">
        <v>0</v>
      </c>
      <c r="AL20" s="645" t="s">
        <v>48</v>
      </c>
      <c r="AM20" s="605"/>
      <c r="AN20" s="659">
        <f>Monitoreo!AN20</f>
        <v>0</v>
      </c>
      <c r="AO20" s="659">
        <f>Monitoreo!AO20</f>
        <v>0</v>
      </c>
      <c r="AP20" s="659">
        <f>Monitoreo!AP20</f>
        <v>0</v>
      </c>
      <c r="AQ20" s="659">
        <f>Monitoreo!AQ20</f>
        <v>0</v>
      </c>
      <c r="AR20" s="659">
        <f>Monitoreo!AR20</f>
        <v>0</v>
      </c>
      <c r="AS20" s="659">
        <f>Monitoreo!AS20</f>
        <v>0</v>
      </c>
      <c r="AT20" s="660">
        <f>Monitoreo!AT20</f>
        <v>312</v>
      </c>
      <c r="AU20" s="660" t="str">
        <f>Monitoreo!AU20</f>
        <v>CON TIEMPO</v>
      </c>
      <c r="AV20" s="659">
        <f>Evaluacion!AV20</f>
        <v>45415</v>
      </c>
      <c r="AW20" s="659" t="str">
        <f>Evaluacion!AW20</f>
        <v>No se reportó avance de las acciones formuladas durante el seguimiento</v>
      </c>
      <c r="AX20" s="659" t="str">
        <f>Evaluacion!AX20</f>
        <v>Tablas de Control de Acceso actualizadas, aprobadas, adoptadas y publicadas</v>
      </c>
      <c r="AY20" s="659" t="str">
        <f>Evaluacion!AY20</f>
        <v>Jean Paul Pinzón Riaño</v>
      </c>
      <c r="AZ20" s="659">
        <f>Evaluacion!AZ20</f>
        <v>0</v>
      </c>
      <c r="BA20" s="659" t="str">
        <f>Evaluacion!BA20</f>
        <v>ABIERTO</v>
      </c>
      <c r="BB20" s="659">
        <f>Evaluacion!BB20</f>
        <v>0</v>
      </c>
      <c r="BC20" s="572"/>
      <c r="BD20" s="572"/>
      <c r="BE20" s="572"/>
      <c r="BF20" s="572"/>
      <c r="BG20" s="572"/>
      <c r="BH20" s="572"/>
      <c r="BI20" s="572"/>
      <c r="BJ20" s="572"/>
      <c r="BK20" s="572"/>
      <c r="BL20" s="572"/>
      <c r="BM20" s="572"/>
      <c r="BN20" s="572"/>
      <c r="BO20" s="572"/>
      <c r="BP20" s="572"/>
      <c r="BQ20" s="572"/>
      <c r="BR20" s="572"/>
      <c r="BS20" s="572"/>
      <c r="BT20" s="572"/>
      <c r="BU20" s="572"/>
      <c r="BV20" s="572"/>
      <c r="BW20" s="572"/>
      <c r="BX20" s="572"/>
      <c r="BY20" s="572"/>
      <c r="BZ20" s="572"/>
      <c r="CA20" s="572"/>
      <c r="CB20" s="572"/>
      <c r="CC20" s="572"/>
      <c r="CD20" s="572"/>
      <c r="CE20" s="572"/>
      <c r="CF20" s="572"/>
      <c r="CG20" s="572"/>
      <c r="CH20" s="572"/>
      <c r="CI20" s="572"/>
      <c r="CJ20" s="572"/>
      <c r="CK20" s="572"/>
      <c r="CL20" s="572"/>
      <c r="CM20" s="572"/>
      <c r="CN20" s="572"/>
      <c r="CO20" s="572"/>
      <c r="CP20" s="572"/>
      <c r="CQ20" s="572"/>
      <c r="CR20" s="572"/>
      <c r="CS20" s="572"/>
      <c r="CT20" s="572"/>
      <c r="CU20" s="572"/>
      <c r="CV20" s="572"/>
      <c r="CW20" s="572"/>
      <c r="CX20" s="572"/>
      <c r="CY20" s="572"/>
      <c r="CZ20" s="572"/>
      <c r="DA20" s="572"/>
      <c r="DB20" s="572"/>
      <c r="DC20" s="572"/>
      <c r="DD20" s="572"/>
      <c r="DE20" s="572"/>
      <c r="DF20" s="572"/>
      <c r="DG20" s="572"/>
      <c r="DH20" s="572"/>
      <c r="DI20" s="572"/>
      <c r="DJ20" s="572"/>
      <c r="DK20" s="572"/>
      <c r="DL20" s="572"/>
      <c r="DM20" s="572"/>
      <c r="DN20" s="572"/>
      <c r="DO20" s="572"/>
      <c r="DP20" s="572"/>
      <c r="DQ20" s="572"/>
      <c r="DR20" s="572"/>
      <c r="DS20" s="572"/>
      <c r="DT20" s="572"/>
      <c r="DU20" s="572"/>
      <c r="DV20" s="572"/>
      <c r="DW20" s="572"/>
      <c r="DX20" s="572"/>
      <c r="DY20" s="572"/>
      <c r="DZ20" s="572"/>
      <c r="EA20" s="572"/>
      <c r="EB20" s="572"/>
      <c r="EC20" s="572"/>
      <c r="ED20" s="572"/>
      <c r="EE20" s="572"/>
      <c r="EF20" s="572"/>
      <c r="EG20" s="572"/>
      <c r="EH20" s="572"/>
      <c r="EI20" s="572"/>
      <c r="EJ20" s="572"/>
      <c r="EK20" s="572"/>
      <c r="EL20" s="572"/>
      <c r="EM20" s="572"/>
      <c r="EN20" s="572"/>
      <c r="EO20" s="572"/>
      <c r="EP20" s="572"/>
      <c r="EQ20" s="572"/>
      <c r="ER20" s="572"/>
      <c r="ES20" s="572"/>
      <c r="ET20" s="572"/>
      <c r="EU20" s="572"/>
      <c r="EV20" s="572"/>
      <c r="EW20" s="572"/>
      <c r="EX20" s="572"/>
      <c r="EY20" s="572"/>
      <c r="EZ20" s="572"/>
      <c r="FA20" s="572"/>
      <c r="FB20" s="572"/>
      <c r="FC20" s="572"/>
      <c r="FD20" s="572"/>
      <c r="FE20" s="572"/>
      <c r="FF20" s="572"/>
      <c r="FG20" s="572"/>
      <c r="FH20" s="572"/>
      <c r="FI20" s="572"/>
      <c r="FJ20" s="572"/>
      <c r="FK20" s="572"/>
      <c r="FL20" s="572"/>
      <c r="FM20" s="572"/>
      <c r="FN20" s="572"/>
      <c r="FO20" s="572"/>
      <c r="FP20" s="572"/>
      <c r="FQ20" s="572"/>
      <c r="FR20" s="572"/>
      <c r="FS20" s="572"/>
      <c r="FT20" s="572"/>
      <c r="FU20" s="572"/>
      <c r="FV20" s="572"/>
      <c r="FW20" s="572"/>
      <c r="FX20" s="572"/>
      <c r="FY20" s="572"/>
      <c r="FZ20" s="572"/>
      <c r="GA20" s="572"/>
      <c r="GB20" s="572"/>
      <c r="GC20" s="572"/>
      <c r="GD20" s="572"/>
      <c r="GE20" s="572"/>
      <c r="GF20" s="572"/>
      <c r="GG20" s="572"/>
      <c r="GH20" s="572"/>
      <c r="GI20" s="572"/>
      <c r="GJ20" s="572"/>
      <c r="GK20" s="572"/>
      <c r="GL20" s="572"/>
      <c r="GM20" s="572"/>
      <c r="GN20" s="572"/>
      <c r="GO20" s="572"/>
      <c r="GP20" s="572"/>
      <c r="GQ20" s="572"/>
      <c r="GR20" s="572"/>
      <c r="GS20" s="572"/>
      <c r="GT20" s="572"/>
      <c r="GU20" s="572"/>
      <c r="GV20" s="572"/>
      <c r="GW20" s="572"/>
      <c r="GX20" s="572"/>
      <c r="GY20" s="572"/>
      <c r="GZ20" s="572"/>
      <c r="HA20" s="572"/>
      <c r="HB20" s="572"/>
      <c r="HC20" s="572"/>
      <c r="HD20" s="572"/>
      <c r="HE20" s="572"/>
      <c r="HF20" s="572"/>
      <c r="HG20" s="572"/>
      <c r="HH20" s="572"/>
      <c r="HI20" s="572"/>
      <c r="HJ20" s="572"/>
      <c r="HK20" s="572"/>
      <c r="HL20" s="572"/>
      <c r="HM20" s="572"/>
      <c r="HN20" s="572"/>
      <c r="HO20" s="572"/>
      <c r="HP20" s="572"/>
      <c r="HQ20" s="572"/>
      <c r="HR20" s="572"/>
      <c r="HS20" s="572"/>
      <c r="HT20" s="572"/>
      <c r="HU20" s="572"/>
      <c r="HV20" s="572"/>
      <c r="HW20" s="572"/>
      <c r="HX20" s="572"/>
      <c r="HY20" s="572"/>
      <c r="HZ20" s="572"/>
      <c r="IA20" s="572"/>
      <c r="IB20" s="572"/>
      <c r="IC20" s="572"/>
      <c r="ID20" s="572"/>
      <c r="IE20" s="572"/>
      <c r="IF20" s="572"/>
      <c r="IG20" s="572"/>
      <c r="IH20" s="572"/>
      <c r="II20" s="572"/>
      <c r="IJ20" s="572"/>
      <c r="IK20" s="572"/>
      <c r="IL20" s="572"/>
      <c r="IM20" s="572"/>
      <c r="IN20" s="572"/>
      <c r="IO20" s="572"/>
      <c r="IP20" s="572"/>
      <c r="IQ20" s="572"/>
      <c r="IR20" s="572"/>
      <c r="IS20" s="572"/>
      <c r="IT20" s="572"/>
      <c r="IU20" s="572"/>
      <c r="IV20" s="572"/>
      <c r="IW20" s="572"/>
      <c r="IX20" s="572"/>
      <c r="IY20" s="572"/>
      <c r="IZ20" s="572"/>
      <c r="JA20" s="572"/>
      <c r="JB20" s="572"/>
      <c r="JC20" s="572"/>
      <c r="JD20" s="572"/>
      <c r="JE20" s="572"/>
      <c r="JF20" s="572"/>
      <c r="JG20" s="572"/>
      <c r="JH20" s="572"/>
      <c r="JI20" s="572"/>
      <c r="JJ20" s="572"/>
      <c r="JK20" s="572"/>
      <c r="JL20" s="572"/>
      <c r="JM20" s="572"/>
      <c r="JN20" s="572"/>
      <c r="JO20" s="572"/>
      <c r="JP20" s="572"/>
      <c r="JQ20" s="572"/>
      <c r="JR20" s="572"/>
      <c r="JS20" s="572"/>
      <c r="JT20" s="572"/>
      <c r="JU20" s="572"/>
      <c r="JV20" s="572"/>
      <c r="JW20" s="572"/>
      <c r="JX20" s="572"/>
      <c r="JY20" s="572"/>
      <c r="JZ20" s="572"/>
      <c r="KA20" s="572"/>
      <c r="KB20" s="572"/>
      <c r="KC20" s="572"/>
      <c r="KD20" s="572"/>
      <c r="KE20" s="572"/>
      <c r="KF20" s="572"/>
      <c r="KG20" s="572"/>
      <c r="KH20" s="572"/>
      <c r="KI20" s="572"/>
      <c r="KJ20" s="572"/>
      <c r="KK20" s="572"/>
      <c r="KL20" s="572"/>
      <c r="KM20" s="572"/>
      <c r="KN20" s="572"/>
      <c r="KO20" s="572"/>
      <c r="KP20" s="572"/>
      <c r="KQ20" s="572"/>
      <c r="KR20" s="572"/>
      <c r="KS20" s="572"/>
      <c r="KT20" s="572"/>
      <c r="KU20" s="572"/>
      <c r="KV20" s="572"/>
      <c r="KW20" s="572"/>
      <c r="KX20" s="572"/>
      <c r="KY20" s="572"/>
      <c r="KZ20" s="572"/>
      <c r="LA20" s="572"/>
      <c r="LB20" s="572"/>
      <c r="LC20" s="572"/>
      <c r="LD20" s="572"/>
      <c r="LE20" s="572"/>
      <c r="LF20" s="572"/>
      <c r="LG20" s="572"/>
      <c r="LH20" s="572"/>
      <c r="LI20" s="572"/>
      <c r="LJ20" s="572"/>
      <c r="LK20" s="572"/>
      <c r="LL20" s="572"/>
      <c r="LM20" s="572"/>
      <c r="LN20" s="572"/>
      <c r="LO20" s="572"/>
      <c r="LP20" s="572"/>
      <c r="LQ20" s="572"/>
      <c r="LR20" s="572"/>
      <c r="LS20" s="572"/>
      <c r="LT20" s="572"/>
      <c r="LU20" s="572"/>
      <c r="LV20" s="572"/>
      <c r="LW20" s="572"/>
      <c r="LX20" s="572"/>
      <c r="LY20" s="572"/>
      <c r="LZ20" s="572"/>
      <c r="MA20" s="572"/>
      <c r="MB20" s="572"/>
      <c r="MC20" s="572"/>
      <c r="MD20" s="572"/>
      <c r="ME20" s="572"/>
      <c r="MF20" s="572"/>
      <c r="MG20" s="572"/>
      <c r="MH20" s="572"/>
      <c r="MI20" s="572"/>
      <c r="MJ20" s="572"/>
    </row>
    <row r="21" spans="1:349" ht="23.45" customHeight="1" thickBot="1" x14ac:dyDescent="0.3">
      <c r="A21" s="597" t="s">
        <v>2884</v>
      </c>
      <c r="B21" s="592" t="s">
        <v>2885</v>
      </c>
      <c r="C21" s="598" t="s">
        <v>2636</v>
      </c>
      <c r="D21" s="592" t="s">
        <v>102</v>
      </c>
      <c r="E21" s="598" t="s">
        <v>102</v>
      </c>
      <c r="F21" s="591" t="s">
        <v>2843</v>
      </c>
      <c r="G21" s="591" t="s">
        <v>2844</v>
      </c>
      <c r="H21" s="599" t="s">
        <v>2834</v>
      </c>
      <c r="I21" s="600" t="s">
        <v>2604</v>
      </c>
      <c r="J21" s="600" t="s">
        <v>2835</v>
      </c>
      <c r="K21" s="600" t="s">
        <v>2666</v>
      </c>
      <c r="L21" s="592" t="s">
        <v>2886</v>
      </c>
      <c r="M21" s="592" t="s">
        <v>2887</v>
      </c>
      <c r="N21" s="592" t="s">
        <v>1535</v>
      </c>
      <c r="O21" s="592" t="s">
        <v>6</v>
      </c>
      <c r="P21" s="591" t="s">
        <v>2888</v>
      </c>
      <c r="Q21" s="592" t="s">
        <v>2889</v>
      </c>
      <c r="R21" s="592">
        <v>2022</v>
      </c>
      <c r="S21" s="592" t="s">
        <v>2890</v>
      </c>
      <c r="T21" s="592" t="s">
        <v>2891</v>
      </c>
      <c r="U21" s="591" t="s">
        <v>2892</v>
      </c>
      <c r="V21" s="598" t="s">
        <v>2893</v>
      </c>
      <c r="W21" s="592">
        <v>1</v>
      </c>
      <c r="X21" s="592" t="s">
        <v>2894</v>
      </c>
      <c r="Y21" s="592" t="s">
        <v>2895</v>
      </c>
      <c r="Z21" s="615">
        <v>1</v>
      </c>
      <c r="AA21" s="592" t="s">
        <v>2896</v>
      </c>
      <c r="AB21" s="601">
        <v>45108</v>
      </c>
      <c r="AC21" s="601">
        <v>45290</v>
      </c>
      <c r="AD21" s="602"/>
      <c r="AE21" s="601" t="s">
        <v>64</v>
      </c>
      <c r="AF21" s="601" t="s">
        <v>64</v>
      </c>
      <c r="AG21" s="640">
        <v>45310</v>
      </c>
      <c r="AH21" s="605" t="s">
        <v>2897</v>
      </c>
      <c r="AI21" s="605" t="s">
        <v>2898</v>
      </c>
      <c r="AJ21" s="605" t="s">
        <v>2841</v>
      </c>
      <c r="AK21" s="645">
        <v>0</v>
      </c>
      <c r="AL21" s="645" t="s">
        <v>198</v>
      </c>
      <c r="AM21" s="605"/>
      <c r="AN21" s="659">
        <f>Monitoreo!AN21</f>
        <v>45362</v>
      </c>
      <c r="AO21" s="659" t="str">
        <f>Monitoreo!AO21</f>
        <v>Se actualizó el procedimiento Abastecimiento de materias primas a los servicios de alimentación A-GIAE-PR-011, el cual fue oficializado el 10/01/2024, en el cual se incluyeron las especificaciones necesarias con relación a la cobertura de la población atendida (Condiciones generales 2, 3, 4, 5 y 6). La Seguridad Alimentaria y la Subdirección Poblacional, son quienes determinan las especificaciones con relación a la cobertura de la población atendida;  por tanto, son quienes diligenciarán y remitirán semanalmente el formato “solicitud de alimentos A-GIAE-FT-039” al Economato.
Se socializó mediante correo electrónico el día 15/01/2024.
Resultado del indicador: ((1/1)*100%)=100%
Análisis del indicador:Se realizó actualización del procedimiento A-GIAE-PR-011 Abastecimiento de materias primas a los servicios de alimentación, conforme a lo programado.
Estado: La actividad se encuentra finalizada</v>
      </c>
      <c r="AP21" s="659" t="str">
        <f>Monitoreo!AP21</f>
        <v>Procedimiento A-GIAE-PR-011 Abastecimiento de materias primas a los servicios de alimentación
Correo oficialización A-GIAE-PR-011 Abastecimiento de materias primas a los servicios de alimentación
Correo socialización A-GIAE-PR-011 Abastecimiento de materias primas a los servicios de alimentación</v>
      </c>
      <c r="AQ21" s="659" t="str">
        <f>Monitoreo!AQ21</f>
        <v>N/A</v>
      </c>
      <c r="AR21" s="659">
        <f>Monitoreo!AR21</f>
        <v>1</v>
      </c>
      <c r="AS21" s="659" t="str">
        <f>Monitoreo!AS21</f>
        <v>CUMPLIMIENTO TOTAL</v>
      </c>
      <c r="AT21" s="660">
        <f>Monitoreo!AT21</f>
        <v>-39</v>
      </c>
      <c r="AU21" s="660" t="str">
        <f>Monitoreo!AU21</f>
        <v>VENCIDO</v>
      </c>
      <c r="AV21" s="677">
        <f>Evaluacion!AV21</f>
        <v>45341</v>
      </c>
      <c r="AW21" s="659" t="str">
        <f>Evaluacion!AW21</f>
        <v>Se evidencia el cumplimiento de la acción la actualizó el procedimiento A-GIAE-PR-011 Abastecimiento de materias primas a los servicios de alimentación, el cual fue oficializado el 10/01/2024</v>
      </c>
      <c r="AX21" s="659" t="str">
        <f>Evaluacion!AX21</f>
        <v>N/A</v>
      </c>
      <c r="AY21" s="659" t="str">
        <f>Evaluacion!AY21</f>
        <v>Carlos Andrés Guerra Jiménez</v>
      </c>
      <c r="AZ21" s="664">
        <f>Evaluacion!AZ21</f>
        <v>1</v>
      </c>
      <c r="BA21" s="659" t="str">
        <f>Evaluacion!BA21</f>
        <v>CERRADO</v>
      </c>
      <c r="BB21" s="659">
        <f>Evaluacion!BB21</f>
        <v>0</v>
      </c>
      <c r="BC21" s="572"/>
      <c r="BD21" s="572"/>
      <c r="BE21" s="572"/>
      <c r="BF21" s="572"/>
      <c r="BG21" s="572"/>
      <c r="BH21" s="572"/>
      <c r="BI21" s="572"/>
      <c r="BJ21" s="572"/>
      <c r="BK21" s="572"/>
      <c r="BL21" s="572"/>
      <c r="BM21" s="572"/>
      <c r="BN21" s="572"/>
      <c r="BO21" s="572"/>
      <c r="BP21" s="572"/>
      <c r="BQ21" s="572"/>
      <c r="BR21" s="572"/>
      <c r="BS21" s="572"/>
      <c r="BT21" s="572"/>
      <c r="BU21" s="572"/>
      <c r="BV21" s="572"/>
      <c r="BW21" s="572"/>
      <c r="BX21" s="572"/>
      <c r="BY21" s="572"/>
      <c r="BZ21" s="572"/>
      <c r="CA21" s="572"/>
      <c r="CB21" s="572"/>
      <c r="CC21" s="572"/>
      <c r="CD21" s="572"/>
      <c r="CE21" s="572"/>
      <c r="CF21" s="572"/>
      <c r="CG21" s="572"/>
      <c r="CH21" s="572"/>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572"/>
      <c r="DF21" s="572"/>
      <c r="DG21" s="572"/>
      <c r="DH21" s="572"/>
      <c r="DI21" s="572"/>
      <c r="DJ21" s="572"/>
      <c r="DK21" s="572"/>
      <c r="DL21" s="572"/>
      <c r="DM21" s="572"/>
      <c r="DN21" s="572"/>
      <c r="DO21" s="572"/>
      <c r="DP21" s="572"/>
      <c r="DQ21" s="572"/>
      <c r="DR21" s="572"/>
      <c r="DS21" s="572"/>
      <c r="DT21" s="572"/>
      <c r="DU21" s="572"/>
      <c r="DV21" s="572"/>
      <c r="DW21" s="572"/>
      <c r="DX21" s="572"/>
      <c r="DY21" s="572"/>
      <c r="DZ21" s="572"/>
      <c r="EA21" s="572"/>
      <c r="EB21" s="572"/>
      <c r="EC21" s="572"/>
      <c r="ED21" s="572"/>
      <c r="EE21" s="572"/>
      <c r="EF21" s="572"/>
      <c r="EG21" s="572"/>
      <c r="EH21" s="572"/>
      <c r="EI21" s="572"/>
      <c r="EJ21" s="572"/>
      <c r="EK21" s="572"/>
      <c r="EL21" s="572"/>
      <c r="EM21" s="572"/>
      <c r="EN21" s="572"/>
      <c r="EO21" s="572"/>
      <c r="EP21" s="572"/>
      <c r="EQ21" s="572"/>
      <c r="ER21" s="572"/>
      <c r="ES21" s="572"/>
      <c r="ET21" s="572"/>
      <c r="EU21" s="572"/>
      <c r="EV21" s="572"/>
      <c r="EW21" s="572"/>
      <c r="EX21" s="572"/>
      <c r="EY21" s="572"/>
      <c r="EZ21" s="572"/>
      <c r="FA21" s="572"/>
      <c r="FB21" s="572"/>
      <c r="FC21" s="572"/>
      <c r="FD21" s="572"/>
      <c r="FE21" s="572"/>
      <c r="FF21" s="572"/>
      <c r="FG21" s="572"/>
      <c r="FH21" s="572"/>
      <c r="FI21" s="572"/>
      <c r="FJ21" s="572"/>
      <c r="FK21" s="572"/>
      <c r="FL21" s="572"/>
      <c r="FM21" s="572"/>
      <c r="FN21" s="572"/>
      <c r="FO21" s="572"/>
      <c r="FP21" s="572"/>
      <c r="FQ21" s="572"/>
      <c r="FR21" s="572"/>
      <c r="FS21" s="572"/>
      <c r="FT21" s="572"/>
      <c r="FU21" s="572"/>
      <c r="FV21" s="572"/>
      <c r="FW21" s="572"/>
      <c r="FX21" s="572"/>
      <c r="FY21" s="572"/>
      <c r="FZ21" s="572"/>
      <c r="GA21" s="572"/>
      <c r="GB21" s="572"/>
      <c r="GC21" s="572"/>
      <c r="GD21" s="572"/>
      <c r="GE21" s="572"/>
      <c r="GF21" s="572"/>
      <c r="GG21" s="572"/>
      <c r="GH21" s="572"/>
      <c r="GI21" s="572"/>
      <c r="GJ21" s="572"/>
      <c r="GK21" s="572"/>
      <c r="GL21" s="572"/>
      <c r="GM21" s="572"/>
      <c r="GN21" s="572"/>
      <c r="GO21" s="572"/>
      <c r="GP21" s="572"/>
      <c r="GQ21" s="572"/>
      <c r="GR21" s="572"/>
      <c r="GS21" s="572"/>
      <c r="GT21" s="572"/>
      <c r="GU21" s="572"/>
      <c r="GV21" s="572"/>
      <c r="GW21" s="572"/>
      <c r="GX21" s="572"/>
      <c r="GY21" s="572"/>
      <c r="GZ21" s="572"/>
      <c r="HA21" s="572"/>
      <c r="HB21" s="572"/>
      <c r="HC21" s="572"/>
      <c r="HD21" s="572"/>
      <c r="HE21" s="572"/>
      <c r="HF21" s="572"/>
      <c r="HG21" s="572"/>
      <c r="HH21" s="572"/>
      <c r="HI21" s="572"/>
      <c r="HJ21" s="572"/>
      <c r="HK21" s="572"/>
      <c r="HL21" s="572"/>
      <c r="HM21" s="572"/>
      <c r="HN21" s="572"/>
      <c r="HO21" s="572"/>
      <c r="HP21" s="572"/>
      <c r="HQ21" s="572"/>
      <c r="HR21" s="572"/>
      <c r="HS21" s="572"/>
      <c r="HT21" s="572"/>
      <c r="HU21" s="572"/>
      <c r="HV21" s="572"/>
      <c r="HW21" s="572"/>
      <c r="HX21" s="572"/>
      <c r="HY21" s="572"/>
      <c r="HZ21" s="572"/>
      <c r="IA21" s="572"/>
      <c r="IB21" s="572"/>
      <c r="IC21" s="572"/>
      <c r="ID21" s="572"/>
      <c r="IE21" s="572"/>
      <c r="IF21" s="572"/>
      <c r="IG21" s="572"/>
      <c r="IH21" s="572"/>
      <c r="II21" s="572"/>
      <c r="IJ21" s="572"/>
      <c r="IK21" s="572"/>
      <c r="IL21" s="572"/>
      <c r="IM21" s="572"/>
      <c r="IN21" s="572"/>
      <c r="IO21" s="572"/>
      <c r="IP21" s="572"/>
      <c r="IQ21" s="572"/>
      <c r="IR21" s="572"/>
      <c r="IS21" s="572"/>
      <c r="IT21" s="572"/>
      <c r="IU21" s="572"/>
      <c r="IV21" s="572"/>
      <c r="IW21" s="572"/>
      <c r="IX21" s="572"/>
      <c r="IY21" s="572"/>
      <c r="IZ21" s="572"/>
      <c r="JA21" s="572"/>
      <c r="JB21" s="572"/>
      <c r="JC21" s="572"/>
      <c r="JD21" s="572"/>
      <c r="JE21" s="572"/>
      <c r="JF21" s="572"/>
      <c r="JG21" s="572"/>
      <c r="JH21" s="572"/>
      <c r="JI21" s="572"/>
      <c r="JJ21" s="572"/>
      <c r="JK21" s="572"/>
      <c r="JL21" s="572"/>
      <c r="JM21" s="572"/>
      <c r="JN21" s="572"/>
      <c r="JO21" s="572"/>
      <c r="JP21" s="572"/>
      <c r="JQ21" s="572"/>
      <c r="JR21" s="572"/>
      <c r="JS21" s="572"/>
      <c r="JT21" s="572"/>
      <c r="JU21" s="572"/>
      <c r="JV21" s="572"/>
      <c r="JW21" s="572"/>
      <c r="JX21" s="572"/>
      <c r="JY21" s="572"/>
      <c r="JZ21" s="572"/>
      <c r="KA21" s="572"/>
      <c r="KB21" s="572"/>
      <c r="KC21" s="572"/>
      <c r="KD21" s="572"/>
      <c r="KE21" s="572"/>
      <c r="KF21" s="572"/>
      <c r="KG21" s="572"/>
      <c r="KH21" s="572"/>
      <c r="KI21" s="572"/>
      <c r="KJ21" s="572"/>
      <c r="KK21" s="572"/>
      <c r="KL21" s="572"/>
      <c r="KM21" s="572"/>
      <c r="KN21" s="572"/>
      <c r="KO21" s="572"/>
      <c r="KP21" s="572"/>
      <c r="KQ21" s="572"/>
      <c r="KR21" s="572"/>
      <c r="KS21" s="572"/>
      <c r="KT21" s="572"/>
      <c r="KU21" s="572"/>
      <c r="KV21" s="572"/>
      <c r="KW21" s="572"/>
      <c r="KX21" s="572"/>
      <c r="KY21" s="572"/>
      <c r="KZ21" s="572"/>
      <c r="LA21" s="572"/>
      <c r="LB21" s="572"/>
      <c r="LC21" s="572"/>
      <c r="LD21" s="572"/>
      <c r="LE21" s="572"/>
      <c r="LF21" s="572"/>
      <c r="LG21" s="572"/>
      <c r="LH21" s="572"/>
      <c r="LI21" s="572"/>
      <c r="LJ21" s="572"/>
      <c r="LK21" s="572"/>
      <c r="LL21" s="572"/>
      <c r="LM21" s="572"/>
      <c r="LN21" s="572"/>
      <c r="LO21" s="572"/>
      <c r="LP21" s="572"/>
      <c r="LQ21" s="572"/>
      <c r="LR21" s="572"/>
      <c r="LS21" s="572"/>
      <c r="LT21" s="572"/>
      <c r="LU21" s="572"/>
      <c r="LV21" s="572"/>
      <c r="LW21" s="572"/>
      <c r="LX21" s="572"/>
      <c r="LY21" s="572"/>
      <c r="LZ21" s="572"/>
      <c r="MA21" s="572"/>
      <c r="MB21" s="572"/>
      <c r="MC21" s="572"/>
      <c r="MD21" s="572"/>
      <c r="ME21" s="572"/>
      <c r="MF21" s="572"/>
      <c r="MG21" s="572"/>
      <c r="MH21" s="572"/>
      <c r="MI21" s="572"/>
      <c r="MJ21" s="572"/>
      <c r="MK21" s="572"/>
    </row>
    <row r="22" spans="1:349" s="572" customFormat="1" ht="23.45" customHeight="1" thickBot="1" x14ac:dyDescent="0.3">
      <c r="A22" s="597" t="s">
        <v>2899</v>
      </c>
      <c r="B22" s="592" t="s">
        <v>229</v>
      </c>
      <c r="C22" s="598" t="s">
        <v>2900</v>
      </c>
      <c r="D22" s="592" t="s">
        <v>99</v>
      </c>
      <c r="E22" s="598"/>
      <c r="F22" s="591" t="s">
        <v>2901</v>
      </c>
      <c r="G22" s="591" t="s">
        <v>2658</v>
      </c>
      <c r="H22" s="599" t="s">
        <v>2834</v>
      </c>
      <c r="I22" s="600" t="s">
        <v>2604</v>
      </c>
      <c r="J22" s="600" t="s">
        <v>2657</v>
      </c>
      <c r="K22" s="600" t="s">
        <v>2658</v>
      </c>
      <c r="L22" s="592" t="s">
        <v>229</v>
      </c>
      <c r="M22" s="592" t="s">
        <v>2902</v>
      </c>
      <c r="N22" s="592" t="s">
        <v>1535</v>
      </c>
      <c r="O22" s="592" t="s">
        <v>2903</v>
      </c>
      <c r="P22" s="591">
        <v>9</v>
      </c>
      <c r="Q22" s="592" t="s">
        <v>2904</v>
      </c>
      <c r="R22" s="592" t="s">
        <v>2905</v>
      </c>
      <c r="S22" s="592" t="s">
        <v>2906</v>
      </c>
      <c r="T22" s="592" t="s">
        <v>2907</v>
      </c>
      <c r="U22" s="591" t="s">
        <v>2908</v>
      </c>
      <c r="V22" s="598" t="s">
        <v>2909</v>
      </c>
      <c r="W22" s="592">
        <v>3</v>
      </c>
      <c r="X22" s="592" t="s">
        <v>2910</v>
      </c>
      <c r="Y22" s="592" t="s">
        <v>2911</v>
      </c>
      <c r="Z22" s="592">
        <v>3</v>
      </c>
      <c r="AA22" s="592" t="s">
        <v>2912</v>
      </c>
      <c r="AB22" s="601">
        <v>44805</v>
      </c>
      <c r="AC22" s="601">
        <v>45168</v>
      </c>
      <c r="AD22" s="602"/>
      <c r="AE22" s="601" t="s">
        <v>64</v>
      </c>
      <c r="AF22" s="601" t="s">
        <v>64</v>
      </c>
      <c r="AG22" s="640">
        <v>45250</v>
      </c>
      <c r="AH22" s="605" t="s">
        <v>2913</v>
      </c>
      <c r="AI22" s="605" t="s">
        <v>2914</v>
      </c>
      <c r="AJ22" s="605" t="s">
        <v>2915</v>
      </c>
      <c r="AK22" s="642">
        <v>0.66</v>
      </c>
      <c r="AL22" s="645" t="s">
        <v>198</v>
      </c>
      <c r="AM22" s="605"/>
      <c r="AN22" s="659">
        <f>Monitoreo!AN22</f>
        <v>45337</v>
      </c>
      <c r="AO22" s="659" t="str">
        <f>Monitoreo!AO22</f>
        <v>PRIMER SEGUIMIENTO 2024: Se recibieron y atendieron 3 solicitudes de recolección de aceites usados, cuyos residuos se generan en los talleres que se imparten en la UPI Perdomo.  Las recolecciones se realizaron los días 15/09/2022, 24/11/2023 y 11/01/2024 y fueron atendidas en términos de oportunidad y efectividad.
Resultado del Indicador: (3/3)*100% = 100% 
Análisis del Indicador: Se realizaron 3 recolecciones de aceites usados en la UPI Perdomo, conforme a lo programado. 
 Se reporta un avance en la meta del 100%
Estado: La actividad se encuentra finalizada</v>
      </c>
      <c r="AP22" s="659" t="str">
        <f>Monitoreo!AP22</f>
        <v>1. Manifiestos de recolección de aceites</v>
      </c>
      <c r="AQ22" s="659" t="str">
        <f>Monitoreo!AQ22</f>
        <v>Ninguna</v>
      </c>
      <c r="AR22" s="659">
        <f>Monitoreo!AR22</f>
        <v>1</v>
      </c>
      <c r="AS22" s="659" t="str">
        <f>Monitoreo!AS22</f>
        <v>CUMPLIMIENTO TOTAL</v>
      </c>
      <c r="AT22" s="660">
        <f>Monitoreo!AT22</f>
        <v>-161</v>
      </c>
      <c r="AU22" s="660" t="str">
        <f>Monitoreo!AU22</f>
        <v>VENCIDO</v>
      </c>
      <c r="AV22" s="677">
        <f>Evaluacion!AV22</f>
        <v>45341</v>
      </c>
      <c r="AW22" s="659" t="str">
        <f>Evaluacion!AW22</f>
        <v>Se evidencia el cumplimiento de la acción con los 3 manifiestos de la recolección de aceite en la UPI Perdomo, LA ACCION SE PRESENTA CON VENCIMINTO EN LA FECHA DE EJECUCION</v>
      </c>
      <c r="AX22" s="659" t="str">
        <f>Evaluacion!AX22</f>
        <v>N/A</v>
      </c>
      <c r="AY22" s="659" t="str">
        <f>Evaluacion!AY22</f>
        <v>Carlos Andrés Guerra Jiménez</v>
      </c>
      <c r="AZ22" s="664">
        <f>Evaluacion!AZ22</f>
        <v>1</v>
      </c>
      <c r="BA22" s="659" t="str">
        <f>Evaluacion!BA22</f>
        <v>CERRADO</v>
      </c>
      <c r="BB22" s="659">
        <f>Evaluacion!BB22</f>
        <v>0</v>
      </c>
    </row>
    <row r="23" spans="1:349" s="572" customFormat="1" ht="120" customHeight="1" thickBot="1" x14ac:dyDescent="0.3">
      <c r="A23" s="597" t="s">
        <v>2916</v>
      </c>
      <c r="B23" s="592" t="s">
        <v>229</v>
      </c>
      <c r="C23" s="598" t="s">
        <v>2900</v>
      </c>
      <c r="D23" s="592" t="s">
        <v>99</v>
      </c>
      <c r="E23" s="598"/>
      <c r="F23" s="591" t="s">
        <v>2901</v>
      </c>
      <c r="G23" s="591" t="s">
        <v>2658</v>
      </c>
      <c r="H23" s="599" t="s">
        <v>2834</v>
      </c>
      <c r="I23" s="600" t="s">
        <v>2604</v>
      </c>
      <c r="J23" s="600" t="s">
        <v>2657</v>
      </c>
      <c r="K23" s="600" t="s">
        <v>2658</v>
      </c>
      <c r="L23" s="592" t="s">
        <v>229</v>
      </c>
      <c r="M23" s="592" t="s">
        <v>2917</v>
      </c>
      <c r="N23" s="592" t="s">
        <v>1535</v>
      </c>
      <c r="O23" s="592" t="s">
        <v>2903</v>
      </c>
      <c r="P23" s="591">
        <v>11</v>
      </c>
      <c r="Q23" s="592" t="s">
        <v>2904</v>
      </c>
      <c r="R23" s="592" t="s">
        <v>2905</v>
      </c>
      <c r="S23" s="592" t="s">
        <v>2918</v>
      </c>
      <c r="T23" s="592" t="s">
        <v>2919</v>
      </c>
      <c r="U23" s="591" t="s">
        <v>2920</v>
      </c>
      <c r="V23" s="598" t="s">
        <v>2921</v>
      </c>
      <c r="W23" s="592">
        <v>1</v>
      </c>
      <c r="X23" s="592" t="s">
        <v>2922</v>
      </c>
      <c r="Y23" s="592" t="s">
        <v>2923</v>
      </c>
      <c r="Z23" s="592">
        <v>1</v>
      </c>
      <c r="AA23" s="592" t="s">
        <v>2924</v>
      </c>
      <c r="AB23" s="601">
        <v>44805</v>
      </c>
      <c r="AC23" s="601">
        <v>44864</v>
      </c>
      <c r="AD23" s="602"/>
      <c r="AE23" s="601" t="s">
        <v>64</v>
      </c>
      <c r="AF23" s="601" t="s">
        <v>64</v>
      </c>
      <c r="AG23" s="640">
        <v>45250</v>
      </c>
      <c r="AH23" s="605" t="s">
        <v>2925</v>
      </c>
      <c r="AI23" s="605" t="s">
        <v>2926</v>
      </c>
      <c r="AJ23" s="605" t="s">
        <v>2915</v>
      </c>
      <c r="AK23" s="642">
        <v>0.8</v>
      </c>
      <c r="AL23" s="645" t="s">
        <v>198</v>
      </c>
      <c r="AM23" s="605"/>
      <c r="AN23" s="659">
        <f>Monitoreo!AN23</f>
        <v>0</v>
      </c>
      <c r="AO23" s="659">
        <f>Monitoreo!AO23</f>
        <v>0</v>
      </c>
      <c r="AP23" s="659">
        <f>Monitoreo!AP23</f>
        <v>0</v>
      </c>
      <c r="AQ23" s="659">
        <f>Monitoreo!AQ23</f>
        <v>0</v>
      </c>
      <c r="AR23" s="659">
        <f>Monitoreo!AR23</f>
        <v>0</v>
      </c>
      <c r="AS23" s="659">
        <f>Monitoreo!AS23</f>
        <v>0</v>
      </c>
      <c r="AT23" s="660">
        <f>Monitoreo!AT23</f>
        <v>-465</v>
      </c>
      <c r="AU23" s="660" t="str">
        <f>Monitoreo!AU23</f>
        <v>VENCIDO</v>
      </c>
      <c r="AV23" s="659">
        <f>Evaluacion!AV23</f>
        <v>45415</v>
      </c>
      <c r="AW23" s="659" t="str">
        <f>Evaluacion!AW23</f>
        <v>No se reportó avance de las acciones formuladas durante el seguimiento</v>
      </c>
      <c r="AX23" s="659" t="str">
        <f>Evaluacion!AX23</f>
        <v>Legalización de aviso exterior de la UPI Perdomo realizada "Soporte del registro emitido por la Secretaria Distrital de Ambiente"</v>
      </c>
      <c r="AY23" s="659" t="str">
        <f>Evaluacion!AY23</f>
        <v>Jean Paul Pinzón Riaño</v>
      </c>
      <c r="AZ23" s="659">
        <f>Evaluacion!AZ23</f>
        <v>0</v>
      </c>
      <c r="BA23" s="659" t="str">
        <f>Evaluacion!BA23</f>
        <v>VENCIDO</v>
      </c>
      <c r="BB23" s="659">
        <f>Evaluacion!BB23</f>
        <v>0</v>
      </c>
    </row>
    <row r="24" spans="1:349" ht="23.45" customHeight="1" thickBot="1" x14ac:dyDescent="0.3">
      <c r="A24" s="597" t="s">
        <v>2927</v>
      </c>
      <c r="B24" s="592" t="s">
        <v>229</v>
      </c>
      <c r="C24" s="598" t="s">
        <v>2900</v>
      </c>
      <c r="D24" s="592" t="s">
        <v>99</v>
      </c>
      <c r="E24" s="598"/>
      <c r="F24" s="591" t="s">
        <v>2832</v>
      </c>
      <c r="G24" s="591" t="s">
        <v>2833</v>
      </c>
      <c r="H24" s="599" t="s">
        <v>2834</v>
      </c>
      <c r="I24" s="600" t="s">
        <v>2604</v>
      </c>
      <c r="J24" s="600" t="s">
        <v>2835</v>
      </c>
      <c r="K24" s="600" t="s">
        <v>2666</v>
      </c>
      <c r="L24" s="592" t="s">
        <v>229</v>
      </c>
      <c r="M24" s="592" t="s">
        <v>2928</v>
      </c>
      <c r="N24" s="592" t="s">
        <v>2668</v>
      </c>
      <c r="O24" s="592" t="s">
        <v>2903</v>
      </c>
      <c r="P24" s="591">
        <v>37</v>
      </c>
      <c r="Q24" s="592" t="s">
        <v>2904</v>
      </c>
      <c r="R24" s="592" t="s">
        <v>2905</v>
      </c>
      <c r="S24" s="592" t="s">
        <v>2929</v>
      </c>
      <c r="T24" s="592" t="s">
        <v>2930</v>
      </c>
      <c r="U24" s="591" t="s">
        <v>2931</v>
      </c>
      <c r="V24" s="598" t="s">
        <v>2932</v>
      </c>
      <c r="W24" s="592">
        <v>1</v>
      </c>
      <c r="X24" s="592" t="s">
        <v>2933</v>
      </c>
      <c r="Y24" s="592" t="s">
        <v>2934</v>
      </c>
      <c r="Z24" s="592">
        <v>1</v>
      </c>
      <c r="AA24" s="592" t="s">
        <v>2935</v>
      </c>
      <c r="AB24" s="601">
        <v>44805</v>
      </c>
      <c r="AC24" s="601">
        <v>45168</v>
      </c>
      <c r="AD24" s="602"/>
      <c r="AE24" s="601" t="s">
        <v>64</v>
      </c>
      <c r="AF24" s="601" t="s">
        <v>64</v>
      </c>
      <c r="AG24" s="640">
        <v>45272</v>
      </c>
      <c r="AH24" s="605" t="s">
        <v>2936</v>
      </c>
      <c r="AI24" s="605" t="s">
        <v>2937</v>
      </c>
      <c r="AJ24" s="605" t="s">
        <v>2938</v>
      </c>
      <c r="AK24" s="645">
        <v>0</v>
      </c>
      <c r="AL24" s="645" t="s">
        <v>198</v>
      </c>
      <c r="AM24" s="605"/>
      <c r="AN24" s="659">
        <f>Monitoreo!AN24</f>
        <v>0</v>
      </c>
      <c r="AO24" s="659">
        <f>Monitoreo!AO24</f>
        <v>0</v>
      </c>
      <c r="AP24" s="659">
        <f>Monitoreo!AP24</f>
        <v>0</v>
      </c>
      <c r="AQ24" s="659">
        <f>Monitoreo!AQ24</f>
        <v>0</v>
      </c>
      <c r="AR24" s="659">
        <f>Monitoreo!AR24</f>
        <v>0</v>
      </c>
      <c r="AS24" s="659">
        <f>Monitoreo!AS24</f>
        <v>0</v>
      </c>
      <c r="AT24" s="660">
        <f>Monitoreo!AT24</f>
        <v>-161</v>
      </c>
      <c r="AU24" s="660" t="str">
        <f>Monitoreo!AU24</f>
        <v>VENCIDO</v>
      </c>
      <c r="AV24" s="659">
        <f>Evaluacion!AV24</f>
        <v>45415</v>
      </c>
      <c r="AW24" s="659" t="str">
        <f>Evaluacion!AW24</f>
        <v>No se reportó avance de las acciones formuladas durante el seguimiento</v>
      </c>
      <c r="AX24" s="659" t="str">
        <f>Evaluacion!AX24</f>
        <v xml:space="preserve">Cumplir lo propuesto, o atender las indicaciones de la OAP  para modificación o eliminación de la acción </v>
      </c>
      <c r="AY24" s="659" t="str">
        <f>Evaluacion!AY24</f>
        <v>Jean Paul Pinzón Riaño</v>
      </c>
      <c r="AZ24" s="659">
        <f>Evaluacion!AZ24</f>
        <v>0</v>
      </c>
      <c r="BA24" s="659" t="str">
        <f>Evaluacion!BA24</f>
        <v>VENCIDO</v>
      </c>
      <c r="BB24" s="659">
        <f>Evaluacion!BB24</f>
        <v>0</v>
      </c>
    </row>
    <row r="25" spans="1:349" ht="23.45" customHeight="1" thickBot="1" x14ac:dyDescent="0.3">
      <c r="A25" s="597" t="s">
        <v>2939</v>
      </c>
      <c r="B25" s="624" t="s">
        <v>229</v>
      </c>
      <c r="C25" s="598" t="s">
        <v>2900</v>
      </c>
      <c r="D25" s="592" t="s">
        <v>99</v>
      </c>
      <c r="E25" s="624"/>
      <c r="F25" s="623" t="s">
        <v>2832</v>
      </c>
      <c r="G25" s="623" t="s">
        <v>2833</v>
      </c>
      <c r="H25" s="599" t="s">
        <v>2834</v>
      </c>
      <c r="I25" s="599" t="s">
        <v>2604</v>
      </c>
      <c r="J25" s="599" t="s">
        <v>2835</v>
      </c>
      <c r="K25" s="599" t="s">
        <v>2666</v>
      </c>
      <c r="L25" s="592" t="s">
        <v>229</v>
      </c>
      <c r="M25" s="592" t="s">
        <v>2928</v>
      </c>
      <c r="N25" s="592" t="s">
        <v>2668</v>
      </c>
      <c r="O25" s="592" t="s">
        <v>2903</v>
      </c>
      <c r="P25" s="591">
        <v>38</v>
      </c>
      <c r="Q25" s="592" t="s">
        <v>2904</v>
      </c>
      <c r="R25" s="592" t="s">
        <v>2905</v>
      </c>
      <c r="S25" s="592" t="s">
        <v>2929</v>
      </c>
      <c r="T25" s="592" t="s">
        <v>2930</v>
      </c>
      <c r="U25" s="591" t="s">
        <v>2931</v>
      </c>
      <c r="V25" s="598" t="s">
        <v>2940</v>
      </c>
      <c r="W25" s="592">
        <v>2</v>
      </c>
      <c r="X25" s="592" t="s">
        <v>2941</v>
      </c>
      <c r="Y25" s="592" t="s">
        <v>2942</v>
      </c>
      <c r="Z25" s="592">
        <v>1</v>
      </c>
      <c r="AA25" s="592" t="s">
        <v>2943</v>
      </c>
      <c r="AB25" s="601">
        <v>44805</v>
      </c>
      <c r="AC25" s="601">
        <v>44895</v>
      </c>
      <c r="AD25" s="602">
        <v>45300</v>
      </c>
      <c r="AE25" s="601" t="s">
        <v>64</v>
      </c>
      <c r="AF25" s="601" t="s">
        <v>64</v>
      </c>
      <c r="AG25" s="640">
        <v>45294</v>
      </c>
      <c r="AH25" s="605" t="s">
        <v>2944</v>
      </c>
      <c r="AI25" s="605" t="s">
        <v>1512</v>
      </c>
      <c r="AJ25" s="605" t="s">
        <v>2938</v>
      </c>
      <c r="AK25" s="642">
        <v>1</v>
      </c>
      <c r="AL25" s="645" t="s">
        <v>49</v>
      </c>
      <c r="AM25" s="605"/>
      <c r="AN25" s="662" t="s">
        <v>2945</v>
      </c>
      <c r="AO25" s="662" t="s">
        <v>2945</v>
      </c>
      <c r="AP25" s="663" t="s">
        <v>84</v>
      </c>
      <c r="AQ25" s="663" t="s">
        <v>84</v>
      </c>
      <c r="AR25" s="664">
        <v>1</v>
      </c>
      <c r="AS25" s="662" t="s">
        <v>155</v>
      </c>
      <c r="AT25" s="665" t="s">
        <v>2946</v>
      </c>
      <c r="AU25" s="665" t="s">
        <v>2946</v>
      </c>
      <c r="AV25" s="663" t="s">
        <v>84</v>
      </c>
      <c r="AW25" s="662" t="s">
        <v>2945</v>
      </c>
      <c r="AX25" s="662" t="s">
        <v>2947</v>
      </c>
      <c r="AY25" s="663" t="s">
        <v>97</v>
      </c>
      <c r="AZ25" s="666">
        <v>1</v>
      </c>
      <c r="BA25" s="665" t="s">
        <v>49</v>
      </c>
      <c r="BB25" s="662"/>
    </row>
    <row r="26" spans="1:349" ht="23.45" customHeight="1" thickBot="1" x14ac:dyDescent="0.3">
      <c r="A26" s="597" t="s">
        <v>2948</v>
      </c>
      <c r="B26" s="592" t="s">
        <v>81</v>
      </c>
      <c r="C26" s="598" t="s">
        <v>2834</v>
      </c>
      <c r="D26" s="592" t="s">
        <v>2604</v>
      </c>
      <c r="E26" s="598" t="s">
        <v>84</v>
      </c>
      <c r="F26" s="591" t="s">
        <v>81</v>
      </c>
      <c r="G26" s="591" t="s">
        <v>2857</v>
      </c>
      <c r="H26" s="599" t="s">
        <v>2834</v>
      </c>
      <c r="I26" s="600" t="s">
        <v>2604</v>
      </c>
      <c r="J26" s="600" t="s">
        <v>2949</v>
      </c>
      <c r="K26" s="600" t="s">
        <v>2658</v>
      </c>
      <c r="L26" s="592"/>
      <c r="M26" s="592"/>
      <c r="N26" s="592"/>
      <c r="O26" s="592" t="s">
        <v>6</v>
      </c>
      <c r="P26" s="591" t="s">
        <v>2950</v>
      </c>
      <c r="Q26" s="592" t="s">
        <v>2951</v>
      </c>
      <c r="R26" s="592" t="s">
        <v>2952</v>
      </c>
      <c r="S26" s="592" t="s">
        <v>2953</v>
      </c>
      <c r="T26" s="592" t="s">
        <v>2954</v>
      </c>
      <c r="U26" s="591" t="s">
        <v>2955</v>
      </c>
      <c r="V26" s="598" t="s">
        <v>2956</v>
      </c>
      <c r="W26" s="592">
        <v>1</v>
      </c>
      <c r="X26" s="592" t="s">
        <v>2957</v>
      </c>
      <c r="Y26" s="592" t="s">
        <v>2958</v>
      </c>
      <c r="Z26" s="592">
        <v>1</v>
      </c>
      <c r="AA26" s="592" t="s">
        <v>2959</v>
      </c>
      <c r="AB26" s="601">
        <v>44929</v>
      </c>
      <c r="AC26" s="601">
        <v>45077</v>
      </c>
      <c r="AD26" s="602"/>
      <c r="AE26" s="601" t="s">
        <v>64</v>
      </c>
      <c r="AF26" s="601" t="s">
        <v>64</v>
      </c>
      <c r="AG26" s="640">
        <v>45274</v>
      </c>
      <c r="AH26" s="605" t="s">
        <v>2866</v>
      </c>
      <c r="AI26" s="605" t="s">
        <v>2867</v>
      </c>
      <c r="AJ26" s="605" t="s">
        <v>2841</v>
      </c>
      <c r="AK26" s="645">
        <v>0</v>
      </c>
      <c r="AL26" s="645" t="s">
        <v>198</v>
      </c>
      <c r="AM26" s="605"/>
      <c r="AN26" s="677">
        <f>Monitoreo!AN25</f>
        <v>45342</v>
      </c>
      <c r="AO26" s="659" t="str">
        <f>Monitoreo!AO25</f>
        <v>PRIMER SEGUIMIENTO 2024: Se actualizó, aprobó, adoptó y publicó el Programa de Gestión Documental - PGD, conforme a los procesos archivísticos contemplados, dicho documento fue oficializado el día 01/12/2023 y  aprobado por Cómite Institucional de Gestión y Desempeño el pasado 22/12/2023 por todos sus integrantes, y publicado en la pagina web del insituto el pasado 10/01/2024 por la oficina asesora de comunicaciones, el cual se puede verificar en el siguiente link https://www.idipron.gov.co/gestion-documental-programa-de-gestion-documental.
Resultado del indicador: ((1/1)*100%)=100%
Análisis del indicador: Se actualizó, aprobó, adoptó y publicó el Programa de Gestión Documental - PGD, conforme a lo programado.
Estado: La actividad se encuentra finalizada</v>
      </c>
      <c r="AP26" s="659" t="str">
        <f>Monitoreo!AP25</f>
        <v>1. Programa de Gestión Documental actualizado versión 05. 
2. Pantallazo oficialización programa de Gestión Documental 
3. Acta Comité Institucional de Gestión y Desempeño - Aprobación Programa de Gestión Documental
4. Resolución 810-2023 - adopción Programa de Gestión Documental
5. Pantallazo solicitud y publicación en la página web</v>
      </c>
      <c r="AQ26" s="659" t="str">
        <f>Monitoreo!AQ25</f>
        <v>Ninguna</v>
      </c>
      <c r="AR26" s="659">
        <f>Monitoreo!AR25</f>
        <v>1</v>
      </c>
      <c r="AS26" s="659" t="str">
        <f>Monitoreo!AS25</f>
        <v>Se evidencia el programa y correo de oficialización con fecha del 1/12/2023.
Acta de aprobación del programa con fecha del  22/12/02023
Resolución 810 del 28/12/2023 por el cual se adopta el programa de Gestión Documental en la entidad
La acción queda al 100%</v>
      </c>
      <c r="AT26" s="660">
        <f>Monitoreo!AT25</f>
        <v>-252</v>
      </c>
      <c r="AU26" s="660" t="str">
        <f>Monitoreo!AU25</f>
        <v>VENCIDO</v>
      </c>
      <c r="AV26" s="699">
        <f>Evaluacion!AV26</f>
        <v>45410</v>
      </c>
      <c r="AW26" s="659" t="str">
        <f>Evaluacion!AW26</f>
        <v xml:space="preserve">Se valida la ejecución de la acción con los documentos de actualización y oficialización del Programa de Gestión Documental - PGD, conforme a los procesos archivisticos contemplados. </v>
      </c>
      <c r="AX26" s="659" t="str">
        <f>Evaluacion!AX26</f>
        <v>N/A</v>
      </c>
      <c r="AY26" s="659" t="str">
        <f>Evaluacion!AY26</f>
        <v>Sergio Andres Castro Londoño</v>
      </c>
      <c r="AZ26" s="659">
        <f>Evaluacion!AZ26</f>
        <v>1</v>
      </c>
      <c r="BA26" s="659" t="str">
        <f>Evaluacion!BA26</f>
        <v>CERRADO</v>
      </c>
      <c r="BB26" s="659">
        <f>Evaluacion!BB26</f>
        <v>0</v>
      </c>
    </row>
    <row r="27" spans="1:349" ht="23.45" customHeight="1" thickBot="1" x14ac:dyDescent="0.3">
      <c r="A27" s="597" t="s">
        <v>2960</v>
      </c>
      <c r="B27" s="592" t="s">
        <v>2805</v>
      </c>
      <c r="C27" s="598" t="s">
        <v>2961</v>
      </c>
      <c r="D27" s="592" t="s">
        <v>2962</v>
      </c>
      <c r="E27" s="598" t="s">
        <v>84</v>
      </c>
      <c r="F27" s="591" t="s">
        <v>2805</v>
      </c>
      <c r="G27" s="591" t="s">
        <v>2806</v>
      </c>
      <c r="H27" s="599" t="s">
        <v>2807</v>
      </c>
      <c r="I27" s="600" t="s">
        <v>2770</v>
      </c>
      <c r="J27" s="600" t="s">
        <v>2808</v>
      </c>
      <c r="K27" s="600" t="s">
        <v>2772</v>
      </c>
      <c r="L27" s="592"/>
      <c r="M27" s="592"/>
      <c r="N27" s="592"/>
      <c r="O27" s="592" t="s">
        <v>8</v>
      </c>
      <c r="P27" s="591">
        <v>5</v>
      </c>
      <c r="Q27" s="592" t="s">
        <v>2963</v>
      </c>
      <c r="R27" s="592">
        <v>2022</v>
      </c>
      <c r="S27" s="592" t="s">
        <v>2964</v>
      </c>
      <c r="T27" s="592" t="s">
        <v>2965</v>
      </c>
      <c r="U27" s="591" t="s">
        <v>2966</v>
      </c>
      <c r="V27" s="598" t="s">
        <v>2967</v>
      </c>
      <c r="W27" s="592">
        <v>1</v>
      </c>
      <c r="X27" s="592" t="s">
        <v>2968</v>
      </c>
      <c r="Y27" s="592" t="s">
        <v>2969</v>
      </c>
      <c r="Z27" s="592">
        <v>1</v>
      </c>
      <c r="AA27" s="592" t="s">
        <v>2970</v>
      </c>
      <c r="AB27" s="601">
        <v>44854</v>
      </c>
      <c r="AC27" s="601">
        <v>45219</v>
      </c>
      <c r="AD27" s="602">
        <v>45313</v>
      </c>
      <c r="AE27" s="601" t="s">
        <v>64</v>
      </c>
      <c r="AF27" s="601" t="s">
        <v>64</v>
      </c>
      <c r="AG27" s="640">
        <v>45310</v>
      </c>
      <c r="AH27" s="605" t="s">
        <v>2971</v>
      </c>
      <c r="AI27" s="605" t="s">
        <v>1512</v>
      </c>
      <c r="AJ27" s="605" t="s">
        <v>481</v>
      </c>
      <c r="AK27" s="642">
        <v>1</v>
      </c>
      <c r="AL27" s="645" t="s">
        <v>49</v>
      </c>
      <c r="AM27" s="605"/>
      <c r="AN27" s="662" t="s">
        <v>2945</v>
      </c>
      <c r="AO27" s="662" t="s">
        <v>2945</v>
      </c>
      <c r="AP27" s="663" t="s">
        <v>84</v>
      </c>
      <c r="AQ27" s="663" t="s">
        <v>84</v>
      </c>
      <c r="AR27" s="664">
        <v>1</v>
      </c>
      <c r="AS27" s="662" t="s">
        <v>155</v>
      </c>
      <c r="AT27" s="665" t="s">
        <v>2946</v>
      </c>
      <c r="AU27" s="665" t="s">
        <v>2946</v>
      </c>
      <c r="AV27" s="663" t="s">
        <v>84</v>
      </c>
      <c r="AW27" s="662" t="s">
        <v>2945</v>
      </c>
      <c r="AX27" s="662" t="s">
        <v>2947</v>
      </c>
      <c r="AY27" s="663" t="s">
        <v>97</v>
      </c>
      <c r="AZ27" s="666">
        <v>1</v>
      </c>
      <c r="BA27" s="665" t="s">
        <v>49</v>
      </c>
      <c r="BB27" s="662"/>
    </row>
    <row r="28" spans="1:349" ht="219" customHeight="1" thickBot="1" x14ac:dyDescent="0.3">
      <c r="A28" s="597" t="s">
        <v>2972</v>
      </c>
      <c r="B28" s="592" t="s">
        <v>2805</v>
      </c>
      <c r="C28" s="598" t="s">
        <v>2961</v>
      </c>
      <c r="D28" s="592" t="s">
        <v>2962</v>
      </c>
      <c r="E28" s="598" t="s">
        <v>84</v>
      </c>
      <c r="F28" s="591" t="s">
        <v>2832</v>
      </c>
      <c r="G28" s="591" t="s">
        <v>2833</v>
      </c>
      <c r="H28" s="599" t="s">
        <v>2834</v>
      </c>
      <c r="I28" s="600" t="s">
        <v>2604</v>
      </c>
      <c r="J28" s="600" t="s">
        <v>2835</v>
      </c>
      <c r="K28" s="600" t="s">
        <v>2666</v>
      </c>
      <c r="L28" s="592"/>
      <c r="M28" s="592"/>
      <c r="N28" s="592"/>
      <c r="O28" s="592" t="s">
        <v>8</v>
      </c>
      <c r="P28" s="591">
        <v>8</v>
      </c>
      <c r="Q28" s="592" t="s">
        <v>2973</v>
      </c>
      <c r="R28" s="592">
        <v>2022</v>
      </c>
      <c r="S28" s="592" t="s">
        <v>2974</v>
      </c>
      <c r="T28" s="592" t="s">
        <v>2975</v>
      </c>
      <c r="U28" s="591" t="s">
        <v>2976</v>
      </c>
      <c r="V28" s="598" t="s">
        <v>2977</v>
      </c>
      <c r="W28" s="592">
        <v>2</v>
      </c>
      <c r="X28" s="592" t="s">
        <v>2978</v>
      </c>
      <c r="Y28" s="592" t="s">
        <v>2979</v>
      </c>
      <c r="Z28" s="592">
        <v>1</v>
      </c>
      <c r="AA28" s="592" t="s">
        <v>2980</v>
      </c>
      <c r="AB28" s="601">
        <v>44958</v>
      </c>
      <c r="AC28" s="601">
        <v>45198</v>
      </c>
      <c r="AD28" s="602"/>
      <c r="AE28" s="601" t="s">
        <v>64</v>
      </c>
      <c r="AF28" s="601" t="s">
        <v>64</v>
      </c>
      <c r="AG28" s="640">
        <v>45272</v>
      </c>
      <c r="AH28" s="605" t="s">
        <v>2981</v>
      </c>
      <c r="AI28" s="605" t="s">
        <v>2982</v>
      </c>
      <c r="AJ28" s="605" t="s">
        <v>2938</v>
      </c>
      <c r="AK28" s="645">
        <v>0</v>
      </c>
      <c r="AL28" s="645" t="s">
        <v>198</v>
      </c>
      <c r="AM28" s="605"/>
      <c r="AN28" s="659">
        <f>Monitoreo!AN26</f>
        <v>0</v>
      </c>
      <c r="AO28" s="659">
        <f>Monitoreo!AO26</f>
        <v>0</v>
      </c>
      <c r="AP28" s="659">
        <f>Monitoreo!AP26</f>
        <v>0</v>
      </c>
      <c r="AQ28" s="659">
        <f>Monitoreo!AQ26</f>
        <v>0</v>
      </c>
      <c r="AR28" s="659">
        <f>Monitoreo!AR26</f>
        <v>0</v>
      </c>
      <c r="AS28" s="659">
        <f>Monitoreo!AS26</f>
        <v>0</v>
      </c>
      <c r="AT28" s="660">
        <f>Monitoreo!AT26</f>
        <v>-131</v>
      </c>
      <c r="AU28" s="660" t="str">
        <f>Monitoreo!AU26</f>
        <v>VENCIDO</v>
      </c>
      <c r="AV28" s="659">
        <f>Evaluacion!AV28</f>
        <v>45415</v>
      </c>
      <c r="AW28" s="659" t="str">
        <f>Evaluacion!AW28</f>
        <v>No se reportó avance de las acciones formuladas durante el seguimiento</v>
      </c>
      <c r="AX28" s="659" t="str">
        <f>Evaluacion!AX28</f>
        <v>Soportes de las acciones establecidas en Comité de la Gerencia de Recursos Físicos (Correos electrónicos, memorandos, actas de reunión, etc.)</v>
      </c>
      <c r="AY28" s="659" t="str">
        <f>Evaluacion!AY28</f>
        <v>Jean Paul Pinzón Riaño</v>
      </c>
      <c r="AZ28" s="659">
        <f>Evaluacion!AZ28</f>
        <v>0</v>
      </c>
      <c r="BA28" s="659" t="str">
        <f>Evaluacion!BA28</f>
        <v>VENCIDO</v>
      </c>
      <c r="BB28" s="659">
        <f>Evaluacion!BB28</f>
        <v>0</v>
      </c>
    </row>
    <row r="29" spans="1:349" ht="93.75" customHeight="1" thickBot="1" x14ac:dyDescent="0.3">
      <c r="A29" s="597" t="s">
        <v>2983</v>
      </c>
      <c r="B29" s="592" t="s">
        <v>2805</v>
      </c>
      <c r="C29" s="598" t="s">
        <v>2984</v>
      </c>
      <c r="D29" s="592" t="s">
        <v>2641</v>
      </c>
      <c r="E29" s="598" t="s">
        <v>84</v>
      </c>
      <c r="F29" s="591" t="s">
        <v>2805</v>
      </c>
      <c r="G29" s="591" t="s">
        <v>2806</v>
      </c>
      <c r="H29" s="599" t="s">
        <v>2985</v>
      </c>
      <c r="I29" s="600" t="s">
        <v>2986</v>
      </c>
      <c r="J29" s="600" t="s">
        <v>2987</v>
      </c>
      <c r="K29" s="600" t="s">
        <v>2643</v>
      </c>
      <c r="L29" s="592"/>
      <c r="M29" s="592"/>
      <c r="N29" s="592"/>
      <c r="O29" s="592" t="s">
        <v>8</v>
      </c>
      <c r="P29" s="591">
        <v>3</v>
      </c>
      <c r="Q29" s="592" t="s">
        <v>2988</v>
      </c>
      <c r="R29" s="592">
        <v>2022</v>
      </c>
      <c r="S29" s="592" t="s">
        <v>2989</v>
      </c>
      <c r="T29" s="592" t="s">
        <v>2990</v>
      </c>
      <c r="U29" s="591" t="s">
        <v>2991</v>
      </c>
      <c r="V29" s="598" t="s">
        <v>2992</v>
      </c>
      <c r="W29" s="592">
        <v>1</v>
      </c>
      <c r="X29" s="592" t="s">
        <v>2993</v>
      </c>
      <c r="Y29" s="592" t="s">
        <v>2994</v>
      </c>
      <c r="Z29" s="592">
        <v>1</v>
      </c>
      <c r="AA29" s="592" t="s">
        <v>2995</v>
      </c>
      <c r="AB29" s="601">
        <v>44944</v>
      </c>
      <c r="AC29" s="601">
        <v>45217</v>
      </c>
      <c r="AD29" s="602">
        <v>45320</v>
      </c>
      <c r="AE29" s="601" t="s">
        <v>64</v>
      </c>
      <c r="AF29" s="601" t="s">
        <v>64</v>
      </c>
      <c r="AG29" s="641">
        <v>45317</v>
      </c>
      <c r="AH29" s="638" t="s">
        <v>2996</v>
      </c>
      <c r="AI29" s="639" t="s">
        <v>1512</v>
      </c>
      <c r="AJ29" s="639" t="s">
        <v>2997</v>
      </c>
      <c r="AK29" s="643">
        <v>1</v>
      </c>
      <c r="AL29" s="646" t="s">
        <v>49</v>
      </c>
      <c r="AM29" s="605"/>
      <c r="AN29" s="662" t="s">
        <v>2945</v>
      </c>
      <c r="AO29" s="662" t="s">
        <v>2945</v>
      </c>
      <c r="AP29" s="663" t="s">
        <v>84</v>
      </c>
      <c r="AQ29" s="663" t="s">
        <v>84</v>
      </c>
      <c r="AR29" s="664">
        <v>1</v>
      </c>
      <c r="AS29" s="662" t="s">
        <v>155</v>
      </c>
      <c r="AT29" s="665" t="s">
        <v>2946</v>
      </c>
      <c r="AU29" s="665" t="s">
        <v>2946</v>
      </c>
      <c r="AV29" s="663" t="s">
        <v>84</v>
      </c>
      <c r="AW29" s="662" t="s">
        <v>2945</v>
      </c>
      <c r="AX29" s="662" t="s">
        <v>2947</v>
      </c>
      <c r="AY29" s="663" t="s">
        <v>97</v>
      </c>
      <c r="AZ29" s="666">
        <v>1</v>
      </c>
      <c r="BA29" s="665" t="s">
        <v>49</v>
      </c>
      <c r="BB29" s="662"/>
    </row>
    <row r="30" spans="1:349" ht="23.45" customHeight="1" thickBot="1" x14ac:dyDescent="0.3">
      <c r="A30" s="597" t="s">
        <v>2998</v>
      </c>
      <c r="B30" s="624" t="s">
        <v>2805</v>
      </c>
      <c r="C30" s="598" t="s">
        <v>2999</v>
      </c>
      <c r="D30" s="592" t="s">
        <v>3000</v>
      </c>
      <c r="E30" s="624" t="s">
        <v>84</v>
      </c>
      <c r="F30" s="623" t="s">
        <v>2832</v>
      </c>
      <c r="G30" s="623" t="s">
        <v>2833</v>
      </c>
      <c r="H30" s="599" t="s">
        <v>2834</v>
      </c>
      <c r="I30" s="599" t="s">
        <v>2604</v>
      </c>
      <c r="J30" s="599" t="s">
        <v>2835</v>
      </c>
      <c r="K30" s="599" t="s">
        <v>2666</v>
      </c>
      <c r="L30" s="592"/>
      <c r="M30" s="592"/>
      <c r="N30" s="592"/>
      <c r="O30" s="592" t="s">
        <v>7</v>
      </c>
      <c r="P30" s="591" t="s">
        <v>3001</v>
      </c>
      <c r="Q30" s="592" t="s">
        <v>3002</v>
      </c>
      <c r="R30" s="592">
        <v>2022</v>
      </c>
      <c r="S30" s="592" t="s">
        <v>3003</v>
      </c>
      <c r="T30" s="592" t="s">
        <v>3004</v>
      </c>
      <c r="U30" s="591" t="s">
        <v>3005</v>
      </c>
      <c r="V30" s="598" t="s">
        <v>3006</v>
      </c>
      <c r="W30" s="592">
        <v>2</v>
      </c>
      <c r="X30" s="592" t="s">
        <v>3007</v>
      </c>
      <c r="Y30" s="592" t="s">
        <v>3008</v>
      </c>
      <c r="Z30" s="592">
        <v>1</v>
      </c>
      <c r="AA30" s="592" t="s">
        <v>3009</v>
      </c>
      <c r="AB30" s="601">
        <v>44928</v>
      </c>
      <c r="AC30" s="601">
        <v>45198</v>
      </c>
      <c r="AD30" s="602">
        <v>45300</v>
      </c>
      <c r="AE30" s="601" t="s">
        <v>64</v>
      </c>
      <c r="AF30" s="601" t="s">
        <v>64</v>
      </c>
      <c r="AG30" s="640">
        <v>45295</v>
      </c>
      <c r="AH30" s="605" t="s">
        <v>3010</v>
      </c>
      <c r="AI30" s="605" t="s">
        <v>1512</v>
      </c>
      <c r="AJ30" s="605" t="s">
        <v>481</v>
      </c>
      <c r="AK30" s="644">
        <v>1</v>
      </c>
      <c r="AL30" s="645" t="s">
        <v>49</v>
      </c>
      <c r="AM30" s="605"/>
      <c r="AN30" s="662" t="s">
        <v>2945</v>
      </c>
      <c r="AO30" s="662" t="s">
        <v>2945</v>
      </c>
      <c r="AP30" s="663" t="s">
        <v>84</v>
      </c>
      <c r="AQ30" s="663" t="s">
        <v>84</v>
      </c>
      <c r="AR30" s="664">
        <v>1</v>
      </c>
      <c r="AS30" s="662" t="s">
        <v>155</v>
      </c>
      <c r="AT30" s="665" t="s">
        <v>2946</v>
      </c>
      <c r="AU30" s="665" t="s">
        <v>2946</v>
      </c>
      <c r="AV30" s="663" t="s">
        <v>84</v>
      </c>
      <c r="AW30" s="662" t="s">
        <v>2945</v>
      </c>
      <c r="AX30" s="662" t="s">
        <v>2947</v>
      </c>
      <c r="AY30" s="663" t="s">
        <v>97</v>
      </c>
      <c r="AZ30" s="666">
        <v>1</v>
      </c>
      <c r="BA30" s="665" t="s">
        <v>49</v>
      </c>
      <c r="BB30" s="662"/>
    </row>
    <row r="31" spans="1:349" ht="23.45" customHeight="1" thickBot="1" x14ac:dyDescent="0.3">
      <c r="A31" s="597" t="s">
        <v>3011</v>
      </c>
      <c r="B31" s="592" t="s">
        <v>3012</v>
      </c>
      <c r="C31" s="598" t="s">
        <v>3013</v>
      </c>
      <c r="D31" s="592" t="s">
        <v>3014</v>
      </c>
      <c r="E31" s="598" t="s">
        <v>84</v>
      </c>
      <c r="F31" s="591" t="s">
        <v>3012</v>
      </c>
      <c r="G31" s="591" t="s">
        <v>3015</v>
      </c>
      <c r="H31" s="599" t="s">
        <v>3013</v>
      </c>
      <c r="I31" s="600" t="s">
        <v>3014</v>
      </c>
      <c r="J31" s="600" t="s">
        <v>84</v>
      </c>
      <c r="K31" s="600" t="s">
        <v>84</v>
      </c>
      <c r="L31" s="592"/>
      <c r="M31" s="592"/>
      <c r="N31" s="592"/>
      <c r="O31" s="592" t="s">
        <v>6</v>
      </c>
      <c r="P31" s="591" t="s">
        <v>3016</v>
      </c>
      <c r="Q31" s="592" t="s">
        <v>3017</v>
      </c>
      <c r="R31" s="592">
        <v>2022</v>
      </c>
      <c r="S31" s="592" t="s">
        <v>3018</v>
      </c>
      <c r="T31" s="592" t="s">
        <v>3019</v>
      </c>
      <c r="U31" s="591" t="s">
        <v>3020</v>
      </c>
      <c r="V31" s="598" t="s">
        <v>3021</v>
      </c>
      <c r="W31" s="592">
        <v>1</v>
      </c>
      <c r="X31" s="592" t="s">
        <v>3022</v>
      </c>
      <c r="Y31" s="592" t="s">
        <v>3023</v>
      </c>
      <c r="Z31" s="592">
        <v>1</v>
      </c>
      <c r="AA31" s="592" t="s">
        <v>3024</v>
      </c>
      <c r="AB31" s="601">
        <v>44986</v>
      </c>
      <c r="AC31" s="601">
        <v>45260</v>
      </c>
      <c r="AD31" s="602"/>
      <c r="AE31" s="601" t="s">
        <v>64</v>
      </c>
      <c r="AF31" s="601" t="s">
        <v>64</v>
      </c>
      <c r="AG31" s="640">
        <v>45310</v>
      </c>
      <c r="AH31" s="605" t="s">
        <v>3025</v>
      </c>
      <c r="AI31" s="605" t="s">
        <v>3026</v>
      </c>
      <c r="AJ31" s="605" t="s">
        <v>2841</v>
      </c>
      <c r="AK31" s="644">
        <v>0.5</v>
      </c>
      <c r="AL31" s="645" t="s">
        <v>198</v>
      </c>
      <c r="AM31" s="605"/>
      <c r="AN31" s="659">
        <f>Monitoreo!AN27</f>
        <v>0</v>
      </c>
      <c r="AO31" s="659">
        <f>Monitoreo!AO27</f>
        <v>0</v>
      </c>
      <c r="AP31" s="659">
        <f>Monitoreo!AP27</f>
        <v>0</v>
      </c>
      <c r="AQ31" s="659">
        <f>Monitoreo!AQ27</f>
        <v>0</v>
      </c>
      <c r="AR31" s="659">
        <f>Monitoreo!AR27</f>
        <v>0</v>
      </c>
      <c r="AS31" s="659">
        <f>Monitoreo!AS27</f>
        <v>0</v>
      </c>
      <c r="AT31" s="660">
        <f>Monitoreo!AT27</f>
        <v>-69</v>
      </c>
      <c r="AU31" s="660" t="str">
        <f>Monitoreo!AU27</f>
        <v>VENCIDO</v>
      </c>
      <c r="AV31" s="659">
        <f>Evaluacion!AV31</f>
        <v>45415</v>
      </c>
      <c r="AW31" s="659" t="str">
        <f>Evaluacion!AW31</f>
        <v>No se reportó avance de las acciones formuladas durante el seguimiento</v>
      </c>
      <c r="AX31" s="659" t="str">
        <f>Evaluacion!AX31</f>
        <v>Cronograma Para el desarrollo de la fase de diagnóstico y  planificación  del modelo MSPI
Acta de reunión de la Oficina de TICS que incluya seguimiento a la implementación del MSPI</v>
      </c>
      <c r="AY31" s="659" t="str">
        <f>Evaluacion!AY31</f>
        <v>Jean Paul Pinzón Riaño</v>
      </c>
      <c r="AZ31" s="659">
        <f>Evaluacion!AZ31</f>
        <v>0</v>
      </c>
      <c r="BA31" s="659" t="str">
        <f>Evaluacion!BA31</f>
        <v>VENCIDO</v>
      </c>
      <c r="BB31" s="659">
        <f>Evaluacion!BB31</f>
        <v>0</v>
      </c>
    </row>
    <row r="32" spans="1:349" ht="23.45" customHeight="1" thickBot="1" x14ac:dyDescent="0.3">
      <c r="A32" s="597" t="s">
        <v>3027</v>
      </c>
      <c r="B32" s="592" t="s">
        <v>3012</v>
      </c>
      <c r="C32" s="598" t="s">
        <v>3013</v>
      </c>
      <c r="D32" s="592" t="s">
        <v>3014</v>
      </c>
      <c r="E32" s="598" t="s">
        <v>84</v>
      </c>
      <c r="F32" s="591" t="s">
        <v>3012</v>
      </c>
      <c r="G32" s="591" t="s">
        <v>3015</v>
      </c>
      <c r="H32" s="599" t="s">
        <v>3013</v>
      </c>
      <c r="I32" s="600" t="s">
        <v>3014</v>
      </c>
      <c r="J32" s="600" t="s">
        <v>84</v>
      </c>
      <c r="K32" s="600" t="s">
        <v>84</v>
      </c>
      <c r="L32" s="592"/>
      <c r="M32" s="592"/>
      <c r="N32" s="592"/>
      <c r="O32" s="592" t="s">
        <v>6</v>
      </c>
      <c r="P32" s="591" t="s">
        <v>3028</v>
      </c>
      <c r="Q32" s="592" t="s">
        <v>3017</v>
      </c>
      <c r="R32" s="592">
        <v>2022</v>
      </c>
      <c r="S32" s="592" t="s">
        <v>3029</v>
      </c>
      <c r="T32" s="592" t="s">
        <v>3030</v>
      </c>
      <c r="U32" s="591" t="s">
        <v>3031</v>
      </c>
      <c r="V32" s="598" t="s">
        <v>3032</v>
      </c>
      <c r="W32" s="592">
        <v>1</v>
      </c>
      <c r="X32" s="592" t="s">
        <v>3033</v>
      </c>
      <c r="Y32" s="592" t="s">
        <v>3034</v>
      </c>
      <c r="Z32" s="592">
        <v>1</v>
      </c>
      <c r="AA32" s="592" t="s">
        <v>3035</v>
      </c>
      <c r="AB32" s="601">
        <v>44986</v>
      </c>
      <c r="AC32" s="601">
        <v>45199</v>
      </c>
      <c r="AD32" s="602"/>
      <c r="AE32" s="601" t="s">
        <v>64</v>
      </c>
      <c r="AF32" s="601" t="s">
        <v>64</v>
      </c>
      <c r="AG32" s="640">
        <v>45310</v>
      </c>
      <c r="AH32" s="605" t="s">
        <v>3036</v>
      </c>
      <c r="AI32" s="605" t="s">
        <v>3037</v>
      </c>
      <c r="AJ32" s="605" t="s">
        <v>2841</v>
      </c>
      <c r="AK32" s="644">
        <v>0</v>
      </c>
      <c r="AL32" s="645" t="s">
        <v>198</v>
      </c>
      <c r="AM32" s="605"/>
      <c r="AN32" s="659">
        <f>Monitoreo!AN28</f>
        <v>0</v>
      </c>
      <c r="AO32" s="659">
        <f>Monitoreo!AO28</f>
        <v>0</v>
      </c>
      <c r="AP32" s="659">
        <f>Monitoreo!AP28</f>
        <v>0</v>
      </c>
      <c r="AQ32" s="659">
        <f>Monitoreo!AQ28</f>
        <v>0</v>
      </c>
      <c r="AR32" s="659">
        <f>Monitoreo!AR28</f>
        <v>0</v>
      </c>
      <c r="AS32" s="659">
        <f>Monitoreo!AS28</f>
        <v>0</v>
      </c>
      <c r="AT32" s="660">
        <f>Monitoreo!AT28</f>
        <v>-130</v>
      </c>
      <c r="AU32" s="660" t="str">
        <f>Monitoreo!AU28</f>
        <v>VENCIDO</v>
      </c>
      <c r="AV32" s="659">
        <f>Evaluacion!AV32</f>
        <v>45415</v>
      </c>
      <c r="AW32" s="659" t="str">
        <f>Evaluacion!AW32</f>
        <v>No se reportó avance de las acciones formuladas durante el seguimiento</v>
      </c>
      <c r="AX32" s="659" t="str">
        <f>Evaluacion!AX32</f>
        <v xml:space="preserve">Procedimiento de seguridad y privacidad de la información </v>
      </c>
      <c r="AY32" s="659" t="str">
        <f>Evaluacion!AY32</f>
        <v>Jean Paul Pinzón Riaño</v>
      </c>
      <c r="AZ32" s="659">
        <f>Evaluacion!AZ32</f>
        <v>0</v>
      </c>
      <c r="BA32" s="659" t="str">
        <f>Evaluacion!BA32</f>
        <v>VENCIDO</v>
      </c>
      <c r="BB32" s="659">
        <f>Evaluacion!BB32</f>
        <v>0</v>
      </c>
    </row>
    <row r="33" spans="1:54" ht="23.45" customHeight="1" thickBot="1" x14ac:dyDescent="0.3">
      <c r="A33" s="597" t="s">
        <v>3038</v>
      </c>
      <c r="B33" s="592" t="s">
        <v>3012</v>
      </c>
      <c r="C33" s="598" t="s">
        <v>3013</v>
      </c>
      <c r="D33" s="592" t="s">
        <v>3014</v>
      </c>
      <c r="E33" s="598" t="s">
        <v>84</v>
      </c>
      <c r="F33" s="591" t="s">
        <v>3012</v>
      </c>
      <c r="G33" s="591" t="s">
        <v>3015</v>
      </c>
      <c r="H33" s="599" t="s">
        <v>3013</v>
      </c>
      <c r="I33" s="600" t="s">
        <v>3014</v>
      </c>
      <c r="J33" s="600" t="s">
        <v>84</v>
      </c>
      <c r="K33" s="600" t="s">
        <v>84</v>
      </c>
      <c r="L33" s="592"/>
      <c r="M33" s="592"/>
      <c r="N33" s="592"/>
      <c r="O33" s="592" t="s">
        <v>6</v>
      </c>
      <c r="P33" s="591" t="s">
        <v>2950</v>
      </c>
      <c r="Q33" s="592" t="s">
        <v>3017</v>
      </c>
      <c r="R33" s="592">
        <v>2022</v>
      </c>
      <c r="S33" s="592" t="s">
        <v>3039</v>
      </c>
      <c r="T33" s="592" t="s">
        <v>3040</v>
      </c>
      <c r="U33" s="591" t="s">
        <v>3041</v>
      </c>
      <c r="V33" s="598" t="s">
        <v>3042</v>
      </c>
      <c r="W33" s="592">
        <v>1</v>
      </c>
      <c r="X33" s="592" t="s">
        <v>3043</v>
      </c>
      <c r="Y33" s="592" t="s">
        <v>3044</v>
      </c>
      <c r="Z33" s="592">
        <v>1</v>
      </c>
      <c r="AA33" s="592" t="s">
        <v>3045</v>
      </c>
      <c r="AB33" s="601">
        <v>44928</v>
      </c>
      <c r="AC33" s="601">
        <v>45260</v>
      </c>
      <c r="AD33" s="602"/>
      <c r="AE33" s="601" t="s">
        <v>64</v>
      </c>
      <c r="AF33" s="601" t="s">
        <v>64</v>
      </c>
      <c r="AG33" s="640">
        <v>45310</v>
      </c>
      <c r="AH33" s="605" t="s">
        <v>3046</v>
      </c>
      <c r="AI33" s="605" t="s">
        <v>3047</v>
      </c>
      <c r="AJ33" s="605" t="s">
        <v>2841</v>
      </c>
      <c r="AK33" s="644">
        <v>0.1</v>
      </c>
      <c r="AL33" s="645" t="s">
        <v>198</v>
      </c>
      <c r="AM33" s="605"/>
      <c r="AN33" s="659">
        <f>Monitoreo!AN29</f>
        <v>0</v>
      </c>
      <c r="AO33" s="659">
        <f>Monitoreo!AO29</f>
        <v>0</v>
      </c>
      <c r="AP33" s="659">
        <f>Monitoreo!AP29</f>
        <v>0</v>
      </c>
      <c r="AQ33" s="659">
        <f>Monitoreo!AQ29</f>
        <v>0</v>
      </c>
      <c r="AR33" s="659">
        <f>Monitoreo!AR29</f>
        <v>0</v>
      </c>
      <c r="AS33" s="659">
        <f>Monitoreo!AS29</f>
        <v>0</v>
      </c>
      <c r="AT33" s="660">
        <f>Monitoreo!AT29</f>
        <v>-69</v>
      </c>
      <c r="AU33" s="660" t="str">
        <f>Monitoreo!AU29</f>
        <v>VENCIDO</v>
      </c>
      <c r="AV33" s="659">
        <f>Evaluacion!AV33</f>
        <v>45415</v>
      </c>
      <c r="AW33" s="659" t="str">
        <f>Evaluacion!AW33</f>
        <v>No se reportó avance de las acciones formuladas durante el seguimiento</v>
      </c>
      <c r="AX33" s="659" t="str">
        <f>Evaluacion!AX33</f>
        <v>Mapa de riesgos de Seguridad Digital
Acta de comité de aprobación de mapas de riesgos</v>
      </c>
      <c r="AY33" s="659" t="str">
        <f>Evaluacion!AY33</f>
        <v>Jean Paul Pinzón Riaño</v>
      </c>
      <c r="AZ33" s="659">
        <f>Evaluacion!AZ33</f>
        <v>0</v>
      </c>
      <c r="BA33" s="659" t="str">
        <f>Evaluacion!BA33</f>
        <v>VENCIDO</v>
      </c>
      <c r="BB33" s="659">
        <f>Evaluacion!BB33</f>
        <v>0</v>
      </c>
    </row>
    <row r="34" spans="1:54" ht="23.45" customHeight="1" thickBot="1" x14ac:dyDescent="0.3">
      <c r="A34" s="597" t="s">
        <v>3048</v>
      </c>
      <c r="B34" s="592" t="s">
        <v>3012</v>
      </c>
      <c r="C34" s="598" t="s">
        <v>3013</v>
      </c>
      <c r="D34" s="592" t="s">
        <v>3014</v>
      </c>
      <c r="E34" s="598" t="s">
        <v>84</v>
      </c>
      <c r="F34" s="591" t="s">
        <v>3012</v>
      </c>
      <c r="G34" s="591" t="s">
        <v>3015</v>
      </c>
      <c r="H34" s="599" t="s">
        <v>3013</v>
      </c>
      <c r="I34" s="600" t="s">
        <v>3014</v>
      </c>
      <c r="J34" s="600" t="s">
        <v>84</v>
      </c>
      <c r="K34" s="600" t="s">
        <v>84</v>
      </c>
      <c r="L34" s="592"/>
      <c r="M34" s="592"/>
      <c r="N34" s="592"/>
      <c r="O34" s="592" t="s">
        <v>6</v>
      </c>
      <c r="P34" s="591" t="s">
        <v>3049</v>
      </c>
      <c r="Q34" s="592" t="s">
        <v>3017</v>
      </c>
      <c r="R34" s="592">
        <v>2022</v>
      </c>
      <c r="S34" s="592" t="s">
        <v>3050</v>
      </c>
      <c r="T34" s="592" t="s">
        <v>3051</v>
      </c>
      <c r="U34" s="591" t="s">
        <v>3052</v>
      </c>
      <c r="V34" s="598" t="s">
        <v>3053</v>
      </c>
      <c r="W34" s="592">
        <v>1</v>
      </c>
      <c r="X34" s="592" t="s">
        <v>3054</v>
      </c>
      <c r="Y34" s="592" t="s">
        <v>3055</v>
      </c>
      <c r="Z34" s="592">
        <v>1</v>
      </c>
      <c r="AA34" s="592" t="s">
        <v>3056</v>
      </c>
      <c r="AB34" s="601">
        <v>44928</v>
      </c>
      <c r="AC34" s="601">
        <v>45199</v>
      </c>
      <c r="AD34" s="602"/>
      <c r="AE34" s="601" t="s">
        <v>64</v>
      </c>
      <c r="AF34" s="601" t="s">
        <v>64</v>
      </c>
      <c r="AG34" s="640">
        <v>45310</v>
      </c>
      <c r="AH34" s="605" t="s">
        <v>3057</v>
      </c>
      <c r="AI34" s="605" t="s">
        <v>3058</v>
      </c>
      <c r="AJ34" s="605" t="s">
        <v>2841</v>
      </c>
      <c r="AK34" s="644">
        <v>0.75</v>
      </c>
      <c r="AL34" s="645" t="s">
        <v>198</v>
      </c>
      <c r="AM34" s="605"/>
      <c r="AN34" s="659">
        <f>Monitoreo!AN30</f>
        <v>0</v>
      </c>
      <c r="AO34" s="659">
        <f>Monitoreo!AO30</f>
        <v>0</v>
      </c>
      <c r="AP34" s="659">
        <f>Monitoreo!AP30</f>
        <v>0</v>
      </c>
      <c r="AQ34" s="659">
        <f>Monitoreo!AQ30</f>
        <v>0</v>
      </c>
      <c r="AR34" s="659">
        <f>Monitoreo!AR30</f>
        <v>0</v>
      </c>
      <c r="AS34" s="659">
        <f>Monitoreo!AS30</f>
        <v>0</v>
      </c>
      <c r="AT34" s="660">
        <f>Monitoreo!AT30</f>
        <v>-130</v>
      </c>
      <c r="AU34" s="660" t="str">
        <f>Monitoreo!AU30</f>
        <v>VENCIDO</v>
      </c>
      <c r="AV34" s="659">
        <f>Evaluacion!AV34</f>
        <v>45415</v>
      </c>
      <c r="AW34" s="659" t="str">
        <f>Evaluacion!AW34</f>
        <v>No se reportó avance de las acciones formuladas durante el seguimiento</v>
      </c>
      <c r="AX34" s="659" t="str">
        <f>Evaluacion!AX34</f>
        <v xml:space="preserve">
Acta pendiente de reunión de de la Oficina de TICS que incluya seguimiento al estado de los casos reportados a través de la mesa de ayuda</v>
      </c>
      <c r="AY34" s="659" t="str">
        <f>Evaluacion!AY34</f>
        <v>Jean Paul Pinzón Riaño</v>
      </c>
      <c r="AZ34" s="659">
        <f>Evaluacion!AZ34</f>
        <v>0</v>
      </c>
      <c r="BA34" s="659" t="str">
        <f>Evaluacion!BA34</f>
        <v>VENCIDO</v>
      </c>
      <c r="BB34" s="659">
        <f>Evaluacion!BB34</f>
        <v>0</v>
      </c>
    </row>
    <row r="35" spans="1:54" ht="23.45" customHeight="1" thickBot="1" x14ac:dyDescent="0.3">
      <c r="A35" s="597" t="s">
        <v>3059</v>
      </c>
      <c r="B35" s="592" t="s">
        <v>3012</v>
      </c>
      <c r="C35" s="598" t="s">
        <v>3013</v>
      </c>
      <c r="D35" s="592" t="s">
        <v>3014</v>
      </c>
      <c r="E35" s="598" t="s">
        <v>84</v>
      </c>
      <c r="F35" s="591" t="s">
        <v>3012</v>
      </c>
      <c r="G35" s="591" t="s">
        <v>3015</v>
      </c>
      <c r="H35" s="599" t="s">
        <v>3013</v>
      </c>
      <c r="I35" s="600" t="s">
        <v>3014</v>
      </c>
      <c r="J35" s="600" t="s">
        <v>84</v>
      </c>
      <c r="K35" s="600" t="s">
        <v>84</v>
      </c>
      <c r="L35" s="592"/>
      <c r="M35" s="592"/>
      <c r="N35" s="592"/>
      <c r="O35" s="592" t="s">
        <v>6</v>
      </c>
      <c r="P35" s="591" t="s">
        <v>3049</v>
      </c>
      <c r="Q35" s="592" t="s">
        <v>3017</v>
      </c>
      <c r="R35" s="592">
        <v>2022</v>
      </c>
      <c r="S35" s="592" t="s">
        <v>3050</v>
      </c>
      <c r="T35" s="592" t="s">
        <v>3051</v>
      </c>
      <c r="U35" s="591" t="s">
        <v>3052</v>
      </c>
      <c r="V35" s="598" t="s">
        <v>3060</v>
      </c>
      <c r="W35" s="592">
        <v>2</v>
      </c>
      <c r="X35" s="592" t="s">
        <v>3061</v>
      </c>
      <c r="Y35" s="592" t="s">
        <v>3062</v>
      </c>
      <c r="Z35" s="592">
        <v>1</v>
      </c>
      <c r="AA35" s="592" t="s">
        <v>3063</v>
      </c>
      <c r="AB35" s="601">
        <v>44928</v>
      </c>
      <c r="AC35" s="601">
        <v>45199</v>
      </c>
      <c r="AD35" s="602"/>
      <c r="AE35" s="601" t="s">
        <v>64</v>
      </c>
      <c r="AF35" s="601" t="s">
        <v>64</v>
      </c>
      <c r="AG35" s="640">
        <v>45310</v>
      </c>
      <c r="AH35" s="605" t="s">
        <v>3064</v>
      </c>
      <c r="AI35" s="605" t="s">
        <v>3065</v>
      </c>
      <c r="AJ35" s="605" t="s">
        <v>2841</v>
      </c>
      <c r="AK35" s="644">
        <v>0.5</v>
      </c>
      <c r="AL35" s="645" t="s">
        <v>198</v>
      </c>
      <c r="AM35" s="605"/>
      <c r="AN35" s="659">
        <f>Monitoreo!AN31</f>
        <v>0</v>
      </c>
      <c r="AO35" s="659">
        <f>Monitoreo!AO31</f>
        <v>0</v>
      </c>
      <c r="AP35" s="659">
        <f>Monitoreo!AP31</f>
        <v>0</v>
      </c>
      <c r="AQ35" s="659">
        <f>Monitoreo!AQ31</f>
        <v>0</v>
      </c>
      <c r="AR35" s="659">
        <f>Monitoreo!AR31</f>
        <v>0</v>
      </c>
      <c r="AS35" s="659">
        <f>Monitoreo!AS31</f>
        <v>0</v>
      </c>
      <c r="AT35" s="660">
        <f>Monitoreo!AT31</f>
        <v>-130</v>
      </c>
      <c r="AU35" s="660" t="str">
        <f>Monitoreo!AU31</f>
        <v>VENCIDO</v>
      </c>
      <c r="AV35" s="659">
        <f>Evaluacion!AV35</f>
        <v>45415</v>
      </c>
      <c r="AW35" s="659" t="str">
        <f>Evaluacion!AW35</f>
        <v>No se reportó avance de las acciones formuladas durante el seguimiento</v>
      </c>
      <c r="AX35" s="659" t="str">
        <f>Evaluacion!AX35</f>
        <v xml:space="preserve"> Procedimiento de Soporte Técnico a Recursos Tecnológicos y Sistemas de Información A-TIC-PR-003 actualizado
Correo de oficializacion de documento</v>
      </c>
      <c r="AY35" s="659" t="str">
        <f>Evaluacion!AY35</f>
        <v>Jean Paul Pinzón Riaño</v>
      </c>
      <c r="AZ35" s="659">
        <f>Evaluacion!AZ35</f>
        <v>0</v>
      </c>
      <c r="BA35" s="659" t="str">
        <f>Evaluacion!BA35</f>
        <v>VENCIDO</v>
      </c>
      <c r="BB35" s="659">
        <f>Evaluacion!BB35</f>
        <v>0</v>
      </c>
    </row>
    <row r="36" spans="1:54" ht="34.5" customHeight="1" thickBot="1" x14ac:dyDescent="0.3">
      <c r="A36" s="597" t="s">
        <v>3066</v>
      </c>
      <c r="B36" s="592" t="s">
        <v>3067</v>
      </c>
      <c r="C36" s="598" t="s">
        <v>3068</v>
      </c>
      <c r="D36" s="592" t="s">
        <v>2604</v>
      </c>
      <c r="E36" s="598" t="s">
        <v>84</v>
      </c>
      <c r="F36" s="591" t="s">
        <v>2852</v>
      </c>
      <c r="G36" s="591" t="s">
        <v>2853</v>
      </c>
      <c r="H36" s="599" t="s">
        <v>3069</v>
      </c>
      <c r="I36" s="600" t="s">
        <v>2684</v>
      </c>
      <c r="J36" s="600" t="s">
        <v>2685</v>
      </c>
      <c r="K36" s="600" t="s">
        <v>2686</v>
      </c>
      <c r="L36" s="592" t="s">
        <v>3070</v>
      </c>
      <c r="M36" s="592" t="s">
        <v>3070</v>
      </c>
      <c r="N36" s="592" t="s">
        <v>3070</v>
      </c>
      <c r="O36" s="592" t="s">
        <v>7</v>
      </c>
      <c r="P36" s="591" t="s">
        <v>3071</v>
      </c>
      <c r="Q36" s="592">
        <v>75</v>
      </c>
      <c r="R36" s="592">
        <v>2023</v>
      </c>
      <c r="S36" s="592" t="s">
        <v>3072</v>
      </c>
      <c r="T36" s="592" t="s">
        <v>3073</v>
      </c>
      <c r="U36" s="591" t="s">
        <v>3074</v>
      </c>
      <c r="V36" s="598" t="s">
        <v>3075</v>
      </c>
      <c r="W36" s="592">
        <v>2</v>
      </c>
      <c r="X36" s="592" t="s">
        <v>3076</v>
      </c>
      <c r="Y36" s="592" t="s">
        <v>3077</v>
      </c>
      <c r="Z36" s="592">
        <v>1</v>
      </c>
      <c r="AA36" s="592" t="s">
        <v>3078</v>
      </c>
      <c r="AB36" s="601">
        <v>45108</v>
      </c>
      <c r="AC36" s="601">
        <v>45291</v>
      </c>
      <c r="AD36" s="602">
        <v>45313</v>
      </c>
      <c r="AE36" s="601" t="s">
        <v>64</v>
      </c>
      <c r="AF36" s="601" t="s">
        <v>64</v>
      </c>
      <c r="AG36" s="640">
        <v>45310</v>
      </c>
      <c r="AH36" s="605" t="s">
        <v>3079</v>
      </c>
      <c r="AI36" s="605" t="s">
        <v>1512</v>
      </c>
      <c r="AJ36" s="605" t="s">
        <v>481</v>
      </c>
      <c r="AK36" s="644">
        <v>1</v>
      </c>
      <c r="AL36" s="645" t="s">
        <v>49</v>
      </c>
      <c r="AM36" s="605"/>
      <c r="AN36" s="662" t="s">
        <v>2945</v>
      </c>
      <c r="AO36" s="662" t="s">
        <v>2945</v>
      </c>
      <c r="AP36" s="663" t="s">
        <v>84</v>
      </c>
      <c r="AQ36" s="663" t="s">
        <v>84</v>
      </c>
      <c r="AR36" s="664">
        <v>1</v>
      </c>
      <c r="AS36" s="662" t="s">
        <v>155</v>
      </c>
      <c r="AT36" s="665" t="s">
        <v>2946</v>
      </c>
      <c r="AU36" s="665" t="s">
        <v>2946</v>
      </c>
      <c r="AV36" s="663" t="s">
        <v>84</v>
      </c>
      <c r="AW36" s="662" t="s">
        <v>2945</v>
      </c>
      <c r="AX36" s="662" t="s">
        <v>2947</v>
      </c>
      <c r="AY36" s="663" t="s">
        <v>97</v>
      </c>
      <c r="AZ36" s="666">
        <v>1</v>
      </c>
      <c r="BA36" s="665" t="s">
        <v>49</v>
      </c>
      <c r="BB36" s="662"/>
    </row>
    <row r="37" spans="1:54" ht="69.75" customHeight="1" thickBot="1" x14ac:dyDescent="0.3">
      <c r="A37" s="597" t="s">
        <v>3080</v>
      </c>
      <c r="B37" s="592" t="s">
        <v>3067</v>
      </c>
      <c r="C37" s="598" t="s">
        <v>3068</v>
      </c>
      <c r="D37" s="592" t="s">
        <v>2604</v>
      </c>
      <c r="E37" s="598" t="s">
        <v>84</v>
      </c>
      <c r="F37" s="591" t="s">
        <v>3012</v>
      </c>
      <c r="G37" s="591" t="s">
        <v>3015</v>
      </c>
      <c r="H37" s="599" t="s">
        <v>3081</v>
      </c>
      <c r="I37" s="600" t="s">
        <v>3014</v>
      </c>
      <c r="J37" s="600" t="s">
        <v>84</v>
      </c>
      <c r="K37" s="600" t="s">
        <v>84</v>
      </c>
      <c r="L37" s="592" t="s">
        <v>3070</v>
      </c>
      <c r="M37" s="592" t="s">
        <v>3070</v>
      </c>
      <c r="N37" s="592" t="s">
        <v>3070</v>
      </c>
      <c r="O37" s="592" t="s">
        <v>7</v>
      </c>
      <c r="P37" s="591" t="s">
        <v>3082</v>
      </c>
      <c r="Q37" s="592">
        <v>75</v>
      </c>
      <c r="R37" s="592">
        <v>2023</v>
      </c>
      <c r="S37" s="592" t="s">
        <v>3072</v>
      </c>
      <c r="T37" s="592" t="s">
        <v>3073</v>
      </c>
      <c r="U37" s="591" t="s">
        <v>3083</v>
      </c>
      <c r="V37" s="598" t="s">
        <v>3084</v>
      </c>
      <c r="W37" s="592">
        <v>8</v>
      </c>
      <c r="X37" s="592" t="s">
        <v>3085</v>
      </c>
      <c r="Y37" s="592" t="s">
        <v>3086</v>
      </c>
      <c r="Z37" s="592">
        <v>1</v>
      </c>
      <c r="AA37" s="592" t="s">
        <v>3087</v>
      </c>
      <c r="AB37" s="601">
        <v>45078</v>
      </c>
      <c r="AC37" s="601">
        <v>45290</v>
      </c>
      <c r="AD37" s="602" t="s">
        <v>3070</v>
      </c>
      <c r="AE37" s="601" t="s">
        <v>64</v>
      </c>
      <c r="AF37" s="601" t="s">
        <v>64</v>
      </c>
      <c r="AG37" s="640">
        <v>45310</v>
      </c>
      <c r="AH37" s="605" t="s">
        <v>3088</v>
      </c>
      <c r="AI37" s="605" t="s">
        <v>3065</v>
      </c>
      <c r="AJ37" s="605" t="s">
        <v>2841</v>
      </c>
      <c r="AK37" s="644">
        <v>0.5</v>
      </c>
      <c r="AL37" s="645" t="s">
        <v>198</v>
      </c>
      <c r="AM37" s="605"/>
      <c r="AN37" s="677">
        <f>Monitoreo!AN32</f>
        <v>45362</v>
      </c>
      <c r="AO37" s="659" t="str">
        <f>Monitoreo!AO32</f>
        <v>Se realiza la actualización y oficialización del procedimiento 004 MANTENIMIENTO PREVENTIVO DE SOFTWARE Y HARDWARE  E-GTIC-PR-004</v>
      </c>
      <c r="AP37" s="659" t="str">
        <f>Monitoreo!AP32</f>
        <v>Procedimiento actualizado y correo de oficialización</v>
      </c>
      <c r="AQ37" s="659" t="str">
        <f>Monitoreo!AQ32</f>
        <v>N/A</v>
      </c>
      <c r="AR37" s="659">
        <f>Monitoreo!AR32</f>
        <v>1</v>
      </c>
      <c r="AS37" s="659" t="str">
        <f>Monitoreo!AS32</f>
        <v>CUMPLIMIENTO TOTAL</v>
      </c>
      <c r="AT37" s="660">
        <f>Monitoreo!AT32</f>
        <v>-39</v>
      </c>
      <c r="AU37" s="660" t="str">
        <f>Monitoreo!AU32</f>
        <v>VENCIDO</v>
      </c>
      <c r="AV37" s="659">
        <f>Evaluacion!AV37</f>
        <v>45415</v>
      </c>
      <c r="AW37" s="659" t="str">
        <f>Evaluacion!AW37</f>
        <v>No se reportó avance de las acciones formuladas durante el seguimiento</v>
      </c>
      <c r="AX37" s="659" t="str">
        <f>Evaluacion!AX37</f>
        <v>Procedimiento actualizado
Correo de oficializacion de MIPG
Acta de socialización al grupo de la oficina.</v>
      </c>
      <c r="AY37" s="659" t="str">
        <f>Evaluacion!AY37</f>
        <v>Jean Paul Pinzón Riaño</v>
      </c>
      <c r="AZ37" s="659">
        <f>Evaluacion!AZ37</f>
        <v>0</v>
      </c>
      <c r="BA37" s="659" t="str">
        <f>Evaluacion!BA37</f>
        <v>VENCIDO</v>
      </c>
      <c r="BB37" s="659">
        <f>Evaluacion!BB37</f>
        <v>0</v>
      </c>
    </row>
    <row r="38" spans="1:54" ht="23.45" customHeight="1" thickBot="1" x14ac:dyDescent="0.3">
      <c r="A38" s="597" t="s">
        <v>3089</v>
      </c>
      <c r="B38" s="592" t="s">
        <v>3067</v>
      </c>
      <c r="C38" s="598" t="s">
        <v>3068</v>
      </c>
      <c r="D38" s="592" t="s">
        <v>2604</v>
      </c>
      <c r="E38" s="598" t="s">
        <v>84</v>
      </c>
      <c r="F38" s="591" t="s">
        <v>2843</v>
      </c>
      <c r="G38" s="591" t="s">
        <v>2844</v>
      </c>
      <c r="H38" s="599" t="s">
        <v>2834</v>
      </c>
      <c r="I38" s="600" t="s">
        <v>2604</v>
      </c>
      <c r="J38" s="600" t="s">
        <v>3090</v>
      </c>
      <c r="K38" s="600" t="s">
        <v>2666</v>
      </c>
      <c r="L38" s="592" t="s">
        <v>3070</v>
      </c>
      <c r="M38" s="592" t="s">
        <v>3070</v>
      </c>
      <c r="N38" s="592" t="s">
        <v>3070</v>
      </c>
      <c r="O38" s="592" t="s">
        <v>7</v>
      </c>
      <c r="P38" s="591" t="s">
        <v>3091</v>
      </c>
      <c r="Q38" s="592">
        <v>75</v>
      </c>
      <c r="R38" s="592">
        <v>2023</v>
      </c>
      <c r="S38" s="592" t="s">
        <v>3092</v>
      </c>
      <c r="T38" s="592" t="s">
        <v>3093</v>
      </c>
      <c r="U38" s="591" t="s">
        <v>3094</v>
      </c>
      <c r="V38" s="598" t="s">
        <v>3095</v>
      </c>
      <c r="W38" s="592">
        <v>1</v>
      </c>
      <c r="X38" s="592" t="s">
        <v>3096</v>
      </c>
      <c r="Y38" s="592" t="s">
        <v>3097</v>
      </c>
      <c r="Z38" s="592">
        <v>1</v>
      </c>
      <c r="AA38" s="592" t="s">
        <v>3098</v>
      </c>
      <c r="AB38" s="601">
        <v>45078</v>
      </c>
      <c r="AC38" s="601">
        <v>45260</v>
      </c>
      <c r="AD38" s="602" t="s">
        <v>3070</v>
      </c>
      <c r="AE38" s="601" t="s">
        <v>64</v>
      </c>
      <c r="AF38" s="601" t="s">
        <v>64</v>
      </c>
      <c r="AG38" s="640">
        <v>45274</v>
      </c>
      <c r="AH38" s="605" t="s">
        <v>2866</v>
      </c>
      <c r="AI38" s="605" t="s">
        <v>3099</v>
      </c>
      <c r="AJ38" s="605" t="s">
        <v>2841</v>
      </c>
      <c r="AK38" s="644">
        <v>0</v>
      </c>
      <c r="AL38" s="645" t="s">
        <v>198</v>
      </c>
      <c r="AM38" s="605"/>
      <c r="AN38" s="659">
        <f>Monitoreo!AN33</f>
        <v>45362</v>
      </c>
      <c r="AO38" s="659" t="str">
        <f>Monitoreo!AO33</f>
        <v>Se realizó la actualización del procedimiento Baja de Bienes Devolutivos Elementos de Consumo Controlado o de Consumo en Bodega A-GIAE-PR-001, el cual fue oficializado el día 27/02/2024, en la cual, se incluyó la definición clara del Certificado de Destinación Final dentro del glosario.
Se socializó mediante correo electrónico el día 7/03/2024.
Resultado del indicador: ((1/1)*100%)=100%
Análisis del indicador:Se realizó actualización del procedimiento Baja de Bienes Devolutivos Elementos de Consumo Controlado o de Consumo en Bodega A-GIAE-PR-001, conforme a lo programado.
Estado: La actividad se encuentra finalizada</v>
      </c>
      <c r="AP38" s="659" t="str">
        <f>Monitoreo!AP33</f>
        <v xml:space="preserve">Procedimiento Baja de Bienes Devolutivos Elementos de Consumo Controlado o de Consumo en Bodega A-GIAE-PR-001 
Correo oficialización Baja de Bienes Devolutivos Elementos de Consumo Controlado o de Consumo en Bodega A-GIAE-PR-001 
Correo socialización Baja de Bienes Devolutivos Elementos de Consumo Controlado o de Consumo en Bodega A-GIAE-PR-001 </v>
      </c>
      <c r="AQ38" s="659" t="str">
        <f>Monitoreo!AQ33</f>
        <v>N/A</v>
      </c>
      <c r="AR38" s="659">
        <f>Monitoreo!AR33</f>
        <v>1</v>
      </c>
      <c r="AS38" s="659" t="str">
        <f>Monitoreo!AS33</f>
        <v>CUMPLIMIENTO TOTAL</v>
      </c>
      <c r="AT38" s="660">
        <f>Monitoreo!AT33</f>
        <v>-69</v>
      </c>
      <c r="AU38" s="660" t="str">
        <f>Monitoreo!AU33</f>
        <v>VENCIDO</v>
      </c>
      <c r="AV38" s="677">
        <f>Evaluacion!AV38</f>
        <v>45365</v>
      </c>
      <c r="AW38" s="659" t="str">
        <f>Evaluacion!AW38</f>
        <v>"Se valida la ejecución de la acción con el Porcedimiento A-A-GIAE-PR-001, actualizado, formalizado y socializado,
 aportado"</v>
      </c>
      <c r="AX38" s="659" t="str">
        <f>Evaluacion!AX38</f>
        <v>N/A</v>
      </c>
      <c r="AY38" s="659" t="str">
        <f>Evaluacion!AY38</f>
        <v>Franklin Augusto Serrano Rojas</v>
      </c>
      <c r="AZ38" s="664">
        <f>Evaluacion!AZ38</f>
        <v>1</v>
      </c>
      <c r="BA38" s="659" t="str">
        <f>Evaluacion!BA38</f>
        <v>CERRADO</v>
      </c>
      <c r="BB38" s="659">
        <f>Evaluacion!BB38</f>
        <v>0</v>
      </c>
    </row>
    <row r="39" spans="1:54" ht="132.75" customHeight="1" thickBot="1" x14ac:dyDescent="0.3">
      <c r="A39" s="597" t="s">
        <v>3100</v>
      </c>
      <c r="B39" s="592" t="s">
        <v>3067</v>
      </c>
      <c r="C39" s="598" t="s">
        <v>3068</v>
      </c>
      <c r="D39" s="592" t="s">
        <v>2604</v>
      </c>
      <c r="E39" s="598" t="s">
        <v>84</v>
      </c>
      <c r="F39" s="591" t="s">
        <v>2843</v>
      </c>
      <c r="G39" s="591" t="s">
        <v>2844</v>
      </c>
      <c r="H39" s="599" t="s">
        <v>2834</v>
      </c>
      <c r="I39" s="600" t="s">
        <v>2604</v>
      </c>
      <c r="J39" s="600" t="s">
        <v>3090</v>
      </c>
      <c r="K39" s="600" t="s">
        <v>2666</v>
      </c>
      <c r="L39" s="592" t="s">
        <v>3070</v>
      </c>
      <c r="M39" s="592" t="s">
        <v>3070</v>
      </c>
      <c r="N39" s="592" t="s">
        <v>3070</v>
      </c>
      <c r="O39" s="592" t="s">
        <v>7</v>
      </c>
      <c r="P39" s="591" t="s">
        <v>1938</v>
      </c>
      <c r="Q39" s="592">
        <v>75</v>
      </c>
      <c r="R39" s="592">
        <v>2023</v>
      </c>
      <c r="S39" s="592" t="s">
        <v>3101</v>
      </c>
      <c r="T39" s="592" t="s">
        <v>3102</v>
      </c>
      <c r="U39" s="591" t="s">
        <v>3103</v>
      </c>
      <c r="V39" s="598" t="s">
        <v>3104</v>
      </c>
      <c r="W39" s="592">
        <v>1</v>
      </c>
      <c r="X39" s="592" t="s">
        <v>3105</v>
      </c>
      <c r="Y39" s="592" t="s">
        <v>3106</v>
      </c>
      <c r="Z39" s="592">
        <v>1</v>
      </c>
      <c r="AA39" s="592" t="s">
        <v>3107</v>
      </c>
      <c r="AB39" s="601">
        <v>45078</v>
      </c>
      <c r="AC39" s="601">
        <v>45260</v>
      </c>
      <c r="AD39" s="602" t="s">
        <v>3070</v>
      </c>
      <c r="AE39" s="601" t="s">
        <v>64</v>
      </c>
      <c r="AF39" s="601" t="s">
        <v>64</v>
      </c>
      <c r="AG39" s="640">
        <v>45274</v>
      </c>
      <c r="AH39" s="605" t="s">
        <v>2866</v>
      </c>
      <c r="AI39" s="605" t="s">
        <v>3108</v>
      </c>
      <c r="AJ39" s="605" t="s">
        <v>2841</v>
      </c>
      <c r="AK39" s="644">
        <v>0</v>
      </c>
      <c r="AL39" s="645" t="s">
        <v>198</v>
      </c>
      <c r="AM39" s="605"/>
      <c r="AN39" s="677">
        <f>Monitoreo!AN34</f>
        <v>45399</v>
      </c>
      <c r="AO39" s="659" t="str">
        <f>Monitoreo!AO34</f>
        <v>Se actualizó el Instructivo Control de Bienes Devolutivos A-GIAE-IN-005, el día 15/04/2024, en que se definió la actividad a seguir en caso de que no haya faltantes ni sobrantes (página 7). Se socializó mediante correo electrónico el día 15/04/2024.
Resultado del indicador: ((1/1)*100%)=100%
Análisis del indicador:Se realizó actualización, oficialización y socialización del Instructivo Control de Bienes Devolutivos A-GIAE-IN-005, conforme a lo programado.
Estado: La actividad se encuentra finalizada</v>
      </c>
      <c r="AP39" s="659" t="str">
        <f>Monitoreo!AP34</f>
        <v>Instructivo Control de Bienes Devolutivos A-GIAE-IN-005
Correo oficialización Instructivo Control de Bienes Devolutivos A-GIAE-IN-005
Correo socialización Instructivo Control de Bienes Devolutivos A-GIAE-IN-005</v>
      </c>
      <c r="AQ39" s="659" t="str">
        <f>Monitoreo!AQ34</f>
        <v>N/A</v>
      </c>
      <c r="AR39" s="664">
        <f>Monitoreo!AR34</f>
        <v>1</v>
      </c>
      <c r="AS39" s="659" t="str">
        <f>Monitoreo!AS34</f>
        <v>Se evidencia en la pagina 7 del instructivo A-GIAE-IN-005 - CONTROL DE BIENES DEVOLUTIVOS Y/O  ELEMENTOS CONSUMO CONTROLADO EN  SERVICIO, las acciones en cado de no registrar novedad en este caso sobrantes o faltantes
La acción queda al 100%</v>
      </c>
      <c r="AT39" s="660">
        <f>Monitoreo!AT34</f>
        <v>-69</v>
      </c>
      <c r="AU39" s="660" t="str">
        <f>Monitoreo!AU34</f>
        <v>VENCIDO</v>
      </c>
      <c r="AV39" s="677">
        <f>Evaluacion!AV39</f>
        <v>45410</v>
      </c>
      <c r="AW39" s="659" t="str">
        <f>Evaluacion!AW39</f>
        <v>Se valida la ejecución de la acción de acuerdo con las evidencias aportadas en el primer seguimiento del 2024, en la actualización y socialización del Instructivo Control de Bienes Devolutivos A-GIAE-IN-005</v>
      </c>
      <c r="AX39" s="659" t="str">
        <f>Evaluacion!AX39</f>
        <v>N/A</v>
      </c>
      <c r="AY39" s="659" t="str">
        <f>Evaluacion!AY39</f>
        <v>Sergio Andres Castro Londoño</v>
      </c>
      <c r="AZ39" s="664">
        <f>Evaluacion!AZ39</f>
        <v>1</v>
      </c>
      <c r="BA39" s="659" t="str">
        <f>Evaluacion!BA39</f>
        <v>CERRADO</v>
      </c>
      <c r="BB39" s="659">
        <f>Evaluacion!BB39</f>
        <v>0</v>
      </c>
    </row>
    <row r="40" spans="1:54" ht="23.45" customHeight="1" thickBot="1" x14ac:dyDescent="0.3">
      <c r="A40" s="597" t="s">
        <v>3109</v>
      </c>
      <c r="B40" s="592" t="s">
        <v>3067</v>
      </c>
      <c r="C40" s="598" t="s">
        <v>3068</v>
      </c>
      <c r="D40" s="592" t="s">
        <v>2604</v>
      </c>
      <c r="E40" s="598" t="s">
        <v>84</v>
      </c>
      <c r="F40" s="591" t="s">
        <v>2843</v>
      </c>
      <c r="G40" s="591" t="s">
        <v>2844</v>
      </c>
      <c r="H40" s="599" t="s">
        <v>2834</v>
      </c>
      <c r="I40" s="600" t="s">
        <v>2604</v>
      </c>
      <c r="J40" s="600" t="s">
        <v>3090</v>
      </c>
      <c r="K40" s="600" t="s">
        <v>2666</v>
      </c>
      <c r="L40" s="592" t="s">
        <v>3070</v>
      </c>
      <c r="M40" s="592" t="s">
        <v>3070</v>
      </c>
      <c r="N40" s="592" t="s">
        <v>3070</v>
      </c>
      <c r="O40" s="592" t="s">
        <v>7</v>
      </c>
      <c r="P40" s="591" t="s">
        <v>3110</v>
      </c>
      <c r="Q40" s="592">
        <v>75</v>
      </c>
      <c r="R40" s="592">
        <v>2023</v>
      </c>
      <c r="S40" s="592" t="s">
        <v>3111</v>
      </c>
      <c r="T40" s="592" t="s">
        <v>3112</v>
      </c>
      <c r="U40" s="591" t="s">
        <v>3113</v>
      </c>
      <c r="V40" s="598" t="s">
        <v>3114</v>
      </c>
      <c r="W40" s="592">
        <v>1</v>
      </c>
      <c r="X40" s="592" t="s">
        <v>3115</v>
      </c>
      <c r="Y40" s="592" t="s">
        <v>3116</v>
      </c>
      <c r="Z40" s="592">
        <v>1</v>
      </c>
      <c r="AA40" s="592" t="s">
        <v>3117</v>
      </c>
      <c r="AB40" s="601">
        <v>45078</v>
      </c>
      <c r="AC40" s="601">
        <v>45260</v>
      </c>
      <c r="AD40" s="602" t="s">
        <v>3070</v>
      </c>
      <c r="AE40" s="601" t="s">
        <v>64</v>
      </c>
      <c r="AF40" s="601" t="s">
        <v>64</v>
      </c>
      <c r="AG40" s="640">
        <v>45274</v>
      </c>
      <c r="AH40" s="605" t="s">
        <v>2866</v>
      </c>
      <c r="AI40" s="605" t="s">
        <v>3118</v>
      </c>
      <c r="AJ40" s="605" t="s">
        <v>2841</v>
      </c>
      <c r="AK40" s="644">
        <v>0</v>
      </c>
      <c r="AL40" s="645" t="s">
        <v>198</v>
      </c>
      <c r="AM40" s="605"/>
      <c r="AN40" s="659">
        <f>Monitoreo!AN35</f>
        <v>45337</v>
      </c>
      <c r="AO40" s="659" t="str">
        <f>Monitoreo!AO35</f>
        <v xml:space="preserve">PRIMER SEGUIMIENTO 2024: Se realizó la actualización y socialización de los procedimientos Baja de elementos de consumo, consumo controlado o bienes devolutivos por responsabilidad A-GIAE-PR-006, el día 10/01/2024 y Reclasificación de bienes devolutivos a consumo controlado" A-GIAE-PR-007, el día 12/01/2024, con el fin de unificar los conceptos mencionados en los mismos, especialmente el concepto relacionado con la definición de los elementos de consumo controlado. 
Resultado del indicador: ((1/1)*100%)=100%
Análisis del indicador:Se realizó actualización de los procedimientos Baja de elementos de consumo, consumo controlado o bienes devolutivos por responsabilidad" A-GIAE-PR-006 y Reclasificación de bienes devolutivos a consumo controlado" A-GIAE-PR-007, conforme a lo programado.
Estado: La actividad se encuentra finalizada
</v>
      </c>
      <c r="AP40" s="659" t="str">
        <f>Monitoreo!AP35</f>
        <v>Procedimientos Baja de elementos de consumo, consumo controlado o bienes devolutivos por responsabilidad A-GIAE-PR-006
Procedimiento Reclasificación de bienes devolutivos a consumo controlado" A-GIAE-PR-007
Correo oficialización Baja de elementos de consumo, consumo controlado o bienes devolutivos por responsabilidad A-GIAE-PR-006
Correo oficialización Reclasificación de bienes devolutivos a consumo controlado" A-GIAE-PR-007
Correo socialización procedimientos</v>
      </c>
      <c r="AQ40" s="659" t="str">
        <f>Monitoreo!AQ35</f>
        <v>Ninguna</v>
      </c>
      <c r="AR40" s="659">
        <f>Monitoreo!AR35</f>
        <v>1</v>
      </c>
      <c r="AS40" s="659" t="str">
        <f>Monitoreo!AS35</f>
        <v>CUMPLIMIENTO TOTAL</v>
      </c>
      <c r="AT40" s="660">
        <f>Monitoreo!AT35</f>
        <v>-69</v>
      </c>
      <c r="AU40" s="660" t="str">
        <f>Monitoreo!AU35</f>
        <v>VENCIDO</v>
      </c>
      <c r="AV40" s="677">
        <f>Evaluacion!AV40</f>
        <v>45341</v>
      </c>
      <c r="AW40" s="659" t="str">
        <f>Evaluacion!AW40</f>
        <v xml:space="preserve">
Se valida la ejecución de la acción con la actualización y socialización de los procedimientos Baja de elementos de consumo, consumo controlado o bienes devolutivos por responsabilidad A-GIAE-PR-006, el día 10/01/2024 y Reclasificación de bienes devolutivos a consumo controlado" A-GIAE-PR-007, el día 12/01/2024
</v>
      </c>
      <c r="AX40" s="659" t="str">
        <f>Evaluacion!AX40</f>
        <v>N/A</v>
      </c>
      <c r="AY40" s="659" t="str">
        <f>Evaluacion!AY40</f>
        <v>Carlos Andrés Guerra Jiménez</v>
      </c>
      <c r="AZ40" s="664">
        <f>Evaluacion!AZ40</f>
        <v>1</v>
      </c>
      <c r="BA40" s="659" t="str">
        <f>Evaluacion!BA40</f>
        <v>CERRADO</v>
      </c>
      <c r="BB40" s="659">
        <f>Evaluacion!BB40</f>
        <v>0</v>
      </c>
    </row>
    <row r="41" spans="1:54" ht="153" customHeight="1" thickBot="1" x14ac:dyDescent="0.3">
      <c r="A41" s="597" t="s">
        <v>3119</v>
      </c>
      <c r="B41" s="592" t="s">
        <v>3067</v>
      </c>
      <c r="C41" s="598" t="s">
        <v>3068</v>
      </c>
      <c r="D41" s="592" t="s">
        <v>2604</v>
      </c>
      <c r="E41" s="598" t="s">
        <v>84</v>
      </c>
      <c r="F41" s="591" t="s">
        <v>2832</v>
      </c>
      <c r="G41" s="591" t="s">
        <v>2833</v>
      </c>
      <c r="H41" s="599" t="s">
        <v>2834</v>
      </c>
      <c r="I41" s="600" t="s">
        <v>2604</v>
      </c>
      <c r="J41" s="600" t="s">
        <v>3090</v>
      </c>
      <c r="K41" s="600" t="s">
        <v>2666</v>
      </c>
      <c r="L41" s="592" t="s">
        <v>3070</v>
      </c>
      <c r="M41" s="592" t="s">
        <v>3070</v>
      </c>
      <c r="N41" s="592" t="s">
        <v>3070</v>
      </c>
      <c r="O41" s="592" t="s">
        <v>7</v>
      </c>
      <c r="P41" s="591" t="s">
        <v>3120</v>
      </c>
      <c r="Q41" s="592">
        <v>75</v>
      </c>
      <c r="R41" s="592">
        <v>2023</v>
      </c>
      <c r="S41" s="592" t="s">
        <v>3121</v>
      </c>
      <c r="T41" s="592" t="s">
        <v>3122</v>
      </c>
      <c r="U41" s="591" t="s">
        <v>3123</v>
      </c>
      <c r="V41" s="598" t="s">
        <v>3124</v>
      </c>
      <c r="W41" s="592">
        <v>1</v>
      </c>
      <c r="X41" s="592" t="s">
        <v>3125</v>
      </c>
      <c r="Y41" s="592" t="s">
        <v>3126</v>
      </c>
      <c r="Z41" s="592">
        <v>1</v>
      </c>
      <c r="AA41" s="592" t="s">
        <v>3127</v>
      </c>
      <c r="AB41" s="601">
        <v>45078</v>
      </c>
      <c r="AC41" s="601">
        <v>45289</v>
      </c>
      <c r="AD41" s="602" t="s">
        <v>3070</v>
      </c>
      <c r="AE41" s="601" t="s">
        <v>64</v>
      </c>
      <c r="AF41" s="601" t="s">
        <v>64</v>
      </c>
      <c r="AG41" s="640">
        <v>45295</v>
      </c>
      <c r="AH41" s="605" t="s">
        <v>3128</v>
      </c>
      <c r="AI41" s="605" t="s">
        <v>3129</v>
      </c>
      <c r="AJ41" s="605" t="s">
        <v>481</v>
      </c>
      <c r="AK41" s="644">
        <v>0</v>
      </c>
      <c r="AL41" s="645" t="s">
        <v>198</v>
      </c>
      <c r="AM41" s="605"/>
      <c r="AN41" s="659">
        <f>Monitoreo!AN36</f>
        <v>45337</v>
      </c>
      <c r="AO41" s="659" t="str">
        <f>Monitoreo!AO36</f>
        <v xml:space="preserve">PRIMER SEGUIMIENTO 2024: El día 6/11/2023 se realizó verificación con participación de la Gerencia de Recursos Físicos y Gestión Documental, con el fin de validar el estado de los formatos CONTROL DE INSPECCIÓN Y EJECUCIÓN  DE MANTENIMIENTO DE BIENES E INFRAESTRUCTURA A-GAMB-FT-007 diligenciados por el proceso durante el 2023, para que éstos cumplan con lo dispuesto por gestión documental. Se verificó que contaran con las firmas requeridas, que estuviesen correctamente diligenciados y se subsanaron los que no se encontraban en correcto estado, se verificó que se encontraran correctamente archivados.
Resultado del indicador: (1/1)*100=100%
Analisis del indicador: Se realizó verificación del estado de los formatos A-GAMB-FT-007 en conjunto con el proceso de gestión documental, conforme a lo programado. Se reporta un avance en la meta del 100%.
Estado: La actividad se encuentra finalizada
</v>
      </c>
      <c r="AP41" s="659" t="str">
        <f>Monitoreo!AP36</f>
        <v>Acta de verificación del estado de los formatos A-GAMB-FT-007 diligenciados por el proceso durante el 2023
Formatos Control de Inspección y Ejecución de Mantenimiento de Bienes e Infraestructura A-GAMB-FT-007 ajustados</v>
      </c>
      <c r="AQ41" s="659" t="str">
        <f>Monitoreo!AQ36</f>
        <v>Ninguna</v>
      </c>
      <c r="AR41" s="659">
        <f>Monitoreo!AR36</f>
        <v>1</v>
      </c>
      <c r="AS41" s="659" t="str">
        <f>Monitoreo!AS36</f>
        <v>CUMPLIMIENTO TOTAL</v>
      </c>
      <c r="AT41" s="660">
        <f>Monitoreo!AT36</f>
        <v>-40</v>
      </c>
      <c r="AU41" s="660" t="str">
        <f>Monitoreo!AU36</f>
        <v>VENCIDO</v>
      </c>
      <c r="AV41" s="677">
        <f>Evaluacion!AV41</f>
        <v>45341</v>
      </c>
      <c r="AW41" s="659" t="str">
        <f>Evaluacion!AW41</f>
        <v>Se valida la ejecución de la acción con acta al seguimiento del formatos CONTROL DE INSPECCIÓN Y EJECUCIÓN DE MANTENIMIENTO DE BIENES E INFRAESTRUCTURA A-GAMB-FT-007</v>
      </c>
      <c r="AX41" s="659" t="str">
        <f>Evaluacion!AX41</f>
        <v>N/A</v>
      </c>
      <c r="AY41" s="659" t="str">
        <f>Evaluacion!AY41</f>
        <v>Carlos Andrés Guerra Jiménez</v>
      </c>
      <c r="AZ41" s="664">
        <f>Evaluacion!AZ41</f>
        <v>1</v>
      </c>
      <c r="BA41" s="659" t="str">
        <f>Evaluacion!BA41</f>
        <v>CERRADO</v>
      </c>
      <c r="BB41" s="659">
        <f>Evaluacion!BB41</f>
        <v>0</v>
      </c>
    </row>
    <row r="42" spans="1:54" ht="213.75" customHeight="1" thickBot="1" x14ac:dyDescent="0.3">
      <c r="A42" s="597" t="s">
        <v>3130</v>
      </c>
      <c r="B42" s="592" t="s">
        <v>3067</v>
      </c>
      <c r="C42" s="598" t="s">
        <v>3068</v>
      </c>
      <c r="D42" s="592" t="s">
        <v>2604</v>
      </c>
      <c r="E42" s="598" t="s">
        <v>84</v>
      </c>
      <c r="F42" s="591" t="s">
        <v>2832</v>
      </c>
      <c r="G42" s="591" t="s">
        <v>2833</v>
      </c>
      <c r="H42" s="599" t="s">
        <v>2834</v>
      </c>
      <c r="I42" s="600" t="s">
        <v>2604</v>
      </c>
      <c r="J42" s="600" t="s">
        <v>3090</v>
      </c>
      <c r="K42" s="600" t="s">
        <v>2666</v>
      </c>
      <c r="L42" s="592" t="s">
        <v>3070</v>
      </c>
      <c r="M42" s="592" t="s">
        <v>3070</v>
      </c>
      <c r="N42" s="592" t="s">
        <v>3070</v>
      </c>
      <c r="O42" s="592" t="s">
        <v>7</v>
      </c>
      <c r="P42" s="591" t="s">
        <v>3131</v>
      </c>
      <c r="Q42" s="592">
        <v>75</v>
      </c>
      <c r="R42" s="592">
        <v>2023</v>
      </c>
      <c r="S42" s="592" t="s">
        <v>3132</v>
      </c>
      <c r="T42" s="592" t="s">
        <v>3133</v>
      </c>
      <c r="U42" s="591" t="s">
        <v>3134</v>
      </c>
      <c r="V42" s="598" t="s">
        <v>3135</v>
      </c>
      <c r="W42" s="592">
        <v>2</v>
      </c>
      <c r="X42" s="592" t="s">
        <v>3136</v>
      </c>
      <c r="Y42" s="592" t="s">
        <v>3137</v>
      </c>
      <c r="Z42" s="592">
        <v>1</v>
      </c>
      <c r="AA42" s="592" t="s">
        <v>3138</v>
      </c>
      <c r="AB42" s="601">
        <v>45078</v>
      </c>
      <c r="AC42" s="601">
        <v>45289</v>
      </c>
      <c r="AD42" s="602" t="s">
        <v>3070</v>
      </c>
      <c r="AE42" s="601" t="s">
        <v>64</v>
      </c>
      <c r="AF42" s="601" t="s">
        <v>64</v>
      </c>
      <c r="AG42" s="640">
        <v>45295</v>
      </c>
      <c r="AH42" s="605" t="s">
        <v>3139</v>
      </c>
      <c r="AI42" s="605" t="s">
        <v>3140</v>
      </c>
      <c r="AJ42" s="605" t="s">
        <v>3141</v>
      </c>
      <c r="AK42" s="644">
        <v>0.5</v>
      </c>
      <c r="AL42" s="645" t="s">
        <v>198</v>
      </c>
      <c r="AM42" s="605"/>
      <c r="AN42" s="659">
        <f>Monitoreo!AN37</f>
        <v>45400</v>
      </c>
      <c r="AO42" s="659" t="str">
        <f>Monitoreo!AO37</f>
        <v>A través de memorando con radicado 2023IE5424 del 28/09/2023, se envió a la gerencia de Contratación, el informe técnico y el plan de trabajo en el cual se definieron las acciones respecto a la afectación de las pólizas de calidad y estabilidad de las obras de las UPIS Bosa y Conservatorio,
Resultado del indicador: ((1/1)*100%)=100%
Análisis del indicador: Se elaboró plan de trabajo en el que se definieron las acciones respecto a la afectación de las pólizas de calidad y estabilidad de las obras de las UPIS Bosa y onservatorio, conforme a lo programado.
Estado de la actividad: La actividad se encuentra finalizada.</v>
      </c>
      <c r="AP42" s="659" t="str">
        <f>Monitoreo!AP37</f>
        <v>Memorando y plan de trabajo</v>
      </c>
      <c r="AQ42" s="659" t="str">
        <f>Monitoreo!AQ37</f>
        <v>Ninguna</v>
      </c>
      <c r="AR42" s="659">
        <f>Monitoreo!AR37</f>
        <v>1</v>
      </c>
      <c r="AS42" s="659" t="str">
        <f>Monitoreo!AS37</f>
        <v>Se evidencia memorando con plan de trabajo con fecha del 28/03/2023
La acción queda al 100%</v>
      </c>
      <c r="AT42" s="660">
        <f>Monitoreo!AT37</f>
        <v>-40</v>
      </c>
      <c r="AU42" s="660" t="str">
        <f>Monitoreo!AU37</f>
        <v>VENCIDO</v>
      </c>
      <c r="AV42" s="699">
        <f>Evaluacion!AV42</f>
        <v>45410</v>
      </c>
      <c r="AW42" s="659" t="str">
        <f>Evaluacion!AW42</f>
        <v>Se valida la ejecución de la acción con el documento "Memorando y plan de trabajo pólizas UPI Bosa y Conservatorio". Este documento presenta el plan de trabajo para definir las acciones que se tomarán respecto a la afectación de las polizas de calidad y estabilidad de las obras.</v>
      </c>
      <c r="AX42" s="659" t="str">
        <f>Evaluacion!AX42</f>
        <v>N/A</v>
      </c>
      <c r="AY42" s="659" t="str">
        <f>Evaluacion!AY42</f>
        <v>Sergio Andres Castro Londoño</v>
      </c>
      <c r="AZ42" s="659">
        <f>Evaluacion!AZ42</f>
        <v>1</v>
      </c>
      <c r="BA42" s="659" t="str">
        <f>Evaluacion!BA42</f>
        <v>CERRADO</v>
      </c>
      <c r="BB42" s="659">
        <f>Evaluacion!BB42</f>
        <v>0</v>
      </c>
    </row>
    <row r="43" spans="1:54" ht="23.45" customHeight="1" thickBot="1" x14ac:dyDescent="0.3">
      <c r="A43" s="597" t="s">
        <v>3142</v>
      </c>
      <c r="B43" s="592" t="s">
        <v>3067</v>
      </c>
      <c r="C43" s="598" t="s">
        <v>3068</v>
      </c>
      <c r="D43" s="592" t="s">
        <v>2604</v>
      </c>
      <c r="E43" s="598" t="s">
        <v>84</v>
      </c>
      <c r="F43" s="591" t="s">
        <v>2805</v>
      </c>
      <c r="G43" s="591" t="s">
        <v>2806</v>
      </c>
      <c r="H43" s="599" t="s">
        <v>3143</v>
      </c>
      <c r="I43" s="600" t="s">
        <v>2770</v>
      </c>
      <c r="J43" s="600" t="s">
        <v>2808</v>
      </c>
      <c r="K43" s="600" t="s">
        <v>2772</v>
      </c>
      <c r="L43" s="592" t="s">
        <v>3070</v>
      </c>
      <c r="M43" s="592" t="s">
        <v>3070</v>
      </c>
      <c r="N43" s="592" t="s">
        <v>3070</v>
      </c>
      <c r="O43" s="592" t="s">
        <v>7</v>
      </c>
      <c r="P43" s="591" t="s">
        <v>3144</v>
      </c>
      <c r="Q43" s="592">
        <v>75</v>
      </c>
      <c r="R43" s="592">
        <v>2023</v>
      </c>
      <c r="S43" s="592" t="s">
        <v>3145</v>
      </c>
      <c r="T43" s="592" t="s">
        <v>3146</v>
      </c>
      <c r="U43" s="591" t="s">
        <v>3147</v>
      </c>
      <c r="V43" s="598" t="s">
        <v>3148</v>
      </c>
      <c r="W43" s="592">
        <v>4</v>
      </c>
      <c r="X43" s="592" t="s">
        <v>3149</v>
      </c>
      <c r="Y43" s="592" t="s">
        <v>3150</v>
      </c>
      <c r="Z43" s="592">
        <v>1</v>
      </c>
      <c r="AA43" s="592" t="s">
        <v>3151</v>
      </c>
      <c r="AB43" s="601">
        <v>45078</v>
      </c>
      <c r="AC43" s="601">
        <v>45306</v>
      </c>
      <c r="AD43" s="602">
        <v>45313</v>
      </c>
      <c r="AE43" s="601" t="s">
        <v>64</v>
      </c>
      <c r="AF43" s="601" t="s">
        <v>64</v>
      </c>
      <c r="AG43" s="640">
        <v>45310</v>
      </c>
      <c r="AH43" s="605" t="s">
        <v>3152</v>
      </c>
      <c r="AI43" s="605" t="s">
        <v>1512</v>
      </c>
      <c r="AJ43" s="605" t="s">
        <v>481</v>
      </c>
      <c r="AK43" s="644">
        <v>1</v>
      </c>
      <c r="AL43" s="645" t="s">
        <v>49</v>
      </c>
      <c r="AM43" s="605"/>
      <c r="AN43" s="662" t="s">
        <v>2945</v>
      </c>
      <c r="AO43" s="662" t="s">
        <v>2945</v>
      </c>
      <c r="AP43" s="663" t="s">
        <v>84</v>
      </c>
      <c r="AQ43" s="663" t="s">
        <v>84</v>
      </c>
      <c r="AR43" s="664">
        <v>1</v>
      </c>
      <c r="AS43" s="662" t="s">
        <v>155</v>
      </c>
      <c r="AT43" s="665" t="s">
        <v>2946</v>
      </c>
      <c r="AU43" s="665" t="s">
        <v>2946</v>
      </c>
      <c r="AV43" s="663" t="s">
        <v>84</v>
      </c>
      <c r="AW43" s="662" t="s">
        <v>2945</v>
      </c>
      <c r="AX43" s="662" t="s">
        <v>2947</v>
      </c>
      <c r="AY43" s="663" t="s">
        <v>97</v>
      </c>
      <c r="AZ43" s="666">
        <v>1</v>
      </c>
      <c r="BA43" s="665" t="s">
        <v>49</v>
      </c>
      <c r="BB43" s="662"/>
    </row>
    <row r="44" spans="1:54" ht="23.45" customHeight="1" thickBot="1" x14ac:dyDescent="0.3">
      <c r="A44" s="597" t="s">
        <v>3153</v>
      </c>
      <c r="B44" s="592" t="s">
        <v>3067</v>
      </c>
      <c r="C44" s="598" t="s">
        <v>3068</v>
      </c>
      <c r="D44" s="592" t="s">
        <v>2604</v>
      </c>
      <c r="E44" s="598" t="s">
        <v>70</v>
      </c>
      <c r="F44" s="591" t="s">
        <v>3154</v>
      </c>
      <c r="G44" s="591" t="s">
        <v>2833</v>
      </c>
      <c r="H44" s="599" t="s">
        <v>2834</v>
      </c>
      <c r="I44" s="600" t="s">
        <v>2604</v>
      </c>
      <c r="J44" s="600" t="s">
        <v>3090</v>
      </c>
      <c r="K44" s="600" t="s">
        <v>2666</v>
      </c>
      <c r="L44" s="592" t="s">
        <v>3070</v>
      </c>
      <c r="M44" s="592" t="s">
        <v>3070</v>
      </c>
      <c r="N44" s="592" t="s">
        <v>3070</v>
      </c>
      <c r="O44" s="592" t="s">
        <v>7</v>
      </c>
      <c r="P44" s="591" t="s">
        <v>3155</v>
      </c>
      <c r="Q44" s="592">
        <v>75</v>
      </c>
      <c r="R44" s="592">
        <v>2023</v>
      </c>
      <c r="S44" s="592" t="s">
        <v>3156</v>
      </c>
      <c r="T44" s="592" t="s">
        <v>3157</v>
      </c>
      <c r="U44" s="591" t="s">
        <v>3158</v>
      </c>
      <c r="V44" s="598" t="s">
        <v>3159</v>
      </c>
      <c r="W44" s="592">
        <v>2</v>
      </c>
      <c r="X44" s="592" t="s">
        <v>3136</v>
      </c>
      <c r="Y44" s="592" t="s">
        <v>3160</v>
      </c>
      <c r="Z44" s="592">
        <v>1</v>
      </c>
      <c r="AA44" s="592" t="s">
        <v>3161</v>
      </c>
      <c r="AB44" s="601">
        <v>45170</v>
      </c>
      <c r="AC44" s="601">
        <v>45289</v>
      </c>
      <c r="AD44" s="602" t="s">
        <v>3070</v>
      </c>
      <c r="AE44" s="601" t="s">
        <v>64</v>
      </c>
      <c r="AF44" s="601" t="s">
        <v>64</v>
      </c>
      <c r="AG44" s="640">
        <v>45310</v>
      </c>
      <c r="AH44" s="605" t="s">
        <v>2897</v>
      </c>
      <c r="AI44" s="605" t="s">
        <v>2898</v>
      </c>
      <c r="AJ44" s="605" t="s">
        <v>2841</v>
      </c>
      <c r="AK44" s="644">
        <v>0</v>
      </c>
      <c r="AL44" s="645" t="s">
        <v>198</v>
      </c>
      <c r="AM44" s="605"/>
      <c r="AN44" s="659">
        <f>Monitoreo!AN38</f>
        <v>45337</v>
      </c>
      <c r="AO44" s="659" t="str">
        <f>Monitoreo!AO38</f>
        <v>PRIMER SEGUIMIENTO 2024: Se realizó reunión el día 18/12/2023 entre la Gerencia de Recursos Físicos y la Oficina Jurídica, en la cual se elaboró el Plan de Trabajo en que se establecieron las acciones a realizar, respecto a la disposición de los predios El Cuja, El Tuparro y La Vega. El plan de trabajo se encuentra dentro del acta de la reunión mencionada. 
Resultado del indicador: (1/1)*100=100%
Analisis del indicador: Se elaboró plan de trabajo para definir acciones respecto a la disposición de los predios El Cuja, El Tuparro y La Vega, conforme a lo programado. Se reporta un avance en la meta del 100%.
Estado: La actividad se encuentra finalizada.</v>
      </c>
      <c r="AP44" s="659" t="str">
        <f>Monitoreo!AP38</f>
        <v>Acta de reunión y plan de trabajo disposición predios El Cuja, El Tuparro y La vega.</v>
      </c>
      <c r="AQ44" s="659" t="str">
        <f>Monitoreo!AQ38</f>
        <v>Se cumple con los productos propuestos</v>
      </c>
      <c r="AR44" s="659">
        <f>Monitoreo!AR38</f>
        <v>1</v>
      </c>
      <c r="AS44" s="659" t="str">
        <f>Monitoreo!AS38</f>
        <v>CUMPLIMIENTO TOTAL</v>
      </c>
      <c r="AT44" s="660">
        <f>Monitoreo!AT38</f>
        <v>-40</v>
      </c>
      <c r="AU44" s="660" t="str">
        <f>Monitoreo!AU38</f>
        <v>VENCIDO</v>
      </c>
      <c r="AV44" s="677">
        <f>Evaluacion!AV44</f>
        <v>45341</v>
      </c>
      <c r="AW44" s="659" t="str">
        <f>Evaluacion!AW44</f>
        <v>Se valida la ejecución de la acción con acta del plan de trabajo para definir acciones respecto a la disposición de los predios El Cuja, El Tuparro y La Vega</v>
      </c>
      <c r="AX44" s="659" t="str">
        <f>Evaluacion!AX44</f>
        <v>N/A</v>
      </c>
      <c r="AY44" s="659" t="str">
        <f>Evaluacion!AY44</f>
        <v>Carlos Andrés Guerra Jiménez</v>
      </c>
      <c r="AZ44" s="664">
        <f>Evaluacion!AZ44</f>
        <v>1</v>
      </c>
      <c r="BA44" s="659" t="str">
        <f>Evaluacion!BA44</f>
        <v>CERRADO</v>
      </c>
      <c r="BB44" s="659">
        <f>Evaluacion!BB44</f>
        <v>0</v>
      </c>
    </row>
    <row r="45" spans="1:54" ht="23.45" customHeight="1" thickBot="1" x14ac:dyDescent="0.3">
      <c r="A45" s="597" t="s">
        <v>3162</v>
      </c>
      <c r="B45" s="592" t="s">
        <v>3067</v>
      </c>
      <c r="C45" s="598" t="s">
        <v>3068</v>
      </c>
      <c r="D45" s="592" t="s">
        <v>2604</v>
      </c>
      <c r="E45" s="598" t="s">
        <v>84</v>
      </c>
      <c r="F45" s="591" t="s">
        <v>3154</v>
      </c>
      <c r="G45" s="591" t="s">
        <v>2833</v>
      </c>
      <c r="H45" s="599" t="s">
        <v>2834</v>
      </c>
      <c r="I45" s="600" t="s">
        <v>2604</v>
      </c>
      <c r="J45" s="600" t="s">
        <v>3090</v>
      </c>
      <c r="K45" s="600" t="s">
        <v>2666</v>
      </c>
      <c r="L45" s="592" t="s">
        <v>3070</v>
      </c>
      <c r="M45" s="592" t="s">
        <v>3070</v>
      </c>
      <c r="N45" s="592" t="s">
        <v>3070</v>
      </c>
      <c r="O45" s="592" t="s">
        <v>7</v>
      </c>
      <c r="P45" s="591" t="s">
        <v>3163</v>
      </c>
      <c r="Q45" s="592">
        <v>75</v>
      </c>
      <c r="R45" s="592">
        <v>2023</v>
      </c>
      <c r="S45" s="592" t="s">
        <v>3164</v>
      </c>
      <c r="T45" s="592" t="s">
        <v>3165</v>
      </c>
      <c r="U45" s="591" t="s">
        <v>3166</v>
      </c>
      <c r="V45" s="598" t="s">
        <v>3167</v>
      </c>
      <c r="W45" s="592">
        <v>1</v>
      </c>
      <c r="X45" s="592" t="s">
        <v>3168</v>
      </c>
      <c r="Y45" s="592" t="s">
        <v>3169</v>
      </c>
      <c r="Z45" s="592">
        <v>1</v>
      </c>
      <c r="AA45" s="592" t="s">
        <v>3170</v>
      </c>
      <c r="AB45" s="601">
        <v>45078</v>
      </c>
      <c r="AC45" s="601">
        <v>45289</v>
      </c>
      <c r="AD45" s="602" t="s">
        <v>3070</v>
      </c>
      <c r="AE45" s="601" t="s">
        <v>64</v>
      </c>
      <c r="AF45" s="601" t="s">
        <v>64</v>
      </c>
      <c r="AG45" s="640">
        <v>45310</v>
      </c>
      <c r="AH45" s="605" t="s">
        <v>2897</v>
      </c>
      <c r="AI45" s="605" t="s">
        <v>2898</v>
      </c>
      <c r="AJ45" s="605" t="s">
        <v>2841</v>
      </c>
      <c r="AK45" s="644">
        <v>0</v>
      </c>
      <c r="AL45" s="645" t="s">
        <v>198</v>
      </c>
      <c r="AM45" s="605"/>
      <c r="AN45" s="659">
        <f>Monitoreo!AN39</f>
        <v>45337</v>
      </c>
      <c r="AO45" s="659" t="str">
        <f>Monitoreo!AO39</f>
        <v>PRIMER SEGUIMIENTO 2024: Se efectuaron conciliaciones trimestrales de los saldos contables frente a los indicios de deterioro de cada uno de los predios los días 30/09/2023 y el 27/12/2023, las cuales fueron realizadas entre la Gerencia de Recursos Fisicos y la Gerencia Financiera. Como resultado de dichas concialiaciones se concluye que los valores de la depreciación acumulada y por depreciar que se lleva por parte de la Gerencia de Recursos Fisicos a partir de los saldos anteriores coinciden con los reportes contables. 
Resultado del indicador: (1/1)*100=100%
Analisis del indicador: Se realizaron conciliaciones trimestrales de los saldos contables frente a los indicios de deterioro, conforme a lo programado. Se reporta un avance en la meta del 100%.
Estado: La actividad se encuentra finalizada.</v>
      </c>
      <c r="AP45" s="659" t="str">
        <f>Monitoreo!AP39</f>
        <v>Acta de conciliación de saldos contables frente a indicios de deterioro 1
Acta de conciliación de saldos contables frente a indicios de deterioro 2</v>
      </c>
      <c r="AQ45" s="659" t="str">
        <f>Monitoreo!AQ39</f>
        <v>Ninguna</v>
      </c>
      <c r="AR45" s="659">
        <f>Monitoreo!AR39</f>
        <v>1</v>
      </c>
      <c r="AS45" s="659" t="str">
        <f>Monitoreo!AS39</f>
        <v>CUMPLIMIENTO TOTAL</v>
      </c>
      <c r="AT45" s="660">
        <f>Monitoreo!AT39</f>
        <v>-40</v>
      </c>
      <c r="AU45" s="660" t="str">
        <f>Monitoreo!AU39</f>
        <v>VENCIDO</v>
      </c>
      <c r="AV45" s="677">
        <f>Evaluacion!AV45</f>
        <v>45341</v>
      </c>
      <c r="AW45" s="659" t="str">
        <f>Evaluacion!AW45</f>
        <v xml:space="preserve">
Se valida la ejecución de la acción con las actas de las conciliaciones trimestrales de los saldos contables frente a los indicios de deterioro de cada uno de los predios los días 30/09/2023 y el 27/12/2023
</v>
      </c>
      <c r="AX45" s="659" t="str">
        <f>Evaluacion!AX45</f>
        <v>N/A</v>
      </c>
      <c r="AY45" s="659" t="str">
        <f>Evaluacion!AY45</f>
        <v>Carlos Andrés Guerra Jiménez</v>
      </c>
      <c r="AZ45" s="664">
        <f>Evaluacion!AZ45</f>
        <v>1</v>
      </c>
      <c r="BA45" s="659" t="str">
        <f>Evaluacion!BA45</f>
        <v>CERRADO</v>
      </c>
      <c r="BB45" s="659">
        <f>Evaluacion!BB45</f>
        <v>0</v>
      </c>
    </row>
    <row r="46" spans="1:54" ht="53.25" customHeight="1" thickBot="1" x14ac:dyDescent="0.3">
      <c r="A46" s="597" t="s">
        <v>3171</v>
      </c>
      <c r="B46" s="592" t="s">
        <v>3172</v>
      </c>
      <c r="C46" s="598" t="s">
        <v>2961</v>
      </c>
      <c r="D46" s="592" t="s">
        <v>2962</v>
      </c>
      <c r="E46" s="598"/>
      <c r="F46" s="591" t="s">
        <v>2843</v>
      </c>
      <c r="G46" s="591" t="s">
        <v>2844</v>
      </c>
      <c r="H46" s="599" t="s">
        <v>2834</v>
      </c>
      <c r="I46" s="600" t="s">
        <v>2604</v>
      </c>
      <c r="J46" s="600" t="s">
        <v>2835</v>
      </c>
      <c r="K46" s="600" t="s">
        <v>2666</v>
      </c>
      <c r="L46" s="592"/>
      <c r="M46" s="592"/>
      <c r="N46" s="592"/>
      <c r="O46" s="592" t="s">
        <v>8</v>
      </c>
      <c r="P46" s="591">
        <v>1</v>
      </c>
      <c r="Q46" s="592" t="s">
        <v>3173</v>
      </c>
      <c r="R46" s="592">
        <v>2022</v>
      </c>
      <c r="S46" s="592" t="s">
        <v>3174</v>
      </c>
      <c r="T46" s="592" t="s">
        <v>3175</v>
      </c>
      <c r="U46" s="591" t="s">
        <v>3176</v>
      </c>
      <c r="V46" s="598" t="s">
        <v>3177</v>
      </c>
      <c r="W46" s="592">
        <v>1</v>
      </c>
      <c r="X46" s="592" t="s">
        <v>3178</v>
      </c>
      <c r="Y46" s="592" t="s">
        <v>3179</v>
      </c>
      <c r="Z46" s="592">
        <v>1</v>
      </c>
      <c r="AA46" s="592" t="s">
        <v>3180</v>
      </c>
      <c r="AB46" s="601">
        <v>45078</v>
      </c>
      <c r="AC46" s="601">
        <v>45280</v>
      </c>
      <c r="AD46" s="602"/>
      <c r="AE46" s="601"/>
      <c r="AF46" s="601"/>
      <c r="AG46" s="640">
        <v>45310</v>
      </c>
      <c r="AH46" s="605" t="s">
        <v>2897</v>
      </c>
      <c r="AI46" s="605" t="s">
        <v>2898</v>
      </c>
      <c r="AJ46" s="605" t="s">
        <v>2841</v>
      </c>
      <c r="AK46" s="644">
        <v>0</v>
      </c>
      <c r="AL46" s="645" t="s">
        <v>198</v>
      </c>
      <c r="AM46" s="605"/>
      <c r="AN46" s="659">
        <f>Monitoreo!AN40</f>
        <v>45362</v>
      </c>
      <c r="AO46" s="659" t="str">
        <f>Monitoreo!AO40</f>
        <v>Se reportaron mensualmente las novedades en la ejecución del contrato presentadas en las Unidades de Protección Integral correspondeientes a los meses de julio, agosto, septiembre, octubre, noviembre y diciembre.
El numeral 6 del informe de supervisión, describe las novedades presentadas por las Unidades de Protección Integral, para los meses de julio, agosto y septiembre; por lo que se anexan los correos electrónicos y los formatos de producto no conforme A-GIAE-FT-035 mediante los cuales se informó sobre dichas no conformidades.
Para los meses de octubre, noviembre y diciembre, se aportan los correos electrónicos en los que se informó de dichas no conformidades presentadas en la ejecución del contrato, al supervisor.
Resultado del indicador: ((5/5)*100%)=100%
Análisis del indicador:Se realizó el reporte mensual de novedades presentadas, conforme a lo programado.
Estado: La actividad se encuentra finalizada</v>
      </c>
      <c r="AP46" s="659" t="str">
        <f>Monitoreo!AP40</f>
        <v xml:space="preserve">Informes de supervisión de los meses de julio, agosto y septiembre.
Formatos de producto no conforme A-GIAE-FT-035 de los meses de julio, agosto y septiembre.
Correos de las no conformidades presentadas de los meses de julio, agosto y septiembre.
Correos de las no conformidades presentadas, con copia al supervisor del contrato, de los meses de octubre, noviembre y diciembre, 
</v>
      </c>
      <c r="AQ46" s="659" t="str">
        <f>Monitoreo!AQ40</f>
        <v>N/A</v>
      </c>
      <c r="AR46" s="659">
        <f>Monitoreo!AR40</f>
        <v>1</v>
      </c>
      <c r="AS46" s="659" t="str">
        <f>Monitoreo!AS40</f>
        <v>CUMPLIMIENTO TOTAL</v>
      </c>
      <c r="AT46" s="660">
        <f>Monitoreo!AT40</f>
        <v>-49</v>
      </c>
      <c r="AU46" s="660" t="str">
        <f>Monitoreo!AU40</f>
        <v>VENCIDO</v>
      </c>
      <c r="AV46" s="677">
        <f>Evaluacion!AV46</f>
        <v>45363</v>
      </c>
      <c r="AW46" s="659" t="str">
        <f>Evaluacion!AW46</f>
        <v>Se valida la ejecución de la acción informando las no conformidades mediante correos electronicos y diligenciamiento de los formatos de producto no conforme A- GIAE-FT-035 de los meses julio, agosto, septiembre, octubre, noviembre y diciembre.</v>
      </c>
      <c r="AX46" s="659" t="str">
        <f>Evaluacion!AX46</f>
        <v>N.A</v>
      </c>
      <c r="AY46" s="659" t="str">
        <f>Evaluacion!AY46</f>
        <v xml:space="preserve">Ingrid Acosta Velasquez </v>
      </c>
      <c r="AZ46" s="664">
        <f>Evaluacion!AZ46</f>
        <v>1</v>
      </c>
      <c r="BA46" s="659" t="str">
        <f>Evaluacion!BA46</f>
        <v>CERRADO</v>
      </c>
      <c r="BB46" s="659">
        <f>Evaluacion!BB46</f>
        <v>0</v>
      </c>
    </row>
    <row r="47" spans="1:54" ht="64.5" customHeight="1" thickBot="1" x14ac:dyDescent="0.3">
      <c r="A47" s="597" t="s">
        <v>3181</v>
      </c>
      <c r="B47" s="592" t="s">
        <v>3172</v>
      </c>
      <c r="C47" s="598" t="s">
        <v>2961</v>
      </c>
      <c r="D47" s="592" t="s">
        <v>2962</v>
      </c>
      <c r="E47" s="598"/>
      <c r="F47" s="591" t="s">
        <v>2843</v>
      </c>
      <c r="G47" s="591" t="s">
        <v>2844</v>
      </c>
      <c r="H47" s="599" t="s">
        <v>2834</v>
      </c>
      <c r="I47" s="600" t="s">
        <v>2604</v>
      </c>
      <c r="J47" s="600" t="s">
        <v>2835</v>
      </c>
      <c r="K47" s="600" t="s">
        <v>2666</v>
      </c>
      <c r="L47" s="592"/>
      <c r="M47" s="592"/>
      <c r="N47" s="592"/>
      <c r="O47" s="592" t="s">
        <v>8</v>
      </c>
      <c r="P47" s="591">
        <v>1</v>
      </c>
      <c r="Q47" s="592" t="s">
        <v>3173</v>
      </c>
      <c r="R47" s="592">
        <v>2022</v>
      </c>
      <c r="S47" s="592" t="s">
        <v>3174</v>
      </c>
      <c r="T47" s="592" t="s">
        <v>3175</v>
      </c>
      <c r="U47" s="591" t="s">
        <v>3176</v>
      </c>
      <c r="V47" s="598" t="s">
        <v>3182</v>
      </c>
      <c r="W47" s="592">
        <v>2</v>
      </c>
      <c r="X47" s="592" t="s">
        <v>3183</v>
      </c>
      <c r="Y47" s="592" t="s">
        <v>3184</v>
      </c>
      <c r="Z47" s="592">
        <v>1</v>
      </c>
      <c r="AA47" s="592" t="s">
        <v>3185</v>
      </c>
      <c r="AB47" s="601">
        <v>45078</v>
      </c>
      <c r="AC47" s="601">
        <v>45280</v>
      </c>
      <c r="AD47" s="602"/>
      <c r="AE47" s="601"/>
      <c r="AF47" s="601"/>
      <c r="AG47" s="640">
        <v>45310</v>
      </c>
      <c r="AH47" s="605" t="s">
        <v>2897</v>
      </c>
      <c r="AI47" s="605" t="s">
        <v>2898</v>
      </c>
      <c r="AJ47" s="605" t="s">
        <v>2841</v>
      </c>
      <c r="AK47" s="644">
        <v>0</v>
      </c>
      <c r="AL47" s="645" t="s">
        <v>198</v>
      </c>
      <c r="AM47" s="605"/>
      <c r="AN47" s="659">
        <f>Monitoreo!AN41</f>
        <v>45362</v>
      </c>
      <c r="AO47" s="659" t="str">
        <f>Monitoreo!AO41</f>
        <v>Se actualizó el procedimiento  A-GIAE-PR-011 Abastecimiento de materias primas a los servicios de alimentación, el cual fue oficializado el 10/01/2024, donde se clarificaron las acciones a seguir en el momento en que se identifiquen no conformidades del proveedor (actividades 17, 18, 19, 20, 21 y 22).
Se socializó mediante correo electrónico el día 15/01/2024.
Resultado del indicador: ((1/1)*100%)=100%
Análisis del indicador:Se realizó actualización del procedimiento A-GIAE-PR-011 Abastecimiento de materias primas a los servicios de alimentación, conforme a lo programado.
Estado: La actividad se encuentra finalizada</v>
      </c>
      <c r="AP47" s="659" t="str">
        <f>Monitoreo!AP41</f>
        <v>Procedimiento A-GIAE-PR-011 Abastecimiento de materias primas a los servicios de alimentación
Correo oficialización A-GIAE-PR-011 Abastecimiento de materias primas a los servicios de alimentación
Correo socialización A-GIAE-PR-011 Abastecimiento de materias primas a los servicios de alimentación</v>
      </c>
      <c r="AQ47" s="659" t="str">
        <f>Monitoreo!AQ41</f>
        <v>N/A</v>
      </c>
      <c r="AR47" s="659">
        <f>Monitoreo!AR41</f>
        <v>1</v>
      </c>
      <c r="AS47" s="659" t="str">
        <f>Monitoreo!AS41</f>
        <v>CUMPLIMIENTO TOTAL</v>
      </c>
      <c r="AT47" s="660">
        <f>Monitoreo!AT41</f>
        <v>-49</v>
      </c>
      <c r="AU47" s="660" t="str">
        <f>Monitoreo!AU41</f>
        <v>VENCIDO</v>
      </c>
      <c r="AV47" s="677">
        <f>Evaluacion!AV47</f>
        <v>45363</v>
      </c>
      <c r="AW47" s="659" t="str">
        <f>Evaluacion!AW47</f>
        <v>Se valida la ejecución de la acción con el Procedimiento A-GIAE-PR-011 Abastecimiento de materias primas a los servicios de alimentación, y el 
Correo oficialización, asi como
Correo socialización</v>
      </c>
      <c r="AX47" s="659" t="str">
        <f>Evaluacion!AX47</f>
        <v>N.A</v>
      </c>
      <c r="AY47" s="659" t="str">
        <f>Evaluacion!AY47</f>
        <v xml:space="preserve">Ingrid Acosta Velasquez </v>
      </c>
      <c r="AZ47" s="664">
        <f>Evaluacion!AZ47</f>
        <v>1</v>
      </c>
      <c r="BA47" s="659" t="str">
        <f>Evaluacion!BA47</f>
        <v>CERRADO</v>
      </c>
      <c r="BB47" s="659">
        <f>Evaluacion!BB47</f>
        <v>0</v>
      </c>
    </row>
    <row r="48" spans="1:54" ht="23.45" customHeight="1" thickBot="1" x14ac:dyDescent="0.3">
      <c r="A48" s="597" t="s">
        <v>3186</v>
      </c>
      <c r="B48" s="592" t="s">
        <v>3172</v>
      </c>
      <c r="C48" s="598" t="s">
        <v>2961</v>
      </c>
      <c r="D48" s="592" t="s">
        <v>2962</v>
      </c>
      <c r="E48" s="598"/>
      <c r="F48" s="591" t="s">
        <v>2843</v>
      </c>
      <c r="G48" s="591" t="s">
        <v>2844</v>
      </c>
      <c r="H48" s="599" t="s">
        <v>2834</v>
      </c>
      <c r="I48" s="600" t="s">
        <v>2604</v>
      </c>
      <c r="J48" s="600" t="s">
        <v>2835</v>
      </c>
      <c r="K48" s="600" t="s">
        <v>2666</v>
      </c>
      <c r="L48" s="592"/>
      <c r="M48" s="592"/>
      <c r="N48" s="592"/>
      <c r="O48" s="592" t="s">
        <v>8</v>
      </c>
      <c r="P48" s="591">
        <v>1</v>
      </c>
      <c r="Q48" s="592" t="s">
        <v>3173</v>
      </c>
      <c r="R48" s="592">
        <v>2022</v>
      </c>
      <c r="S48" s="592" t="s">
        <v>3174</v>
      </c>
      <c r="T48" s="592" t="s">
        <v>3175</v>
      </c>
      <c r="U48" s="591" t="s">
        <v>3176</v>
      </c>
      <c r="V48" s="598" t="s">
        <v>3187</v>
      </c>
      <c r="W48" s="592">
        <v>1</v>
      </c>
      <c r="X48" s="592" t="s">
        <v>3188</v>
      </c>
      <c r="Y48" s="592" t="s">
        <v>3189</v>
      </c>
      <c r="Z48" s="592">
        <v>1</v>
      </c>
      <c r="AA48" s="592" t="s">
        <v>3190</v>
      </c>
      <c r="AB48" s="601">
        <v>45078</v>
      </c>
      <c r="AC48" s="601">
        <v>45280</v>
      </c>
      <c r="AD48" s="602"/>
      <c r="AE48" s="601"/>
      <c r="AF48" s="601"/>
      <c r="AG48" s="640">
        <v>45310</v>
      </c>
      <c r="AH48" s="605" t="s">
        <v>2897</v>
      </c>
      <c r="AI48" s="605" t="s">
        <v>2898</v>
      </c>
      <c r="AJ48" s="605" t="s">
        <v>2841</v>
      </c>
      <c r="AK48" s="644">
        <v>0</v>
      </c>
      <c r="AL48" s="645" t="s">
        <v>198</v>
      </c>
      <c r="AM48" s="605"/>
      <c r="AN48" s="659">
        <f>Monitoreo!AN42</f>
        <v>45362</v>
      </c>
      <c r="AO48" s="659" t="str">
        <f>Monitoreo!AO42</f>
        <v>Se actualizó el procedimiento  A-GIAE-PR-011 Abastecimiento de materias primas a los servicios de alimentación, el cual fue oficializado el 10/01/2024, donde se incluyó el reporte mensual de las novedades que se presenten dentro de la ejecución del contrato al supervisor del mismo (actividad 22).
Se socializó mediante correo electrónico el día 15/01/2024.
Resultado del indicador: ((1/1)*100%)=100%
Análisis del indicador:Se realizó actualización del procedimiento A-GIAE-PR-011 Abastecimiento de materias primas a los servicios de alimentación, conforme a lo programado.
Estado: La actividad se encuentra finalizada</v>
      </c>
      <c r="AP48" s="659" t="str">
        <f>Monitoreo!AP42</f>
        <v>Procedimiento A-GIAE-PR-011 Abastecimiento de materias primas a los servicios de alimentación
Correo oficialización A-GIAE-PR-011 Abastecimiento de materias primas a los servicios de alimentación
Correo socialización A-GIAE-PR-011 Abastecimiento de materias primas a los servicios de alimentación</v>
      </c>
      <c r="AQ48" s="659" t="str">
        <f>Monitoreo!AQ42</f>
        <v>N/A</v>
      </c>
      <c r="AR48" s="659">
        <f>Monitoreo!AR42</f>
        <v>1</v>
      </c>
      <c r="AS48" s="659" t="str">
        <f>Monitoreo!AS42</f>
        <v>CUMPLIMIENTO TOTAL</v>
      </c>
      <c r="AT48" s="660">
        <f>Monitoreo!AT42</f>
        <v>-49</v>
      </c>
      <c r="AU48" s="660" t="str">
        <f>Monitoreo!AU42</f>
        <v>VENCIDO</v>
      </c>
      <c r="AV48" s="677">
        <f>Evaluacion!AV48</f>
        <v>45363</v>
      </c>
      <c r="AW48" s="659" t="str">
        <f>Evaluacion!AW48</f>
        <v>Se valida la ejecución de la acción con el Procedimiento A-GIAE-PR-011 Abastecimiento de materias primas a los servicios de alimentación, y el 
Correo oficialización, asi como
Correo socialización</v>
      </c>
      <c r="AX48" s="659" t="str">
        <f>Evaluacion!AX48</f>
        <v>N.A</v>
      </c>
      <c r="AY48" s="659" t="str">
        <f>Evaluacion!AY48</f>
        <v xml:space="preserve">Ingrid Acosta Velasquez </v>
      </c>
      <c r="AZ48" s="664">
        <f>Evaluacion!AZ48</f>
        <v>1</v>
      </c>
      <c r="BA48" s="659" t="str">
        <f>Evaluacion!BA48</f>
        <v>CERRADO</v>
      </c>
      <c r="BB48" s="659">
        <f>Evaluacion!BB48</f>
        <v>0</v>
      </c>
    </row>
    <row r="49" spans="1:54" ht="61.5" customHeight="1" thickBot="1" x14ac:dyDescent="0.3">
      <c r="A49" s="597" t="s">
        <v>3191</v>
      </c>
      <c r="B49" s="592" t="s">
        <v>3172</v>
      </c>
      <c r="C49" s="598" t="s">
        <v>2999</v>
      </c>
      <c r="D49" s="592" t="s">
        <v>3000</v>
      </c>
      <c r="E49" s="598"/>
      <c r="F49" s="591" t="s">
        <v>3192</v>
      </c>
      <c r="G49" s="591" t="s">
        <v>2806</v>
      </c>
      <c r="H49" s="599" t="s">
        <v>3193</v>
      </c>
      <c r="I49" s="600" t="s">
        <v>3000</v>
      </c>
      <c r="J49" s="600" t="s">
        <v>2987</v>
      </c>
      <c r="K49" s="600" t="s">
        <v>2643</v>
      </c>
      <c r="L49" s="592"/>
      <c r="M49" s="592"/>
      <c r="N49" s="592"/>
      <c r="O49" s="592" t="s">
        <v>6</v>
      </c>
      <c r="P49" s="591">
        <v>1</v>
      </c>
      <c r="Q49" s="592" t="s">
        <v>3194</v>
      </c>
      <c r="R49" s="592">
        <v>2023</v>
      </c>
      <c r="S49" s="592" t="s">
        <v>3195</v>
      </c>
      <c r="T49" s="592" t="s">
        <v>3196</v>
      </c>
      <c r="U49" s="591" t="s">
        <v>3197</v>
      </c>
      <c r="V49" s="598" t="s">
        <v>3198</v>
      </c>
      <c r="W49" s="592">
        <v>1</v>
      </c>
      <c r="X49" s="592" t="s">
        <v>3199</v>
      </c>
      <c r="Y49" s="592" t="s">
        <v>3200</v>
      </c>
      <c r="Z49" s="592" t="s">
        <v>3201</v>
      </c>
      <c r="AA49" s="592" t="s">
        <v>3202</v>
      </c>
      <c r="AB49" s="601">
        <v>45078</v>
      </c>
      <c r="AC49" s="601">
        <v>45291</v>
      </c>
      <c r="AD49" s="602">
        <v>45313</v>
      </c>
      <c r="AE49" s="601"/>
      <c r="AF49" s="601"/>
      <c r="AG49" s="640">
        <v>45310</v>
      </c>
      <c r="AH49" s="605" t="s">
        <v>3203</v>
      </c>
      <c r="AI49" s="605" t="s">
        <v>1512</v>
      </c>
      <c r="AJ49" s="605" t="s">
        <v>2938</v>
      </c>
      <c r="AK49" s="644">
        <v>1</v>
      </c>
      <c r="AL49" s="645" t="s">
        <v>49</v>
      </c>
      <c r="AM49" s="605"/>
      <c r="AN49" s="662" t="s">
        <v>2945</v>
      </c>
      <c r="AO49" s="662" t="s">
        <v>2945</v>
      </c>
      <c r="AP49" s="663" t="s">
        <v>84</v>
      </c>
      <c r="AQ49" s="663" t="s">
        <v>84</v>
      </c>
      <c r="AR49" s="664">
        <v>1</v>
      </c>
      <c r="AS49" s="662" t="s">
        <v>155</v>
      </c>
      <c r="AT49" s="665" t="s">
        <v>2946</v>
      </c>
      <c r="AU49" s="665" t="s">
        <v>2946</v>
      </c>
      <c r="AV49" s="663" t="s">
        <v>84</v>
      </c>
      <c r="AW49" s="662" t="s">
        <v>2945</v>
      </c>
      <c r="AX49" s="662" t="s">
        <v>2947</v>
      </c>
      <c r="AY49" s="663" t="s">
        <v>97</v>
      </c>
      <c r="AZ49" s="666">
        <v>1</v>
      </c>
      <c r="BA49" s="665" t="s">
        <v>49</v>
      </c>
      <c r="BB49" s="662"/>
    </row>
    <row r="50" spans="1:54" ht="69" customHeight="1" x14ac:dyDescent="0.25">
      <c r="A50" s="597" t="s">
        <v>3204</v>
      </c>
      <c r="B50" s="592" t="s">
        <v>3172</v>
      </c>
      <c r="C50" s="598" t="s">
        <v>2999</v>
      </c>
      <c r="D50" s="592" t="s">
        <v>3000</v>
      </c>
      <c r="E50" s="598"/>
      <c r="F50" s="591" t="s">
        <v>3192</v>
      </c>
      <c r="G50" s="591" t="s">
        <v>2806</v>
      </c>
      <c r="H50" s="599" t="s">
        <v>3193</v>
      </c>
      <c r="I50" s="600" t="s">
        <v>3000</v>
      </c>
      <c r="J50" s="600" t="s">
        <v>2987</v>
      </c>
      <c r="K50" s="600" t="s">
        <v>2643</v>
      </c>
      <c r="L50" s="592"/>
      <c r="M50" s="592"/>
      <c r="N50" s="592"/>
      <c r="O50" s="592" t="s">
        <v>6</v>
      </c>
      <c r="P50" s="591">
        <v>1</v>
      </c>
      <c r="Q50" s="592" t="s">
        <v>3194</v>
      </c>
      <c r="R50" s="592">
        <v>2023</v>
      </c>
      <c r="S50" s="592" t="s">
        <v>3195</v>
      </c>
      <c r="T50" s="592" t="s">
        <v>3196</v>
      </c>
      <c r="U50" s="591" t="s">
        <v>3205</v>
      </c>
      <c r="V50" s="598" t="s">
        <v>3206</v>
      </c>
      <c r="W50" s="592">
        <v>2</v>
      </c>
      <c r="X50" s="592" t="s">
        <v>3207</v>
      </c>
      <c r="Y50" s="592" t="s">
        <v>3208</v>
      </c>
      <c r="Z50" s="592" t="s">
        <v>3209</v>
      </c>
      <c r="AA50" s="592" t="s">
        <v>3210</v>
      </c>
      <c r="AB50" s="601">
        <v>45078</v>
      </c>
      <c r="AC50" s="601">
        <v>45291</v>
      </c>
      <c r="AD50" s="602"/>
      <c r="AE50" s="601"/>
      <c r="AF50" s="601"/>
      <c r="AG50" s="641">
        <v>45317</v>
      </c>
      <c r="AH50" s="638" t="s">
        <v>3211</v>
      </c>
      <c r="AI50" s="639" t="s">
        <v>1512</v>
      </c>
      <c r="AJ50" s="639" t="s">
        <v>2841</v>
      </c>
      <c r="AK50" s="643">
        <v>0</v>
      </c>
      <c r="AL50" s="668" t="s">
        <v>3212</v>
      </c>
      <c r="AM50" s="605"/>
      <c r="AN50" s="659">
        <f>Monitoreo!AN43</f>
        <v>45401</v>
      </c>
      <c r="AO50" s="659" t="str">
        <f>Monitoreo!AO43</f>
        <v xml:space="preserve">Primer seguimiento: 
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Resultado del indicador: Documento instructivo / 1 documento instructivoproyectado= 0
Análisis del indicador: Se reporta un avance del indicador 10%, con la creaciòn en borrador del documento.
</v>
      </c>
      <c r="AP50" s="659" t="str">
        <f>Monitoreo!AP43</f>
        <v>*Correo enviado a planeaciòn
*Documento borrador</v>
      </c>
      <c r="AQ50" s="659" t="str">
        <f>Monitoreo!AQ43</f>
        <v>Instructivo oficializado y publicado</v>
      </c>
      <c r="AR50" s="659">
        <f>Monitoreo!AR43</f>
        <v>0.05</v>
      </c>
      <c r="AS50" s="659" t="str">
        <f>Monitoreo!AS43</f>
        <v>Se evidencia correo con la solicitud de revisión del documento a la OAP
Queda pendiente la oficialización de instructivo.
La acción queda al 5%</v>
      </c>
      <c r="AT50" s="660">
        <f>Monitoreo!AT43</f>
        <v>-38</v>
      </c>
      <c r="AU50" s="660" t="str">
        <f>Monitoreo!AU43</f>
        <v>VENCIDO</v>
      </c>
      <c r="AV50" s="697">
        <v>45412</v>
      </c>
      <c r="AW50" s="698" t="s">
        <v>3213</v>
      </c>
      <c r="AX50" s="698" t="s">
        <v>3214</v>
      </c>
      <c r="AY50" s="698" t="s">
        <v>3215</v>
      </c>
      <c r="AZ50" s="664">
        <v>0</v>
      </c>
      <c r="BA50" s="659" t="s">
        <v>198</v>
      </c>
      <c r="BB50" s="659">
        <f>Evaluacion!BB50</f>
        <v>0</v>
      </c>
    </row>
    <row r="51" spans="1:54" ht="23.45" customHeight="1" x14ac:dyDescent="0.25">
      <c r="A51" s="597" t="s">
        <v>3216</v>
      </c>
      <c r="B51" s="592" t="s">
        <v>3172</v>
      </c>
      <c r="C51" s="598" t="s">
        <v>2999</v>
      </c>
      <c r="D51" s="592" t="s">
        <v>3000</v>
      </c>
      <c r="E51" s="598"/>
      <c r="F51" s="591" t="s">
        <v>3192</v>
      </c>
      <c r="G51" s="591" t="s">
        <v>2806</v>
      </c>
      <c r="H51" s="599" t="s">
        <v>3193</v>
      </c>
      <c r="I51" s="600" t="s">
        <v>3000</v>
      </c>
      <c r="J51" s="600" t="s">
        <v>2987</v>
      </c>
      <c r="K51" s="600" t="s">
        <v>2643</v>
      </c>
      <c r="L51" s="592"/>
      <c r="M51" s="592"/>
      <c r="N51" s="592"/>
      <c r="O51" s="592" t="s">
        <v>6</v>
      </c>
      <c r="P51" s="591">
        <v>2</v>
      </c>
      <c r="Q51" s="592" t="s">
        <v>3194</v>
      </c>
      <c r="R51" s="592">
        <v>2023</v>
      </c>
      <c r="S51" s="592" t="s">
        <v>3217</v>
      </c>
      <c r="T51" s="592" t="s">
        <v>3218</v>
      </c>
      <c r="U51" s="591" t="s">
        <v>3219</v>
      </c>
      <c r="V51" s="598" t="s">
        <v>3220</v>
      </c>
      <c r="W51" s="592">
        <v>1</v>
      </c>
      <c r="X51" s="592" t="s">
        <v>3207</v>
      </c>
      <c r="Y51" s="592" t="s">
        <v>3208</v>
      </c>
      <c r="Z51" s="592" t="s">
        <v>3209</v>
      </c>
      <c r="AA51" s="592" t="s">
        <v>3221</v>
      </c>
      <c r="AB51" s="601">
        <v>45078</v>
      </c>
      <c r="AC51" s="601">
        <v>45291</v>
      </c>
      <c r="AD51" s="602"/>
      <c r="AE51" s="601"/>
      <c r="AF51" s="601"/>
      <c r="AG51" s="641">
        <v>45317</v>
      </c>
      <c r="AH51" s="638" t="s">
        <v>3211</v>
      </c>
      <c r="AI51" s="639" t="s">
        <v>1512</v>
      </c>
      <c r="AJ51" s="639" t="s">
        <v>2841</v>
      </c>
      <c r="AK51" s="643">
        <v>0</v>
      </c>
      <c r="AL51" s="668" t="s">
        <v>3212</v>
      </c>
      <c r="AM51" s="605"/>
      <c r="AN51" s="659">
        <f>Monitoreo!AN44</f>
        <v>45401</v>
      </c>
      <c r="AO51" s="659" t="str">
        <f>Monitoreo!AO44</f>
        <v xml:space="preserve">Primer seguimiento: 
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Resultado del indicador: Documento instructivo / 1 documento instructivoproyectado= 0
Análisis del indicador: Se reporta un avance del indicador 10%, con la creaciòn en borrador del documento.
</v>
      </c>
      <c r="AP51" s="659" t="str">
        <f>Monitoreo!AP44</f>
        <v>*Correo enviado a planeaciòn
*Documento borrador</v>
      </c>
      <c r="AQ51" s="659" t="str">
        <f>Monitoreo!AQ44</f>
        <v>Instructivo oficializado y publicado</v>
      </c>
      <c r="AR51" s="659">
        <f>Monitoreo!AR44</f>
        <v>0.05</v>
      </c>
      <c r="AS51" s="659" t="str">
        <f>Monitoreo!AS44</f>
        <v>Se evidencia correo con la solicitud de revisión del documento a la OAP
Queda pendiente la oficialización de instructivo
La acción queda al 5%</v>
      </c>
      <c r="AT51" s="660">
        <f>Monitoreo!AT44</f>
        <v>-38</v>
      </c>
      <c r="AU51" s="660" t="str">
        <f>Monitoreo!AU44</f>
        <v>VENCIDO</v>
      </c>
      <c r="AV51" s="697">
        <v>45412</v>
      </c>
      <c r="AW51" s="698" t="s">
        <v>3213</v>
      </c>
      <c r="AX51" s="698" t="s">
        <v>3214</v>
      </c>
      <c r="AY51" s="698" t="s">
        <v>3215</v>
      </c>
      <c r="AZ51" s="664">
        <v>0</v>
      </c>
      <c r="BA51" s="659" t="s">
        <v>198</v>
      </c>
      <c r="BB51" s="659">
        <f>Evaluacion!BB51</f>
        <v>0</v>
      </c>
    </row>
    <row r="52" spans="1:54" ht="23.45" customHeight="1" thickBot="1" x14ac:dyDescent="0.3">
      <c r="A52" s="597" t="s">
        <v>3222</v>
      </c>
      <c r="B52" s="592" t="s">
        <v>3172</v>
      </c>
      <c r="C52" s="598" t="s">
        <v>2999</v>
      </c>
      <c r="D52" s="592" t="s">
        <v>3000</v>
      </c>
      <c r="E52" s="598"/>
      <c r="F52" s="591" t="s">
        <v>3192</v>
      </c>
      <c r="G52" s="591" t="s">
        <v>2806</v>
      </c>
      <c r="H52" s="599" t="s">
        <v>3193</v>
      </c>
      <c r="I52" s="600" t="s">
        <v>3000</v>
      </c>
      <c r="J52" s="600" t="s">
        <v>2987</v>
      </c>
      <c r="K52" s="600" t="s">
        <v>2643</v>
      </c>
      <c r="L52" s="592"/>
      <c r="M52" s="592"/>
      <c r="N52" s="592"/>
      <c r="O52" s="592" t="s">
        <v>6</v>
      </c>
      <c r="P52" s="591">
        <v>2</v>
      </c>
      <c r="Q52" s="592" t="s">
        <v>3194</v>
      </c>
      <c r="R52" s="592">
        <v>2023</v>
      </c>
      <c r="S52" s="592" t="s">
        <v>3217</v>
      </c>
      <c r="T52" s="592" t="s">
        <v>3218</v>
      </c>
      <c r="U52" s="591" t="s">
        <v>3223</v>
      </c>
      <c r="V52" s="598" t="s">
        <v>3224</v>
      </c>
      <c r="W52" s="592">
        <v>2</v>
      </c>
      <c r="X52" s="592" t="s">
        <v>3225</v>
      </c>
      <c r="Y52" s="592" t="s">
        <v>3226</v>
      </c>
      <c r="Z52" s="592" t="s">
        <v>3227</v>
      </c>
      <c r="AA52" s="592" t="s">
        <v>3228</v>
      </c>
      <c r="AB52" s="601">
        <v>45078</v>
      </c>
      <c r="AC52" s="601">
        <v>45291</v>
      </c>
      <c r="AD52" s="602">
        <v>45313</v>
      </c>
      <c r="AE52" s="601"/>
      <c r="AF52" s="601"/>
      <c r="AG52" s="640">
        <v>45310</v>
      </c>
      <c r="AH52" s="605" t="s">
        <v>3229</v>
      </c>
      <c r="AI52" s="605" t="s">
        <v>1512</v>
      </c>
      <c r="AJ52" s="605" t="s">
        <v>2938</v>
      </c>
      <c r="AK52" s="644">
        <v>1</v>
      </c>
      <c r="AL52" s="645" t="s">
        <v>49</v>
      </c>
      <c r="AM52" s="605"/>
      <c r="AN52" s="662" t="s">
        <v>2945</v>
      </c>
      <c r="AO52" s="662" t="s">
        <v>2945</v>
      </c>
      <c r="AP52" s="663" t="s">
        <v>84</v>
      </c>
      <c r="AQ52" s="663" t="s">
        <v>84</v>
      </c>
      <c r="AR52" s="664">
        <v>1</v>
      </c>
      <c r="AS52" s="662" t="s">
        <v>155</v>
      </c>
      <c r="AT52" s="665" t="s">
        <v>2946</v>
      </c>
      <c r="AU52" s="665" t="s">
        <v>2946</v>
      </c>
      <c r="AV52" s="663" t="s">
        <v>84</v>
      </c>
      <c r="AW52" s="662" t="s">
        <v>2945</v>
      </c>
      <c r="AX52" s="662" t="s">
        <v>2947</v>
      </c>
      <c r="AY52" s="663" t="s">
        <v>97</v>
      </c>
      <c r="AZ52" s="666">
        <v>1</v>
      </c>
      <c r="BA52" s="665" t="s">
        <v>49</v>
      </c>
      <c r="BB52" s="662"/>
    </row>
    <row r="53" spans="1:54" ht="23.45" customHeight="1" x14ac:dyDescent="0.25">
      <c r="A53" s="597" t="s">
        <v>3230</v>
      </c>
      <c r="B53" s="592" t="s">
        <v>3172</v>
      </c>
      <c r="C53" s="598" t="s">
        <v>2999</v>
      </c>
      <c r="D53" s="592" t="s">
        <v>3000</v>
      </c>
      <c r="E53" s="598"/>
      <c r="F53" s="591" t="s">
        <v>3192</v>
      </c>
      <c r="G53" s="591" t="s">
        <v>2806</v>
      </c>
      <c r="H53" s="599" t="s">
        <v>3193</v>
      </c>
      <c r="I53" s="600" t="s">
        <v>3000</v>
      </c>
      <c r="J53" s="600" t="s">
        <v>2987</v>
      </c>
      <c r="K53" s="600" t="s">
        <v>2643</v>
      </c>
      <c r="L53" s="592"/>
      <c r="M53" s="592"/>
      <c r="N53" s="592"/>
      <c r="O53" s="592" t="s">
        <v>6</v>
      </c>
      <c r="P53" s="591">
        <v>3</v>
      </c>
      <c r="Q53" s="592" t="s">
        <v>3194</v>
      </c>
      <c r="R53" s="592">
        <v>2023</v>
      </c>
      <c r="S53" s="592" t="s">
        <v>3231</v>
      </c>
      <c r="T53" s="592" t="s">
        <v>3232</v>
      </c>
      <c r="U53" s="591" t="s">
        <v>3233</v>
      </c>
      <c r="V53" s="598" t="s">
        <v>3234</v>
      </c>
      <c r="W53" s="592">
        <v>1</v>
      </c>
      <c r="X53" s="592" t="s">
        <v>3207</v>
      </c>
      <c r="Y53" s="592" t="s">
        <v>3208</v>
      </c>
      <c r="Z53" s="592" t="s">
        <v>3235</v>
      </c>
      <c r="AA53" s="592" t="s">
        <v>3236</v>
      </c>
      <c r="AB53" s="601">
        <v>45078</v>
      </c>
      <c r="AC53" s="601">
        <v>45291</v>
      </c>
      <c r="AD53" s="602"/>
      <c r="AE53" s="601"/>
      <c r="AF53" s="601"/>
      <c r="AG53" s="641">
        <v>45317</v>
      </c>
      <c r="AH53" s="638" t="s">
        <v>3211</v>
      </c>
      <c r="AI53" s="639" t="s">
        <v>1512</v>
      </c>
      <c r="AJ53" s="639" t="s">
        <v>2841</v>
      </c>
      <c r="AK53" s="643">
        <v>0</v>
      </c>
      <c r="AL53" s="668" t="s">
        <v>3212</v>
      </c>
      <c r="AM53" s="605"/>
      <c r="AN53" s="659">
        <f>Monitoreo!AN45</f>
        <v>45401</v>
      </c>
      <c r="AO53" s="659" t="str">
        <f>Monitoreo!AO45</f>
        <v xml:space="preserve">Primer seguimiento: 
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Resultado del indicador: Documento instructivo / 1 documento instructivoproyectado= 0
Análisis del indicador: Se reporta un avance del indicador, con la creaciòn en borrador del documento.
</v>
      </c>
      <c r="AP53" s="659" t="str">
        <f>Monitoreo!AP45</f>
        <v>*Correo enviado a planeaciòn
*Documento borrador</v>
      </c>
      <c r="AQ53" s="659" t="str">
        <f>Monitoreo!AQ45</f>
        <v>Instructivo oficializado y publicado</v>
      </c>
      <c r="AR53" s="659">
        <f>Monitoreo!AR45</f>
        <v>0.05</v>
      </c>
      <c r="AS53" s="659" t="str">
        <f>Monitoreo!AS45</f>
        <v>Se evidencia correo con la solicitud de revisión del documento a la OAP
Queda pendiente la oficialización de instructivo
La acción queda al 5%</v>
      </c>
      <c r="AT53" s="660">
        <f>Monitoreo!AT45</f>
        <v>-38</v>
      </c>
      <c r="AU53" s="660" t="str">
        <f>Monitoreo!AU45</f>
        <v>VENCIDO</v>
      </c>
      <c r="AV53" s="697">
        <v>45412</v>
      </c>
      <c r="AW53" s="698" t="s">
        <v>3213</v>
      </c>
      <c r="AX53" s="698" t="s">
        <v>3214</v>
      </c>
      <c r="AY53" s="698" t="s">
        <v>3215</v>
      </c>
      <c r="AZ53" s="664">
        <v>0</v>
      </c>
      <c r="BA53" s="659" t="s">
        <v>198</v>
      </c>
      <c r="BB53" s="659">
        <f>Evaluacion!BB53</f>
        <v>0</v>
      </c>
    </row>
    <row r="54" spans="1:54" ht="23.45" customHeight="1" thickBot="1" x14ac:dyDescent="0.25">
      <c r="A54" s="616" t="s">
        <v>3237</v>
      </c>
      <c r="B54" s="617" t="s">
        <v>3238</v>
      </c>
      <c r="C54" s="617" t="s">
        <v>3239</v>
      </c>
      <c r="D54" s="617" t="s">
        <v>3240</v>
      </c>
      <c r="E54" s="617" t="s">
        <v>3070</v>
      </c>
      <c r="F54" s="617" t="s">
        <v>3241</v>
      </c>
      <c r="G54" s="617" t="s">
        <v>3242</v>
      </c>
      <c r="H54" s="618" t="s">
        <v>3243</v>
      </c>
      <c r="I54" s="618" t="s">
        <v>3240</v>
      </c>
      <c r="J54" s="618" t="s">
        <v>84</v>
      </c>
      <c r="K54" s="618" t="s">
        <v>84</v>
      </c>
      <c r="L54" s="617" t="s">
        <v>3070</v>
      </c>
      <c r="M54" s="617" t="s">
        <v>3070</v>
      </c>
      <c r="N54" s="617" t="s">
        <v>3070</v>
      </c>
      <c r="O54" s="617" t="s">
        <v>6</v>
      </c>
      <c r="P54" s="617">
        <v>7.2</v>
      </c>
      <c r="Q54" s="617" t="s">
        <v>3244</v>
      </c>
      <c r="R54" s="617">
        <v>2023</v>
      </c>
      <c r="S54" s="617" t="s">
        <v>3245</v>
      </c>
      <c r="T54" s="617" t="s">
        <v>3246</v>
      </c>
      <c r="U54" s="617" t="s">
        <v>3247</v>
      </c>
      <c r="V54" s="617" t="s">
        <v>3248</v>
      </c>
      <c r="W54" s="617">
        <v>2</v>
      </c>
      <c r="X54" s="617" t="s">
        <v>3249</v>
      </c>
      <c r="Y54" s="617" t="s">
        <v>3250</v>
      </c>
      <c r="Z54" s="617" t="s">
        <v>3251</v>
      </c>
      <c r="AA54" s="617" t="s">
        <v>3252</v>
      </c>
      <c r="AB54" s="619">
        <v>45170</v>
      </c>
      <c r="AC54" s="619">
        <v>45260</v>
      </c>
      <c r="AD54" s="602">
        <v>45313</v>
      </c>
      <c r="AE54" s="601"/>
      <c r="AF54" s="601"/>
      <c r="AG54" s="640">
        <v>45310</v>
      </c>
      <c r="AH54" s="605" t="s">
        <v>3253</v>
      </c>
      <c r="AI54" s="605" t="s">
        <v>1512</v>
      </c>
      <c r="AJ54" s="605" t="s">
        <v>2938</v>
      </c>
      <c r="AK54" s="644">
        <v>1</v>
      </c>
      <c r="AL54" s="645" t="s">
        <v>49</v>
      </c>
      <c r="AM54" s="605"/>
      <c r="AN54" s="662" t="s">
        <v>2945</v>
      </c>
      <c r="AO54" s="662" t="s">
        <v>2945</v>
      </c>
      <c r="AP54" s="663" t="s">
        <v>84</v>
      </c>
      <c r="AQ54" s="663" t="s">
        <v>84</v>
      </c>
      <c r="AR54" s="664">
        <v>1</v>
      </c>
      <c r="AS54" s="662" t="s">
        <v>155</v>
      </c>
      <c r="AT54" s="665" t="s">
        <v>2946</v>
      </c>
      <c r="AU54" s="665" t="s">
        <v>2946</v>
      </c>
      <c r="AV54" s="663" t="s">
        <v>84</v>
      </c>
      <c r="AW54" s="662" t="s">
        <v>2945</v>
      </c>
      <c r="AX54" s="662" t="s">
        <v>2947</v>
      </c>
      <c r="AY54" s="663" t="s">
        <v>97</v>
      </c>
      <c r="AZ54" s="666">
        <v>1</v>
      </c>
      <c r="BA54" s="665" t="s">
        <v>49</v>
      </c>
      <c r="BB54" s="662"/>
    </row>
    <row r="55" spans="1:54" ht="23.45" customHeight="1" thickBot="1" x14ac:dyDescent="0.25">
      <c r="A55" s="616" t="s">
        <v>3254</v>
      </c>
      <c r="B55" s="617" t="s">
        <v>3255</v>
      </c>
      <c r="C55" s="617" t="s">
        <v>3255</v>
      </c>
      <c r="D55" s="617" t="s">
        <v>3255</v>
      </c>
      <c r="E55" s="617" t="s">
        <v>3070</v>
      </c>
      <c r="F55" s="617" t="s">
        <v>2805</v>
      </c>
      <c r="G55" s="617" t="s">
        <v>2806</v>
      </c>
      <c r="H55" s="618" t="s">
        <v>3143</v>
      </c>
      <c r="I55" s="618" t="s">
        <v>2770</v>
      </c>
      <c r="J55" s="618" t="s">
        <v>2808</v>
      </c>
      <c r="K55" s="618" t="s">
        <v>2772</v>
      </c>
      <c r="L55" s="617" t="s">
        <v>3070</v>
      </c>
      <c r="M55" s="617" t="s">
        <v>3070</v>
      </c>
      <c r="N55" s="617" t="s">
        <v>3070</v>
      </c>
      <c r="O55" s="617" t="s">
        <v>3256</v>
      </c>
      <c r="P55" s="617" t="s">
        <v>3257</v>
      </c>
      <c r="Q55" s="617" t="s">
        <v>3258</v>
      </c>
      <c r="R55" s="617">
        <v>2023</v>
      </c>
      <c r="S55" s="617" t="s">
        <v>3259</v>
      </c>
      <c r="T55" s="617" t="s">
        <v>3260</v>
      </c>
      <c r="U55" s="617" t="s">
        <v>3261</v>
      </c>
      <c r="V55" s="617" t="s">
        <v>3262</v>
      </c>
      <c r="W55" s="617">
        <v>2</v>
      </c>
      <c r="X55" s="617" t="s">
        <v>3263</v>
      </c>
      <c r="Y55" s="617" t="s">
        <v>3264</v>
      </c>
      <c r="Z55" s="617">
        <v>1</v>
      </c>
      <c r="AA55" s="617" t="s">
        <v>3265</v>
      </c>
      <c r="AB55" s="619">
        <v>45200</v>
      </c>
      <c r="AC55" s="619">
        <v>45275</v>
      </c>
      <c r="AD55" s="602">
        <v>45313</v>
      </c>
      <c r="AE55" s="601"/>
      <c r="AF55" s="601"/>
      <c r="AG55" s="640">
        <v>45310</v>
      </c>
      <c r="AH55" s="605" t="s">
        <v>3266</v>
      </c>
      <c r="AI55" s="605" t="s">
        <v>1512</v>
      </c>
      <c r="AJ55" s="605" t="s">
        <v>481</v>
      </c>
      <c r="AK55" s="644">
        <v>1</v>
      </c>
      <c r="AL55" s="645" t="s">
        <v>49</v>
      </c>
      <c r="AM55" s="605"/>
      <c r="AN55" s="662" t="s">
        <v>2945</v>
      </c>
      <c r="AO55" s="662" t="s">
        <v>2945</v>
      </c>
      <c r="AP55" s="663" t="s">
        <v>84</v>
      </c>
      <c r="AQ55" s="663" t="s">
        <v>84</v>
      </c>
      <c r="AR55" s="664">
        <v>1</v>
      </c>
      <c r="AS55" s="662" t="s">
        <v>155</v>
      </c>
      <c r="AT55" s="665" t="s">
        <v>2946</v>
      </c>
      <c r="AU55" s="665" t="s">
        <v>2946</v>
      </c>
      <c r="AV55" s="663" t="s">
        <v>84</v>
      </c>
      <c r="AW55" s="662" t="s">
        <v>2945</v>
      </c>
      <c r="AX55" s="662" t="s">
        <v>2947</v>
      </c>
      <c r="AY55" s="663" t="s">
        <v>97</v>
      </c>
      <c r="AZ55" s="666">
        <v>1</v>
      </c>
      <c r="BA55" s="665" t="s">
        <v>49</v>
      </c>
      <c r="BB55" s="662"/>
    </row>
    <row r="56" spans="1:54" ht="132.75" customHeight="1" x14ac:dyDescent="0.2">
      <c r="A56" s="616" t="s">
        <v>3267</v>
      </c>
      <c r="B56" s="617" t="s">
        <v>3255</v>
      </c>
      <c r="C56" s="617" t="s">
        <v>3255</v>
      </c>
      <c r="D56" s="617" t="s">
        <v>3255</v>
      </c>
      <c r="E56" s="617" t="s">
        <v>3070</v>
      </c>
      <c r="F56" s="617" t="s">
        <v>3268</v>
      </c>
      <c r="G56" s="617" t="s">
        <v>3269</v>
      </c>
      <c r="H56" s="618" t="s">
        <v>313</v>
      </c>
      <c r="I56" s="618" t="s">
        <v>95</v>
      </c>
      <c r="J56" s="618" t="s">
        <v>84</v>
      </c>
      <c r="K56" s="618" t="s">
        <v>84</v>
      </c>
      <c r="L56" s="617" t="s">
        <v>3070</v>
      </c>
      <c r="M56" s="617" t="s">
        <v>3070</v>
      </c>
      <c r="N56" s="617" t="s">
        <v>3070</v>
      </c>
      <c r="O56" s="617" t="s">
        <v>3256</v>
      </c>
      <c r="P56" s="617" t="s">
        <v>3270</v>
      </c>
      <c r="Q56" s="617" t="s">
        <v>3258</v>
      </c>
      <c r="R56" s="617">
        <v>2023</v>
      </c>
      <c r="S56" s="617" t="s">
        <v>3271</v>
      </c>
      <c r="T56" s="617" t="s">
        <v>3272</v>
      </c>
      <c r="U56" s="617" t="s">
        <v>3273</v>
      </c>
      <c r="V56" s="617" t="s">
        <v>3274</v>
      </c>
      <c r="W56" s="617">
        <v>1</v>
      </c>
      <c r="X56" s="617" t="s">
        <v>3275</v>
      </c>
      <c r="Y56" s="617" t="s">
        <v>3276</v>
      </c>
      <c r="Z56" s="617">
        <v>1</v>
      </c>
      <c r="AA56" s="617" t="s">
        <v>3277</v>
      </c>
      <c r="AB56" s="619">
        <v>45200</v>
      </c>
      <c r="AC56" s="619">
        <v>45381</v>
      </c>
      <c r="AD56" s="602"/>
      <c r="AE56" s="601"/>
      <c r="AF56" s="601"/>
      <c r="AG56" s="640">
        <v>45272</v>
      </c>
      <c r="AH56" s="605" t="s">
        <v>3278</v>
      </c>
      <c r="AI56" s="605" t="s">
        <v>3279</v>
      </c>
      <c r="AJ56" s="605" t="s">
        <v>2938</v>
      </c>
      <c r="AK56" s="644">
        <v>0</v>
      </c>
      <c r="AL56" s="645" t="s">
        <v>48</v>
      </c>
      <c r="AM56" s="605"/>
      <c r="AN56" s="677">
        <f>Monitoreo!AN46</f>
        <v>45384</v>
      </c>
      <c r="AO56" s="659" t="str">
        <f>Monitoreo!AO46</f>
        <v>Se realizo la oficialización del formato 026 HERRAMIENTA DE PROYECCION METAS POBLACIONALES E-DES-FT-026 VR 01.</v>
      </c>
      <c r="AP56" s="659" t="str">
        <f>Monitoreo!AP46</f>
        <v>Se incluye el formato 026 HERRAMIENTA DE PROYECCION METAS POBLACIONALES E-DES-FT-026 VR 01, correo de oficialización y documento explicativo</v>
      </c>
      <c r="AQ56" s="659" t="str">
        <f>Monitoreo!AQ46</f>
        <v>N/A</v>
      </c>
      <c r="AR56" s="659">
        <f>Monitoreo!AR46</f>
        <v>1</v>
      </c>
      <c r="AS56" s="659" t="str">
        <f>Monitoreo!AS46</f>
        <v>Se evidencia la creación y la oficialización del formato E-DES-FT-026  - HERRAMIENTA DE PROYECCION METAS POBLACIONALES.
La acción queda al 100%</v>
      </c>
      <c r="AT56" s="660">
        <f>Monitoreo!AT46</f>
        <v>52</v>
      </c>
      <c r="AU56" s="660" t="str">
        <f>Monitoreo!AU46</f>
        <v>CON TIEMPO</v>
      </c>
      <c r="AV56" s="677">
        <v>45412</v>
      </c>
      <c r="AW56" s="659" t="s">
        <v>3280</v>
      </c>
      <c r="AX56" s="659" t="s">
        <v>1512</v>
      </c>
      <c r="AY56" s="659" t="s">
        <v>3215</v>
      </c>
      <c r="AZ56" s="664">
        <v>1</v>
      </c>
      <c r="BA56" s="696" t="s">
        <v>49</v>
      </c>
      <c r="BB56" s="659">
        <f>Evaluacion!BB56</f>
        <v>0</v>
      </c>
    </row>
    <row r="57" spans="1:54" ht="142.5" customHeight="1" x14ac:dyDescent="0.2">
      <c r="A57" s="616" t="s">
        <v>3281</v>
      </c>
      <c r="B57" s="617" t="s">
        <v>3255</v>
      </c>
      <c r="C57" s="617" t="s">
        <v>3255</v>
      </c>
      <c r="D57" s="617" t="s">
        <v>3255</v>
      </c>
      <c r="E57" s="617" t="s">
        <v>3070</v>
      </c>
      <c r="F57" s="617" t="s">
        <v>3268</v>
      </c>
      <c r="G57" s="617" t="s">
        <v>3269</v>
      </c>
      <c r="H57" s="618" t="s">
        <v>313</v>
      </c>
      <c r="I57" s="618" t="s">
        <v>95</v>
      </c>
      <c r="J57" s="618" t="s">
        <v>84</v>
      </c>
      <c r="K57" s="618" t="s">
        <v>84</v>
      </c>
      <c r="L57" s="617" t="s">
        <v>3070</v>
      </c>
      <c r="M57" s="617" t="s">
        <v>3070</v>
      </c>
      <c r="N57" s="617" t="s">
        <v>3070</v>
      </c>
      <c r="O57" s="617" t="s">
        <v>3256</v>
      </c>
      <c r="P57" s="617" t="s">
        <v>3282</v>
      </c>
      <c r="Q57" s="617" t="s">
        <v>3258</v>
      </c>
      <c r="R57" s="617">
        <v>2023</v>
      </c>
      <c r="S57" s="617" t="s">
        <v>3283</v>
      </c>
      <c r="T57" s="617" t="s">
        <v>3284</v>
      </c>
      <c r="U57" s="617" t="s">
        <v>3285</v>
      </c>
      <c r="V57" s="617" t="s">
        <v>3274</v>
      </c>
      <c r="W57" s="617">
        <v>1</v>
      </c>
      <c r="X57" s="617" t="s">
        <v>3275</v>
      </c>
      <c r="Y57" s="617" t="s">
        <v>3276</v>
      </c>
      <c r="Z57" s="617">
        <v>1</v>
      </c>
      <c r="AA57" s="617" t="s">
        <v>3277</v>
      </c>
      <c r="AB57" s="619">
        <v>45200</v>
      </c>
      <c r="AC57" s="619">
        <v>45381</v>
      </c>
      <c r="AD57" s="602"/>
      <c r="AE57" s="601"/>
      <c r="AF57" s="601"/>
      <c r="AG57" s="640">
        <v>45272</v>
      </c>
      <c r="AH57" s="605" t="s">
        <v>3278</v>
      </c>
      <c r="AI57" s="605" t="s">
        <v>3279</v>
      </c>
      <c r="AJ57" s="605" t="s">
        <v>2938</v>
      </c>
      <c r="AK57" s="644">
        <v>0</v>
      </c>
      <c r="AL57" s="645" t="s">
        <v>48</v>
      </c>
      <c r="AM57" s="605"/>
      <c r="AN57" s="677">
        <f>Monitoreo!AN47</f>
        <v>45384</v>
      </c>
      <c r="AO57" s="659" t="str">
        <f>Monitoreo!AO47</f>
        <v>Se realizo la oficialización del formato 026 HERRAMIENTA DE PROYECCION METAS POBLACIONALES E-DES-FT-026 VR 01.</v>
      </c>
      <c r="AP57" s="659" t="str">
        <f>Monitoreo!AP47</f>
        <v>Se incluye el formato 026 HERRAMIENTA DE PROYECCION METAS POBLACIONALES E-DES-FT-026 VR 01, correo de oficialización y documento explicativo</v>
      </c>
      <c r="AQ57" s="659" t="str">
        <f>Monitoreo!AQ47</f>
        <v>N/A</v>
      </c>
      <c r="AR57" s="659">
        <f>Monitoreo!AR47</f>
        <v>1</v>
      </c>
      <c r="AS57" s="659" t="str">
        <f>Monitoreo!AS47</f>
        <v>Se evidencia la creación y la oficialización del formato E-DES-FT-026  - HERRAMIENTA DE PROYECCION METAS POBLACIONALES.
La acción queda al 100%</v>
      </c>
      <c r="AT57" s="660">
        <f>Monitoreo!AT47</f>
        <v>52</v>
      </c>
      <c r="AU57" s="660" t="str">
        <f>Monitoreo!AU47</f>
        <v>CON TIEMPO</v>
      </c>
      <c r="AV57" s="677">
        <v>45412</v>
      </c>
      <c r="AW57" s="659" t="s">
        <v>3280</v>
      </c>
      <c r="AX57" s="659" t="s">
        <v>1512</v>
      </c>
      <c r="AY57" s="659" t="s">
        <v>3215</v>
      </c>
      <c r="AZ57" s="664">
        <v>1</v>
      </c>
      <c r="BA57" s="696" t="s">
        <v>49</v>
      </c>
      <c r="BB57" s="659">
        <f>Evaluacion!BB57</f>
        <v>0</v>
      </c>
    </row>
    <row r="58" spans="1:54" ht="23.45" customHeight="1" x14ac:dyDescent="0.2">
      <c r="A58" s="616" t="s">
        <v>3286</v>
      </c>
      <c r="B58" s="617" t="s">
        <v>3255</v>
      </c>
      <c r="C58" s="617" t="s">
        <v>3255</v>
      </c>
      <c r="D58" s="617" t="s">
        <v>3255</v>
      </c>
      <c r="E58" s="617" t="s">
        <v>3070</v>
      </c>
      <c r="F58" s="617" t="s">
        <v>2901</v>
      </c>
      <c r="G58" s="617" t="s">
        <v>2658</v>
      </c>
      <c r="H58" s="618" t="s">
        <v>2834</v>
      </c>
      <c r="I58" s="618" t="s">
        <v>2604</v>
      </c>
      <c r="J58" s="618" t="s">
        <v>2657</v>
      </c>
      <c r="K58" s="618" t="s">
        <v>2658</v>
      </c>
      <c r="L58" s="617" t="s">
        <v>3070</v>
      </c>
      <c r="M58" s="617" t="s">
        <v>3070</v>
      </c>
      <c r="N58" s="617" t="s">
        <v>3070</v>
      </c>
      <c r="O58" s="617" t="s">
        <v>3256</v>
      </c>
      <c r="P58" s="617" t="s">
        <v>656</v>
      </c>
      <c r="Q58" s="617" t="s">
        <v>3258</v>
      </c>
      <c r="R58" s="617">
        <v>2023</v>
      </c>
      <c r="S58" s="617" t="s">
        <v>3287</v>
      </c>
      <c r="T58" s="617" t="s">
        <v>3288</v>
      </c>
      <c r="U58" s="617" t="s">
        <v>3289</v>
      </c>
      <c r="V58" s="617" t="s">
        <v>3290</v>
      </c>
      <c r="W58" s="617">
        <v>2</v>
      </c>
      <c r="X58" s="617" t="s">
        <v>3291</v>
      </c>
      <c r="Y58" s="617" t="s">
        <v>3292</v>
      </c>
      <c r="Z58" s="617">
        <v>1</v>
      </c>
      <c r="AA58" s="617" t="s">
        <v>3293</v>
      </c>
      <c r="AB58" s="619">
        <v>45201</v>
      </c>
      <c r="AC58" s="619">
        <v>45275</v>
      </c>
      <c r="AD58" s="602"/>
      <c r="AE58" s="601"/>
      <c r="AF58" s="601"/>
      <c r="AG58" s="640">
        <v>45272</v>
      </c>
      <c r="AH58" s="605" t="s">
        <v>3294</v>
      </c>
      <c r="AI58" s="605" t="s">
        <v>3295</v>
      </c>
      <c r="AJ58" s="605" t="s">
        <v>2938</v>
      </c>
      <c r="AK58" s="644">
        <v>0</v>
      </c>
      <c r="AL58" s="645" t="s">
        <v>198</v>
      </c>
      <c r="AM58" s="605"/>
      <c r="AN58" s="659">
        <f>Monitoreo!AN48</f>
        <v>45337</v>
      </c>
      <c r="AO58" s="659" t="str">
        <f>Monitoreo!AO48</f>
        <v xml:space="preserve">PRIMER SEGUIMIENTO 2024: Es importante mencionar que el contrato 2153 de 2023 suscrito para el mantenimiento de los pozos sépticos inició el día 1 de diciembre de 2023 por motivo del proceso de la evaluacion de los proponentes y el ajuste de las fichas de contratacion, procesos que requirieron ampliar el plazo de acuerdo a lo inicialmente programado. Por lo tanto, entre el 11 de diciembre y el 25 de enero se realizó la revisión y mantenimiento de los 18 pozos sépticos ubicados en las UPI San Francisco, Arcadia, El Eden y Carmen de Apicalá.
Resultado del Indicador: (18/18)*100% = 100%
Análisis del Indicador: Se realizó la revisión y mantenimiento de 18 pozos sépticos en las UPI San francisco, Arcadia, El Eden y Carmen de Apicala, conforme a lo programado. 
 Se reporta un avance en la meta del 100%
Estado: La actividad se encuentra finalizada
</v>
      </c>
      <c r="AP58" s="659" t="str">
        <f>Monitoreo!AP48</f>
        <v>1. Informe de Intervención de los pozos sépticos</v>
      </c>
      <c r="AQ58" s="659" t="str">
        <f>Monitoreo!AQ48</f>
        <v>Ninguna</v>
      </c>
      <c r="AR58" s="659">
        <f>Monitoreo!AR48</f>
        <v>1</v>
      </c>
      <c r="AS58" s="659" t="str">
        <f>Monitoreo!AS48</f>
        <v>CUMPLIMIENTO TOTAL</v>
      </c>
      <c r="AT58" s="660">
        <f>Monitoreo!AT48</f>
        <v>-54</v>
      </c>
      <c r="AU58" s="660" t="str">
        <f>Monitoreo!AU48</f>
        <v>VENCIDO</v>
      </c>
      <c r="AV58" s="677">
        <f>Evaluacion!AV58</f>
        <v>45341</v>
      </c>
      <c r="AW58" s="659" t="str">
        <f>Evaluacion!AW58</f>
        <v>Se valida la ejecución de la acción con el documento informe de los 18 mantenimientos realizados a los pozos sépticos</v>
      </c>
      <c r="AX58" s="659" t="str">
        <f>Evaluacion!AX58</f>
        <v>N/A</v>
      </c>
      <c r="AY58" s="659" t="str">
        <f>Evaluacion!AY58</f>
        <v>Carlos Andrés Guerra Jiménez</v>
      </c>
      <c r="AZ58" s="664">
        <f>Evaluacion!AZ58</f>
        <v>1</v>
      </c>
      <c r="BA58" s="659" t="str">
        <f>Evaluacion!BA58</f>
        <v>CERRADO</v>
      </c>
      <c r="BB58" s="659">
        <f>Evaluacion!BB58</f>
        <v>0</v>
      </c>
    </row>
    <row r="59" spans="1:54" ht="23.45" customHeight="1" thickBot="1" x14ac:dyDescent="0.25">
      <c r="A59" s="616" t="s">
        <v>3296</v>
      </c>
      <c r="B59" s="617" t="s">
        <v>3255</v>
      </c>
      <c r="C59" s="617" t="s">
        <v>3255</v>
      </c>
      <c r="D59" s="617" t="s">
        <v>3255</v>
      </c>
      <c r="E59" s="617" t="s">
        <v>3070</v>
      </c>
      <c r="F59" s="617" t="s">
        <v>2805</v>
      </c>
      <c r="G59" s="617" t="s">
        <v>2806</v>
      </c>
      <c r="H59" s="618" t="s">
        <v>3297</v>
      </c>
      <c r="I59" s="618" t="s">
        <v>3000</v>
      </c>
      <c r="J59" s="618" t="s">
        <v>3298</v>
      </c>
      <c r="K59" s="618" t="s">
        <v>3299</v>
      </c>
      <c r="L59" s="617" t="s">
        <v>3070</v>
      </c>
      <c r="M59" s="617" t="s">
        <v>3070</v>
      </c>
      <c r="N59" s="617" t="s">
        <v>3070</v>
      </c>
      <c r="O59" s="617" t="s">
        <v>3256</v>
      </c>
      <c r="P59" s="617" t="s">
        <v>3300</v>
      </c>
      <c r="Q59" s="617" t="s">
        <v>3258</v>
      </c>
      <c r="R59" s="617">
        <v>2023</v>
      </c>
      <c r="S59" s="617" t="s">
        <v>3301</v>
      </c>
      <c r="T59" s="617" t="s">
        <v>3302</v>
      </c>
      <c r="U59" s="617" t="s">
        <v>3303</v>
      </c>
      <c r="V59" s="617" t="s">
        <v>3304</v>
      </c>
      <c r="W59" s="617">
        <v>1</v>
      </c>
      <c r="X59" s="617" t="s">
        <v>3305</v>
      </c>
      <c r="Y59" s="617" t="s">
        <v>3306</v>
      </c>
      <c r="Z59" s="617">
        <v>1</v>
      </c>
      <c r="AA59" s="617" t="s">
        <v>3307</v>
      </c>
      <c r="AB59" s="619">
        <v>45214</v>
      </c>
      <c r="AC59" s="619">
        <v>45280</v>
      </c>
      <c r="AD59" s="602">
        <v>45313</v>
      </c>
      <c r="AE59" s="601"/>
      <c r="AF59" s="601"/>
      <c r="AG59" s="640">
        <v>45310</v>
      </c>
      <c r="AH59" s="605" t="s">
        <v>3308</v>
      </c>
      <c r="AI59" s="605" t="s">
        <v>1512</v>
      </c>
      <c r="AJ59" s="605" t="s">
        <v>481</v>
      </c>
      <c r="AK59" s="644">
        <v>1</v>
      </c>
      <c r="AL59" s="645" t="s">
        <v>49</v>
      </c>
      <c r="AM59" s="605"/>
      <c r="AN59" s="662" t="s">
        <v>2945</v>
      </c>
      <c r="AO59" s="662" t="s">
        <v>2945</v>
      </c>
      <c r="AP59" s="663" t="s">
        <v>84</v>
      </c>
      <c r="AQ59" s="663" t="s">
        <v>84</v>
      </c>
      <c r="AR59" s="664">
        <v>1</v>
      </c>
      <c r="AS59" s="662" t="s">
        <v>155</v>
      </c>
      <c r="AT59" s="665" t="s">
        <v>2946</v>
      </c>
      <c r="AU59" s="665" t="s">
        <v>2946</v>
      </c>
      <c r="AV59" s="663" t="s">
        <v>84</v>
      </c>
      <c r="AW59" s="662" t="s">
        <v>2945</v>
      </c>
      <c r="AX59" s="662" t="s">
        <v>2947</v>
      </c>
      <c r="AY59" s="663" t="s">
        <v>97</v>
      </c>
      <c r="AZ59" s="666">
        <v>1</v>
      </c>
      <c r="BA59" s="665" t="s">
        <v>49</v>
      </c>
      <c r="BB59" s="662"/>
    </row>
    <row r="60" spans="1:54" ht="23.45" customHeight="1" x14ac:dyDescent="0.2">
      <c r="A60" s="616" t="s">
        <v>3309</v>
      </c>
      <c r="B60" s="617" t="s">
        <v>3255</v>
      </c>
      <c r="C60" s="617" t="s">
        <v>3255</v>
      </c>
      <c r="D60" s="617" t="s">
        <v>3255</v>
      </c>
      <c r="E60" s="617" t="s">
        <v>3070</v>
      </c>
      <c r="F60" s="617" t="s">
        <v>2832</v>
      </c>
      <c r="G60" s="617" t="s">
        <v>2833</v>
      </c>
      <c r="H60" s="618" t="s">
        <v>2834</v>
      </c>
      <c r="I60" s="618" t="s">
        <v>2604</v>
      </c>
      <c r="J60" s="618" t="s">
        <v>3090</v>
      </c>
      <c r="K60" s="618" t="s">
        <v>2666</v>
      </c>
      <c r="L60" s="617" t="s">
        <v>3070</v>
      </c>
      <c r="M60" s="617" t="s">
        <v>3070</v>
      </c>
      <c r="N60" s="617" t="s">
        <v>3070</v>
      </c>
      <c r="O60" s="617" t="s">
        <v>3256</v>
      </c>
      <c r="P60" s="617" t="s">
        <v>3310</v>
      </c>
      <c r="Q60" s="617" t="s">
        <v>3258</v>
      </c>
      <c r="R60" s="617">
        <v>2023</v>
      </c>
      <c r="S60" s="617" t="s">
        <v>3311</v>
      </c>
      <c r="T60" s="617" t="s">
        <v>3312</v>
      </c>
      <c r="U60" s="617" t="s">
        <v>3313</v>
      </c>
      <c r="V60" s="617" t="s">
        <v>3314</v>
      </c>
      <c r="W60" s="617">
        <v>1</v>
      </c>
      <c r="X60" s="617" t="s">
        <v>3315</v>
      </c>
      <c r="Y60" s="617" t="s">
        <v>3316</v>
      </c>
      <c r="Z60" s="617">
        <v>1</v>
      </c>
      <c r="AA60" s="617" t="s">
        <v>3317</v>
      </c>
      <c r="AB60" s="619">
        <v>45201</v>
      </c>
      <c r="AC60" s="619">
        <v>45275</v>
      </c>
      <c r="AD60" s="602"/>
      <c r="AE60" s="601"/>
      <c r="AF60" s="601"/>
      <c r="AG60" s="640">
        <v>45273</v>
      </c>
      <c r="AH60" s="605" t="s">
        <v>3318</v>
      </c>
      <c r="AI60" s="605" t="s">
        <v>3314</v>
      </c>
      <c r="AJ60" s="605" t="s">
        <v>481</v>
      </c>
      <c r="AK60" s="644">
        <v>0</v>
      </c>
      <c r="AL60" s="645" t="s">
        <v>198</v>
      </c>
      <c r="AM60" s="605"/>
      <c r="AN60" s="659">
        <f>Monitoreo!AN49</f>
        <v>45400</v>
      </c>
      <c r="AO60" s="659" t="str">
        <f>Monitoreo!AO49</f>
        <v>Se gestionó la elaboración de un informe técnico independiente sobre el estado de la edificación y de las actividades de mantenimiento realizadas en la UPI Luna Park, el cual fue elaborado durante el tercer trimestre de 2023.
Resultado del indicador: ((1/1)*100%)=100%
Análisis del indicador: Se gestionó la elaboración de un informe técnico independiente sobre el estado de la edificación y de las actividades de mantenimiento realizadas en la UPI Luna Park, conforme a lo programado.
Estado de la actividad: La actividad se encuentra finalizada.</v>
      </c>
      <c r="AP60" s="659" t="str">
        <f>Monitoreo!AP49</f>
        <v>Informe técnico UPI Luna Pak</v>
      </c>
      <c r="AQ60" s="659" t="str">
        <f>Monitoreo!AQ49</f>
        <v>Ninguna</v>
      </c>
      <c r="AR60" s="659">
        <f>Monitoreo!AR49</f>
        <v>1</v>
      </c>
      <c r="AS60" s="659" t="str">
        <f>Monitoreo!AS49</f>
        <v>Se realizó informe tecnico con fecha del 26 de enero del 2024 a la UPI Luna Park
La acción queda al 100%</v>
      </c>
      <c r="AT60" s="660">
        <f>Monitoreo!AT49</f>
        <v>-54</v>
      </c>
      <c r="AU60" s="660" t="str">
        <f>Monitoreo!AU49</f>
        <v>VENCIDO</v>
      </c>
      <c r="AV60" s="699">
        <f>Evaluacion!AV60</f>
        <v>45410</v>
      </c>
      <c r="AW60" s="659" t="str">
        <f>Evaluacion!AW60</f>
        <v>Se valida el cumplimiento de la acción con el informe técnico aportado, sin embargo se recomienda al proceso adjuntar los documentos suscrito por el profesional o radicado oficial, dado que el informe no presenta firmas</v>
      </c>
      <c r="AX60" s="659" t="str">
        <f>Evaluacion!AX60</f>
        <v>N/A</v>
      </c>
      <c r="AY60" s="659" t="str">
        <f>Evaluacion!AY60</f>
        <v>Sergio Andres Castro Londoño</v>
      </c>
      <c r="AZ60" s="659">
        <f>Evaluacion!AZ60</f>
        <v>1</v>
      </c>
      <c r="BA60" s="659" t="str">
        <f>Evaluacion!BA60</f>
        <v>CERRADO</v>
      </c>
      <c r="BB60" s="659">
        <f>Evaluacion!BB60</f>
        <v>0</v>
      </c>
    </row>
    <row r="61" spans="1:54" ht="202.5" customHeight="1" x14ac:dyDescent="0.2">
      <c r="A61" s="616" t="s">
        <v>3319</v>
      </c>
      <c r="B61" s="617" t="s">
        <v>3255</v>
      </c>
      <c r="C61" s="617" t="s">
        <v>3255</v>
      </c>
      <c r="D61" s="617" t="s">
        <v>3255</v>
      </c>
      <c r="E61" s="617" t="s">
        <v>3070</v>
      </c>
      <c r="F61" s="617" t="s">
        <v>2832</v>
      </c>
      <c r="G61" s="617" t="s">
        <v>2833</v>
      </c>
      <c r="H61" s="618" t="s">
        <v>2834</v>
      </c>
      <c r="I61" s="618" t="s">
        <v>2604</v>
      </c>
      <c r="J61" s="618" t="s">
        <v>3090</v>
      </c>
      <c r="K61" s="618" t="s">
        <v>2666</v>
      </c>
      <c r="L61" s="617" t="s">
        <v>3070</v>
      </c>
      <c r="M61" s="617" t="s">
        <v>3070</v>
      </c>
      <c r="N61" s="617" t="s">
        <v>3070</v>
      </c>
      <c r="O61" s="617" t="s">
        <v>3256</v>
      </c>
      <c r="P61" s="617" t="s">
        <v>3310</v>
      </c>
      <c r="Q61" s="617" t="s">
        <v>3258</v>
      </c>
      <c r="R61" s="617">
        <v>2023</v>
      </c>
      <c r="S61" s="617" t="s">
        <v>3311</v>
      </c>
      <c r="T61" s="617" t="s">
        <v>3312</v>
      </c>
      <c r="U61" s="617" t="s">
        <v>3313</v>
      </c>
      <c r="V61" s="617" t="s">
        <v>3320</v>
      </c>
      <c r="W61" s="617">
        <v>2</v>
      </c>
      <c r="X61" s="617" t="s">
        <v>3321</v>
      </c>
      <c r="Y61" s="617" t="s">
        <v>3322</v>
      </c>
      <c r="Z61" s="617">
        <v>1</v>
      </c>
      <c r="AA61" s="617" t="s">
        <v>3323</v>
      </c>
      <c r="AB61" s="619">
        <v>45201</v>
      </c>
      <c r="AC61" s="619">
        <v>45275</v>
      </c>
      <c r="AD61" s="602"/>
      <c r="AE61" s="601"/>
      <c r="AF61" s="601"/>
      <c r="AG61" s="640">
        <v>45296</v>
      </c>
      <c r="AH61" s="605" t="s">
        <v>3324</v>
      </c>
      <c r="AI61" s="605" t="s">
        <v>3325</v>
      </c>
      <c r="AJ61" s="605" t="s">
        <v>3326</v>
      </c>
      <c r="AK61" s="644">
        <v>0.5</v>
      </c>
      <c r="AL61" s="645" t="s">
        <v>198</v>
      </c>
      <c r="AM61" s="605"/>
      <c r="AN61" s="659">
        <f>Monitoreo!AN50</f>
        <v>45337</v>
      </c>
      <c r="AO61" s="659" t="str">
        <f>Monitoreo!AO50</f>
        <v>PRIMER SEGUIMIENTO 2024: Se realizaron visitas de seguimiento mensual el día 31 de octubre de 2023 y el día 30 de noviembre de 2023, en las cuales se verificó el estado de las instalaciones de la UPI Luna Park, se tomó registro fotográfico y se diligenció el formato informe semanal de intervenciones A-GAMB-FT-011.
Resultado del indicador: (2/2)*100=100%
Análisis del indicador: Se realizaron dos (2) visitas de seguimiento al estado de las instalaciones de la UPI Luna Park, conforme a lo programado. Se reporta un avance en la meta del 100%.
Estado: La actividad se encuentra finalizada.</v>
      </c>
      <c r="AP61" s="659" t="str">
        <f>Monitoreo!AP50</f>
        <v>1. Informe visita de seguimiento UPI Luna Park A-GAMB-FT-011 octubre
2. Informe visita de seguimiento UPI Luna Park A-GAMB-FT-011 noviembre</v>
      </c>
      <c r="AQ61" s="659" t="str">
        <f>Monitoreo!AQ50</f>
        <v>Ninguna</v>
      </c>
      <c r="AR61" s="659">
        <f>Monitoreo!AR50</f>
        <v>1</v>
      </c>
      <c r="AS61" s="659" t="str">
        <f>Monitoreo!AS50</f>
        <v>CUMPLIMIENTO TOTAL</v>
      </c>
      <c r="AT61" s="660">
        <f>Monitoreo!AT50</f>
        <v>-54</v>
      </c>
      <c r="AU61" s="660" t="str">
        <f>Monitoreo!AU50</f>
        <v>VENCIDO</v>
      </c>
      <c r="AV61" s="677">
        <f>Evaluacion!AV61</f>
        <v>45341</v>
      </c>
      <c r="AW61" s="659" t="str">
        <f>Evaluacion!AW61</f>
        <v xml:space="preserve">
Se valida la ejecución de la acción con los informes de seguimiento mensual el día 31 de octubre de 2023 y el día 30 de noviembre de 2023,
</v>
      </c>
      <c r="AX61" s="659" t="str">
        <f>Evaluacion!AX61</f>
        <v>N/A</v>
      </c>
      <c r="AY61" s="659" t="str">
        <f>Evaluacion!AY61</f>
        <v>Carlos Andrés Guerra Jiménez</v>
      </c>
      <c r="AZ61" s="664">
        <f>Evaluacion!AZ61</f>
        <v>1</v>
      </c>
      <c r="BA61" s="659" t="str">
        <f>Evaluacion!BA61</f>
        <v>CERRADO</v>
      </c>
      <c r="BB61" s="659">
        <f>Evaluacion!BB61</f>
        <v>0</v>
      </c>
    </row>
    <row r="62" spans="1:54" ht="23.45" customHeight="1" x14ac:dyDescent="0.2">
      <c r="A62" s="616" t="s">
        <v>3327</v>
      </c>
      <c r="B62" s="617" t="s">
        <v>3255</v>
      </c>
      <c r="C62" s="617" t="s">
        <v>3255</v>
      </c>
      <c r="D62" s="617" t="s">
        <v>3255</v>
      </c>
      <c r="E62" s="617" t="s">
        <v>3070</v>
      </c>
      <c r="F62" s="617" t="s">
        <v>2901</v>
      </c>
      <c r="G62" s="617" t="s">
        <v>2658</v>
      </c>
      <c r="H62" s="618" t="s">
        <v>2834</v>
      </c>
      <c r="I62" s="618" t="s">
        <v>2604</v>
      </c>
      <c r="J62" s="618" t="s">
        <v>2657</v>
      </c>
      <c r="K62" s="618" t="s">
        <v>2658</v>
      </c>
      <c r="L62" s="617" t="s">
        <v>3070</v>
      </c>
      <c r="M62" s="617" t="s">
        <v>3070</v>
      </c>
      <c r="N62" s="617" t="s">
        <v>3070</v>
      </c>
      <c r="O62" s="617" t="s">
        <v>3256</v>
      </c>
      <c r="P62" s="617" t="s">
        <v>3328</v>
      </c>
      <c r="Q62" s="617" t="s">
        <v>3258</v>
      </c>
      <c r="R62" s="617">
        <v>2023</v>
      </c>
      <c r="S62" s="617" t="s">
        <v>3329</v>
      </c>
      <c r="T62" s="617" t="s">
        <v>3330</v>
      </c>
      <c r="U62" s="617" t="s">
        <v>3289</v>
      </c>
      <c r="V62" s="617" t="s">
        <v>3290</v>
      </c>
      <c r="W62" s="617">
        <v>2</v>
      </c>
      <c r="X62" s="617" t="s">
        <v>3331</v>
      </c>
      <c r="Y62" s="617" t="s">
        <v>3292</v>
      </c>
      <c r="Z62" s="617">
        <v>1</v>
      </c>
      <c r="AA62" s="617" t="s">
        <v>3293</v>
      </c>
      <c r="AB62" s="619">
        <v>45201</v>
      </c>
      <c r="AC62" s="619">
        <v>45275</v>
      </c>
      <c r="AD62" s="602"/>
      <c r="AE62" s="601"/>
      <c r="AF62" s="601"/>
      <c r="AG62" s="640">
        <v>45272</v>
      </c>
      <c r="AH62" s="605" t="s">
        <v>3294</v>
      </c>
      <c r="AI62" s="605" t="s">
        <v>3295</v>
      </c>
      <c r="AJ62" s="605" t="s">
        <v>2938</v>
      </c>
      <c r="AK62" s="644">
        <v>0</v>
      </c>
      <c r="AL62" s="645" t="s">
        <v>198</v>
      </c>
      <c r="AM62" s="605"/>
      <c r="AN62" s="659">
        <f>Monitoreo!AN51</f>
        <v>45337</v>
      </c>
      <c r="AO62" s="659" t="str">
        <f>Monitoreo!AO51</f>
        <v xml:space="preserve">PRIMER SEGUIMIENTO 2024: Es importante mencionar que el contrato 2153 de 2023 suscrito para el mantenimiento de los pozos sépticos inició el día 1 de diciembre de 2023 por motivo del proceso de la evaluacion de los proponentes y el ajuste de las fichas de contratacion, procesos que requirieron ampliar el plazo de acuerdo a lo inicialmente programado. Por lo tanto, entre el 11 de diciembre y el 25 de enero se realizó la revisión y mantenimiento de los 18 pozos sépticos ubicados en las UPI San Francisco, Arcadia, El Eden y Carmen de Apicalá.
Resultado del Indicador: (18/18)*100% = 100%
Análisis del Indicador: Se realizó la revisión y mantenimiento de 18 pozos sépticos en las UPI San francisco, Arcadia, El Eden y Carmen de Apicala, conforme a lo programado. 
 Se reporta un avance en la meta del 100%
Estado: La actividad se encuentra finalizada
</v>
      </c>
      <c r="AP62" s="659" t="str">
        <f>Monitoreo!AP51</f>
        <v>1. Informe de Intervención de los pozos sépticos</v>
      </c>
      <c r="AQ62" s="659" t="str">
        <f>Monitoreo!AQ51</f>
        <v>Ninguna</v>
      </c>
      <c r="AR62" s="659">
        <f>Monitoreo!AR51</f>
        <v>1</v>
      </c>
      <c r="AS62" s="659" t="str">
        <f>Monitoreo!AS51</f>
        <v>CUMPLIMIENTO TOTAL</v>
      </c>
      <c r="AT62" s="660">
        <f>Monitoreo!AT51</f>
        <v>-54</v>
      </c>
      <c r="AU62" s="660" t="str">
        <f>Monitoreo!AU51</f>
        <v>VENCIDO</v>
      </c>
      <c r="AV62" s="677">
        <f>Evaluacion!AV62</f>
        <v>45341</v>
      </c>
      <c r="AW62" s="659" t="str">
        <f>Evaluacion!AW62</f>
        <v>Se valida la ejecución de la acción con el documento informe de los 18 mantenimientos realizados a los pozos sépticos</v>
      </c>
      <c r="AX62" s="659" t="str">
        <f>Evaluacion!AX62</f>
        <v>N/A</v>
      </c>
      <c r="AY62" s="659" t="str">
        <f>Evaluacion!AY62</f>
        <v>Carlos Andrés Guerra Jiménez</v>
      </c>
      <c r="AZ62" s="664">
        <f>Evaluacion!AZ62</f>
        <v>1</v>
      </c>
      <c r="BA62" s="659" t="str">
        <f>Evaluacion!BA62</f>
        <v>CERRADO</v>
      </c>
      <c r="BB62" s="659">
        <f>Evaluacion!BB62</f>
        <v>0</v>
      </c>
    </row>
    <row r="63" spans="1:54" ht="23.45" customHeight="1" thickBot="1" x14ac:dyDescent="0.25">
      <c r="A63" s="616" t="s">
        <v>3332</v>
      </c>
      <c r="B63" s="625" t="s">
        <v>3255</v>
      </c>
      <c r="C63" s="617" t="s">
        <v>3255</v>
      </c>
      <c r="D63" s="617" t="s">
        <v>3255</v>
      </c>
      <c r="E63" s="625" t="s">
        <v>3070</v>
      </c>
      <c r="F63" s="625" t="s">
        <v>2466</v>
      </c>
      <c r="G63" s="625" t="s">
        <v>3333</v>
      </c>
      <c r="H63" s="637" t="s">
        <v>2834</v>
      </c>
      <c r="I63" s="626" t="s">
        <v>2604</v>
      </c>
      <c r="J63" s="626" t="s">
        <v>3334</v>
      </c>
      <c r="K63" s="626" t="s">
        <v>3333</v>
      </c>
      <c r="L63" s="617" t="s">
        <v>3070</v>
      </c>
      <c r="M63" s="617" t="s">
        <v>3070</v>
      </c>
      <c r="N63" s="617" t="s">
        <v>3070</v>
      </c>
      <c r="O63" s="617" t="s">
        <v>3256</v>
      </c>
      <c r="P63" s="617" t="s">
        <v>3335</v>
      </c>
      <c r="Q63" s="617" t="s">
        <v>3258</v>
      </c>
      <c r="R63" s="617">
        <v>2023</v>
      </c>
      <c r="S63" s="617" t="s">
        <v>3336</v>
      </c>
      <c r="T63" s="617" t="s">
        <v>3337</v>
      </c>
      <c r="U63" s="617" t="s">
        <v>3338</v>
      </c>
      <c r="V63" s="617" t="s">
        <v>3339</v>
      </c>
      <c r="W63" s="617">
        <v>1</v>
      </c>
      <c r="X63" s="617" t="s">
        <v>3340</v>
      </c>
      <c r="Y63" s="617" t="s">
        <v>3341</v>
      </c>
      <c r="Z63" s="617">
        <v>1</v>
      </c>
      <c r="AA63" s="617" t="s">
        <v>3342</v>
      </c>
      <c r="AB63" s="619">
        <v>45201</v>
      </c>
      <c r="AC63" s="619">
        <v>45275</v>
      </c>
      <c r="AD63" s="602">
        <v>45300</v>
      </c>
      <c r="AE63" s="601"/>
      <c r="AF63" s="601"/>
      <c r="AG63" s="640">
        <v>45296</v>
      </c>
      <c r="AH63" s="605" t="s">
        <v>3343</v>
      </c>
      <c r="AI63" s="605" t="s">
        <v>1512</v>
      </c>
      <c r="AJ63" s="605" t="s">
        <v>3326</v>
      </c>
      <c r="AK63" s="644">
        <v>1</v>
      </c>
      <c r="AL63" s="645" t="s">
        <v>49</v>
      </c>
      <c r="AM63" s="605"/>
      <c r="AN63" s="662" t="s">
        <v>2945</v>
      </c>
      <c r="AO63" s="662" t="s">
        <v>2945</v>
      </c>
      <c r="AP63" s="663" t="s">
        <v>84</v>
      </c>
      <c r="AQ63" s="663" t="s">
        <v>84</v>
      </c>
      <c r="AR63" s="664">
        <v>1</v>
      </c>
      <c r="AS63" s="662" t="s">
        <v>155</v>
      </c>
      <c r="AT63" s="665" t="s">
        <v>2946</v>
      </c>
      <c r="AU63" s="665" t="s">
        <v>2946</v>
      </c>
      <c r="AV63" s="663" t="s">
        <v>84</v>
      </c>
      <c r="AW63" s="662" t="s">
        <v>2945</v>
      </c>
      <c r="AX63" s="662" t="s">
        <v>2947</v>
      </c>
      <c r="AY63" s="663" t="s">
        <v>97</v>
      </c>
      <c r="AZ63" s="666">
        <v>1</v>
      </c>
      <c r="BA63" s="665" t="s">
        <v>49</v>
      </c>
      <c r="BB63" s="662"/>
    </row>
    <row r="64" spans="1:54" ht="23.45" customHeight="1" thickBot="1" x14ac:dyDescent="0.25">
      <c r="A64" s="616" t="s">
        <v>3344</v>
      </c>
      <c r="B64" s="617" t="s">
        <v>3255</v>
      </c>
      <c r="C64" s="617" t="s">
        <v>3255</v>
      </c>
      <c r="D64" s="617" t="s">
        <v>3255</v>
      </c>
      <c r="E64" s="617" t="s">
        <v>3070</v>
      </c>
      <c r="F64" s="617" t="s">
        <v>3241</v>
      </c>
      <c r="G64" s="617" t="s">
        <v>3242</v>
      </c>
      <c r="H64" s="618" t="s">
        <v>3243</v>
      </c>
      <c r="I64" s="618" t="s">
        <v>3240</v>
      </c>
      <c r="J64" s="618" t="s">
        <v>84</v>
      </c>
      <c r="K64" s="618" t="s">
        <v>84</v>
      </c>
      <c r="L64" s="617" t="s">
        <v>3070</v>
      </c>
      <c r="M64" s="617" t="s">
        <v>3070</v>
      </c>
      <c r="N64" s="617" t="s">
        <v>3070</v>
      </c>
      <c r="O64" s="617" t="s">
        <v>3256</v>
      </c>
      <c r="P64" s="617" t="s">
        <v>3345</v>
      </c>
      <c r="Q64" s="617" t="s">
        <v>3258</v>
      </c>
      <c r="R64" s="617">
        <v>2023</v>
      </c>
      <c r="S64" s="617" t="s">
        <v>3346</v>
      </c>
      <c r="T64" s="617" t="s">
        <v>3347</v>
      </c>
      <c r="U64" s="617" t="s">
        <v>3348</v>
      </c>
      <c r="V64" s="617" t="s">
        <v>3349</v>
      </c>
      <c r="W64" s="617">
        <v>1</v>
      </c>
      <c r="X64" s="617" t="s">
        <v>3350</v>
      </c>
      <c r="Y64" s="617" t="s">
        <v>3351</v>
      </c>
      <c r="Z64" s="617">
        <v>1</v>
      </c>
      <c r="AA64" s="617" t="s">
        <v>3352</v>
      </c>
      <c r="AB64" s="619">
        <v>45200</v>
      </c>
      <c r="AC64" s="619">
        <v>45260</v>
      </c>
      <c r="AD64" s="602">
        <v>45313</v>
      </c>
      <c r="AE64" s="601"/>
      <c r="AF64" s="601"/>
      <c r="AG64" s="640">
        <v>45310</v>
      </c>
      <c r="AH64" s="605" t="s">
        <v>3353</v>
      </c>
      <c r="AI64" s="605" t="s">
        <v>1512</v>
      </c>
      <c r="AJ64" s="605" t="s">
        <v>2938</v>
      </c>
      <c r="AK64" s="644">
        <v>1</v>
      </c>
      <c r="AL64" s="645" t="s">
        <v>49</v>
      </c>
      <c r="AM64" s="605"/>
      <c r="AN64" s="662" t="s">
        <v>2945</v>
      </c>
      <c r="AO64" s="662" t="s">
        <v>2945</v>
      </c>
      <c r="AP64" s="663" t="s">
        <v>84</v>
      </c>
      <c r="AQ64" s="663" t="s">
        <v>84</v>
      </c>
      <c r="AR64" s="664">
        <v>1</v>
      </c>
      <c r="AS64" s="662" t="s">
        <v>155</v>
      </c>
      <c r="AT64" s="665" t="s">
        <v>2946</v>
      </c>
      <c r="AU64" s="665" t="s">
        <v>2946</v>
      </c>
      <c r="AV64" s="663" t="s">
        <v>84</v>
      </c>
      <c r="AW64" s="662" t="s">
        <v>2945</v>
      </c>
      <c r="AX64" s="662" t="s">
        <v>2947</v>
      </c>
      <c r="AY64" s="663" t="s">
        <v>97</v>
      </c>
      <c r="AZ64" s="666">
        <v>1</v>
      </c>
      <c r="BA64" s="665" t="s">
        <v>49</v>
      </c>
      <c r="BB64" s="662"/>
    </row>
    <row r="65" spans="1:54" ht="23.45" customHeight="1" thickBot="1" x14ac:dyDescent="0.25">
      <c r="A65" s="616" t="s">
        <v>3354</v>
      </c>
      <c r="B65" s="624" t="s">
        <v>3355</v>
      </c>
      <c r="C65" s="598" t="s">
        <v>3068</v>
      </c>
      <c r="D65" s="592" t="s">
        <v>2604</v>
      </c>
      <c r="E65" s="624"/>
      <c r="F65" s="625" t="s">
        <v>2832</v>
      </c>
      <c r="G65" s="625" t="s">
        <v>2833</v>
      </c>
      <c r="H65" s="637" t="s">
        <v>2834</v>
      </c>
      <c r="I65" s="626" t="s">
        <v>2604</v>
      </c>
      <c r="J65" s="626" t="s">
        <v>3090</v>
      </c>
      <c r="K65" s="626" t="s">
        <v>2666</v>
      </c>
      <c r="L65" s="592"/>
      <c r="M65" s="592"/>
      <c r="N65" s="592"/>
      <c r="O65" s="617" t="s">
        <v>6</v>
      </c>
      <c r="P65" s="591" t="s">
        <v>3356</v>
      </c>
      <c r="Q65" s="592" t="s">
        <v>3357</v>
      </c>
      <c r="R65" s="592">
        <v>2023</v>
      </c>
      <c r="S65" s="617" t="s">
        <v>3358</v>
      </c>
      <c r="T65" s="617" t="s">
        <v>3359</v>
      </c>
      <c r="U65" s="617" t="s">
        <v>3360</v>
      </c>
      <c r="V65" s="617" t="s">
        <v>3361</v>
      </c>
      <c r="W65" s="617">
        <v>1</v>
      </c>
      <c r="X65" s="617" t="s">
        <v>3362</v>
      </c>
      <c r="Y65" s="617" t="s">
        <v>3363</v>
      </c>
      <c r="Z65" s="622">
        <v>1</v>
      </c>
      <c r="AA65" s="620" t="s">
        <v>3364</v>
      </c>
      <c r="AB65" s="621">
        <v>45201</v>
      </c>
      <c r="AC65" s="621">
        <v>45260</v>
      </c>
      <c r="AD65" s="602">
        <v>45300</v>
      </c>
      <c r="AE65" s="601"/>
      <c r="AF65" s="601"/>
      <c r="AG65" s="640">
        <v>45294</v>
      </c>
      <c r="AH65" s="605" t="s">
        <v>3365</v>
      </c>
      <c r="AI65" s="605" t="s">
        <v>1512</v>
      </c>
      <c r="AJ65" s="605" t="s">
        <v>2938</v>
      </c>
      <c r="AK65" s="644">
        <v>1</v>
      </c>
      <c r="AL65" s="645" t="s">
        <v>49</v>
      </c>
      <c r="AM65" s="605"/>
      <c r="AN65" s="662" t="s">
        <v>2945</v>
      </c>
      <c r="AO65" s="662" t="s">
        <v>2945</v>
      </c>
      <c r="AP65" s="663" t="s">
        <v>84</v>
      </c>
      <c r="AQ65" s="663" t="s">
        <v>84</v>
      </c>
      <c r="AR65" s="664">
        <v>1</v>
      </c>
      <c r="AS65" s="662" t="s">
        <v>155</v>
      </c>
      <c r="AT65" s="665" t="s">
        <v>2946</v>
      </c>
      <c r="AU65" s="665" t="s">
        <v>2946</v>
      </c>
      <c r="AV65" s="663" t="s">
        <v>84</v>
      </c>
      <c r="AW65" s="662" t="s">
        <v>2945</v>
      </c>
      <c r="AX65" s="662" t="s">
        <v>2947</v>
      </c>
      <c r="AY65" s="663" t="s">
        <v>97</v>
      </c>
      <c r="AZ65" s="666">
        <v>1</v>
      </c>
      <c r="BA65" s="665" t="s">
        <v>49</v>
      </c>
      <c r="BB65" s="662"/>
    </row>
    <row r="66" spans="1:54" ht="23.45" customHeight="1" thickBot="1" x14ac:dyDescent="0.25">
      <c r="A66" s="616" t="s">
        <v>3366</v>
      </c>
      <c r="B66" s="617" t="s">
        <v>3241</v>
      </c>
      <c r="C66" s="618" t="s">
        <v>3243</v>
      </c>
      <c r="D66" s="618" t="s">
        <v>3240</v>
      </c>
      <c r="E66" s="598"/>
      <c r="F66" s="617" t="s">
        <v>3241</v>
      </c>
      <c r="G66" s="617" t="s">
        <v>3242</v>
      </c>
      <c r="H66" s="618" t="s">
        <v>3243</v>
      </c>
      <c r="I66" s="618" t="s">
        <v>3240</v>
      </c>
      <c r="J66" s="618" t="s">
        <v>84</v>
      </c>
      <c r="K66" s="618" t="s">
        <v>84</v>
      </c>
      <c r="L66" s="592"/>
      <c r="M66" s="592"/>
      <c r="N66" s="592"/>
      <c r="O66" s="617" t="s">
        <v>6</v>
      </c>
      <c r="P66" s="591">
        <v>2</v>
      </c>
      <c r="Q66" s="592" t="s">
        <v>3367</v>
      </c>
      <c r="R66" s="592">
        <v>2023</v>
      </c>
      <c r="S66" s="617" t="s">
        <v>3368</v>
      </c>
      <c r="T66" s="617" t="s">
        <v>3369</v>
      </c>
      <c r="U66" s="617" t="s">
        <v>3370</v>
      </c>
      <c r="V66" s="617" t="s">
        <v>3371</v>
      </c>
      <c r="W66" s="617">
        <v>2</v>
      </c>
      <c r="X66" s="617" t="s">
        <v>3372</v>
      </c>
      <c r="Y66" s="617" t="s">
        <v>3373</v>
      </c>
      <c r="Z66" s="622" t="s">
        <v>3374</v>
      </c>
      <c r="AA66" s="620" t="s">
        <v>3375</v>
      </c>
      <c r="AB66" s="621">
        <v>45205</v>
      </c>
      <c r="AC66" s="621">
        <v>45306</v>
      </c>
      <c r="AD66" s="602">
        <v>45313</v>
      </c>
      <c r="AE66" s="601"/>
      <c r="AF66" s="601"/>
      <c r="AG66" s="640">
        <v>45310</v>
      </c>
      <c r="AH66" s="605" t="s">
        <v>3376</v>
      </c>
      <c r="AI66" s="605" t="s">
        <v>1512</v>
      </c>
      <c r="AJ66" s="605" t="s">
        <v>2938</v>
      </c>
      <c r="AK66" s="644">
        <v>1</v>
      </c>
      <c r="AL66" s="645" t="s">
        <v>49</v>
      </c>
      <c r="AM66" s="605"/>
      <c r="AN66" s="662" t="s">
        <v>2945</v>
      </c>
      <c r="AO66" s="662" t="s">
        <v>2945</v>
      </c>
      <c r="AP66" s="663" t="s">
        <v>84</v>
      </c>
      <c r="AQ66" s="663" t="s">
        <v>84</v>
      </c>
      <c r="AR66" s="664">
        <v>1</v>
      </c>
      <c r="AS66" s="662" t="s">
        <v>155</v>
      </c>
      <c r="AT66" s="665" t="s">
        <v>2946</v>
      </c>
      <c r="AU66" s="665" t="s">
        <v>2946</v>
      </c>
      <c r="AV66" s="663" t="s">
        <v>84</v>
      </c>
      <c r="AW66" s="662" t="s">
        <v>2945</v>
      </c>
      <c r="AX66" s="662" t="s">
        <v>2947</v>
      </c>
      <c r="AY66" s="663" t="s">
        <v>97</v>
      </c>
      <c r="AZ66" s="666">
        <v>1</v>
      </c>
      <c r="BA66" s="665" t="s">
        <v>49</v>
      </c>
      <c r="BB66" s="662"/>
    </row>
    <row r="67" spans="1:54" ht="23.45" customHeight="1" thickBot="1" x14ac:dyDescent="0.25">
      <c r="A67" s="616" t="s">
        <v>3377</v>
      </c>
      <c r="B67" s="617" t="s">
        <v>3241</v>
      </c>
      <c r="C67" s="618" t="s">
        <v>3243</v>
      </c>
      <c r="D67" s="618" t="s">
        <v>3240</v>
      </c>
      <c r="E67" s="598"/>
      <c r="F67" s="617" t="s">
        <v>3241</v>
      </c>
      <c r="G67" s="617" t="s">
        <v>3242</v>
      </c>
      <c r="H67" s="618" t="s">
        <v>3243</v>
      </c>
      <c r="I67" s="618" t="s">
        <v>3240</v>
      </c>
      <c r="J67" s="618" t="s">
        <v>84</v>
      </c>
      <c r="K67" s="618" t="s">
        <v>84</v>
      </c>
      <c r="L67" s="592"/>
      <c r="M67" s="592"/>
      <c r="N67" s="592"/>
      <c r="O67" s="617" t="s">
        <v>6</v>
      </c>
      <c r="P67" s="591">
        <v>2</v>
      </c>
      <c r="Q67" s="592" t="s">
        <v>3367</v>
      </c>
      <c r="R67" s="592">
        <v>2023</v>
      </c>
      <c r="S67" s="617" t="s">
        <v>3368</v>
      </c>
      <c r="T67" s="617" t="s">
        <v>3369</v>
      </c>
      <c r="U67" s="617" t="s">
        <v>3378</v>
      </c>
      <c r="V67" s="617" t="s">
        <v>3379</v>
      </c>
      <c r="W67" s="617">
        <v>3</v>
      </c>
      <c r="X67" s="617" t="s">
        <v>3380</v>
      </c>
      <c r="Y67" s="617" t="s">
        <v>3381</v>
      </c>
      <c r="Z67" s="622" t="s">
        <v>3382</v>
      </c>
      <c r="AA67" s="620" t="s">
        <v>3383</v>
      </c>
      <c r="AB67" s="621">
        <v>45205</v>
      </c>
      <c r="AC67" s="621">
        <v>45290</v>
      </c>
      <c r="AD67" s="602">
        <v>45313</v>
      </c>
      <c r="AE67" s="601"/>
      <c r="AF67" s="601"/>
      <c r="AG67" s="640">
        <v>45310</v>
      </c>
      <c r="AH67" s="605" t="s">
        <v>3384</v>
      </c>
      <c r="AI67" s="605" t="s">
        <v>1512</v>
      </c>
      <c r="AJ67" s="605" t="s">
        <v>2938</v>
      </c>
      <c r="AK67" s="644">
        <v>1</v>
      </c>
      <c r="AL67" s="645" t="s">
        <v>49</v>
      </c>
      <c r="AM67" s="605"/>
      <c r="AN67" s="662" t="s">
        <v>2945</v>
      </c>
      <c r="AO67" s="662" t="s">
        <v>2945</v>
      </c>
      <c r="AP67" s="663" t="s">
        <v>84</v>
      </c>
      <c r="AQ67" s="663" t="s">
        <v>84</v>
      </c>
      <c r="AR67" s="664">
        <v>1</v>
      </c>
      <c r="AS67" s="662" t="s">
        <v>155</v>
      </c>
      <c r="AT67" s="665" t="s">
        <v>2946</v>
      </c>
      <c r="AU67" s="665" t="s">
        <v>2946</v>
      </c>
      <c r="AV67" s="663" t="s">
        <v>84</v>
      </c>
      <c r="AW67" s="662" t="s">
        <v>2945</v>
      </c>
      <c r="AX67" s="662" t="s">
        <v>2947</v>
      </c>
      <c r="AY67" s="663" t="s">
        <v>97</v>
      </c>
      <c r="AZ67" s="666">
        <v>1</v>
      </c>
      <c r="BA67" s="665" t="s">
        <v>49</v>
      </c>
      <c r="BB67" s="662"/>
    </row>
    <row r="68" spans="1:54" ht="23.45" customHeight="1" thickBot="1" x14ac:dyDescent="0.25">
      <c r="A68" s="597" t="s">
        <v>3385</v>
      </c>
      <c r="B68" s="625" t="s">
        <v>3255</v>
      </c>
      <c r="C68" s="617" t="s">
        <v>3255</v>
      </c>
      <c r="D68" s="617" t="s">
        <v>3255</v>
      </c>
      <c r="E68" s="624"/>
      <c r="F68" s="625" t="s">
        <v>2832</v>
      </c>
      <c r="G68" s="625" t="s">
        <v>2833</v>
      </c>
      <c r="H68" s="637" t="s">
        <v>2834</v>
      </c>
      <c r="I68" s="626" t="s">
        <v>2604</v>
      </c>
      <c r="J68" s="626" t="s">
        <v>3090</v>
      </c>
      <c r="K68" s="626" t="s">
        <v>2666</v>
      </c>
      <c r="L68" s="592"/>
      <c r="M68" s="592"/>
      <c r="N68" s="592"/>
      <c r="O68" s="617" t="s">
        <v>3386</v>
      </c>
      <c r="P68" s="591">
        <v>1</v>
      </c>
      <c r="Q68" s="617" t="s">
        <v>3387</v>
      </c>
      <c r="R68" s="592">
        <v>2023</v>
      </c>
      <c r="S68" s="617" t="s">
        <v>3388</v>
      </c>
      <c r="T68" s="617" t="s">
        <v>3389</v>
      </c>
      <c r="U68" s="617" t="s">
        <v>3390</v>
      </c>
      <c r="V68" s="617" t="s">
        <v>3391</v>
      </c>
      <c r="W68" s="617">
        <v>1</v>
      </c>
      <c r="X68" s="617" t="s">
        <v>3392</v>
      </c>
      <c r="Y68" s="617" t="s">
        <v>3393</v>
      </c>
      <c r="Z68" s="622">
        <v>1</v>
      </c>
      <c r="AA68" s="620" t="s">
        <v>3394</v>
      </c>
      <c r="AB68" s="621">
        <v>45216</v>
      </c>
      <c r="AC68" s="621">
        <v>45260</v>
      </c>
      <c r="AD68" s="602">
        <v>45300</v>
      </c>
      <c r="AE68" s="601"/>
      <c r="AF68" s="601"/>
      <c r="AG68" s="640">
        <v>45295</v>
      </c>
      <c r="AH68" s="605" t="s">
        <v>3395</v>
      </c>
      <c r="AI68" s="605" t="s">
        <v>3396</v>
      </c>
      <c r="AJ68" s="605" t="s">
        <v>3141</v>
      </c>
      <c r="AK68" s="644">
        <v>1</v>
      </c>
      <c r="AL68" s="645" t="s">
        <v>49</v>
      </c>
      <c r="AM68" s="605"/>
      <c r="AN68" s="662" t="s">
        <v>2945</v>
      </c>
      <c r="AO68" s="662" t="s">
        <v>2945</v>
      </c>
      <c r="AP68" s="663" t="s">
        <v>84</v>
      </c>
      <c r="AQ68" s="663" t="s">
        <v>84</v>
      </c>
      <c r="AR68" s="664">
        <v>1</v>
      </c>
      <c r="AS68" s="662" t="s">
        <v>155</v>
      </c>
      <c r="AT68" s="665" t="s">
        <v>2946</v>
      </c>
      <c r="AU68" s="665" t="s">
        <v>2946</v>
      </c>
      <c r="AV68" s="663" t="s">
        <v>84</v>
      </c>
      <c r="AW68" s="662" t="s">
        <v>2945</v>
      </c>
      <c r="AX68" s="662" t="s">
        <v>2947</v>
      </c>
      <c r="AY68" s="663" t="s">
        <v>97</v>
      </c>
      <c r="AZ68" s="666">
        <v>1</v>
      </c>
      <c r="BA68" s="665" t="s">
        <v>49</v>
      </c>
      <c r="BB68" s="662"/>
    </row>
    <row r="69" spans="1:54" s="629" customFormat="1" ht="23.45" customHeight="1" thickBot="1" x14ac:dyDescent="0.25">
      <c r="A69" s="633" t="s">
        <v>3397</v>
      </c>
      <c r="B69" s="624" t="s">
        <v>3398</v>
      </c>
      <c r="C69" s="598" t="s">
        <v>3399</v>
      </c>
      <c r="D69" s="592" t="s">
        <v>3400</v>
      </c>
      <c r="E69" s="624"/>
      <c r="F69" s="623" t="s">
        <v>3401</v>
      </c>
      <c r="G69" s="623" t="s">
        <v>3402</v>
      </c>
      <c r="H69" s="599" t="s">
        <v>313</v>
      </c>
      <c r="I69" s="599" t="s">
        <v>95</v>
      </c>
      <c r="J69" s="599" t="s">
        <v>84</v>
      </c>
      <c r="K69" s="599" t="s">
        <v>84</v>
      </c>
      <c r="L69" s="592"/>
      <c r="M69" s="592"/>
      <c r="N69" s="592"/>
      <c r="O69" s="630" t="s">
        <v>6</v>
      </c>
      <c r="P69" s="623" t="s">
        <v>3403</v>
      </c>
      <c r="Q69" s="630" t="s">
        <v>3404</v>
      </c>
      <c r="R69" s="592">
        <v>2023</v>
      </c>
      <c r="S69" s="630" t="s">
        <v>3405</v>
      </c>
      <c r="T69" s="630" t="s">
        <v>3406</v>
      </c>
      <c r="U69" s="630" t="s">
        <v>3407</v>
      </c>
      <c r="V69" s="630" t="s">
        <v>3408</v>
      </c>
      <c r="W69" s="630">
        <v>1</v>
      </c>
      <c r="X69" s="630" t="s">
        <v>3409</v>
      </c>
      <c r="Y69" s="630" t="s">
        <v>3410</v>
      </c>
      <c r="Z69" s="634">
        <v>1</v>
      </c>
      <c r="AA69" s="635" t="s">
        <v>3411</v>
      </c>
      <c r="AB69" s="636">
        <v>45231</v>
      </c>
      <c r="AC69" s="636">
        <v>45260</v>
      </c>
      <c r="AD69" s="602">
        <v>45300</v>
      </c>
      <c r="AE69" s="601"/>
      <c r="AF69" s="601"/>
      <c r="AG69" s="640">
        <v>45296</v>
      </c>
      <c r="AH69" s="605" t="s">
        <v>3412</v>
      </c>
      <c r="AI69" s="605" t="s">
        <v>1512</v>
      </c>
      <c r="AJ69" s="605" t="s">
        <v>2997</v>
      </c>
      <c r="AK69" s="644">
        <v>1</v>
      </c>
      <c r="AL69" s="645" t="s">
        <v>49</v>
      </c>
      <c r="AM69" s="605"/>
      <c r="AN69" s="662" t="s">
        <v>2945</v>
      </c>
      <c r="AO69" s="662" t="s">
        <v>2945</v>
      </c>
      <c r="AP69" s="663" t="s">
        <v>84</v>
      </c>
      <c r="AQ69" s="663" t="s">
        <v>84</v>
      </c>
      <c r="AR69" s="664">
        <v>1</v>
      </c>
      <c r="AS69" s="662" t="s">
        <v>155</v>
      </c>
      <c r="AT69" s="665" t="s">
        <v>2946</v>
      </c>
      <c r="AU69" s="665" t="s">
        <v>2946</v>
      </c>
      <c r="AV69" s="663" t="s">
        <v>84</v>
      </c>
      <c r="AW69" s="662" t="s">
        <v>2945</v>
      </c>
      <c r="AX69" s="662" t="s">
        <v>2947</v>
      </c>
      <c r="AY69" s="663" t="s">
        <v>97</v>
      </c>
      <c r="AZ69" s="666">
        <v>1</v>
      </c>
      <c r="BA69" s="665" t="s">
        <v>49</v>
      </c>
      <c r="BB69" s="662"/>
    </row>
    <row r="70" spans="1:54" ht="63.75" customHeight="1" x14ac:dyDescent="0.2">
      <c r="A70" s="592" t="s">
        <v>3413</v>
      </c>
      <c r="B70" s="592" t="s">
        <v>3398</v>
      </c>
      <c r="C70" s="598" t="s">
        <v>3399</v>
      </c>
      <c r="D70" s="592" t="s">
        <v>3400</v>
      </c>
      <c r="E70" s="598"/>
      <c r="F70" s="591" t="s">
        <v>3012</v>
      </c>
      <c r="G70" s="591" t="s">
        <v>3015</v>
      </c>
      <c r="H70" s="599" t="s">
        <v>3414</v>
      </c>
      <c r="I70" s="600" t="s">
        <v>3014</v>
      </c>
      <c r="J70" s="600" t="s">
        <v>84</v>
      </c>
      <c r="K70" s="600" t="s">
        <v>84</v>
      </c>
      <c r="L70" s="592"/>
      <c r="M70" s="592"/>
      <c r="N70" s="592"/>
      <c r="O70" s="617" t="s">
        <v>6</v>
      </c>
      <c r="P70" s="623" t="s">
        <v>3415</v>
      </c>
      <c r="Q70" s="617" t="s">
        <v>3404</v>
      </c>
      <c r="R70" s="592">
        <v>2023</v>
      </c>
      <c r="S70" s="617" t="s">
        <v>3416</v>
      </c>
      <c r="T70" s="598" t="s">
        <v>3417</v>
      </c>
      <c r="U70" s="598" t="s">
        <v>3418</v>
      </c>
      <c r="V70" s="601" t="s">
        <v>3419</v>
      </c>
      <c r="W70" s="617">
        <v>1</v>
      </c>
      <c r="X70" s="601" t="s">
        <v>3420</v>
      </c>
      <c r="Y70" s="601" t="s">
        <v>3421</v>
      </c>
      <c r="Z70" s="601" t="s">
        <v>3422</v>
      </c>
      <c r="AA70" s="601" t="s">
        <v>3423</v>
      </c>
      <c r="AB70" s="603">
        <v>45293</v>
      </c>
      <c r="AC70" s="603">
        <v>45412</v>
      </c>
      <c r="AD70" s="603"/>
      <c r="AE70" s="603"/>
      <c r="AF70" s="603"/>
      <c r="AG70" s="605">
        <v>0</v>
      </c>
      <c r="AH70" s="605">
        <v>0</v>
      </c>
      <c r="AI70" s="605">
        <v>0</v>
      </c>
      <c r="AJ70" s="605">
        <v>0</v>
      </c>
      <c r="AK70" s="644">
        <v>0</v>
      </c>
      <c r="AL70" s="645" t="s">
        <v>48</v>
      </c>
      <c r="AM70" s="605"/>
      <c r="AN70" s="659">
        <f>Monitoreo!AN52</f>
        <v>0</v>
      </c>
      <c r="AO70" s="659">
        <f>Monitoreo!AO52</f>
        <v>0</v>
      </c>
      <c r="AP70" s="659">
        <f>Monitoreo!AP52</f>
        <v>0</v>
      </c>
      <c r="AQ70" s="659">
        <f>Monitoreo!AQ52</f>
        <v>0</v>
      </c>
      <c r="AR70" s="659">
        <f>Monitoreo!AR52</f>
        <v>0</v>
      </c>
      <c r="AS70" s="659">
        <f>Monitoreo!AS52</f>
        <v>0</v>
      </c>
      <c r="AT70" s="660">
        <f>Monitoreo!AT52</f>
        <v>83</v>
      </c>
      <c r="AU70" s="660" t="str">
        <f>Monitoreo!AU52</f>
        <v>CON TIEMPO</v>
      </c>
      <c r="AV70" s="659">
        <f>Evaluacion!AV70</f>
        <v>45415</v>
      </c>
      <c r="AW70" s="659" t="str">
        <f>Evaluacion!AW70</f>
        <v>No se reportó avance de las acciones formuladas durante el seguimiento</v>
      </c>
      <c r="AX70" s="659" t="str">
        <f>Evaluacion!AX70</f>
        <v>Plan de Contingencia para la disponibilidad de la página Web del IDIPRON.
Correo de oficializacion de MIPG</v>
      </c>
      <c r="AY70" s="659" t="str">
        <f>Evaluacion!AY70</f>
        <v>Jean Paul Pinzón Riaño</v>
      </c>
      <c r="AZ70" s="659">
        <f>Evaluacion!AZ70</f>
        <v>0</v>
      </c>
      <c r="BA70" s="659" t="str">
        <f>Evaluacion!BA70</f>
        <v>ABIERTO</v>
      </c>
      <c r="BB70" s="659">
        <f>Evaluacion!BB70</f>
        <v>0</v>
      </c>
    </row>
    <row r="71" spans="1:54" ht="63.75" customHeight="1" x14ac:dyDescent="0.2">
      <c r="A71" s="592" t="s">
        <v>3424</v>
      </c>
      <c r="B71" s="592" t="s">
        <v>3398</v>
      </c>
      <c r="C71" s="598" t="s">
        <v>3399</v>
      </c>
      <c r="D71" s="592" t="s">
        <v>3400</v>
      </c>
      <c r="E71" s="598"/>
      <c r="F71" s="591" t="s">
        <v>3012</v>
      </c>
      <c r="G71" s="591" t="s">
        <v>3015</v>
      </c>
      <c r="H71" s="599" t="s">
        <v>3414</v>
      </c>
      <c r="I71" s="600" t="s">
        <v>3014</v>
      </c>
      <c r="J71" s="600" t="s">
        <v>84</v>
      </c>
      <c r="K71" s="600" t="s">
        <v>84</v>
      </c>
      <c r="L71" s="592"/>
      <c r="M71" s="592"/>
      <c r="N71" s="592"/>
      <c r="O71" s="617" t="s">
        <v>6</v>
      </c>
      <c r="P71" s="623" t="s">
        <v>3415</v>
      </c>
      <c r="Q71" s="617" t="s">
        <v>3404</v>
      </c>
      <c r="R71" s="592">
        <v>2023</v>
      </c>
      <c r="S71" s="617" t="s">
        <v>3416</v>
      </c>
      <c r="T71" s="598" t="s">
        <v>3417</v>
      </c>
      <c r="U71" s="598" t="s">
        <v>3425</v>
      </c>
      <c r="V71" s="601" t="s">
        <v>3426</v>
      </c>
      <c r="W71" s="617">
        <v>2</v>
      </c>
      <c r="X71" s="601" t="s">
        <v>3427</v>
      </c>
      <c r="Y71" s="601" t="s">
        <v>3428</v>
      </c>
      <c r="Z71" s="601" t="s">
        <v>3429</v>
      </c>
      <c r="AA71" s="601" t="s">
        <v>3430</v>
      </c>
      <c r="AB71" s="603">
        <v>45293</v>
      </c>
      <c r="AC71" s="603">
        <v>45412</v>
      </c>
      <c r="AD71" s="603"/>
      <c r="AE71" s="603"/>
      <c r="AF71" s="603"/>
      <c r="AG71" s="605">
        <v>0</v>
      </c>
      <c r="AH71" s="605">
        <v>0</v>
      </c>
      <c r="AI71" s="605">
        <v>0</v>
      </c>
      <c r="AJ71" s="605">
        <v>0</v>
      </c>
      <c r="AK71" s="644">
        <v>0</v>
      </c>
      <c r="AL71" s="645" t="s">
        <v>48</v>
      </c>
      <c r="AM71" s="605"/>
      <c r="AN71" s="659">
        <f>Monitoreo!AN53</f>
        <v>0</v>
      </c>
      <c r="AO71" s="659">
        <f>Monitoreo!AO53</f>
        <v>0</v>
      </c>
      <c r="AP71" s="659">
        <f>Monitoreo!AP53</f>
        <v>0</v>
      </c>
      <c r="AQ71" s="659">
        <f>Monitoreo!AQ53</f>
        <v>0</v>
      </c>
      <c r="AR71" s="659">
        <f>Monitoreo!AR53</f>
        <v>0</v>
      </c>
      <c r="AS71" s="659">
        <f>Monitoreo!AS53</f>
        <v>0</v>
      </c>
      <c r="AT71" s="660">
        <f>Monitoreo!AT53</f>
        <v>83</v>
      </c>
      <c r="AU71" s="660" t="str">
        <f>Monitoreo!AU53</f>
        <v>CON TIEMPO</v>
      </c>
      <c r="AV71" s="659">
        <f>Evaluacion!AV71</f>
        <v>45415</v>
      </c>
      <c r="AW71" s="659" t="str">
        <f>Evaluacion!AW71</f>
        <v>No se reportó avance de las acciones formuladas durante el seguimiento</v>
      </c>
      <c r="AX71" s="659" t="str">
        <f>Evaluacion!AX71</f>
        <v>Acta
Matriz de mapas de riesgos</v>
      </c>
      <c r="AY71" s="659" t="str">
        <f>Evaluacion!AY71</f>
        <v>Jean Paul Pinzón Riaño</v>
      </c>
      <c r="AZ71" s="659">
        <f>Evaluacion!AZ71</f>
        <v>0</v>
      </c>
      <c r="BA71" s="659" t="str">
        <f>Evaluacion!BA71</f>
        <v>ABIERTO</v>
      </c>
      <c r="BB71" s="659">
        <f>Evaluacion!BB71</f>
        <v>0</v>
      </c>
    </row>
    <row r="72" spans="1:54" ht="89.25" customHeight="1" x14ac:dyDescent="0.2">
      <c r="A72" s="592" t="s">
        <v>3431</v>
      </c>
      <c r="B72" s="592" t="s">
        <v>3398</v>
      </c>
      <c r="C72" s="598" t="s">
        <v>3399</v>
      </c>
      <c r="D72" s="592" t="s">
        <v>3400</v>
      </c>
      <c r="E72" s="598"/>
      <c r="F72" s="591" t="s">
        <v>3012</v>
      </c>
      <c r="G72" s="591" t="s">
        <v>3015</v>
      </c>
      <c r="H72" s="599" t="s">
        <v>3414</v>
      </c>
      <c r="I72" s="600" t="s">
        <v>3014</v>
      </c>
      <c r="J72" s="600" t="s">
        <v>84</v>
      </c>
      <c r="K72" s="600" t="s">
        <v>84</v>
      </c>
      <c r="L72" s="592"/>
      <c r="M72" s="592"/>
      <c r="N72" s="592"/>
      <c r="O72" s="617" t="s">
        <v>6</v>
      </c>
      <c r="P72" s="623" t="s">
        <v>3432</v>
      </c>
      <c r="Q72" s="617" t="s">
        <v>3404</v>
      </c>
      <c r="R72" s="592">
        <v>2023</v>
      </c>
      <c r="S72" s="617" t="s">
        <v>3433</v>
      </c>
      <c r="T72" s="598" t="s">
        <v>3434</v>
      </c>
      <c r="U72" s="598" t="s">
        <v>3435</v>
      </c>
      <c r="V72" s="601" t="s">
        <v>3436</v>
      </c>
      <c r="W72" s="617">
        <v>2</v>
      </c>
      <c r="X72" s="601" t="s">
        <v>3437</v>
      </c>
      <c r="Y72" s="601" t="s">
        <v>3438</v>
      </c>
      <c r="Z72" s="601" t="s">
        <v>3439</v>
      </c>
      <c r="AA72" s="601" t="s">
        <v>3440</v>
      </c>
      <c r="AB72" s="603">
        <v>45293</v>
      </c>
      <c r="AC72" s="603">
        <v>45619</v>
      </c>
      <c r="AD72" s="603"/>
      <c r="AE72" s="603"/>
      <c r="AF72" s="603"/>
      <c r="AG72" s="605">
        <v>0</v>
      </c>
      <c r="AH72" s="605">
        <v>0</v>
      </c>
      <c r="AI72" s="605">
        <v>0</v>
      </c>
      <c r="AJ72" s="605">
        <v>0</v>
      </c>
      <c r="AK72" s="644">
        <v>0</v>
      </c>
      <c r="AL72" s="645" t="s">
        <v>48</v>
      </c>
      <c r="AM72" s="605"/>
      <c r="AN72" s="659">
        <f>Monitoreo!AN54</f>
        <v>0</v>
      </c>
      <c r="AO72" s="659">
        <f>Monitoreo!AO54</f>
        <v>0</v>
      </c>
      <c r="AP72" s="659">
        <f>Monitoreo!AP54</f>
        <v>0</v>
      </c>
      <c r="AQ72" s="659">
        <f>Monitoreo!AQ54</f>
        <v>0</v>
      </c>
      <c r="AR72" s="659">
        <f>Monitoreo!AR54</f>
        <v>0</v>
      </c>
      <c r="AS72" s="659">
        <f>Monitoreo!AS54</f>
        <v>0</v>
      </c>
      <c r="AT72" s="660">
        <f>Monitoreo!AT54</f>
        <v>290</v>
      </c>
      <c r="AU72" s="660" t="str">
        <f>Monitoreo!AU54</f>
        <v>CON TIEMPO</v>
      </c>
      <c r="AV72" s="659">
        <f>Evaluacion!AV72</f>
        <v>45415</v>
      </c>
      <c r="AW72" s="659" t="str">
        <f>Evaluacion!AW72</f>
        <v>No se reportó avance de las acciones formuladas durante el seguimiento</v>
      </c>
      <c r="AX72" s="659" t="str">
        <f>Evaluacion!AX72</f>
        <v>Pantallazo de publicacion en la pagina web
Plan de Tratamiento de Riesgos de Seguridad y Privacidad de la Información</v>
      </c>
      <c r="AY72" s="659" t="str">
        <f>Evaluacion!AY72</f>
        <v>Jean Paul Pinzón Riaño</v>
      </c>
      <c r="AZ72" s="659">
        <f>Evaluacion!AZ72</f>
        <v>0</v>
      </c>
      <c r="BA72" s="659" t="str">
        <f>Evaluacion!BA72</f>
        <v>ABIERTO</v>
      </c>
      <c r="BB72" s="659">
        <f>Evaluacion!BB72</f>
        <v>0</v>
      </c>
    </row>
    <row r="73" spans="1:54" ht="89.25" customHeight="1" x14ac:dyDescent="0.2">
      <c r="A73" s="592" t="s">
        <v>3441</v>
      </c>
      <c r="B73" s="592" t="s">
        <v>3398</v>
      </c>
      <c r="C73" s="598" t="s">
        <v>3399</v>
      </c>
      <c r="D73" s="592" t="s">
        <v>3400</v>
      </c>
      <c r="E73" s="598"/>
      <c r="F73" s="591" t="s">
        <v>3012</v>
      </c>
      <c r="G73" s="591" t="s">
        <v>3015</v>
      </c>
      <c r="H73" s="599" t="s">
        <v>3414</v>
      </c>
      <c r="I73" s="600" t="s">
        <v>3014</v>
      </c>
      <c r="J73" s="600" t="s">
        <v>84</v>
      </c>
      <c r="K73" s="600" t="s">
        <v>84</v>
      </c>
      <c r="L73" s="592"/>
      <c r="M73" s="592"/>
      <c r="N73" s="592"/>
      <c r="O73" s="617" t="s">
        <v>6</v>
      </c>
      <c r="P73" s="623" t="s">
        <v>3432</v>
      </c>
      <c r="Q73" s="617" t="s">
        <v>3404</v>
      </c>
      <c r="R73" s="592">
        <v>2023</v>
      </c>
      <c r="S73" s="617" t="s">
        <v>3433</v>
      </c>
      <c r="T73" s="598" t="s">
        <v>3434</v>
      </c>
      <c r="U73" s="598" t="s">
        <v>3442</v>
      </c>
      <c r="V73" s="601" t="s">
        <v>3443</v>
      </c>
      <c r="W73" s="617">
        <v>3</v>
      </c>
      <c r="X73" s="601" t="s">
        <v>3437</v>
      </c>
      <c r="Y73" s="601" t="s">
        <v>3438</v>
      </c>
      <c r="Z73" s="601" t="s">
        <v>3439</v>
      </c>
      <c r="AA73" s="601" t="s">
        <v>3444</v>
      </c>
      <c r="AB73" s="603">
        <v>45597</v>
      </c>
      <c r="AC73" s="603">
        <v>45322</v>
      </c>
      <c r="AD73" s="603"/>
      <c r="AE73" s="603"/>
      <c r="AF73" s="603"/>
      <c r="AG73" s="605">
        <v>0</v>
      </c>
      <c r="AH73" s="605">
        <v>0</v>
      </c>
      <c r="AI73" s="605">
        <v>0</v>
      </c>
      <c r="AJ73" s="605">
        <v>0</v>
      </c>
      <c r="AK73" s="644">
        <v>0</v>
      </c>
      <c r="AL73" s="645" t="s">
        <v>48</v>
      </c>
      <c r="AM73" s="605"/>
      <c r="AN73" s="659">
        <f>Monitoreo!AN55</f>
        <v>0</v>
      </c>
      <c r="AO73" s="659">
        <f>Monitoreo!AO55</f>
        <v>0</v>
      </c>
      <c r="AP73" s="659">
        <f>Monitoreo!AP55</f>
        <v>0</v>
      </c>
      <c r="AQ73" s="659">
        <f>Monitoreo!AQ55</f>
        <v>0</v>
      </c>
      <c r="AR73" s="659">
        <f>Monitoreo!AR55</f>
        <v>0</v>
      </c>
      <c r="AS73" s="659">
        <f>Monitoreo!AS55</f>
        <v>0</v>
      </c>
      <c r="AT73" s="660">
        <f>Monitoreo!AT55</f>
        <v>-7</v>
      </c>
      <c r="AU73" s="660" t="str">
        <f>Monitoreo!AU55</f>
        <v>VENCIDO</v>
      </c>
      <c r="AV73" s="659">
        <f>Evaluacion!AV73</f>
        <v>45415</v>
      </c>
      <c r="AW73" s="659" t="str">
        <f>Evaluacion!AW73</f>
        <v>No se reportó avance de las acciones formuladas durante el seguimiento 
-fecha formulación-</v>
      </c>
      <c r="AX73" s="659" t="str">
        <f>Evaluacion!AX73</f>
        <v>Pantallazo de publicacion en la pagina web
Plan de Seguridad y Privacidad de la Información</v>
      </c>
      <c r="AY73" s="659" t="str">
        <f>Evaluacion!AY73</f>
        <v>Jean Paul Pinzón Riaño</v>
      </c>
      <c r="AZ73" s="659">
        <f>Evaluacion!AZ73</f>
        <v>0</v>
      </c>
      <c r="BA73" s="659" t="str">
        <f>Evaluacion!BA73</f>
        <v>VENCIDO</v>
      </c>
      <c r="BB73" s="659">
        <f>Evaluacion!BB73</f>
        <v>0</v>
      </c>
    </row>
    <row r="74" spans="1:54" ht="36.75" customHeight="1" x14ac:dyDescent="0.2">
      <c r="A74" s="592" t="s">
        <v>3445</v>
      </c>
      <c r="B74" s="617" t="s">
        <v>2832</v>
      </c>
      <c r="C74" s="618" t="s">
        <v>2834</v>
      </c>
      <c r="D74" s="618" t="s">
        <v>2604</v>
      </c>
      <c r="E74" s="598"/>
      <c r="F74" s="617" t="s">
        <v>2832</v>
      </c>
      <c r="G74" s="617" t="s">
        <v>2833</v>
      </c>
      <c r="H74" s="618" t="s">
        <v>2834</v>
      </c>
      <c r="I74" s="618" t="s">
        <v>2604</v>
      </c>
      <c r="J74" s="618" t="s">
        <v>3090</v>
      </c>
      <c r="K74" s="618" t="s">
        <v>2666</v>
      </c>
      <c r="L74" s="592"/>
      <c r="M74" s="592"/>
      <c r="N74" s="592"/>
      <c r="O74" s="617" t="s">
        <v>6</v>
      </c>
      <c r="P74" s="623">
        <v>1</v>
      </c>
      <c r="Q74" s="617" t="s">
        <v>3446</v>
      </c>
      <c r="R74" s="592">
        <v>2023</v>
      </c>
      <c r="S74" s="617" t="s">
        <v>3447</v>
      </c>
      <c r="T74" s="598" t="s">
        <v>3448</v>
      </c>
      <c r="U74" s="598" t="s">
        <v>3449</v>
      </c>
      <c r="V74" s="603" t="s">
        <v>3450</v>
      </c>
      <c r="W74" s="617">
        <v>1</v>
      </c>
      <c r="X74" s="603" t="s">
        <v>3451</v>
      </c>
      <c r="Y74" s="603" t="s">
        <v>3452</v>
      </c>
      <c r="Z74" s="627">
        <v>1</v>
      </c>
      <c r="AA74" s="603" t="s">
        <v>3453</v>
      </c>
      <c r="AB74" s="603">
        <v>45275</v>
      </c>
      <c r="AC74" s="603">
        <v>45471</v>
      </c>
      <c r="AD74" s="603"/>
      <c r="AE74" s="603"/>
      <c r="AF74" s="603"/>
      <c r="AG74" s="605">
        <v>0</v>
      </c>
      <c r="AH74" s="605">
        <v>0</v>
      </c>
      <c r="AI74" s="605">
        <v>0</v>
      </c>
      <c r="AJ74" s="605">
        <v>0</v>
      </c>
      <c r="AK74" s="644">
        <v>0</v>
      </c>
      <c r="AL74" s="645" t="s">
        <v>48</v>
      </c>
      <c r="AM74" s="605"/>
      <c r="AN74" s="659">
        <f>Monitoreo!AN56</f>
        <v>0</v>
      </c>
      <c r="AO74" s="659">
        <f>Monitoreo!AO56</f>
        <v>0</v>
      </c>
      <c r="AP74" s="659">
        <f>Monitoreo!AP56</f>
        <v>0</v>
      </c>
      <c r="AQ74" s="659">
        <f>Monitoreo!AQ56</f>
        <v>0</v>
      </c>
      <c r="AR74" s="659">
        <f>Monitoreo!AR56</f>
        <v>0</v>
      </c>
      <c r="AS74" s="659">
        <f>Monitoreo!AS56</f>
        <v>0</v>
      </c>
      <c r="AT74" s="660">
        <f>Monitoreo!AT56</f>
        <v>142</v>
      </c>
      <c r="AU74" s="660" t="str">
        <f>Monitoreo!AU56</f>
        <v>CON TIEMPO</v>
      </c>
      <c r="AV74" s="659">
        <f>Evaluacion!AV74</f>
        <v>45415</v>
      </c>
      <c r="AW74" s="659" t="str">
        <f>Evaluacion!AW74</f>
        <v>No se reportó avance de las acciones formuladas durante el seguimiento</v>
      </c>
      <c r="AX74" s="659" t="str">
        <f>Evaluacion!AX74</f>
        <v>Mapa de riesgos actualizado, aprobado y socializado</v>
      </c>
      <c r="AY74" s="659" t="str">
        <f>Evaluacion!AY74</f>
        <v>Jean Paul Pinzón Riaño</v>
      </c>
      <c r="AZ74" s="659">
        <f>Evaluacion!AZ74</f>
        <v>0</v>
      </c>
      <c r="BA74" s="659" t="str">
        <f>Evaluacion!BA74</f>
        <v>ABIERTO</v>
      </c>
      <c r="BB74" s="659">
        <f>Evaluacion!BB74</f>
        <v>0</v>
      </c>
    </row>
    <row r="75" spans="1:54" ht="76.5" customHeight="1" x14ac:dyDescent="0.2">
      <c r="A75" s="592" t="s">
        <v>3454</v>
      </c>
      <c r="B75" s="617" t="s">
        <v>2832</v>
      </c>
      <c r="C75" s="618" t="s">
        <v>2834</v>
      </c>
      <c r="D75" s="618" t="s">
        <v>2604</v>
      </c>
      <c r="E75" s="598"/>
      <c r="F75" s="617" t="s">
        <v>2832</v>
      </c>
      <c r="G75" s="617" t="s">
        <v>2833</v>
      </c>
      <c r="H75" s="618" t="s">
        <v>2834</v>
      </c>
      <c r="I75" s="618" t="s">
        <v>2604</v>
      </c>
      <c r="J75" s="618" t="s">
        <v>3090</v>
      </c>
      <c r="K75" s="618" t="s">
        <v>2666</v>
      </c>
      <c r="L75" s="592"/>
      <c r="M75" s="592"/>
      <c r="N75" s="592"/>
      <c r="O75" s="617" t="s">
        <v>6</v>
      </c>
      <c r="P75" s="623">
        <v>3</v>
      </c>
      <c r="Q75" s="617" t="s">
        <v>3446</v>
      </c>
      <c r="R75" s="592">
        <v>2023</v>
      </c>
      <c r="S75" s="617" t="s">
        <v>3455</v>
      </c>
      <c r="T75" s="598" t="s">
        <v>3456</v>
      </c>
      <c r="U75" s="598" t="s">
        <v>3457</v>
      </c>
      <c r="V75" s="603" t="s">
        <v>3458</v>
      </c>
      <c r="W75" s="617">
        <v>1</v>
      </c>
      <c r="X75" s="603" t="s">
        <v>3459</v>
      </c>
      <c r="Y75" s="603" t="s">
        <v>3460</v>
      </c>
      <c r="Z75" s="627">
        <v>1</v>
      </c>
      <c r="AA75" s="603" t="s">
        <v>3461</v>
      </c>
      <c r="AB75" s="603">
        <v>45275</v>
      </c>
      <c r="AC75" s="603">
        <v>45471</v>
      </c>
      <c r="AD75" s="603"/>
      <c r="AE75" s="603"/>
      <c r="AF75" s="603"/>
      <c r="AG75" s="605">
        <v>0</v>
      </c>
      <c r="AH75" s="605">
        <v>0</v>
      </c>
      <c r="AI75" s="605">
        <v>0</v>
      </c>
      <c r="AJ75" s="605">
        <v>0</v>
      </c>
      <c r="AK75" s="644">
        <v>0</v>
      </c>
      <c r="AL75" s="645" t="s">
        <v>48</v>
      </c>
      <c r="AM75" s="605"/>
      <c r="AN75" s="659">
        <f>Monitoreo!AN57</f>
        <v>45400</v>
      </c>
      <c r="AO75" s="659" t="str">
        <f>Monitoreo!AO57</f>
        <v>Se revisaron y ajustaron, en el mes de enero, las fórmulas de los indicadores de gestión del proceso de Gestión de Adecuación de Mantenimiento de Bienes, "Habilitación de  espacios físicos IN.GES-GAMB-01, Intervención de equipo y maquinaria IN.GES-GAMB 02"; con el fin de que la medición se efectúe conforme a la fórmula de los mismos y a la realidad del proceso.
Resultado del indicador: ((1/1)*100%)=100%
Análisis del indicador: Se revisaron y ajustaron las fórmulas de los indicadores de gestión del proceso de Gestión de Adecuación de Mantenimiento de Bienes, "Habilitación de  espacios físicos IN.GES-GAMB-01, Intervención de equipo y maquinaria IN.GES-GAMB 02", conforme a lo programado.
Estado de la actividad: La actividad se encuentra finalizada.</v>
      </c>
      <c r="AP75" s="659" t="str">
        <f>Monitoreo!AP57</f>
        <v>Hojas de vida indicadores de gestión
Correo electrónico oficialización</v>
      </c>
      <c r="AQ75" s="659" t="str">
        <f>Monitoreo!AQ57</f>
        <v>Ninguna</v>
      </c>
      <c r="AR75" s="659">
        <f>Monitoreo!AR57</f>
        <v>1</v>
      </c>
      <c r="AS75" s="659" t="str">
        <f>Monitoreo!AS57</f>
        <v>Se evidencian los indicdores ajustados y actualizados y el correo de de oficialización de los indicadores por la OAP con fecha del 11/03/2024
La acción queda al 100%</v>
      </c>
      <c r="AT75" s="660">
        <f>Monitoreo!AT57</f>
        <v>142</v>
      </c>
      <c r="AU75" s="660" t="str">
        <f>Monitoreo!AU57</f>
        <v>CON TIEMPO</v>
      </c>
      <c r="AV75" s="699">
        <f>Evaluacion!AV75</f>
        <v>45410</v>
      </c>
      <c r="AW75" s="659" t="str">
        <f>Evaluacion!AW75</f>
        <v>Se valida el cumplimiento de la acción con las fichas de los indicadores de gestión IN-GES-GAMB-01,  IN-GES-GAMB-02 actualizadas y el correo de registro en el tablero de control de la OAP</v>
      </c>
      <c r="AX75" s="659" t="str">
        <f>Evaluacion!AX75</f>
        <v>N/A</v>
      </c>
      <c r="AY75" s="659" t="str">
        <f>Evaluacion!AY75</f>
        <v xml:space="preserve">Sergio Andres Castro Londoño </v>
      </c>
      <c r="AZ75" s="659">
        <f>Evaluacion!AZ75</f>
        <v>1</v>
      </c>
      <c r="BA75" s="659" t="str">
        <f>Evaluacion!BA75</f>
        <v>CERRADO</v>
      </c>
      <c r="BB75" s="659">
        <f>Evaluacion!BB75</f>
        <v>0</v>
      </c>
    </row>
    <row r="76" spans="1:54" ht="76.5" customHeight="1" x14ac:dyDescent="0.2">
      <c r="A76" s="592" t="s">
        <v>3462</v>
      </c>
      <c r="B76" s="617" t="s">
        <v>2832</v>
      </c>
      <c r="C76" s="618" t="s">
        <v>2834</v>
      </c>
      <c r="D76" s="618" t="s">
        <v>2604</v>
      </c>
      <c r="E76" s="598"/>
      <c r="F76" s="617" t="s">
        <v>2832</v>
      </c>
      <c r="G76" s="617" t="s">
        <v>2833</v>
      </c>
      <c r="H76" s="618" t="s">
        <v>2834</v>
      </c>
      <c r="I76" s="618" t="s">
        <v>2604</v>
      </c>
      <c r="J76" s="618" t="s">
        <v>3090</v>
      </c>
      <c r="K76" s="618" t="s">
        <v>2666</v>
      </c>
      <c r="L76" s="592"/>
      <c r="M76" s="592"/>
      <c r="N76" s="592"/>
      <c r="O76" s="617" t="s">
        <v>6</v>
      </c>
      <c r="P76" s="623">
        <v>4</v>
      </c>
      <c r="Q76" s="617" t="s">
        <v>3446</v>
      </c>
      <c r="R76" s="592">
        <v>2023</v>
      </c>
      <c r="S76" s="617" t="s">
        <v>3463</v>
      </c>
      <c r="T76" s="598" t="s">
        <v>3464</v>
      </c>
      <c r="U76" s="598" t="s">
        <v>3465</v>
      </c>
      <c r="V76" s="603" t="s">
        <v>3466</v>
      </c>
      <c r="W76" s="617">
        <v>1</v>
      </c>
      <c r="X76" s="603" t="s">
        <v>3467</v>
      </c>
      <c r="Y76" s="603" t="s">
        <v>3468</v>
      </c>
      <c r="Z76" s="627">
        <v>1</v>
      </c>
      <c r="AA76" s="603" t="s">
        <v>3469</v>
      </c>
      <c r="AB76" s="603">
        <v>45275</v>
      </c>
      <c r="AC76" s="603">
        <v>45471</v>
      </c>
      <c r="AD76" s="603"/>
      <c r="AE76" s="603"/>
      <c r="AF76" s="603"/>
      <c r="AG76" s="605">
        <v>0</v>
      </c>
      <c r="AH76" s="605">
        <v>0</v>
      </c>
      <c r="AI76" s="605">
        <v>0</v>
      </c>
      <c r="AJ76" s="605">
        <v>0</v>
      </c>
      <c r="AK76" s="644">
        <v>0</v>
      </c>
      <c r="AL76" s="645" t="s">
        <v>48</v>
      </c>
      <c r="AM76" s="605"/>
      <c r="AN76" s="659">
        <f>Monitoreo!AN58</f>
        <v>0</v>
      </c>
      <c r="AO76" s="659">
        <f>Monitoreo!AO58</f>
        <v>0</v>
      </c>
      <c r="AP76" s="659">
        <f>Monitoreo!AP58</f>
        <v>0</v>
      </c>
      <c r="AQ76" s="659">
        <f>Monitoreo!AQ58</f>
        <v>0</v>
      </c>
      <c r="AR76" s="659">
        <f>Monitoreo!AR58</f>
        <v>0</v>
      </c>
      <c r="AS76" s="659">
        <f>Monitoreo!AS58</f>
        <v>0</v>
      </c>
      <c r="AT76" s="660">
        <f>Monitoreo!AT58</f>
        <v>142</v>
      </c>
      <c r="AU76" s="660" t="str">
        <f>Monitoreo!AU58</f>
        <v>CON TIEMPO</v>
      </c>
      <c r="AV76" s="659">
        <f>Evaluacion!AV76</f>
        <v>45415</v>
      </c>
      <c r="AW76" s="659" t="str">
        <f>Evaluacion!AW76</f>
        <v>No se reportó avance de las acciones formuladas durante el seguimiento</v>
      </c>
      <c r="AX76" s="659" t="str">
        <f>Evaluacion!AX76</f>
        <v>Manual Cuidado y Mantenimiento de Infraestructura  A-GAMB-MA-001 actualizado, oficializado y socializado</v>
      </c>
      <c r="AY76" s="659" t="str">
        <f>Evaluacion!AY76</f>
        <v>Jean Paul Pinzón Riaño</v>
      </c>
      <c r="AZ76" s="659">
        <f>Evaluacion!AZ76</f>
        <v>0</v>
      </c>
      <c r="BA76" s="659" t="str">
        <f>Evaluacion!BA76</f>
        <v>ABIERTO</v>
      </c>
      <c r="BB76" s="659">
        <f>Evaluacion!BB76</f>
        <v>0</v>
      </c>
    </row>
    <row r="77" spans="1:54" ht="76.5" customHeight="1" x14ac:dyDescent="0.2">
      <c r="A77" s="592" t="s">
        <v>3470</v>
      </c>
      <c r="B77" s="617" t="s">
        <v>2832</v>
      </c>
      <c r="C77" s="618" t="s">
        <v>2834</v>
      </c>
      <c r="D77" s="618" t="s">
        <v>2604</v>
      </c>
      <c r="E77" s="598"/>
      <c r="F77" s="617" t="s">
        <v>2832</v>
      </c>
      <c r="G77" s="617" t="s">
        <v>2833</v>
      </c>
      <c r="H77" s="618" t="s">
        <v>2834</v>
      </c>
      <c r="I77" s="618" t="s">
        <v>2604</v>
      </c>
      <c r="J77" s="618" t="s">
        <v>3090</v>
      </c>
      <c r="K77" s="618" t="s">
        <v>2666</v>
      </c>
      <c r="L77" s="592"/>
      <c r="M77" s="592"/>
      <c r="N77" s="592"/>
      <c r="O77" s="617" t="s">
        <v>6</v>
      </c>
      <c r="P77" s="623">
        <v>5</v>
      </c>
      <c r="Q77" s="617" t="s">
        <v>3446</v>
      </c>
      <c r="R77" s="592">
        <v>2023</v>
      </c>
      <c r="S77" s="617" t="s">
        <v>3471</v>
      </c>
      <c r="T77" s="598" t="s">
        <v>3472</v>
      </c>
      <c r="U77" s="598" t="s">
        <v>3473</v>
      </c>
      <c r="V77" s="603" t="s">
        <v>3474</v>
      </c>
      <c r="W77" s="617">
        <v>1</v>
      </c>
      <c r="X77" s="603" t="s">
        <v>3475</v>
      </c>
      <c r="Y77" s="603" t="s">
        <v>3476</v>
      </c>
      <c r="Z77" s="627">
        <v>1</v>
      </c>
      <c r="AA77" s="603" t="s">
        <v>3477</v>
      </c>
      <c r="AB77" s="603">
        <v>45275</v>
      </c>
      <c r="AC77" s="603">
        <v>45471</v>
      </c>
      <c r="AD77" s="603"/>
      <c r="AE77" s="603"/>
      <c r="AF77" s="603"/>
      <c r="AG77" s="605">
        <v>0</v>
      </c>
      <c r="AH77" s="605">
        <v>0</v>
      </c>
      <c r="AI77" s="605">
        <v>0</v>
      </c>
      <c r="AJ77" s="605">
        <v>0</v>
      </c>
      <c r="AK77" s="644">
        <v>0</v>
      </c>
      <c r="AL77" s="645" t="s">
        <v>48</v>
      </c>
      <c r="AM77" s="605"/>
      <c r="AN77" s="659">
        <f>Monitoreo!AN59</f>
        <v>0</v>
      </c>
      <c r="AO77" s="659">
        <f>Monitoreo!AO59</f>
        <v>0</v>
      </c>
      <c r="AP77" s="659">
        <f>Monitoreo!AP59</f>
        <v>0</v>
      </c>
      <c r="AQ77" s="659">
        <f>Monitoreo!AQ59</f>
        <v>0</v>
      </c>
      <c r="AR77" s="659">
        <f>Monitoreo!AR59</f>
        <v>0</v>
      </c>
      <c r="AS77" s="659">
        <f>Monitoreo!AS59</f>
        <v>0</v>
      </c>
      <c r="AT77" s="660">
        <f>Monitoreo!AT59</f>
        <v>142</v>
      </c>
      <c r="AU77" s="660" t="str">
        <f>Monitoreo!AU59</f>
        <v>CON TIEMPO</v>
      </c>
      <c r="AV77" s="659">
        <f>Evaluacion!AV77</f>
        <v>45415</v>
      </c>
      <c r="AW77" s="659" t="str">
        <f>Evaluacion!AW77</f>
        <v>No se reportó avance de las acciones formuladas durante el seguimiento</v>
      </c>
      <c r="AX77" s="659" t="str">
        <f>Evaluacion!AX77</f>
        <v xml:space="preserve">Acta de verificación estado de los formatos CONTROL DE INSPECCIÓN Y EJECUCIÓN  DE MANTENIMIENTO DE BIENES E INFRAESTRUCTURA A-GAMB-FT-007 </v>
      </c>
      <c r="AY77" s="659" t="str">
        <f>Evaluacion!AY77</f>
        <v>Jean Paul Pinzón Riaño</v>
      </c>
      <c r="AZ77" s="659">
        <f>Evaluacion!AZ77</f>
        <v>0</v>
      </c>
      <c r="BA77" s="659" t="str">
        <f>Evaluacion!BA77</f>
        <v>ABIERTO</v>
      </c>
      <c r="BB77" s="659">
        <f>Evaluacion!BB77</f>
        <v>0</v>
      </c>
    </row>
    <row r="78" spans="1:54" ht="76.5" customHeight="1" x14ac:dyDescent="0.2">
      <c r="A78" s="592" t="s">
        <v>3478</v>
      </c>
      <c r="B78" s="617" t="s">
        <v>2832</v>
      </c>
      <c r="C78" s="618" t="s">
        <v>2834</v>
      </c>
      <c r="D78" s="618" t="s">
        <v>2604</v>
      </c>
      <c r="E78" s="598"/>
      <c r="F78" s="617" t="s">
        <v>2832</v>
      </c>
      <c r="G78" s="617" t="s">
        <v>2833</v>
      </c>
      <c r="H78" s="618" t="s">
        <v>2834</v>
      </c>
      <c r="I78" s="618" t="s">
        <v>2604</v>
      </c>
      <c r="J78" s="618" t="s">
        <v>3090</v>
      </c>
      <c r="K78" s="618" t="s">
        <v>2666</v>
      </c>
      <c r="L78" s="592"/>
      <c r="M78" s="592"/>
      <c r="N78" s="592"/>
      <c r="O78" s="617" t="s">
        <v>6</v>
      </c>
      <c r="P78" s="623">
        <v>5</v>
      </c>
      <c r="Q78" s="617" t="s">
        <v>3446</v>
      </c>
      <c r="R78" s="592">
        <v>2023</v>
      </c>
      <c r="S78" s="617" t="s">
        <v>3471</v>
      </c>
      <c r="T78" s="598" t="s">
        <v>3472</v>
      </c>
      <c r="U78" s="598" t="s">
        <v>3479</v>
      </c>
      <c r="V78" s="603" t="s">
        <v>3480</v>
      </c>
      <c r="W78" s="617">
        <v>2</v>
      </c>
      <c r="X78" s="603" t="s">
        <v>3481</v>
      </c>
      <c r="Y78" s="603" t="s">
        <v>3482</v>
      </c>
      <c r="Z78" s="627">
        <v>1</v>
      </c>
      <c r="AA78" s="603" t="s">
        <v>3483</v>
      </c>
      <c r="AB78" s="603">
        <v>45275</v>
      </c>
      <c r="AC78" s="603">
        <v>45289</v>
      </c>
      <c r="AD78" s="603"/>
      <c r="AE78" s="603"/>
      <c r="AF78" s="603"/>
      <c r="AG78" s="640">
        <v>45310</v>
      </c>
      <c r="AH78" s="605" t="s">
        <v>2866</v>
      </c>
      <c r="AI78" s="605" t="s">
        <v>2898</v>
      </c>
      <c r="AJ78" s="605" t="s">
        <v>2841</v>
      </c>
      <c r="AK78" s="644">
        <v>0</v>
      </c>
      <c r="AL78" s="645" t="s">
        <v>198</v>
      </c>
      <c r="AM78" s="605"/>
      <c r="AN78" s="659">
        <f>Monitoreo!AN60</f>
        <v>0</v>
      </c>
      <c r="AO78" s="659">
        <f>Monitoreo!AO60</f>
        <v>0</v>
      </c>
      <c r="AP78" s="659">
        <f>Monitoreo!AP60</f>
        <v>0</v>
      </c>
      <c r="AQ78" s="659">
        <f>Monitoreo!AQ60</f>
        <v>0</v>
      </c>
      <c r="AR78" s="659">
        <f>Monitoreo!AR60</f>
        <v>0</v>
      </c>
      <c r="AS78" s="659">
        <f>Monitoreo!AS60</f>
        <v>0</v>
      </c>
      <c r="AT78" s="660">
        <f>Monitoreo!AT60</f>
        <v>-40</v>
      </c>
      <c r="AU78" s="660" t="str">
        <f>Monitoreo!AU60</f>
        <v>VENCIDO</v>
      </c>
      <c r="AV78" s="659">
        <f>Evaluacion!AV78</f>
        <v>45415</v>
      </c>
      <c r="AW78" s="659" t="str">
        <f>Evaluacion!AW78</f>
        <v>No se reportó avance de las acciones formuladas durante el seguimiento</v>
      </c>
      <c r="AX78" s="659" t="str">
        <f>Evaluacion!AX78</f>
        <v>Acta de reunión
Presentación capacitación
Listado de asistencia</v>
      </c>
      <c r="AY78" s="659" t="str">
        <f>Evaluacion!AY78</f>
        <v>Jean Paul Pinzón Riaño</v>
      </c>
      <c r="AZ78" s="659">
        <f>Evaluacion!AZ78</f>
        <v>0</v>
      </c>
      <c r="BA78" s="659" t="str">
        <f>Evaluacion!BA78</f>
        <v>VENCIDO</v>
      </c>
      <c r="BB78" s="659">
        <f>Evaluacion!BB78</f>
        <v>0</v>
      </c>
    </row>
    <row r="79" spans="1:54" ht="76.5" customHeight="1" x14ac:dyDescent="0.2">
      <c r="A79" s="592" t="s">
        <v>3484</v>
      </c>
      <c r="B79" s="617" t="s">
        <v>2832</v>
      </c>
      <c r="C79" s="618" t="s">
        <v>2834</v>
      </c>
      <c r="D79" s="618" t="s">
        <v>2604</v>
      </c>
      <c r="E79" s="598"/>
      <c r="F79" s="617" t="s">
        <v>2832</v>
      </c>
      <c r="G79" s="617" t="s">
        <v>2833</v>
      </c>
      <c r="H79" s="618" t="s">
        <v>2834</v>
      </c>
      <c r="I79" s="618" t="s">
        <v>2604</v>
      </c>
      <c r="J79" s="618" t="s">
        <v>3090</v>
      </c>
      <c r="K79" s="618" t="s">
        <v>2666</v>
      </c>
      <c r="L79" s="592"/>
      <c r="M79" s="592"/>
      <c r="N79" s="592"/>
      <c r="O79" s="617" t="s">
        <v>6</v>
      </c>
      <c r="P79" s="623">
        <v>6</v>
      </c>
      <c r="Q79" s="617" t="s">
        <v>3446</v>
      </c>
      <c r="R79" s="592">
        <v>2023</v>
      </c>
      <c r="S79" s="617" t="s">
        <v>3485</v>
      </c>
      <c r="T79" s="598" t="s">
        <v>3486</v>
      </c>
      <c r="U79" s="598" t="s">
        <v>3487</v>
      </c>
      <c r="V79" s="603" t="s">
        <v>3488</v>
      </c>
      <c r="W79" s="617">
        <v>1</v>
      </c>
      <c r="X79" s="603" t="s">
        <v>3489</v>
      </c>
      <c r="Y79" s="603" t="s">
        <v>3490</v>
      </c>
      <c r="Z79" s="627">
        <v>1</v>
      </c>
      <c r="AA79" s="603" t="s">
        <v>3491</v>
      </c>
      <c r="AB79" s="603">
        <v>45275</v>
      </c>
      <c r="AC79" s="603">
        <v>45289</v>
      </c>
      <c r="AD79" s="603"/>
      <c r="AE79" s="603"/>
      <c r="AF79" s="603"/>
      <c r="AG79" s="640">
        <v>45310</v>
      </c>
      <c r="AH79" s="605" t="s">
        <v>2866</v>
      </c>
      <c r="AI79" s="605" t="s">
        <v>2898</v>
      </c>
      <c r="AJ79" s="605" t="s">
        <v>2841</v>
      </c>
      <c r="AK79" s="644">
        <v>0</v>
      </c>
      <c r="AL79" s="645" t="s">
        <v>198</v>
      </c>
      <c r="AM79" s="605"/>
      <c r="AN79" s="659">
        <f>Monitoreo!AN61</f>
        <v>45337</v>
      </c>
      <c r="AO79" s="659" t="str">
        <f>Monitoreo!AO61</f>
        <v>PRIMER SEGUIMIENTO 2024: El día 4/01/2024, se realizó mesa de trabajo entre el proceso Gestión de Adecuación y Mantenimiento de Bienes y Gestión Documental en la cual se verificaron los documentos que hacen parte del proceso, se revisó que estos estuviesen actualizados y alineados tanto a la codificación y reestructuración de la entidad, como a la realidad del proceso.
Resultado del indicador: (1/1)*100=100%
Análisis del Indicador: Se realizó verificación de la documentación que hace parte del proceso, conforme a lo programado. Se reporta un avance en la meta del 100%.
Estado: La actividad se encuentra finalizada.</v>
      </c>
      <c r="AP79" s="659" t="str">
        <f>Monitoreo!AP61</f>
        <v xml:space="preserve">Acta de verificación documental del proceso Gestión de Adecuación y Mantenimiento de Bienes </v>
      </c>
      <c r="AQ79" s="659" t="str">
        <f>Monitoreo!AQ61</f>
        <v>Ninguna</v>
      </c>
      <c r="AR79" s="659">
        <f>Monitoreo!AR61</f>
        <v>1</v>
      </c>
      <c r="AS79" s="659" t="str">
        <f>Monitoreo!AS61</f>
        <v>CUMPLIMIENTO TOTAL</v>
      </c>
      <c r="AT79" s="660">
        <f>Monitoreo!AT61</f>
        <v>-40</v>
      </c>
      <c r="AU79" s="660" t="str">
        <f>Monitoreo!AU61</f>
        <v>VENCIDO</v>
      </c>
      <c r="AV79" s="677">
        <f>Evaluacion!AV79</f>
        <v>45341</v>
      </c>
      <c r="AW79" s="659" t="str">
        <f>Evaluacion!AW79</f>
        <v>Se evidencia el cumplimiento de la acción con evidencia de acta de revisión de los documentos del proceso.</v>
      </c>
      <c r="AX79" s="659" t="str">
        <f>Evaluacion!AX79</f>
        <v>N/A</v>
      </c>
      <c r="AY79" s="659" t="str">
        <f>Evaluacion!AY79</f>
        <v>Carlos Andrés Guerra Jiménez</v>
      </c>
      <c r="AZ79" s="664">
        <f>Evaluacion!AZ79</f>
        <v>1</v>
      </c>
      <c r="BA79" s="659" t="str">
        <f>Evaluacion!BA79</f>
        <v>CERRADO</v>
      </c>
      <c r="BB79" s="659">
        <f>Evaluacion!BB79</f>
        <v>0</v>
      </c>
    </row>
    <row r="80" spans="1:54" ht="102" customHeight="1" x14ac:dyDescent="0.2">
      <c r="A80" s="592" t="s">
        <v>3492</v>
      </c>
      <c r="B80" s="617" t="s">
        <v>2832</v>
      </c>
      <c r="C80" s="618" t="s">
        <v>2834</v>
      </c>
      <c r="D80" s="618" t="s">
        <v>2604</v>
      </c>
      <c r="E80" s="598"/>
      <c r="F80" s="617" t="s">
        <v>2832</v>
      </c>
      <c r="G80" s="617" t="s">
        <v>2833</v>
      </c>
      <c r="H80" s="618" t="s">
        <v>2834</v>
      </c>
      <c r="I80" s="618" t="s">
        <v>2604</v>
      </c>
      <c r="J80" s="618" t="s">
        <v>3090</v>
      </c>
      <c r="K80" s="618" t="s">
        <v>2666</v>
      </c>
      <c r="L80" s="592"/>
      <c r="M80" s="592"/>
      <c r="N80" s="592"/>
      <c r="O80" s="617" t="s">
        <v>6</v>
      </c>
      <c r="P80" s="623">
        <v>7</v>
      </c>
      <c r="Q80" s="617" t="s">
        <v>3446</v>
      </c>
      <c r="R80" s="592">
        <v>2023</v>
      </c>
      <c r="S80" s="617" t="s">
        <v>3493</v>
      </c>
      <c r="T80" s="598" t="s">
        <v>3494</v>
      </c>
      <c r="U80" s="598" t="s">
        <v>3495</v>
      </c>
      <c r="V80" s="603" t="s">
        <v>3496</v>
      </c>
      <c r="W80" s="617">
        <v>1</v>
      </c>
      <c r="X80" s="603" t="s">
        <v>3467</v>
      </c>
      <c r="Y80" s="603" t="s">
        <v>3468</v>
      </c>
      <c r="Z80" s="627">
        <v>1</v>
      </c>
      <c r="AA80" s="603" t="s">
        <v>3469</v>
      </c>
      <c r="AB80" s="603">
        <v>45275</v>
      </c>
      <c r="AC80" s="603">
        <v>45471</v>
      </c>
      <c r="AD80" s="603"/>
      <c r="AE80" s="603"/>
      <c r="AF80" s="603"/>
      <c r="AG80" s="605">
        <v>0</v>
      </c>
      <c r="AH80" s="605">
        <v>0</v>
      </c>
      <c r="AI80" s="605">
        <v>0</v>
      </c>
      <c r="AJ80" s="605">
        <v>0</v>
      </c>
      <c r="AK80" s="644">
        <v>0</v>
      </c>
      <c r="AL80" s="645" t="s">
        <v>48</v>
      </c>
      <c r="AM80" s="605"/>
      <c r="AN80" s="659">
        <f>Monitoreo!AN62</f>
        <v>0</v>
      </c>
      <c r="AO80" s="659">
        <f>Monitoreo!AO62</f>
        <v>0</v>
      </c>
      <c r="AP80" s="659">
        <f>Monitoreo!AP62</f>
        <v>0</v>
      </c>
      <c r="AQ80" s="659">
        <f>Monitoreo!AQ62</f>
        <v>0</v>
      </c>
      <c r="AR80" s="659">
        <f>Monitoreo!AR62</f>
        <v>0</v>
      </c>
      <c r="AS80" s="659">
        <f>Monitoreo!AS62</f>
        <v>0</v>
      </c>
      <c r="AT80" s="660">
        <f>Monitoreo!AT62</f>
        <v>142</v>
      </c>
      <c r="AU80" s="660" t="str">
        <f>Monitoreo!AU62</f>
        <v>CON TIEMPO</v>
      </c>
      <c r="AV80" s="659">
        <f>Evaluacion!AV80</f>
        <v>45415</v>
      </c>
      <c r="AW80" s="659" t="str">
        <f>Evaluacion!AW80</f>
        <v>No se reportó avance de las acciones formuladas durante el seguimiento</v>
      </c>
      <c r="AX80" s="659" t="str">
        <f>Evaluacion!AX80</f>
        <v>Manual Cuidado y Mantenimiento de Infraestructura  A-GAMB-MA-001 actualizado, oficializado y socializado</v>
      </c>
      <c r="AY80" s="659" t="str">
        <f>Evaluacion!AY80</f>
        <v>Jean Paul Pinzón Riaño</v>
      </c>
      <c r="AZ80" s="659">
        <f>Evaluacion!AZ80</f>
        <v>0</v>
      </c>
      <c r="BA80" s="659" t="str">
        <f>Evaluacion!BA80</f>
        <v>ABIERTO</v>
      </c>
      <c r="BB80" s="659">
        <f>Evaluacion!BB80</f>
        <v>0</v>
      </c>
    </row>
    <row r="81" spans="1:54" ht="51" customHeight="1" x14ac:dyDescent="0.2">
      <c r="A81" s="592" t="s">
        <v>3497</v>
      </c>
      <c r="B81" s="617" t="s">
        <v>2832</v>
      </c>
      <c r="C81" s="618" t="s">
        <v>2834</v>
      </c>
      <c r="D81" s="618" t="s">
        <v>2604</v>
      </c>
      <c r="E81" s="598"/>
      <c r="F81" s="617" t="s">
        <v>2832</v>
      </c>
      <c r="G81" s="617" t="s">
        <v>2833</v>
      </c>
      <c r="H81" s="618" t="s">
        <v>2834</v>
      </c>
      <c r="I81" s="618" t="s">
        <v>2604</v>
      </c>
      <c r="J81" s="618" t="s">
        <v>3090</v>
      </c>
      <c r="K81" s="618" t="s">
        <v>2666</v>
      </c>
      <c r="L81" s="592"/>
      <c r="M81" s="592"/>
      <c r="N81" s="592"/>
      <c r="O81" s="617" t="s">
        <v>6</v>
      </c>
      <c r="P81" s="623">
        <v>9</v>
      </c>
      <c r="Q81" s="617" t="s">
        <v>3446</v>
      </c>
      <c r="R81" s="592">
        <v>2023</v>
      </c>
      <c r="S81" s="617" t="s">
        <v>3498</v>
      </c>
      <c r="T81" s="598" t="s">
        <v>3499</v>
      </c>
      <c r="U81" s="598" t="s">
        <v>3500</v>
      </c>
      <c r="V81" s="603" t="s">
        <v>3501</v>
      </c>
      <c r="W81" s="617">
        <v>1</v>
      </c>
      <c r="X81" s="603" t="s">
        <v>3502</v>
      </c>
      <c r="Y81" s="603" t="s">
        <v>3503</v>
      </c>
      <c r="Z81" s="627">
        <v>1</v>
      </c>
      <c r="AA81" s="603" t="s">
        <v>3504</v>
      </c>
      <c r="AB81" s="603">
        <v>45275</v>
      </c>
      <c r="AC81" s="603">
        <v>45471</v>
      </c>
      <c r="AD81" s="603"/>
      <c r="AE81" s="603"/>
      <c r="AF81" s="603"/>
      <c r="AG81" s="605">
        <v>0</v>
      </c>
      <c r="AH81" s="605">
        <v>0</v>
      </c>
      <c r="AI81" s="605">
        <v>0</v>
      </c>
      <c r="AJ81" s="605">
        <v>0</v>
      </c>
      <c r="AK81" s="644">
        <v>0</v>
      </c>
      <c r="AL81" s="645" t="s">
        <v>48</v>
      </c>
      <c r="AM81" s="605"/>
      <c r="AN81" s="659">
        <f>Monitoreo!AN63</f>
        <v>0</v>
      </c>
      <c r="AO81" s="659">
        <f>Monitoreo!AO63</f>
        <v>0</v>
      </c>
      <c r="AP81" s="659">
        <f>Monitoreo!AP63</f>
        <v>0</v>
      </c>
      <c r="AQ81" s="659">
        <f>Monitoreo!AQ63</f>
        <v>0</v>
      </c>
      <c r="AR81" s="659">
        <f>Monitoreo!AR63</f>
        <v>0</v>
      </c>
      <c r="AS81" s="659">
        <f>Monitoreo!AS63</f>
        <v>0</v>
      </c>
      <c r="AT81" s="660">
        <f>Monitoreo!AT63</f>
        <v>142</v>
      </c>
      <c r="AU81" s="660" t="str">
        <f>Monitoreo!AU63</f>
        <v>CON TIEMPO</v>
      </c>
      <c r="AV81" s="659">
        <f>Evaluacion!AV81</f>
        <v>45415</v>
      </c>
      <c r="AW81" s="659" t="str">
        <f>Evaluacion!AW81</f>
        <v>No se reportó avance de las acciones formuladas durante el seguimiento</v>
      </c>
      <c r="AX81" s="659" t="str">
        <f>Evaluacion!AX81</f>
        <v>Actas seguimientos formatos "Control de Inspección y Ejecución de Mantenimiento de Bienes e Infraestructura" para verificar el uso de los elementos de protección</v>
      </c>
      <c r="AY81" s="659" t="str">
        <f>Evaluacion!AY81</f>
        <v>Jean Paul Pinzón Riaño</v>
      </c>
      <c r="AZ81" s="659">
        <f>Evaluacion!AZ81</f>
        <v>0</v>
      </c>
      <c r="BA81" s="659" t="str">
        <f>Evaluacion!BA81</f>
        <v>ABIERTO</v>
      </c>
      <c r="BB81" s="659">
        <f>Evaluacion!BB81</f>
        <v>0</v>
      </c>
    </row>
    <row r="82" spans="1:54" ht="51" customHeight="1" x14ac:dyDescent="0.2">
      <c r="A82" s="592" t="s">
        <v>3505</v>
      </c>
      <c r="B82" s="617" t="s">
        <v>2832</v>
      </c>
      <c r="C82" s="618" t="s">
        <v>2834</v>
      </c>
      <c r="D82" s="618" t="s">
        <v>2604</v>
      </c>
      <c r="E82" s="598"/>
      <c r="F82" s="617" t="s">
        <v>2832</v>
      </c>
      <c r="G82" s="617" t="s">
        <v>2833</v>
      </c>
      <c r="H82" s="618" t="s">
        <v>2834</v>
      </c>
      <c r="I82" s="618" t="s">
        <v>2604</v>
      </c>
      <c r="J82" s="618" t="s">
        <v>3090</v>
      </c>
      <c r="K82" s="618" t="s">
        <v>2666</v>
      </c>
      <c r="L82" s="592"/>
      <c r="M82" s="592"/>
      <c r="N82" s="592"/>
      <c r="O82" s="617" t="s">
        <v>6</v>
      </c>
      <c r="P82" s="623">
        <v>10</v>
      </c>
      <c r="Q82" s="617" t="s">
        <v>3446</v>
      </c>
      <c r="R82" s="592">
        <v>2023</v>
      </c>
      <c r="S82" s="617" t="s">
        <v>3506</v>
      </c>
      <c r="T82" s="598" t="s">
        <v>3507</v>
      </c>
      <c r="U82" s="598" t="s">
        <v>3508</v>
      </c>
      <c r="V82" s="603" t="s">
        <v>3509</v>
      </c>
      <c r="W82" s="617">
        <v>1</v>
      </c>
      <c r="X82" s="603" t="s">
        <v>3510</v>
      </c>
      <c r="Y82" s="603" t="s">
        <v>3511</v>
      </c>
      <c r="Z82" s="627">
        <v>1</v>
      </c>
      <c r="AA82" s="603" t="s">
        <v>3512</v>
      </c>
      <c r="AB82" s="603">
        <v>45275</v>
      </c>
      <c r="AC82" s="603">
        <v>45471</v>
      </c>
      <c r="AD82" s="603"/>
      <c r="AE82" s="603"/>
      <c r="AF82" s="603"/>
      <c r="AG82" s="605">
        <v>0</v>
      </c>
      <c r="AH82" s="605">
        <v>0</v>
      </c>
      <c r="AI82" s="605">
        <v>0</v>
      </c>
      <c r="AJ82" s="605">
        <v>0</v>
      </c>
      <c r="AK82" s="644">
        <v>0</v>
      </c>
      <c r="AL82" s="645" t="s">
        <v>48</v>
      </c>
      <c r="AM82" s="605"/>
      <c r="AN82" s="659">
        <f>Monitoreo!AN64</f>
        <v>0</v>
      </c>
      <c r="AO82" s="659">
        <f>Monitoreo!AO64</f>
        <v>0</v>
      </c>
      <c r="AP82" s="659">
        <f>Monitoreo!AP64</f>
        <v>0</v>
      </c>
      <c r="AQ82" s="659">
        <f>Monitoreo!AQ64</f>
        <v>0</v>
      </c>
      <c r="AR82" s="659">
        <f>Monitoreo!AR64</f>
        <v>0</v>
      </c>
      <c r="AS82" s="659">
        <f>Monitoreo!AS64</f>
        <v>0</v>
      </c>
      <c r="AT82" s="660">
        <f>Monitoreo!AT64</f>
        <v>142</v>
      </c>
      <c r="AU82" s="660" t="str">
        <f>Monitoreo!AU64</f>
        <v>CON TIEMPO</v>
      </c>
      <c r="AV82" s="659">
        <f>Evaluacion!AV82</f>
        <v>45415</v>
      </c>
      <c r="AW82" s="659" t="str">
        <f>Evaluacion!AW82</f>
        <v>No se reportó avance de las acciones formuladas durante el seguimiento</v>
      </c>
      <c r="AX82" s="659" t="str">
        <f>Evaluacion!AX82</f>
        <v>Reporte costo-beneficio sobre el pago de servicios de calibración frente a compra de nuevos equipos de pesaje</v>
      </c>
      <c r="AY82" s="659" t="str">
        <f>Evaluacion!AY82</f>
        <v>Jean Paul Pinzón Riaño</v>
      </c>
      <c r="AZ82" s="659">
        <f>Evaluacion!AZ82</f>
        <v>0</v>
      </c>
      <c r="BA82" s="659" t="str">
        <f>Evaluacion!BA82</f>
        <v>ABIERTO</v>
      </c>
      <c r="BB82" s="659">
        <f>Evaluacion!BB82</f>
        <v>0</v>
      </c>
    </row>
    <row r="83" spans="1:54" ht="76.5" customHeight="1" x14ac:dyDescent="0.2">
      <c r="A83" s="592" t="s">
        <v>3513</v>
      </c>
      <c r="B83" s="617" t="s">
        <v>2832</v>
      </c>
      <c r="C83" s="618" t="s">
        <v>2834</v>
      </c>
      <c r="D83" s="618" t="s">
        <v>2604</v>
      </c>
      <c r="E83" s="598"/>
      <c r="F83" s="617" t="s">
        <v>2832</v>
      </c>
      <c r="G83" s="617" t="s">
        <v>2833</v>
      </c>
      <c r="H83" s="618" t="s">
        <v>2834</v>
      </c>
      <c r="I83" s="618" t="s">
        <v>2604</v>
      </c>
      <c r="J83" s="618" t="s">
        <v>3090</v>
      </c>
      <c r="K83" s="618" t="s">
        <v>2666</v>
      </c>
      <c r="L83" s="592"/>
      <c r="M83" s="592"/>
      <c r="N83" s="592"/>
      <c r="O83" s="617" t="s">
        <v>6</v>
      </c>
      <c r="P83" s="623">
        <v>11</v>
      </c>
      <c r="Q83" s="617" t="s">
        <v>3446</v>
      </c>
      <c r="R83" s="592">
        <v>2023</v>
      </c>
      <c r="S83" s="617" t="s">
        <v>3514</v>
      </c>
      <c r="T83" s="598" t="s">
        <v>3515</v>
      </c>
      <c r="U83" s="598" t="s">
        <v>3516</v>
      </c>
      <c r="V83" s="603" t="s">
        <v>3517</v>
      </c>
      <c r="W83" s="617">
        <v>1</v>
      </c>
      <c r="X83" s="603" t="s">
        <v>3136</v>
      </c>
      <c r="Y83" s="603" t="s">
        <v>3518</v>
      </c>
      <c r="Z83" s="627">
        <v>1</v>
      </c>
      <c r="AA83" s="603" t="s">
        <v>3519</v>
      </c>
      <c r="AB83" s="603">
        <v>45275</v>
      </c>
      <c r="AC83" s="603">
        <v>45471</v>
      </c>
      <c r="AD83" s="603"/>
      <c r="AE83" s="603"/>
      <c r="AF83" s="603"/>
      <c r="AG83" s="605">
        <v>0</v>
      </c>
      <c r="AH83" s="605">
        <v>0</v>
      </c>
      <c r="AI83" s="605">
        <v>0</v>
      </c>
      <c r="AJ83" s="605">
        <v>0</v>
      </c>
      <c r="AK83" s="644">
        <v>0</v>
      </c>
      <c r="AL83" s="645" t="s">
        <v>48</v>
      </c>
      <c r="AM83" s="605"/>
      <c r="AN83" s="659">
        <f>Monitoreo!AN65</f>
        <v>0</v>
      </c>
      <c r="AO83" s="659">
        <f>Monitoreo!AO65</f>
        <v>0</v>
      </c>
      <c r="AP83" s="659">
        <f>Monitoreo!AP65</f>
        <v>0</v>
      </c>
      <c r="AQ83" s="659">
        <f>Monitoreo!AQ65</f>
        <v>0</v>
      </c>
      <c r="AR83" s="659">
        <f>Monitoreo!AR65</f>
        <v>0</v>
      </c>
      <c r="AS83" s="659">
        <f>Monitoreo!AS65</f>
        <v>0</v>
      </c>
      <c r="AT83" s="660">
        <f>Monitoreo!AT65</f>
        <v>142</v>
      </c>
      <c r="AU83" s="660" t="str">
        <f>Monitoreo!AU65</f>
        <v>CON TIEMPO</v>
      </c>
      <c r="AV83" s="659">
        <f>Evaluacion!AV83</f>
        <v>45415</v>
      </c>
      <c r="AW83" s="659" t="str">
        <f>Evaluacion!AW83</f>
        <v>No se reportó avance de las acciones formuladas durante el seguimiento</v>
      </c>
      <c r="AX83" s="659" t="str">
        <f>Evaluacion!AX83</f>
        <v>Plan de trabajo para establecer requisitos  para obtención certificados bomberos</v>
      </c>
      <c r="AY83" s="659" t="str">
        <f>Evaluacion!AY83</f>
        <v>Jean Paul Pinzón Riaño</v>
      </c>
      <c r="AZ83" s="659">
        <f>Evaluacion!AZ83</f>
        <v>0</v>
      </c>
      <c r="BA83" s="659" t="str">
        <f>Evaluacion!BA83</f>
        <v>ABIERTO</v>
      </c>
      <c r="BB83" s="659">
        <f>Evaluacion!BB83</f>
        <v>0</v>
      </c>
    </row>
    <row r="84" spans="1:54" s="629" customFormat="1" ht="63.75" customHeight="1" x14ac:dyDescent="0.2">
      <c r="A84" s="592" t="s">
        <v>3520</v>
      </c>
      <c r="B84" s="630" t="s">
        <v>2602</v>
      </c>
      <c r="C84" s="631" t="s">
        <v>2834</v>
      </c>
      <c r="D84" s="631" t="s">
        <v>2604</v>
      </c>
      <c r="E84" s="598"/>
      <c r="F84" s="630" t="s">
        <v>2602</v>
      </c>
      <c r="G84" s="630" t="s">
        <v>3521</v>
      </c>
      <c r="H84" s="631" t="s">
        <v>2834</v>
      </c>
      <c r="I84" s="631" t="s">
        <v>2604</v>
      </c>
      <c r="J84" s="631" t="s">
        <v>3522</v>
      </c>
      <c r="K84" s="631" t="s">
        <v>2606</v>
      </c>
      <c r="L84" s="592"/>
      <c r="M84" s="592"/>
      <c r="N84" s="592"/>
      <c r="O84" s="630" t="s">
        <v>6</v>
      </c>
      <c r="P84" s="623">
        <v>1</v>
      </c>
      <c r="Q84" s="592" t="s">
        <v>3523</v>
      </c>
      <c r="R84" s="592">
        <v>2023</v>
      </c>
      <c r="S84" s="630" t="s">
        <v>3524</v>
      </c>
      <c r="T84" s="598" t="s">
        <v>3525</v>
      </c>
      <c r="U84" s="598" t="s">
        <v>3526</v>
      </c>
      <c r="V84" s="603" t="s">
        <v>3527</v>
      </c>
      <c r="W84" s="632">
        <v>1</v>
      </c>
      <c r="X84" s="603" t="s">
        <v>3528</v>
      </c>
      <c r="Y84" s="603" t="s">
        <v>3529</v>
      </c>
      <c r="Z84" s="627">
        <v>1</v>
      </c>
      <c r="AA84" s="627" t="s">
        <v>3528</v>
      </c>
      <c r="AB84" s="603">
        <v>45306</v>
      </c>
      <c r="AC84" s="603">
        <v>45380</v>
      </c>
      <c r="AD84" s="603"/>
      <c r="AE84" s="604"/>
      <c r="AF84" s="604"/>
      <c r="AG84" s="605">
        <v>0</v>
      </c>
      <c r="AH84" s="605">
        <v>0</v>
      </c>
      <c r="AI84" s="605">
        <v>0</v>
      </c>
      <c r="AJ84" s="605">
        <v>0</v>
      </c>
      <c r="AK84" s="644">
        <v>0</v>
      </c>
      <c r="AL84" s="645" t="s">
        <v>48</v>
      </c>
      <c r="AM84" s="605"/>
      <c r="AN84" s="659">
        <f>Monitoreo!AN66</f>
        <v>45400</v>
      </c>
      <c r="AO84" s="659" t="str">
        <f>Monitoreo!AO66</f>
        <v>Se expidió por parte de la Gerencia de Contratación memorando interno bajo el radicado 2024IE1803 del  21/03/2024 mediante el cual se informó sobre quiénes son los integrantes del Comité Asesor de Contratación y sus funciones, conforme a lo establecido en la Resolución 491 de 2022.
Resultado del indicador: (1/1)*100%)=100%
Análisis del indicador: Se expidió memorando sobre funciones e integrantes del Comité Asesor de Contratación, conforme a lo programado.
Estado de la actividad: La actividad se encuentra finalizada.</v>
      </c>
      <c r="AP84" s="659" t="str">
        <f>Monitoreo!AP66</f>
        <v>Memorando interno bajo el radicado 2024IE1803 del  21/03/2024</v>
      </c>
      <c r="AQ84" s="659" t="str">
        <f>Monitoreo!AQ66</f>
        <v>Ninguna</v>
      </c>
      <c r="AR84" s="659">
        <f>Monitoreo!AR66</f>
        <v>1</v>
      </c>
      <c r="AS84" s="659" t="str">
        <f>Monitoreo!AS66</f>
        <v>Se evidencia el memorando con fecha del 21 de marzo del 2024 en donde se socializan los integrantes y las funciones del comité de ocntratación
La acción queda al 100%</v>
      </c>
      <c r="AT84" s="660">
        <f>Monitoreo!AT66</f>
        <v>51</v>
      </c>
      <c r="AU84" s="660" t="str">
        <f>Monitoreo!AU66</f>
        <v>CON TIEMPO</v>
      </c>
      <c r="AV84" s="699">
        <f>Evaluacion!AV84</f>
        <v>45411</v>
      </c>
      <c r="AW84" s="659" t="str">
        <f>Evaluacion!AW84</f>
        <v xml:space="preserve">
Se evidencia emisión del memorando 2024IE1803 del 21/03/2024 dirigido a las áreas que conforman el comité y a aquellas que participan como invitadas, transcribiendo los artículos tercero y cuarto de la Resolución 491 de 2022 relacionadas con las funciones del comité, los integrantes y el alcance de su participación.
No se generan lineamientos, recomendaciones, aclaraciones o alertas que garanticen la no repetición de los hechos que originaron el hallazgo, se recomienda complementar la acción para lograr efectividad
</v>
      </c>
      <c r="AX84" s="659" t="str">
        <f>Evaluacion!AX84</f>
        <v>N/A</v>
      </c>
      <c r="AY84" s="659" t="str">
        <f>Evaluacion!AY84</f>
        <v>Ana Yolanda Garzón Gachancipá</v>
      </c>
      <c r="AZ84" s="659">
        <f>Evaluacion!AZ84</f>
        <v>1</v>
      </c>
      <c r="BA84" s="659" t="str">
        <f>Evaluacion!BA84</f>
        <v>CERRADO</v>
      </c>
      <c r="BB84" s="659">
        <f>Evaluacion!BB84</f>
        <v>0</v>
      </c>
    </row>
    <row r="85" spans="1:54" ht="76.5" customHeight="1" x14ac:dyDescent="0.2">
      <c r="A85" s="592" t="s">
        <v>3530</v>
      </c>
      <c r="B85" s="617" t="s">
        <v>2602</v>
      </c>
      <c r="C85" s="618" t="s">
        <v>2834</v>
      </c>
      <c r="D85" s="618" t="s">
        <v>2604</v>
      </c>
      <c r="E85" s="598"/>
      <c r="F85" s="617" t="s">
        <v>2602</v>
      </c>
      <c r="G85" s="617" t="s">
        <v>3521</v>
      </c>
      <c r="H85" s="618" t="s">
        <v>2834</v>
      </c>
      <c r="I85" s="618" t="s">
        <v>2604</v>
      </c>
      <c r="J85" s="618" t="s">
        <v>3522</v>
      </c>
      <c r="K85" s="618" t="s">
        <v>2606</v>
      </c>
      <c r="L85" s="592"/>
      <c r="M85" s="592"/>
      <c r="N85" s="592"/>
      <c r="O85" s="617" t="s">
        <v>6</v>
      </c>
      <c r="P85" s="623">
        <v>2</v>
      </c>
      <c r="Q85" s="592" t="s">
        <v>3523</v>
      </c>
      <c r="R85" s="592">
        <v>2023</v>
      </c>
      <c r="S85" s="617" t="s">
        <v>3531</v>
      </c>
      <c r="T85" s="598" t="s">
        <v>3532</v>
      </c>
      <c r="U85" s="598" t="s">
        <v>3533</v>
      </c>
      <c r="V85" s="603" t="s">
        <v>3534</v>
      </c>
      <c r="W85" s="628">
        <v>1</v>
      </c>
      <c r="X85" s="603" t="s">
        <v>3535</v>
      </c>
      <c r="Y85" s="603" t="s">
        <v>3536</v>
      </c>
      <c r="Z85" s="627">
        <v>1</v>
      </c>
      <c r="AA85" s="627" t="s">
        <v>3537</v>
      </c>
      <c r="AB85" s="603">
        <v>45275</v>
      </c>
      <c r="AC85" s="603">
        <v>45458</v>
      </c>
      <c r="AD85" s="603"/>
      <c r="AE85" s="604"/>
      <c r="AF85" s="604"/>
      <c r="AG85" s="605">
        <v>0</v>
      </c>
      <c r="AH85" s="605">
        <v>0</v>
      </c>
      <c r="AI85" s="605">
        <v>0</v>
      </c>
      <c r="AJ85" s="605">
        <v>0</v>
      </c>
      <c r="AK85" s="644">
        <v>0</v>
      </c>
      <c r="AL85" s="645" t="s">
        <v>48</v>
      </c>
      <c r="AM85" s="605"/>
      <c r="AN85" s="659">
        <f>Monitoreo!AN67</f>
        <v>0</v>
      </c>
      <c r="AO85" s="659">
        <f>Monitoreo!AO67</f>
        <v>0</v>
      </c>
      <c r="AP85" s="659">
        <f>Monitoreo!AP67</f>
        <v>0</v>
      </c>
      <c r="AQ85" s="659">
        <f>Monitoreo!AQ67</f>
        <v>0</v>
      </c>
      <c r="AR85" s="659">
        <f>Monitoreo!AR67</f>
        <v>0</v>
      </c>
      <c r="AS85" s="659">
        <f>Monitoreo!AS67</f>
        <v>0</v>
      </c>
      <c r="AT85" s="660">
        <f>Monitoreo!AT67</f>
        <v>129</v>
      </c>
      <c r="AU85" s="660" t="str">
        <f>Monitoreo!AU67</f>
        <v>CON TIEMPO</v>
      </c>
      <c r="AV85" s="659">
        <f>Evaluacion!AV85</f>
        <v>45415</v>
      </c>
      <c r="AW85" s="659" t="str">
        <f>Evaluacion!AW85</f>
        <v>No se reportó avance de las acciones formuladas durante el seguimiento</v>
      </c>
      <c r="AX85" s="659" t="str">
        <f>Evaluacion!AX85</f>
        <v>Listas de chequeo actualizadas, oficializadas y socializadas mediante correo electrónico</v>
      </c>
      <c r="AY85" s="659" t="str">
        <f>Evaluacion!AY85</f>
        <v>Jean Paul Pinzón Riaño</v>
      </c>
      <c r="AZ85" s="659">
        <f>Evaluacion!AZ85</f>
        <v>0</v>
      </c>
      <c r="BA85" s="659" t="str">
        <f>Evaluacion!BA85</f>
        <v>ABIERTO</v>
      </c>
      <c r="BB85" s="659">
        <f>Evaluacion!BB85</f>
        <v>0</v>
      </c>
    </row>
    <row r="86" spans="1:54" ht="38.25" customHeight="1" x14ac:dyDescent="0.2">
      <c r="A86" s="592" t="s">
        <v>3538</v>
      </c>
      <c r="B86" s="617" t="s">
        <v>2602</v>
      </c>
      <c r="C86" s="618" t="s">
        <v>2834</v>
      </c>
      <c r="D86" s="618" t="s">
        <v>2604</v>
      </c>
      <c r="E86" s="598"/>
      <c r="F86" s="617" t="s">
        <v>2602</v>
      </c>
      <c r="G86" s="617" t="s">
        <v>3521</v>
      </c>
      <c r="H86" s="618" t="s">
        <v>2834</v>
      </c>
      <c r="I86" s="618" t="s">
        <v>2604</v>
      </c>
      <c r="J86" s="618" t="s">
        <v>3522</v>
      </c>
      <c r="K86" s="618" t="s">
        <v>2606</v>
      </c>
      <c r="L86" s="592"/>
      <c r="M86" s="592"/>
      <c r="N86" s="592"/>
      <c r="O86" s="617" t="s">
        <v>6</v>
      </c>
      <c r="P86" s="623">
        <v>3</v>
      </c>
      <c r="Q86" s="592" t="s">
        <v>3523</v>
      </c>
      <c r="R86" s="592">
        <v>2023</v>
      </c>
      <c r="S86" s="617" t="s">
        <v>3539</v>
      </c>
      <c r="T86" s="598" t="s">
        <v>3540</v>
      </c>
      <c r="U86" s="598" t="s">
        <v>3541</v>
      </c>
      <c r="V86" s="603" t="s">
        <v>3542</v>
      </c>
      <c r="W86" s="628">
        <v>1</v>
      </c>
      <c r="X86" s="603" t="s">
        <v>3543</v>
      </c>
      <c r="Y86" s="603" t="s">
        <v>3544</v>
      </c>
      <c r="Z86" s="627">
        <v>1</v>
      </c>
      <c r="AA86" s="627" t="s">
        <v>3545</v>
      </c>
      <c r="AB86" s="603">
        <v>45275</v>
      </c>
      <c r="AC86" s="603">
        <v>45472</v>
      </c>
      <c r="AD86" s="603"/>
      <c r="AE86" s="604"/>
      <c r="AF86" s="604"/>
      <c r="AG86" s="605">
        <v>0</v>
      </c>
      <c r="AH86" s="605">
        <v>0</v>
      </c>
      <c r="AI86" s="605">
        <v>0</v>
      </c>
      <c r="AJ86" s="605">
        <v>0</v>
      </c>
      <c r="AK86" s="644">
        <v>0</v>
      </c>
      <c r="AL86" s="645" t="s">
        <v>48</v>
      </c>
      <c r="AM86" s="605"/>
      <c r="AN86" s="659">
        <f>Monitoreo!AN68</f>
        <v>0</v>
      </c>
      <c r="AO86" s="659">
        <f>Monitoreo!AO68</f>
        <v>0</v>
      </c>
      <c r="AP86" s="659">
        <f>Monitoreo!AP68</f>
        <v>0</v>
      </c>
      <c r="AQ86" s="659">
        <f>Monitoreo!AQ68</f>
        <v>0</v>
      </c>
      <c r="AR86" s="659">
        <f>Monitoreo!AR68</f>
        <v>0</v>
      </c>
      <c r="AS86" s="659">
        <f>Monitoreo!AS68</f>
        <v>0</v>
      </c>
      <c r="AT86" s="660">
        <f>Monitoreo!AT68</f>
        <v>143</v>
      </c>
      <c r="AU86" s="660" t="str">
        <f>Monitoreo!AU68</f>
        <v>CON TIEMPO</v>
      </c>
      <c r="AV86" s="659">
        <f>Evaluacion!AV86</f>
        <v>45415</v>
      </c>
      <c r="AW86" s="659" t="str">
        <f>Evaluacion!AW86</f>
        <v>No se reportó avance de las acciones formuladas durante el seguimiento</v>
      </c>
      <c r="AX86" s="659" t="str">
        <f>Evaluacion!AX86</f>
        <v>Procedimiento PLAN ANUAL DE ADQUISICIONES A-GCO-PR-003 actualizado, oficializado y socializado mediante correo electrónico</v>
      </c>
      <c r="AY86" s="659" t="str">
        <f>Evaluacion!AY86</f>
        <v>Jean Paul Pinzón Riaño</v>
      </c>
      <c r="AZ86" s="659">
        <f>Evaluacion!AZ86</f>
        <v>0</v>
      </c>
      <c r="BA86" s="659" t="str">
        <f>Evaluacion!BA86</f>
        <v>ABIERTO</v>
      </c>
      <c r="BB86" s="659">
        <f>Evaluacion!BB86</f>
        <v>0</v>
      </c>
    </row>
    <row r="87" spans="1:54" ht="63.75" customHeight="1" x14ac:dyDescent="0.2">
      <c r="A87" s="592" t="s">
        <v>3546</v>
      </c>
      <c r="B87" s="617" t="s">
        <v>2602</v>
      </c>
      <c r="C87" s="618" t="s">
        <v>2834</v>
      </c>
      <c r="D87" s="618" t="s">
        <v>2604</v>
      </c>
      <c r="E87" s="598"/>
      <c r="F87" s="617" t="s">
        <v>2602</v>
      </c>
      <c r="G87" s="617" t="s">
        <v>3521</v>
      </c>
      <c r="H87" s="618" t="s">
        <v>2834</v>
      </c>
      <c r="I87" s="618" t="s">
        <v>2604</v>
      </c>
      <c r="J87" s="618" t="s">
        <v>3522</v>
      </c>
      <c r="K87" s="618" t="s">
        <v>2606</v>
      </c>
      <c r="L87" s="592"/>
      <c r="M87" s="592"/>
      <c r="N87" s="592"/>
      <c r="O87" s="617" t="s">
        <v>6</v>
      </c>
      <c r="P87" s="623">
        <v>4</v>
      </c>
      <c r="Q87" s="592" t="s">
        <v>3523</v>
      </c>
      <c r="R87" s="592">
        <v>2023</v>
      </c>
      <c r="S87" s="617" t="s">
        <v>3547</v>
      </c>
      <c r="T87" s="598" t="s">
        <v>3548</v>
      </c>
      <c r="U87" s="598" t="s">
        <v>3549</v>
      </c>
      <c r="V87" s="603" t="s">
        <v>3550</v>
      </c>
      <c r="W87" s="628">
        <v>1</v>
      </c>
      <c r="X87" s="603" t="s">
        <v>3551</v>
      </c>
      <c r="Y87" s="603" t="s">
        <v>3552</v>
      </c>
      <c r="Z87" s="627">
        <v>1</v>
      </c>
      <c r="AA87" s="627" t="s">
        <v>3553</v>
      </c>
      <c r="AB87" s="603">
        <v>45275</v>
      </c>
      <c r="AC87" s="603">
        <v>45442</v>
      </c>
      <c r="AD87" s="603"/>
      <c r="AE87" s="604"/>
      <c r="AF87" s="604"/>
      <c r="AG87" s="605">
        <v>0</v>
      </c>
      <c r="AH87" s="605">
        <v>0</v>
      </c>
      <c r="AI87" s="605">
        <v>0</v>
      </c>
      <c r="AJ87" s="605">
        <v>0</v>
      </c>
      <c r="AK87" s="644">
        <v>0</v>
      </c>
      <c r="AL87" s="645" t="s">
        <v>48</v>
      </c>
      <c r="AM87" s="605"/>
      <c r="AN87" s="659">
        <f>Monitoreo!AN69</f>
        <v>0</v>
      </c>
      <c r="AO87" s="659">
        <f>Monitoreo!AO69</f>
        <v>0</v>
      </c>
      <c r="AP87" s="659">
        <f>Monitoreo!AP69</f>
        <v>0</v>
      </c>
      <c r="AQ87" s="659">
        <f>Monitoreo!AQ69</f>
        <v>0</v>
      </c>
      <c r="AR87" s="659">
        <f>Monitoreo!AR69</f>
        <v>0</v>
      </c>
      <c r="AS87" s="659">
        <f>Monitoreo!AS69</f>
        <v>0</v>
      </c>
      <c r="AT87" s="660">
        <f>Monitoreo!AT69</f>
        <v>113</v>
      </c>
      <c r="AU87" s="660" t="str">
        <f>Monitoreo!AU69</f>
        <v>CON TIEMPO</v>
      </c>
      <c r="AV87" s="659">
        <f>Evaluacion!AV87</f>
        <v>45415</v>
      </c>
      <c r="AW87" s="659" t="str">
        <f>Evaluacion!AW87</f>
        <v>No se reportó avance de las acciones formuladas durante el seguimiento</v>
      </c>
      <c r="AX87" s="659" t="str">
        <f>Evaluacion!AX87</f>
        <v>Hoja de vida del Indicador "Índice de cumplimiento del PAA" actualizado y correo electrónico de oficialización</v>
      </c>
      <c r="AY87" s="659" t="str">
        <f>Evaluacion!AY87</f>
        <v>Jean Paul Pinzón Riaño</v>
      </c>
      <c r="AZ87" s="659">
        <f>Evaluacion!AZ87</f>
        <v>0</v>
      </c>
      <c r="BA87" s="659" t="str">
        <f>Evaluacion!BA87</f>
        <v>ABIERTO</v>
      </c>
      <c r="BB87" s="659">
        <f>Evaluacion!BB87</f>
        <v>0</v>
      </c>
    </row>
    <row r="88" spans="1:54" ht="38.25" customHeight="1" x14ac:dyDescent="0.2">
      <c r="A88" s="592" t="s">
        <v>3554</v>
      </c>
      <c r="B88" s="617" t="s">
        <v>2602</v>
      </c>
      <c r="C88" s="618" t="s">
        <v>2834</v>
      </c>
      <c r="D88" s="618" t="s">
        <v>2604</v>
      </c>
      <c r="E88" s="598"/>
      <c r="F88" s="617" t="s">
        <v>2602</v>
      </c>
      <c r="G88" s="617" t="s">
        <v>3521</v>
      </c>
      <c r="H88" s="618" t="s">
        <v>2834</v>
      </c>
      <c r="I88" s="618" t="s">
        <v>2604</v>
      </c>
      <c r="J88" s="618" t="s">
        <v>3522</v>
      </c>
      <c r="K88" s="618" t="s">
        <v>2606</v>
      </c>
      <c r="L88" s="592"/>
      <c r="M88" s="592"/>
      <c r="N88" s="592"/>
      <c r="O88" s="617" t="s">
        <v>6</v>
      </c>
      <c r="P88" s="623">
        <v>5</v>
      </c>
      <c r="Q88" s="592" t="s">
        <v>3523</v>
      </c>
      <c r="R88" s="592">
        <v>2023</v>
      </c>
      <c r="S88" s="617" t="s">
        <v>3555</v>
      </c>
      <c r="T88" s="598" t="s">
        <v>3556</v>
      </c>
      <c r="U88" s="598" t="s">
        <v>3557</v>
      </c>
      <c r="V88" s="603" t="s">
        <v>3558</v>
      </c>
      <c r="W88" s="628">
        <v>1</v>
      </c>
      <c r="X88" s="603" t="s">
        <v>3559</v>
      </c>
      <c r="Y88" s="603" t="s">
        <v>3560</v>
      </c>
      <c r="Z88" s="627">
        <v>1</v>
      </c>
      <c r="AA88" s="627" t="s">
        <v>3561</v>
      </c>
      <c r="AB88" s="603">
        <v>45275</v>
      </c>
      <c r="AC88" s="603">
        <v>45380</v>
      </c>
      <c r="AD88" s="603"/>
      <c r="AE88" s="604"/>
      <c r="AF88" s="604"/>
      <c r="AG88" s="640">
        <v>44945</v>
      </c>
      <c r="AH88" s="605" t="s">
        <v>3562</v>
      </c>
      <c r="AI88" s="605" t="s">
        <v>3563</v>
      </c>
      <c r="AJ88" s="605" t="s">
        <v>2938</v>
      </c>
      <c r="AK88" s="644">
        <v>0</v>
      </c>
      <c r="AL88" s="645" t="s">
        <v>48</v>
      </c>
      <c r="AM88" s="605"/>
      <c r="AN88" s="659">
        <f>Monitoreo!AN70</f>
        <v>45400</v>
      </c>
      <c r="AO88" s="659" t="str">
        <f>Monitoreo!AO70</f>
        <v>Se expidió por parte de la Gerencia de Contratación memorando interno bajo el radicado 2024IE1857 del  22/03/2024 mediante el cual se informó a los directivos de la entidad, sobre las formas de pago en los requerimientos técnicos para contratos de bienes y servicios del IDIPRON.
Resultado del indicador: (1/1)*100%)=100%
Análisis del indicador: Se expidió memorando sobre formas de pago en los requerimientos técnicos para contratos de bienes y servicios del IDIPRON, conforme a lo programado.
Estado de la actividad: La actividad se encuentra finalizada.</v>
      </c>
      <c r="AP88" s="659" t="str">
        <f>Monitoreo!AP70</f>
        <v>Memorando 2024IE1857 Formas de pago en los requerimientos técnicos para contratos de bienes y servicios del IDIPRON</v>
      </c>
      <c r="AQ88" s="659" t="str">
        <f>Monitoreo!AQ70</f>
        <v>Ninguna</v>
      </c>
      <c r="AR88" s="659">
        <f>Monitoreo!AR70</f>
        <v>1</v>
      </c>
      <c r="AS88" s="659" t="str">
        <f>Monitoreo!AS70</f>
        <v>Se socializa memorando con fecha del 21/03/2024 donde se socializan las Formas de pago en los requerimientos técnicos para contratos de bienes y servicios del IDIPRON
La acción queda al 100%</v>
      </c>
      <c r="AT88" s="660">
        <f>Monitoreo!AT70</f>
        <v>51</v>
      </c>
      <c r="AU88" s="660" t="str">
        <f>Monitoreo!AU70</f>
        <v>CON TIEMPO</v>
      </c>
      <c r="AV88" s="699">
        <f>Evaluacion!AV88</f>
        <v>45411</v>
      </c>
      <c r="AW88" s="659" t="str">
        <f>Evaluacion!AW88</f>
        <v>Se evidencia cumplimieto de la acción con la emisión del memorando 2024IE1857 del 22/03/2024 sobre formas de pago en los requerimientos técnicos para contratos de bienes y servicios del IDIPRON. Las indicaciones contenidas en el memorando refieren normas y documentos internos vigentes y abarca la etapa precontractual, la supervisión y la liquidación de los contratos.</v>
      </c>
      <c r="AX88" s="659" t="str">
        <f>Evaluacion!AX88</f>
        <v>N/A</v>
      </c>
      <c r="AY88" s="659" t="str">
        <f>Evaluacion!AY88</f>
        <v>Ana Yolanda Garzón Gachancipá</v>
      </c>
      <c r="AZ88" s="659">
        <f>Evaluacion!AZ88</f>
        <v>1</v>
      </c>
      <c r="BA88" s="659" t="str">
        <f>Evaluacion!BA88</f>
        <v>CERRADO</v>
      </c>
      <c r="BB88" s="659">
        <f>Evaluacion!BB88</f>
        <v>0</v>
      </c>
    </row>
    <row r="89" spans="1:54" ht="76.5" customHeight="1" x14ac:dyDescent="0.2">
      <c r="A89" s="592" t="s">
        <v>3564</v>
      </c>
      <c r="B89" s="617" t="s">
        <v>2602</v>
      </c>
      <c r="C89" s="618" t="s">
        <v>2834</v>
      </c>
      <c r="D89" s="618" t="s">
        <v>2604</v>
      </c>
      <c r="E89" s="598"/>
      <c r="F89" s="617" t="s">
        <v>2602</v>
      </c>
      <c r="G89" s="617" t="s">
        <v>3521</v>
      </c>
      <c r="H89" s="618" t="s">
        <v>2834</v>
      </c>
      <c r="I89" s="618" t="s">
        <v>2604</v>
      </c>
      <c r="J89" s="618" t="s">
        <v>3522</v>
      </c>
      <c r="K89" s="618" t="s">
        <v>2606</v>
      </c>
      <c r="L89" s="592"/>
      <c r="M89" s="592"/>
      <c r="N89" s="592"/>
      <c r="O89" s="617" t="s">
        <v>6</v>
      </c>
      <c r="P89" s="623">
        <v>6</v>
      </c>
      <c r="Q89" s="592" t="s">
        <v>3523</v>
      </c>
      <c r="R89" s="592">
        <v>2023</v>
      </c>
      <c r="S89" s="617" t="s">
        <v>3565</v>
      </c>
      <c r="T89" s="598" t="s">
        <v>3566</v>
      </c>
      <c r="U89" s="598" t="s">
        <v>3567</v>
      </c>
      <c r="V89" s="603" t="s">
        <v>3568</v>
      </c>
      <c r="W89" s="628">
        <v>1</v>
      </c>
      <c r="X89" s="603" t="s">
        <v>3569</v>
      </c>
      <c r="Y89" s="603" t="s">
        <v>3570</v>
      </c>
      <c r="Z89" s="627">
        <v>1</v>
      </c>
      <c r="AA89" s="627" t="s">
        <v>3571</v>
      </c>
      <c r="AB89" s="603">
        <v>45275</v>
      </c>
      <c r="AC89" s="603">
        <v>45472</v>
      </c>
      <c r="AD89" s="603"/>
      <c r="AE89" s="604"/>
      <c r="AF89" s="604"/>
      <c r="AG89" s="605">
        <v>0</v>
      </c>
      <c r="AH89" s="605">
        <v>0</v>
      </c>
      <c r="AI89" s="605">
        <v>0</v>
      </c>
      <c r="AJ89" s="605">
        <v>0</v>
      </c>
      <c r="AK89" s="644">
        <v>0</v>
      </c>
      <c r="AL89" s="645" t="s">
        <v>48</v>
      </c>
      <c r="AM89" s="605"/>
      <c r="AN89" s="659">
        <f>Monitoreo!AN71</f>
        <v>0</v>
      </c>
      <c r="AO89" s="659">
        <f>Monitoreo!AO71</f>
        <v>0</v>
      </c>
      <c r="AP89" s="659">
        <f>Monitoreo!AP71</f>
        <v>0</v>
      </c>
      <c r="AQ89" s="659">
        <f>Monitoreo!AQ71</f>
        <v>0</v>
      </c>
      <c r="AR89" s="659">
        <f>Monitoreo!AR71</f>
        <v>0</v>
      </c>
      <c r="AS89" s="659">
        <f>Monitoreo!AS71</f>
        <v>0</v>
      </c>
      <c r="AT89" s="660">
        <f>Monitoreo!AT71</f>
        <v>143</v>
      </c>
      <c r="AU89" s="660" t="str">
        <f>Monitoreo!AU71</f>
        <v>CON TIEMPO</v>
      </c>
      <c r="AV89" s="659">
        <f>Evaluacion!AV89</f>
        <v>45415</v>
      </c>
      <c r="AW89" s="659" t="str">
        <f>Evaluacion!AW89</f>
        <v>No se reportó avance de las acciones formuladas durante el seguimiento</v>
      </c>
      <c r="AX89" s="659" t="str">
        <f>Evaluacion!AX89</f>
        <v>Memorando emitido de manera conjunta entre la Gerencia de Contratación y la Gerencia Financiera frente a la documentación que hace parte de los respectivos pagos de contratos</v>
      </c>
      <c r="AY89" s="659" t="str">
        <f>Evaluacion!AY89</f>
        <v>Jean Paul Pinzón Riaño</v>
      </c>
      <c r="AZ89" s="659">
        <f>Evaluacion!AZ89</f>
        <v>0</v>
      </c>
      <c r="BA89" s="659" t="str">
        <f>Evaluacion!BA89</f>
        <v>ABIERTO</v>
      </c>
      <c r="BB89" s="659">
        <f>Evaluacion!BB89</f>
        <v>0</v>
      </c>
    </row>
    <row r="90" spans="1:54" ht="63.75" customHeight="1" x14ac:dyDescent="0.2">
      <c r="A90" s="592" t="s">
        <v>3572</v>
      </c>
      <c r="B90" s="617" t="s">
        <v>2602</v>
      </c>
      <c r="C90" s="618" t="s">
        <v>2834</v>
      </c>
      <c r="D90" s="618" t="s">
        <v>2604</v>
      </c>
      <c r="E90" s="598"/>
      <c r="F90" s="617" t="s">
        <v>2602</v>
      </c>
      <c r="G90" s="617" t="s">
        <v>3521</v>
      </c>
      <c r="H90" s="618" t="s">
        <v>2834</v>
      </c>
      <c r="I90" s="618" t="s">
        <v>2604</v>
      </c>
      <c r="J90" s="618" t="s">
        <v>3522</v>
      </c>
      <c r="K90" s="618" t="s">
        <v>2606</v>
      </c>
      <c r="L90" s="592"/>
      <c r="M90" s="592"/>
      <c r="N90" s="592"/>
      <c r="O90" s="617" t="s">
        <v>6</v>
      </c>
      <c r="P90" s="623">
        <v>7</v>
      </c>
      <c r="Q90" s="592" t="s">
        <v>3523</v>
      </c>
      <c r="R90" s="592">
        <v>2023</v>
      </c>
      <c r="S90" s="617" t="s">
        <v>3573</v>
      </c>
      <c r="T90" s="598" t="s">
        <v>3574</v>
      </c>
      <c r="U90" s="598" t="s">
        <v>3575</v>
      </c>
      <c r="V90" s="603" t="s">
        <v>3576</v>
      </c>
      <c r="W90" s="628">
        <v>1</v>
      </c>
      <c r="X90" s="603" t="s">
        <v>3577</v>
      </c>
      <c r="Y90" s="603" t="s">
        <v>3578</v>
      </c>
      <c r="Z90" s="627">
        <v>1</v>
      </c>
      <c r="AA90" s="627" t="s">
        <v>3579</v>
      </c>
      <c r="AB90" s="603">
        <v>45275</v>
      </c>
      <c r="AC90" s="603">
        <v>45366</v>
      </c>
      <c r="AD90" s="603"/>
      <c r="AE90" s="604"/>
      <c r="AF90" s="604"/>
      <c r="AG90" s="605">
        <v>0</v>
      </c>
      <c r="AH90" s="605">
        <v>0</v>
      </c>
      <c r="AI90" s="605">
        <v>0</v>
      </c>
      <c r="AJ90" s="605">
        <v>0</v>
      </c>
      <c r="AK90" s="644">
        <v>0</v>
      </c>
      <c r="AL90" s="645" t="s">
        <v>48</v>
      </c>
      <c r="AM90" s="605"/>
      <c r="AN90" s="659">
        <f>Monitoreo!AN72</f>
        <v>45400</v>
      </c>
      <c r="AO90" s="659" t="str">
        <f>Monitoreo!AO72</f>
        <v>Se expidió por parte de la Gerencia de Contratación memorando interno bajo el radicado 2024IE1810 del  21/03/2024 mediante el cual se informó a los directivos de IDIPRON, sobre la responsabilidad de suscripción de estudios previos de contratación por prestación de servicios profesionales y/o apoyo a la gestión en la entidad.
Resultado del indicador: (1/1)*100%)=100%
Análisis del indicador: Se expidió memorando sobre responsabilidad de suscripción de estudios previos de contratación por prestación de servicios profesionales y/o apoyo a la gestión, conforme a lo programado.
Estado de la actividad: La actividad se encuentra finalizada.</v>
      </c>
      <c r="AP90" s="659" t="str">
        <f>Monitoreo!AP72</f>
        <v>Memorando 2024IE1810 Responsabilidad de suscripción de estudios previos de contratación por prestación de servicios profesionales y/o apoyo a la gestión.</v>
      </c>
      <c r="AQ90" s="659" t="str">
        <f>Monitoreo!AQ72</f>
        <v>Ninguna</v>
      </c>
      <c r="AR90" s="659">
        <f>Monitoreo!AR72</f>
        <v>1</v>
      </c>
      <c r="AS90" s="659" t="str">
        <f>Monitoreo!AS72</f>
        <v>Se evidencia el memorando con fecha del 21 de marzo del 2024 en donde se socializa la Responsabilidad de suscripción de estudios previos de contratación por prestación de servicios profesionales y/o apoyo a la gestión.
La acción queda al 100%</v>
      </c>
      <c r="AT90" s="660">
        <f>Monitoreo!AT72</f>
        <v>37</v>
      </c>
      <c r="AU90" s="660" t="str">
        <f>Monitoreo!AU72</f>
        <v>CON TIEMPO</v>
      </c>
      <c r="AV90" s="699">
        <f>Evaluacion!AV90</f>
        <v>45411</v>
      </c>
      <c r="AW90" s="659" t="str">
        <f>Evaluacion!AW90</f>
        <v>Se evidencia cumplimiento de la acción con la emisión del memorando 2024IE1810 del 21/03/2024 sobre Responsabilidad de suscripción de estudios previos de contratación por prestación de servicios profesionales y/o apoyo a la gestión. Las indicaciones contenidas en el memorando refieren el procedimiento aplicable y orienta ante situaciones concretas relacionadas con el hallazgo.</v>
      </c>
      <c r="AX90" s="659" t="str">
        <f>Evaluacion!AX90</f>
        <v>N/A</v>
      </c>
      <c r="AY90" s="659" t="str">
        <f>Evaluacion!AY90</f>
        <v>Ana Yolanda Garzón Gachancipá</v>
      </c>
      <c r="AZ90" s="659">
        <f>Evaluacion!AZ90</f>
        <v>1</v>
      </c>
      <c r="BA90" s="659" t="str">
        <f>Evaluacion!BA90</f>
        <v>CERRADO</v>
      </c>
      <c r="BB90" s="659">
        <f>Evaluacion!BB90</f>
        <v>0</v>
      </c>
    </row>
    <row r="91" spans="1:54" ht="76.5" customHeight="1" x14ac:dyDescent="0.2">
      <c r="A91" s="592" t="s">
        <v>3580</v>
      </c>
      <c r="B91" s="617" t="s">
        <v>2602</v>
      </c>
      <c r="C91" s="618" t="s">
        <v>2834</v>
      </c>
      <c r="D91" s="618" t="s">
        <v>2604</v>
      </c>
      <c r="E91" s="598"/>
      <c r="F91" s="617" t="s">
        <v>2602</v>
      </c>
      <c r="G91" s="617" t="s">
        <v>3521</v>
      </c>
      <c r="H91" s="618" t="s">
        <v>2834</v>
      </c>
      <c r="I91" s="618" t="s">
        <v>2604</v>
      </c>
      <c r="J91" s="618" t="s">
        <v>3522</v>
      </c>
      <c r="K91" s="618" t="s">
        <v>2606</v>
      </c>
      <c r="L91" s="592"/>
      <c r="M91" s="592"/>
      <c r="N91" s="592"/>
      <c r="O91" s="617" t="s">
        <v>6</v>
      </c>
      <c r="P91" s="623">
        <v>8</v>
      </c>
      <c r="Q91" s="592" t="s">
        <v>3523</v>
      </c>
      <c r="R91" s="592">
        <v>2023</v>
      </c>
      <c r="S91" s="617" t="s">
        <v>3581</v>
      </c>
      <c r="T91" s="598" t="s">
        <v>3582</v>
      </c>
      <c r="U91" s="598" t="s">
        <v>3583</v>
      </c>
      <c r="V91" s="603" t="s">
        <v>3584</v>
      </c>
      <c r="W91" s="628">
        <v>1</v>
      </c>
      <c r="X91" s="603" t="s">
        <v>3585</v>
      </c>
      <c r="Y91" s="603" t="s">
        <v>3586</v>
      </c>
      <c r="Z91" s="627">
        <v>1</v>
      </c>
      <c r="AA91" s="627" t="s">
        <v>3587</v>
      </c>
      <c r="AB91" s="603">
        <v>45275</v>
      </c>
      <c r="AC91" s="603">
        <v>45411</v>
      </c>
      <c r="AD91" s="603"/>
      <c r="AE91" s="604"/>
      <c r="AF91" s="604"/>
      <c r="AG91" s="605">
        <v>0</v>
      </c>
      <c r="AH91" s="605">
        <v>0</v>
      </c>
      <c r="AI91" s="605">
        <v>0</v>
      </c>
      <c r="AJ91" s="605">
        <v>0</v>
      </c>
      <c r="AK91" s="644">
        <v>0</v>
      </c>
      <c r="AL91" s="645" t="s">
        <v>48</v>
      </c>
      <c r="AM91" s="605"/>
      <c r="AN91" s="659">
        <f>Monitoreo!AN73</f>
        <v>0</v>
      </c>
      <c r="AO91" s="659">
        <f>Monitoreo!AO73</f>
        <v>0</v>
      </c>
      <c r="AP91" s="659">
        <f>Monitoreo!AP73</f>
        <v>0</v>
      </c>
      <c r="AQ91" s="659">
        <f>Monitoreo!AQ73</f>
        <v>0</v>
      </c>
      <c r="AR91" s="659">
        <f>Monitoreo!AR73</f>
        <v>0</v>
      </c>
      <c r="AS91" s="659">
        <f>Monitoreo!AS73</f>
        <v>0</v>
      </c>
      <c r="AT91" s="660">
        <f>Monitoreo!AT73</f>
        <v>82</v>
      </c>
      <c r="AU91" s="660" t="str">
        <f>Monitoreo!AU73</f>
        <v>CON TIEMPO</v>
      </c>
      <c r="AV91" s="659">
        <f>Evaluacion!AV91</f>
        <v>45415</v>
      </c>
      <c r="AW91" s="659" t="str">
        <f>Evaluacion!AW91</f>
        <v>No se reportó avance de las acciones formuladas durante el seguimiento</v>
      </c>
      <c r="AX91" s="659" t="str">
        <f>Evaluacion!AX91</f>
        <v>Solicitud de Concepto a Colombia Compra Eficiente</v>
      </c>
      <c r="AY91" s="659" t="str">
        <f>Evaluacion!AY91</f>
        <v>Jean Paul Pinzón Riaño</v>
      </c>
      <c r="AZ91" s="659">
        <f>Evaluacion!AZ91</f>
        <v>0</v>
      </c>
      <c r="BA91" s="659" t="str">
        <f>Evaluacion!BA91</f>
        <v>ABIERTO</v>
      </c>
      <c r="BB91" s="659">
        <f>Evaluacion!BB91</f>
        <v>0</v>
      </c>
    </row>
    <row r="92" spans="1:54" ht="76.5" customHeight="1" x14ac:dyDescent="0.2">
      <c r="A92" s="592" t="s">
        <v>3588</v>
      </c>
      <c r="B92" s="617" t="s">
        <v>2602</v>
      </c>
      <c r="C92" s="618" t="s">
        <v>2834</v>
      </c>
      <c r="D92" s="618" t="s">
        <v>2604</v>
      </c>
      <c r="E92" s="598"/>
      <c r="F92" s="617" t="s">
        <v>2602</v>
      </c>
      <c r="G92" s="617" t="s">
        <v>3521</v>
      </c>
      <c r="H92" s="618" t="s">
        <v>2834</v>
      </c>
      <c r="I92" s="618" t="s">
        <v>2604</v>
      </c>
      <c r="J92" s="618" t="s">
        <v>3522</v>
      </c>
      <c r="K92" s="618" t="s">
        <v>2606</v>
      </c>
      <c r="L92" s="592"/>
      <c r="M92" s="592"/>
      <c r="N92" s="592"/>
      <c r="O92" s="617" t="s">
        <v>6</v>
      </c>
      <c r="P92" s="623">
        <v>8</v>
      </c>
      <c r="Q92" s="592" t="s">
        <v>3523</v>
      </c>
      <c r="R92" s="592">
        <v>2023</v>
      </c>
      <c r="S92" s="617" t="s">
        <v>3581</v>
      </c>
      <c r="T92" s="598" t="s">
        <v>3582</v>
      </c>
      <c r="U92" s="598" t="s">
        <v>3583</v>
      </c>
      <c r="V92" s="603" t="s">
        <v>3589</v>
      </c>
      <c r="W92" s="628">
        <v>2</v>
      </c>
      <c r="X92" s="603" t="s">
        <v>3590</v>
      </c>
      <c r="Y92" s="603" t="s">
        <v>3591</v>
      </c>
      <c r="Z92" s="627">
        <v>1</v>
      </c>
      <c r="AA92" s="627" t="s">
        <v>3592</v>
      </c>
      <c r="AB92" s="603">
        <v>45275</v>
      </c>
      <c r="AC92" s="603">
        <v>45564</v>
      </c>
      <c r="AD92" s="603"/>
      <c r="AE92" s="604"/>
      <c r="AF92" s="604"/>
      <c r="AG92" s="605">
        <v>0</v>
      </c>
      <c r="AH92" s="605">
        <v>0</v>
      </c>
      <c r="AI92" s="605">
        <v>0</v>
      </c>
      <c r="AJ92" s="605">
        <v>0</v>
      </c>
      <c r="AK92" s="644">
        <v>0</v>
      </c>
      <c r="AL92" s="645" t="s">
        <v>48</v>
      </c>
      <c r="AM92" s="605"/>
      <c r="AN92" s="659">
        <f>Monitoreo!AN74</f>
        <v>0</v>
      </c>
      <c r="AO92" s="659">
        <f>Monitoreo!AO74</f>
        <v>0</v>
      </c>
      <c r="AP92" s="659">
        <f>Monitoreo!AP74</f>
        <v>0</v>
      </c>
      <c r="AQ92" s="659">
        <f>Monitoreo!AQ74</f>
        <v>0</v>
      </c>
      <c r="AR92" s="659">
        <f>Monitoreo!AR74</f>
        <v>0</v>
      </c>
      <c r="AS92" s="659">
        <f>Monitoreo!AS74</f>
        <v>0</v>
      </c>
      <c r="AT92" s="660">
        <f>Monitoreo!AT74</f>
        <v>235</v>
      </c>
      <c r="AU92" s="660" t="str">
        <f>Monitoreo!AU74</f>
        <v>CON TIEMPO</v>
      </c>
      <c r="AV92" s="659">
        <f>Evaluacion!AV92</f>
        <v>45415</v>
      </c>
      <c r="AW92" s="659" t="str">
        <f>Evaluacion!AW92</f>
        <v>No se reportó avance de las acciones formuladas durante el seguimiento</v>
      </c>
      <c r="AX92" s="659" t="str">
        <f>Evaluacion!AX92</f>
        <v>Procedimiento MÍNIMA CUANTÍA - A-GCO-PR-007  actualizado, oficializado y socializado mediante correo electrónico</v>
      </c>
      <c r="AY92" s="659" t="str">
        <f>Evaluacion!AY92</f>
        <v>Jean Paul Pinzón Riaño</v>
      </c>
      <c r="AZ92" s="659">
        <f>Evaluacion!AZ92</f>
        <v>0</v>
      </c>
      <c r="BA92" s="659" t="str">
        <f>Evaluacion!BA92</f>
        <v>ABIERTO</v>
      </c>
      <c r="BB92" s="659">
        <f>Evaluacion!BB92</f>
        <v>0</v>
      </c>
    </row>
    <row r="93" spans="1:54" ht="114.75" customHeight="1" x14ac:dyDescent="0.2">
      <c r="A93" s="592" t="s">
        <v>3593</v>
      </c>
      <c r="B93" s="617" t="s">
        <v>2602</v>
      </c>
      <c r="C93" s="618" t="s">
        <v>2834</v>
      </c>
      <c r="D93" s="618" t="s">
        <v>2604</v>
      </c>
      <c r="E93" s="598"/>
      <c r="F93" s="617" t="s">
        <v>2602</v>
      </c>
      <c r="G93" s="617" t="s">
        <v>3521</v>
      </c>
      <c r="H93" s="618" t="s">
        <v>2834</v>
      </c>
      <c r="I93" s="618" t="s">
        <v>2604</v>
      </c>
      <c r="J93" s="618" t="s">
        <v>3522</v>
      </c>
      <c r="K93" s="618" t="s">
        <v>2606</v>
      </c>
      <c r="L93" s="592"/>
      <c r="M93" s="592"/>
      <c r="N93" s="592"/>
      <c r="O93" s="617" t="s">
        <v>6</v>
      </c>
      <c r="P93" s="623">
        <v>9</v>
      </c>
      <c r="Q93" s="592" t="s">
        <v>3523</v>
      </c>
      <c r="R93" s="592">
        <v>2023</v>
      </c>
      <c r="S93" s="617" t="s">
        <v>3594</v>
      </c>
      <c r="T93" s="598" t="s">
        <v>3595</v>
      </c>
      <c r="U93" s="598" t="s">
        <v>3596</v>
      </c>
      <c r="V93" s="603" t="s">
        <v>3597</v>
      </c>
      <c r="W93" s="628">
        <v>1</v>
      </c>
      <c r="X93" s="603" t="s">
        <v>3598</v>
      </c>
      <c r="Y93" s="603" t="s">
        <v>3599</v>
      </c>
      <c r="Z93" s="627">
        <v>1</v>
      </c>
      <c r="AA93" s="627" t="s">
        <v>3600</v>
      </c>
      <c r="AB93" s="603">
        <v>45275</v>
      </c>
      <c r="AC93" s="603">
        <v>45472</v>
      </c>
      <c r="AD93" s="603"/>
      <c r="AE93" s="604"/>
      <c r="AF93" s="604"/>
      <c r="AG93" s="605">
        <v>0</v>
      </c>
      <c r="AH93" s="605">
        <v>0</v>
      </c>
      <c r="AI93" s="605">
        <v>0</v>
      </c>
      <c r="AJ93" s="605">
        <v>0</v>
      </c>
      <c r="AK93" s="644">
        <v>0</v>
      </c>
      <c r="AL93" s="645" t="s">
        <v>48</v>
      </c>
      <c r="AM93" s="605"/>
      <c r="AN93" s="659">
        <f>Monitoreo!AN75</f>
        <v>0</v>
      </c>
      <c r="AO93" s="659">
        <f>Monitoreo!AO75</f>
        <v>0</v>
      </c>
      <c r="AP93" s="659">
        <f>Monitoreo!AP75</f>
        <v>0</v>
      </c>
      <c r="AQ93" s="659">
        <f>Monitoreo!AQ75</f>
        <v>0</v>
      </c>
      <c r="AR93" s="659">
        <f>Monitoreo!AR75</f>
        <v>0</v>
      </c>
      <c r="AS93" s="659">
        <f>Monitoreo!AS75</f>
        <v>0</v>
      </c>
      <c r="AT93" s="660">
        <f>Monitoreo!AT75</f>
        <v>143</v>
      </c>
      <c r="AU93" s="660" t="str">
        <f>Monitoreo!AU75</f>
        <v>CON TIEMPO</v>
      </c>
      <c r="AV93" s="659">
        <f>Evaluacion!AV93</f>
        <v>45415</v>
      </c>
      <c r="AW93" s="659" t="str">
        <f>Evaluacion!AW93</f>
        <v>No se reportó avance de las acciones formuladas durante el seguimiento</v>
      </c>
      <c r="AX93" s="659" t="str">
        <f>Evaluacion!AX93</f>
        <v>PROCEDIMIENTO PLAN ANUAL DE ADQUISICIONES A-GCO-PR-003 actualizado, oficializado y socializado mediante correo electrónico</v>
      </c>
      <c r="AY93" s="659" t="str">
        <f>Evaluacion!AY93</f>
        <v>Jean Paul Pinzón Riaño</v>
      </c>
      <c r="AZ93" s="659">
        <f>Evaluacion!AZ93</f>
        <v>0</v>
      </c>
      <c r="BA93" s="659" t="str">
        <f>Evaluacion!BA93</f>
        <v>ABIERTO</v>
      </c>
      <c r="BB93" s="659">
        <f>Evaluacion!BB93</f>
        <v>0</v>
      </c>
    </row>
    <row r="94" spans="1:54" ht="76.5" customHeight="1" x14ac:dyDescent="0.2">
      <c r="A94" s="592" t="s">
        <v>3601</v>
      </c>
      <c r="B94" s="617" t="s">
        <v>2602</v>
      </c>
      <c r="C94" s="618" t="s">
        <v>2834</v>
      </c>
      <c r="D94" s="618" t="s">
        <v>2604</v>
      </c>
      <c r="E94" s="598"/>
      <c r="F94" s="617" t="s">
        <v>2602</v>
      </c>
      <c r="G94" s="617" t="s">
        <v>3521</v>
      </c>
      <c r="H94" s="618" t="s">
        <v>2834</v>
      </c>
      <c r="I94" s="618" t="s">
        <v>2604</v>
      </c>
      <c r="J94" s="618" t="s">
        <v>3522</v>
      </c>
      <c r="K94" s="618" t="s">
        <v>2606</v>
      </c>
      <c r="L94" s="592"/>
      <c r="M94" s="592"/>
      <c r="N94" s="592"/>
      <c r="O94" s="617" t="s">
        <v>6</v>
      </c>
      <c r="P94" s="623">
        <v>10</v>
      </c>
      <c r="Q94" s="592" t="s">
        <v>3523</v>
      </c>
      <c r="R94" s="592">
        <v>2023</v>
      </c>
      <c r="S94" s="617" t="s">
        <v>3602</v>
      </c>
      <c r="T94" s="598" t="s">
        <v>3603</v>
      </c>
      <c r="U94" s="598" t="s">
        <v>3604</v>
      </c>
      <c r="V94" s="603" t="s">
        <v>3605</v>
      </c>
      <c r="W94" s="628">
        <v>1</v>
      </c>
      <c r="X94" s="603" t="s">
        <v>3606</v>
      </c>
      <c r="Y94" s="603" t="s">
        <v>3607</v>
      </c>
      <c r="Z94" s="627">
        <v>1</v>
      </c>
      <c r="AA94" s="627" t="s">
        <v>3608</v>
      </c>
      <c r="AB94" s="603">
        <v>45275</v>
      </c>
      <c r="AC94" s="603">
        <v>45381</v>
      </c>
      <c r="AD94" s="603"/>
      <c r="AE94" s="604"/>
      <c r="AF94" s="604"/>
      <c r="AG94" s="605">
        <v>0</v>
      </c>
      <c r="AH94" s="605">
        <v>0</v>
      </c>
      <c r="AI94" s="605">
        <v>0</v>
      </c>
      <c r="AJ94" s="605">
        <v>0</v>
      </c>
      <c r="AK94" s="644">
        <v>0</v>
      </c>
      <c r="AL94" s="645" t="s">
        <v>48</v>
      </c>
      <c r="AM94" s="605"/>
      <c r="AN94" s="659">
        <f>Monitoreo!AN76</f>
        <v>45400</v>
      </c>
      <c r="AO94" s="659" t="str">
        <f>Monitoreo!AO76</f>
        <v>El 22/03/2024 se adelantó mesa de trabajo con presencia del Gerente de Contratación y el equipo de trabajo de la gerencia, con el fin de socializar, puntos de control establecidos en los procedimientos de bienes y servicios radicados en la Gerencia de Contratación, para verificar que se allegue la documentación completa y así adelantar el trámite respectivo.
Resultado del indicador: (1/1)*100%)=100%
Análisis del indicador: Se realizó socialización puntos de control establecidos en los procedimientos de bienes y servicios radicados en la Gerencia de Contratación, conforme a lo programado.
Estado de la actividad: La actividad se encuentra finalizada.</v>
      </c>
      <c r="AP94" s="659" t="str">
        <f>Monitoreo!AP76</f>
        <v>Acta de socialización 22/03/2024 Gerencia de Contratación</v>
      </c>
      <c r="AQ94" s="659" t="str">
        <f>Monitoreo!AQ76</f>
        <v>Ninguna</v>
      </c>
      <c r="AR94" s="659">
        <f>Monitoreo!AR76</f>
        <v>1</v>
      </c>
      <c r="AS94" s="659" t="str">
        <f>Monitoreo!AS76</f>
        <v>Se evidencia acta de reuión con fecha del 22/03/2024 en donde se evidencia la socialización de un punto de control en los procesos de bienes y servicios
La acción queda al 100%</v>
      </c>
      <c r="AT94" s="660">
        <f>Monitoreo!AT76</f>
        <v>52</v>
      </c>
      <c r="AU94" s="660" t="str">
        <f>Monitoreo!AU76</f>
        <v>CON TIEMPO</v>
      </c>
      <c r="AV94" s="699">
        <f>Evaluacion!AV94</f>
        <v>45411</v>
      </c>
      <c r="AW94" s="659" t="str">
        <f>Evaluacion!AW94</f>
        <v>Se evidencia cumplimiento de la acción mediante acta de reunión del 22/03/2024 en la cual se socializón punto de control para la verificación de documentación de los expedientes contractuales, las acciones a realizar y los responsables. Se registró asistencia de 6 personal del proceso de Gestión contractual, funcionarios y contratistas de los diferentes niveles.</v>
      </c>
      <c r="AX94" s="659" t="str">
        <f>Evaluacion!AX94</f>
        <v>N/A</v>
      </c>
      <c r="AY94" s="659" t="str">
        <f>Evaluacion!AY94</f>
        <v>Ana Yolanda Garzón Gachancipá</v>
      </c>
      <c r="AZ94" s="659">
        <f>Evaluacion!AZ94</f>
        <v>1</v>
      </c>
      <c r="BA94" s="659" t="str">
        <f>Evaluacion!BA94</f>
        <v>CERRADO</v>
      </c>
      <c r="BB94" s="659">
        <f>Evaluacion!BB94</f>
        <v>0</v>
      </c>
    </row>
    <row r="95" spans="1:54" ht="76.5" customHeight="1" x14ac:dyDescent="0.2">
      <c r="A95" s="592" t="s">
        <v>3609</v>
      </c>
      <c r="B95" s="617" t="s">
        <v>2602</v>
      </c>
      <c r="C95" s="618" t="s">
        <v>2834</v>
      </c>
      <c r="D95" s="618" t="s">
        <v>2604</v>
      </c>
      <c r="E95" s="598"/>
      <c r="F95" s="617" t="s">
        <v>2602</v>
      </c>
      <c r="G95" s="617" t="s">
        <v>3521</v>
      </c>
      <c r="H95" s="618" t="s">
        <v>2834</v>
      </c>
      <c r="I95" s="618" t="s">
        <v>2604</v>
      </c>
      <c r="J95" s="618" t="s">
        <v>3522</v>
      </c>
      <c r="K95" s="618" t="s">
        <v>2606</v>
      </c>
      <c r="L95" s="592"/>
      <c r="M95" s="592"/>
      <c r="N95" s="592"/>
      <c r="O95" s="617" t="s">
        <v>6</v>
      </c>
      <c r="P95" s="623">
        <v>11</v>
      </c>
      <c r="Q95" s="592" t="s">
        <v>3523</v>
      </c>
      <c r="R95" s="592">
        <v>2023</v>
      </c>
      <c r="S95" s="617" t="s">
        <v>3610</v>
      </c>
      <c r="T95" s="598" t="s">
        <v>3611</v>
      </c>
      <c r="U95" s="598" t="s">
        <v>3612</v>
      </c>
      <c r="V95" s="603" t="s">
        <v>3613</v>
      </c>
      <c r="W95" s="628">
        <v>1</v>
      </c>
      <c r="X95" s="603" t="s">
        <v>3614</v>
      </c>
      <c r="Y95" s="603" t="s">
        <v>3615</v>
      </c>
      <c r="Z95" s="627">
        <v>1</v>
      </c>
      <c r="AA95" s="627" t="s">
        <v>3616</v>
      </c>
      <c r="AB95" s="603">
        <v>45275</v>
      </c>
      <c r="AC95" s="603">
        <v>45472</v>
      </c>
      <c r="AD95" s="603"/>
      <c r="AE95" s="604"/>
      <c r="AF95" s="604"/>
      <c r="AG95" s="605">
        <v>0</v>
      </c>
      <c r="AH95" s="605">
        <v>0</v>
      </c>
      <c r="AI95" s="605">
        <v>0</v>
      </c>
      <c r="AJ95" s="605">
        <v>0</v>
      </c>
      <c r="AK95" s="644">
        <v>0</v>
      </c>
      <c r="AL95" s="645" t="s">
        <v>48</v>
      </c>
      <c r="AM95" s="605"/>
      <c r="AN95" s="659">
        <f>Monitoreo!AN77</f>
        <v>0</v>
      </c>
      <c r="AO95" s="659">
        <f>Monitoreo!AO77</f>
        <v>0</v>
      </c>
      <c r="AP95" s="659">
        <f>Monitoreo!AP77</f>
        <v>0</v>
      </c>
      <c r="AQ95" s="659">
        <f>Monitoreo!AQ77</f>
        <v>0</v>
      </c>
      <c r="AR95" s="659">
        <f>Monitoreo!AR77</f>
        <v>0</v>
      </c>
      <c r="AS95" s="659">
        <f>Monitoreo!AS77</f>
        <v>0</v>
      </c>
      <c r="AT95" s="660">
        <f>Monitoreo!AT77</f>
        <v>143</v>
      </c>
      <c r="AU95" s="660" t="str">
        <f>Monitoreo!AU77</f>
        <v>CON TIEMPO</v>
      </c>
      <c r="AV95" s="659">
        <f>Evaluacion!AV95</f>
        <v>45415</v>
      </c>
      <c r="AW95" s="659" t="str">
        <f>Evaluacion!AW95</f>
        <v>No se reportó avance de las acciones formuladas durante el seguimiento</v>
      </c>
      <c r="AX95" s="659" t="str">
        <f>Evaluacion!AX95</f>
        <v>Formato Informe de supervisión para presunto incumplimiento Correo de oficialización y correo de socialización</v>
      </c>
      <c r="AY95" s="659" t="str">
        <f>Evaluacion!AY95</f>
        <v>Jean Paul Pinzón Riaño</v>
      </c>
      <c r="AZ95" s="659">
        <f>Evaluacion!AZ95</f>
        <v>0</v>
      </c>
      <c r="BA95" s="659" t="str">
        <f>Evaluacion!BA95</f>
        <v>ABIERTO</v>
      </c>
      <c r="BB95" s="659">
        <f>Evaluacion!BB95</f>
        <v>0</v>
      </c>
    </row>
    <row r="96" spans="1:54" ht="76.5" customHeight="1" x14ac:dyDescent="0.2">
      <c r="A96" s="592" t="s">
        <v>3617</v>
      </c>
      <c r="B96" s="617" t="s">
        <v>2602</v>
      </c>
      <c r="C96" s="618" t="s">
        <v>2834</v>
      </c>
      <c r="D96" s="618" t="s">
        <v>2604</v>
      </c>
      <c r="E96" s="598"/>
      <c r="F96" s="617" t="s">
        <v>2602</v>
      </c>
      <c r="G96" s="617" t="s">
        <v>3521</v>
      </c>
      <c r="H96" s="618" t="s">
        <v>2834</v>
      </c>
      <c r="I96" s="618" t="s">
        <v>2604</v>
      </c>
      <c r="J96" s="618" t="s">
        <v>3522</v>
      </c>
      <c r="K96" s="618" t="s">
        <v>2606</v>
      </c>
      <c r="L96" s="592"/>
      <c r="M96" s="592"/>
      <c r="N96" s="592"/>
      <c r="O96" s="617" t="s">
        <v>6</v>
      </c>
      <c r="P96" s="623">
        <v>11</v>
      </c>
      <c r="Q96" s="592" t="s">
        <v>3523</v>
      </c>
      <c r="R96" s="592">
        <v>2023</v>
      </c>
      <c r="S96" s="617" t="s">
        <v>3610</v>
      </c>
      <c r="T96" s="598" t="s">
        <v>3611</v>
      </c>
      <c r="U96" s="598" t="s">
        <v>3618</v>
      </c>
      <c r="V96" s="603" t="s">
        <v>3619</v>
      </c>
      <c r="W96" s="628">
        <v>2</v>
      </c>
      <c r="X96" s="603" t="s">
        <v>3620</v>
      </c>
      <c r="Y96" s="603" t="s">
        <v>3621</v>
      </c>
      <c r="Z96" s="627">
        <v>1</v>
      </c>
      <c r="AA96" s="627" t="s">
        <v>3622</v>
      </c>
      <c r="AB96" s="603">
        <v>45275</v>
      </c>
      <c r="AC96" s="603">
        <v>45472</v>
      </c>
      <c r="AD96" s="603"/>
      <c r="AE96" s="604"/>
      <c r="AF96" s="604"/>
      <c r="AG96" s="605">
        <v>0</v>
      </c>
      <c r="AH96" s="605">
        <v>0</v>
      </c>
      <c r="AI96" s="605">
        <v>0</v>
      </c>
      <c r="AJ96" s="605">
        <v>0</v>
      </c>
      <c r="AK96" s="644">
        <v>0</v>
      </c>
      <c r="AL96" s="645" t="s">
        <v>48</v>
      </c>
      <c r="AM96" s="605"/>
      <c r="AN96" s="659">
        <f>Monitoreo!AN78</f>
        <v>0</v>
      </c>
      <c r="AO96" s="659">
        <f>Monitoreo!AO78</f>
        <v>0</v>
      </c>
      <c r="AP96" s="659">
        <f>Monitoreo!AP78</f>
        <v>0</v>
      </c>
      <c r="AQ96" s="659">
        <f>Monitoreo!AQ78</f>
        <v>0</v>
      </c>
      <c r="AR96" s="659">
        <f>Monitoreo!AR78</f>
        <v>0</v>
      </c>
      <c r="AS96" s="659">
        <f>Monitoreo!AS78</f>
        <v>0</v>
      </c>
      <c r="AT96" s="660">
        <f>Monitoreo!AT78</f>
        <v>143</v>
      </c>
      <c r="AU96" s="660" t="str">
        <f>Monitoreo!AU78</f>
        <v>CON TIEMPO</v>
      </c>
      <c r="AV96" s="659">
        <f>Evaluacion!AV96</f>
        <v>45415</v>
      </c>
      <c r="AW96" s="659" t="str">
        <f>Evaluacion!AW96</f>
        <v>No se reportó avance de las acciones formuladas durante el seguimiento</v>
      </c>
      <c r="AX96" s="659" t="str">
        <f>Evaluacion!AX96</f>
        <v>Procedimiento para Incumplimiento Contractual actualizado,  oficializado y socializado mediante correo electrónico</v>
      </c>
      <c r="AY96" s="659" t="str">
        <f>Evaluacion!AY96</f>
        <v>Jean Paul Pinzón Riaño</v>
      </c>
      <c r="AZ96" s="659">
        <f>Evaluacion!AZ96</f>
        <v>0</v>
      </c>
      <c r="BA96" s="659" t="str">
        <f>Evaluacion!BA96</f>
        <v>ABIERTO</v>
      </c>
      <c r="BB96" s="659">
        <f>Evaluacion!BB96</f>
        <v>0</v>
      </c>
    </row>
    <row r="97" spans="1:54" ht="63.75" customHeight="1" x14ac:dyDescent="0.2">
      <c r="A97" s="592" t="s">
        <v>3623</v>
      </c>
      <c r="B97" s="617" t="s">
        <v>2602</v>
      </c>
      <c r="C97" s="618" t="s">
        <v>2834</v>
      </c>
      <c r="D97" s="618" t="s">
        <v>2604</v>
      </c>
      <c r="E97" s="598"/>
      <c r="F97" s="617" t="s">
        <v>2602</v>
      </c>
      <c r="G97" s="617" t="s">
        <v>3521</v>
      </c>
      <c r="H97" s="618" t="s">
        <v>2834</v>
      </c>
      <c r="I97" s="618" t="s">
        <v>2604</v>
      </c>
      <c r="J97" s="618" t="s">
        <v>3522</v>
      </c>
      <c r="K97" s="618" t="s">
        <v>2606</v>
      </c>
      <c r="L97" s="592"/>
      <c r="M97" s="592"/>
      <c r="N97" s="592"/>
      <c r="O97" s="617" t="s">
        <v>6</v>
      </c>
      <c r="P97" s="623">
        <v>12</v>
      </c>
      <c r="Q97" s="592" t="s">
        <v>3523</v>
      </c>
      <c r="R97" s="592">
        <v>2023</v>
      </c>
      <c r="S97" s="617" t="s">
        <v>3624</v>
      </c>
      <c r="T97" s="598" t="s">
        <v>3625</v>
      </c>
      <c r="U97" s="598" t="s">
        <v>3626</v>
      </c>
      <c r="V97" s="603" t="s">
        <v>3627</v>
      </c>
      <c r="W97" s="628">
        <v>1</v>
      </c>
      <c r="X97" s="603" t="s">
        <v>3628</v>
      </c>
      <c r="Y97" s="603" t="s">
        <v>3629</v>
      </c>
      <c r="Z97" s="627">
        <v>1</v>
      </c>
      <c r="AA97" s="627" t="s">
        <v>3630</v>
      </c>
      <c r="AB97" s="603">
        <v>45260</v>
      </c>
      <c r="AC97" s="603">
        <v>45321</v>
      </c>
      <c r="AD97" s="603"/>
      <c r="AE97" s="604"/>
      <c r="AF97" s="604"/>
      <c r="AG97" s="605">
        <v>0</v>
      </c>
      <c r="AH97" s="605">
        <v>0</v>
      </c>
      <c r="AI97" s="605">
        <v>0</v>
      </c>
      <c r="AJ97" s="605">
        <v>0</v>
      </c>
      <c r="AK97" s="644">
        <v>0</v>
      </c>
      <c r="AL97" s="645" t="s">
        <v>48</v>
      </c>
      <c r="AM97" s="605"/>
      <c r="AN97" s="659">
        <f>Monitoreo!AN79</f>
        <v>45337</v>
      </c>
      <c r="AO97" s="659" t="str">
        <f>Monitoreo!AO79</f>
        <v>PRIMER SEGUIMIENTO 2024: Se actualizó el Manual de Supervisión e Interventoría  Versión 11 vigente a partir del 01/12/2023 donde se establecieron los lineamientos frente al seguimiento de los contratos de bienes y servicios en  numeral 5.7  - Controles, en el cual se da el lineamiento a los gerente de Proyecto de Inversión frente al  seguimiento semestral de los contratos suscritos en el marco del proyecto de inversión, con el fin de identificar alertas de posibles incumplimientos contractuales, entre otros, asi mismo se socializó mediante correo electrónico del 22 de enero los cambios realizados al manual. 
Resultado del Indicador: (1/1)*100% = 100% 
Análisis del Indicador: Se actualizó el Manual de Supervisión e Interventoría, conforme a lo programado. Se reporta un avance en la meta del 100%
Estado: La actividad se encuentra finalizada</v>
      </c>
      <c r="AP97" s="659" t="str">
        <f>Monitoreo!AP79</f>
        <v>1. Manual de Supervisión e interventoría versión 11 vigente desde el 01/12/2023 
2. Correo de oficialización 
3. Correo de socialización del 22/01/2024.</v>
      </c>
      <c r="AQ97" s="659" t="str">
        <f>Monitoreo!AQ79</f>
        <v>Ninguna</v>
      </c>
      <c r="AR97" s="659">
        <f>Monitoreo!AR79</f>
        <v>1</v>
      </c>
      <c r="AS97" s="659" t="str">
        <f>Monitoreo!AS79</f>
        <v>CUMPLIMIENTO TOTAL</v>
      </c>
      <c r="AT97" s="660">
        <f>Monitoreo!AT79</f>
        <v>-8</v>
      </c>
      <c r="AU97" s="660" t="str">
        <f>Monitoreo!AU79</f>
        <v>VENCIDO</v>
      </c>
      <c r="AV97" s="677">
        <f>Evaluacion!AV97</f>
        <v>45341</v>
      </c>
      <c r="AW97" s="659" t="str">
        <f>Evaluacion!AW97</f>
        <v>Se evidencia el cumplimiento de la acción con la actualizó el Manual de Supervisión e Interventoría Versión 11 vigente a partir del 01/12/2023</v>
      </c>
      <c r="AX97" s="659" t="str">
        <f>Evaluacion!AX97</f>
        <v>N/A</v>
      </c>
      <c r="AY97" s="659" t="str">
        <f>Evaluacion!AY97</f>
        <v>Carlos Andrés Guerra Jiménez</v>
      </c>
      <c r="AZ97" s="664">
        <f>Evaluacion!AZ97</f>
        <v>1</v>
      </c>
      <c r="BA97" s="659" t="str">
        <f>Evaluacion!BA97</f>
        <v>CERRADO</v>
      </c>
      <c r="BB97" s="659">
        <f>Evaluacion!BB97</f>
        <v>0</v>
      </c>
    </row>
    <row r="98" spans="1:54" ht="63.75" customHeight="1" x14ac:dyDescent="0.2">
      <c r="A98" s="592" t="s">
        <v>3631</v>
      </c>
      <c r="B98" s="617" t="s">
        <v>2602</v>
      </c>
      <c r="C98" s="618" t="s">
        <v>2834</v>
      </c>
      <c r="D98" s="618" t="s">
        <v>2604</v>
      </c>
      <c r="E98" s="598"/>
      <c r="F98" s="617" t="s">
        <v>2602</v>
      </c>
      <c r="G98" s="617" t="s">
        <v>3521</v>
      </c>
      <c r="H98" s="618" t="s">
        <v>2834</v>
      </c>
      <c r="I98" s="618" t="s">
        <v>2604</v>
      </c>
      <c r="J98" s="618" t="s">
        <v>3522</v>
      </c>
      <c r="K98" s="618" t="s">
        <v>2606</v>
      </c>
      <c r="L98" s="592"/>
      <c r="M98" s="592"/>
      <c r="N98" s="592"/>
      <c r="O98" s="617" t="s">
        <v>6</v>
      </c>
      <c r="P98" s="623">
        <v>13</v>
      </c>
      <c r="Q98" s="592" t="s">
        <v>3523</v>
      </c>
      <c r="R98" s="592">
        <v>2023</v>
      </c>
      <c r="S98" s="617" t="s">
        <v>3632</v>
      </c>
      <c r="T98" s="598" t="s">
        <v>3633</v>
      </c>
      <c r="U98" s="598" t="s">
        <v>3634</v>
      </c>
      <c r="V98" s="603" t="s">
        <v>3635</v>
      </c>
      <c r="W98" s="628">
        <v>1</v>
      </c>
      <c r="X98" s="603" t="s">
        <v>3636</v>
      </c>
      <c r="Y98" s="603" t="s">
        <v>3637</v>
      </c>
      <c r="Z98" s="627">
        <v>1</v>
      </c>
      <c r="AA98" s="627" t="s">
        <v>3638</v>
      </c>
      <c r="AB98" s="603">
        <v>45275</v>
      </c>
      <c r="AC98" s="603">
        <v>45472</v>
      </c>
      <c r="AD98" s="603"/>
      <c r="AE98" s="604"/>
      <c r="AF98" s="604"/>
      <c r="AG98" s="605">
        <v>0</v>
      </c>
      <c r="AH98" s="605">
        <v>0</v>
      </c>
      <c r="AI98" s="605">
        <v>0</v>
      </c>
      <c r="AJ98" s="605">
        <v>0</v>
      </c>
      <c r="AK98" s="644">
        <v>0</v>
      </c>
      <c r="AL98" s="645" t="s">
        <v>48</v>
      </c>
      <c r="AM98" s="605"/>
      <c r="AN98" s="659">
        <f>Monitoreo!AN80</f>
        <v>0</v>
      </c>
      <c r="AO98" s="659">
        <f>Monitoreo!AO80</f>
        <v>0</v>
      </c>
      <c r="AP98" s="659">
        <f>Monitoreo!AP80</f>
        <v>0</v>
      </c>
      <c r="AQ98" s="659">
        <f>Monitoreo!AQ80</f>
        <v>0</v>
      </c>
      <c r="AR98" s="659">
        <f>Monitoreo!AR80</f>
        <v>0</v>
      </c>
      <c r="AS98" s="659">
        <f>Monitoreo!AS80</f>
        <v>0</v>
      </c>
      <c r="AT98" s="660">
        <f>Monitoreo!AT80</f>
        <v>143</v>
      </c>
      <c r="AU98" s="660" t="str">
        <f>Monitoreo!AU80</f>
        <v>CON TIEMPO</v>
      </c>
      <c r="AV98" s="659">
        <f>Evaluacion!AV98</f>
        <v>45415</v>
      </c>
      <c r="AW98" s="659" t="str">
        <f>Evaluacion!AW98</f>
        <v>No se reportó avance de las acciones formuladas durante el seguimiento</v>
      </c>
      <c r="AX98" s="659" t="str">
        <f>Evaluacion!AX98</f>
        <v xml:space="preserve">Acta y listado de asistencia socialización del Manual de Supervisión e Interventoría </v>
      </c>
      <c r="AY98" s="659" t="str">
        <f>Evaluacion!AY98</f>
        <v>Jean Paul Pinzón Riaño</v>
      </c>
      <c r="AZ98" s="659">
        <f>Evaluacion!AZ98</f>
        <v>0</v>
      </c>
      <c r="BA98" s="659" t="str">
        <f>Evaluacion!BA98</f>
        <v>ABIERTO</v>
      </c>
      <c r="BB98" s="659">
        <f>Evaluacion!BB98</f>
        <v>0</v>
      </c>
    </row>
    <row r="99" spans="1:54" ht="63.75" customHeight="1" x14ac:dyDescent="0.2">
      <c r="A99" s="592" t="s">
        <v>3639</v>
      </c>
      <c r="B99" s="617" t="s">
        <v>2602</v>
      </c>
      <c r="C99" s="618" t="s">
        <v>2834</v>
      </c>
      <c r="D99" s="618" t="s">
        <v>2604</v>
      </c>
      <c r="E99" s="598"/>
      <c r="F99" s="617" t="s">
        <v>2602</v>
      </c>
      <c r="G99" s="617" t="s">
        <v>3521</v>
      </c>
      <c r="H99" s="618" t="s">
        <v>2834</v>
      </c>
      <c r="I99" s="618" t="s">
        <v>2604</v>
      </c>
      <c r="J99" s="618" t="s">
        <v>3522</v>
      </c>
      <c r="K99" s="618" t="s">
        <v>2606</v>
      </c>
      <c r="L99" s="592"/>
      <c r="M99" s="592"/>
      <c r="N99" s="592"/>
      <c r="O99" s="617" t="s">
        <v>6</v>
      </c>
      <c r="P99" s="623">
        <v>14</v>
      </c>
      <c r="Q99" s="592" t="s">
        <v>3523</v>
      </c>
      <c r="R99" s="592">
        <v>2023</v>
      </c>
      <c r="S99" s="617" t="s">
        <v>3640</v>
      </c>
      <c r="T99" s="598" t="s">
        <v>3641</v>
      </c>
      <c r="U99" s="598" t="s">
        <v>3642</v>
      </c>
      <c r="V99" s="603" t="s">
        <v>3643</v>
      </c>
      <c r="W99" s="628">
        <v>1</v>
      </c>
      <c r="X99" s="603" t="s">
        <v>3628</v>
      </c>
      <c r="Y99" s="603" t="s">
        <v>3629</v>
      </c>
      <c r="Z99" s="627">
        <v>1</v>
      </c>
      <c r="AA99" s="627" t="s">
        <v>3630</v>
      </c>
      <c r="AB99" s="603">
        <v>45201</v>
      </c>
      <c r="AC99" s="603">
        <v>45321</v>
      </c>
      <c r="AD99" s="603"/>
      <c r="AE99" s="604"/>
      <c r="AF99" s="604"/>
      <c r="AG99" s="605">
        <v>0</v>
      </c>
      <c r="AH99" s="605">
        <v>0</v>
      </c>
      <c r="AI99" s="605">
        <v>0</v>
      </c>
      <c r="AJ99" s="605">
        <v>0</v>
      </c>
      <c r="AK99" s="644">
        <v>0</v>
      </c>
      <c r="AL99" s="645" t="s">
        <v>48</v>
      </c>
      <c r="AM99" s="605"/>
      <c r="AN99" s="659">
        <f>Monitoreo!AN81</f>
        <v>45337</v>
      </c>
      <c r="AO99" s="659" t="str">
        <f>Monitoreo!AO81</f>
        <v>PRIMER SEGUIMIENTO 2024: Se realizó la actualización Manual de Supervisión e interventoría  Versión 11 vigente a partir del 01/12/2023 numeral 5.2 Etapa Post – contractual, indicando que desde la supervisión y la Gerencia de Contratación se debe adelantar la revisión del expediente contractual en físico y en el SECOP II para proceder con la respectiva liquidación del contrato, así mismo se da lineamiento en cuanto a la liquidación de las Órdenes de Compra tramitadas por medio de la Tienda Virtual del Estado Colombiano, asi mismo se socializó mediante correo electrónico del 22 de enero loa cambios realizados al manual. 
Resultado del Indicador: (1/1)*100% = 100% 
Análisis del Indicador: Se actualizó el Manual de Supervisión e Interventoría, conforme a lo programado. Se reporta un avance en la meta del 100%
Estado: La actividad se encuentra finalizada</v>
      </c>
      <c r="AP99" s="659" t="str">
        <f>Monitoreo!AP81</f>
        <v>1. Manual de Supervisión e interventoría versión 11 vigente desde el 01/12/2023 
2. Correo de oficialización 
3. Correo de socialización del 22/01/2024.</v>
      </c>
      <c r="AQ99" s="659" t="str">
        <f>Monitoreo!AQ81</f>
        <v>Ninguna</v>
      </c>
      <c r="AR99" s="659">
        <f>Monitoreo!AR81</f>
        <v>1</v>
      </c>
      <c r="AS99" s="659" t="str">
        <f>Monitoreo!AS81</f>
        <v>CUMPLIMIENTO TOTAL</v>
      </c>
      <c r="AT99" s="660">
        <f>Monitoreo!AT81</f>
        <v>-8</v>
      </c>
      <c r="AU99" s="660" t="str">
        <f>Monitoreo!AU81</f>
        <v>VENCIDO</v>
      </c>
      <c r="AV99" s="677">
        <f>Evaluacion!AV99</f>
        <v>45341</v>
      </c>
      <c r="AW99" s="659" t="str">
        <f>Evaluacion!AW99</f>
        <v>Se evidencia el cumplimiento de la acción con la actualizó el Manual de Supervisión e Interventoría Versión 11 vigente a partir del 01/12/2023</v>
      </c>
      <c r="AX99" s="659" t="str">
        <f>Evaluacion!AX99</f>
        <v>N/A</v>
      </c>
      <c r="AY99" s="659" t="str">
        <f>Evaluacion!AY99</f>
        <v>Carlos Andrés Guerra Jiménez</v>
      </c>
      <c r="AZ99" s="664">
        <f>Evaluacion!AZ99</f>
        <v>1</v>
      </c>
      <c r="BA99" s="659" t="str">
        <f>Evaluacion!BA99</f>
        <v>CERRADO</v>
      </c>
      <c r="BB99" s="659">
        <f>Evaluacion!BB99</f>
        <v>0</v>
      </c>
    </row>
    <row r="100" spans="1:54" ht="271.5" customHeight="1" x14ac:dyDescent="0.2">
      <c r="A100" s="597" t="s">
        <v>3644</v>
      </c>
      <c r="B100" s="592" t="s">
        <v>3172</v>
      </c>
      <c r="C100" s="598" t="s">
        <v>2999</v>
      </c>
      <c r="D100" s="592" t="s">
        <v>3000</v>
      </c>
      <c r="E100" s="598"/>
      <c r="F100" s="617" t="s">
        <v>2805</v>
      </c>
      <c r="G100" s="617" t="s">
        <v>2806</v>
      </c>
      <c r="H100" s="618" t="s">
        <v>3143</v>
      </c>
      <c r="I100" s="618" t="s">
        <v>2770</v>
      </c>
      <c r="J100" s="618" t="s">
        <v>3645</v>
      </c>
      <c r="K100" s="618" t="s">
        <v>3646</v>
      </c>
      <c r="L100" s="592"/>
      <c r="M100" s="592"/>
      <c r="N100" s="592"/>
      <c r="O100" s="592" t="s">
        <v>8</v>
      </c>
      <c r="P100" s="623">
        <v>1</v>
      </c>
      <c r="Q100" s="592" t="s">
        <v>3647</v>
      </c>
      <c r="R100" s="592">
        <v>2023</v>
      </c>
      <c r="S100" s="617" t="s">
        <v>3648</v>
      </c>
      <c r="T100" s="598" t="s">
        <v>3649</v>
      </c>
      <c r="U100" s="598" t="s">
        <v>3650</v>
      </c>
      <c r="V100" s="603" t="s">
        <v>3651</v>
      </c>
      <c r="W100" s="628">
        <v>1</v>
      </c>
      <c r="X100" s="603" t="s">
        <v>3076</v>
      </c>
      <c r="Y100" s="603" t="s">
        <v>3652</v>
      </c>
      <c r="Z100" s="603" t="s">
        <v>3653</v>
      </c>
      <c r="AA100" s="603" t="s">
        <v>3654</v>
      </c>
      <c r="AB100" s="603">
        <v>45275</v>
      </c>
      <c r="AC100" s="603">
        <v>45381</v>
      </c>
      <c r="AD100" s="603"/>
      <c r="AE100" s="603"/>
      <c r="AF100" s="601"/>
      <c r="AG100" s="605">
        <v>0</v>
      </c>
      <c r="AH100" s="605">
        <v>0</v>
      </c>
      <c r="AI100" s="605">
        <v>0</v>
      </c>
      <c r="AJ100" s="605">
        <v>0</v>
      </c>
      <c r="AK100" s="644">
        <v>0</v>
      </c>
      <c r="AL100" s="645" t="s">
        <v>48</v>
      </c>
      <c r="AM100" s="605"/>
      <c r="AN100" s="659">
        <f>Monitoreo!AN82</f>
        <v>45401</v>
      </c>
      <c r="AO100" s="659" t="str">
        <f>Monitoreo!AO82</f>
        <v xml:space="preserve">Primer seguimiento: 
Avance de actividades: Desde la Subdirección Poblacional, con su Gerencia de Territorio y el equipo transversal ESCNNA, realizaron la creación del documento "ATENCIÓN A NIÑAS, NIÑOS Y 
ADOLESCENTES CON POSIBLE RIESGO ESCNNA" código M-DAL-PR-041, el día 13 de marzo del 2023 surgió la oficialización por parte de la oficina Asesora de Planeación, allí se establece el procedimiento, evidenciando la ruta de acción de los componentes de Socio legal, Sicosocial, además de la participación de los otros componentes que hacen parte del modelo pedagógico en la actividad 13.
Resultado del indicador: Documento oficializado / 1 documento proyectado= 1 documento ATENCIÓN A NIÑAS, NIÑOS Y ADOLESCENTES CON POSIBLE RIESGO ESCNNA oficializado el 13 de marzo del 2024
Análisis del indicador: Se reporta un avance del indicador del 100% con la creación y oficialización del procedimiento.
</v>
      </c>
      <c r="AP100" s="659" t="str">
        <f>Monitoreo!AP82</f>
        <v>*Documento oficializado ATENCIÓN A NIÑAS, NIÑOS Y 
ADOLESCENTES CON POSIBLE RIESGO ESCNNA" código M-DAL-PR-041
*Correo de Oficializaciòn MIPG 22 de marzo
*Acta socialziaciòn 13 de marzo*Listado de asistencia 22 de marzo
*Presentaciòn socializaciòn 22 de marzo
*Video socializaciòn</v>
      </c>
      <c r="AQ100" s="659" t="str">
        <f>Monitoreo!AQ82</f>
        <v>Ninguna</v>
      </c>
      <c r="AR100" s="659">
        <f>Monitoreo!AR82</f>
        <v>1</v>
      </c>
      <c r="AS100" s="659" t="str">
        <f>Monitoreo!AS82</f>
        <v>Se evidencia el procedimiento M-DAL-PR-041 - ATENCIÓN A NIÑAS, NIÑOS Y  ADOLESCENTES CON POSIBLE RIESGO ESCNNA, el cual fue oficialiado el día 13/03/2024 y acta de reunción con la socialización del procedimiento con fecha del 22/03/2024
La acción queda al 100%</v>
      </c>
      <c r="AT100" s="660">
        <f>Monitoreo!AT82</f>
        <v>52</v>
      </c>
      <c r="AU100" s="660" t="str">
        <f>Monitoreo!AU82</f>
        <v>CON TIEMPO</v>
      </c>
      <c r="AV100" s="677">
        <v>45412</v>
      </c>
      <c r="AW100" s="659" t="s">
        <v>3655</v>
      </c>
      <c r="AX100" s="659" t="s">
        <v>1512</v>
      </c>
      <c r="AY100" s="659" t="s">
        <v>3215</v>
      </c>
      <c r="AZ100" s="664">
        <v>1</v>
      </c>
      <c r="BA100" s="659" t="s">
        <v>49</v>
      </c>
      <c r="BB100" s="659">
        <f>Evaluacion!BB100</f>
        <v>0</v>
      </c>
    </row>
    <row r="101" spans="1:54" ht="54.75" customHeight="1" x14ac:dyDescent="0.2">
      <c r="A101" s="597" t="s">
        <v>3656</v>
      </c>
      <c r="B101" s="592" t="s">
        <v>3172</v>
      </c>
      <c r="C101" s="598" t="s">
        <v>2999</v>
      </c>
      <c r="D101" s="592" t="s">
        <v>3000</v>
      </c>
      <c r="E101" s="598"/>
      <c r="F101" s="617" t="s">
        <v>2852</v>
      </c>
      <c r="G101" s="617" t="s">
        <v>2853</v>
      </c>
      <c r="H101" s="618" t="s">
        <v>2854</v>
      </c>
      <c r="I101" s="618" t="s">
        <v>2684</v>
      </c>
      <c r="J101" s="618" t="s">
        <v>2685</v>
      </c>
      <c r="K101" s="618" t="s">
        <v>2686</v>
      </c>
      <c r="L101" s="592"/>
      <c r="M101" s="592"/>
      <c r="N101" s="592"/>
      <c r="O101" s="592" t="s">
        <v>8</v>
      </c>
      <c r="P101" s="623">
        <v>2</v>
      </c>
      <c r="Q101" s="592" t="s">
        <v>3647</v>
      </c>
      <c r="R101" s="592">
        <v>2023</v>
      </c>
      <c r="S101" s="617" t="s">
        <v>3657</v>
      </c>
      <c r="T101" s="598" t="s">
        <v>3658</v>
      </c>
      <c r="U101" s="598" t="s">
        <v>3659</v>
      </c>
      <c r="V101" s="603" t="s">
        <v>3660</v>
      </c>
      <c r="W101" s="628">
        <v>1</v>
      </c>
      <c r="X101" s="603" t="s">
        <v>3661</v>
      </c>
      <c r="Y101" s="603" t="s">
        <v>3662</v>
      </c>
      <c r="Z101" s="603" t="s">
        <v>3663</v>
      </c>
      <c r="AA101" s="603" t="s">
        <v>3664</v>
      </c>
      <c r="AB101" s="603">
        <v>45287</v>
      </c>
      <c r="AC101" s="603">
        <v>45412</v>
      </c>
      <c r="AD101" s="603"/>
      <c r="AE101" s="603"/>
      <c r="AF101" s="601"/>
      <c r="AG101" s="605">
        <v>0</v>
      </c>
      <c r="AH101" s="605">
        <v>0</v>
      </c>
      <c r="AI101" s="605">
        <v>0</v>
      </c>
      <c r="AJ101" s="605">
        <v>0</v>
      </c>
      <c r="AK101" s="644">
        <v>0</v>
      </c>
      <c r="AL101" s="647" t="s">
        <v>48</v>
      </c>
      <c r="AM101" s="605"/>
      <c r="AN101" s="659">
        <f>Monitoreo!AN83</f>
        <v>45401</v>
      </c>
      <c r="AO101" s="659" t="str">
        <f>Monitoreo!AO83</f>
        <v xml:space="preserve">Primer seguimiento: 
Avance de actividades: Desde la Subdirección de Lineamientos y Politicas, con la estartegia transversal ESCNNA, se realizò la actualizaciòn del Manual Operativo ESCNNA, de acuerdo a la oferta actual de las dinamicas del fenomeno, se enviò para revisiòn de la Oficina Asesora de Planeaciòn el 12 de abril, a la espera de la retoalimnetaciòn y socializaciòn del mismo.
Resultado del indicador: Documento Manual oficializado / 1 documento Manual proyectado= 0
Análisis del indicador: Se reporta un avance del indicador del 10%, con la creaciòn en borrador del documento.
</v>
      </c>
      <c r="AP101" s="659" t="str">
        <f>Monitoreo!AP83</f>
        <v>*Correo enviado a planeaciòn
*Documento borrador</v>
      </c>
      <c r="AQ101" s="659" t="str">
        <f>Monitoreo!AQ83</f>
        <v>Actualiza y oficializar el Manual operativo de ESCNNA</v>
      </c>
      <c r="AR101" s="659">
        <f>Monitoreo!AR83</f>
        <v>0.05</v>
      </c>
      <c r="AS101" s="659" t="str">
        <f>Monitoreo!AS83</f>
        <v>Se adjunta correo con el envio del documento a OAP para su revisión.
Queda pendiente la actualización y oficialización del manual
La acción queda al 5%</v>
      </c>
      <c r="AT101" s="660">
        <f>Monitoreo!AT83</f>
        <v>83</v>
      </c>
      <c r="AU101" s="660" t="str">
        <f>Monitoreo!AU83</f>
        <v>CON TIEMPO</v>
      </c>
      <c r="AV101" s="699">
        <f>Evaluacion!AV101</f>
        <v>45412</v>
      </c>
      <c r="AW101" s="659" t="str">
        <f>Evaluacion!AW101</f>
        <v>Se evidencia avance de la acción con la elaboración de documento borrador de la nueva versión del Manual operativo de ESCNNA, el cual fue remitido para revisión de la Oficina de Planeación mediante correo electrónico del 12/04/2024.</v>
      </c>
      <c r="AX101" s="659" t="str">
        <f>Evaluacion!AX101</f>
        <v>Formalización y socialización de la nueva versión del Manual operativo de ESCNNA.</v>
      </c>
      <c r="AY101" s="659" t="str">
        <f>Evaluacion!AY101</f>
        <v>Ana Yolanda Garzón Gachancipá</v>
      </c>
      <c r="AZ101" s="659">
        <f>Evaluacion!AZ101</f>
        <v>0.05</v>
      </c>
      <c r="BA101" s="659" t="str">
        <f>Evaluacion!BA101</f>
        <v>ABIERTO</v>
      </c>
      <c r="BB101" s="659">
        <f>Evaluacion!BB101</f>
        <v>0</v>
      </c>
    </row>
    <row r="102" spans="1:54" ht="39" customHeight="1" thickBot="1" x14ac:dyDescent="0.25">
      <c r="A102" s="592" t="s">
        <v>3665</v>
      </c>
      <c r="B102" s="624" t="s">
        <v>3398</v>
      </c>
      <c r="C102" s="598" t="s">
        <v>3399</v>
      </c>
      <c r="D102" s="592" t="s">
        <v>3400</v>
      </c>
      <c r="E102" s="624"/>
      <c r="F102" s="625" t="s">
        <v>3268</v>
      </c>
      <c r="G102" s="625" t="s">
        <v>3269</v>
      </c>
      <c r="H102" s="626" t="s">
        <v>313</v>
      </c>
      <c r="I102" s="626" t="s">
        <v>95</v>
      </c>
      <c r="J102" s="626" t="s">
        <v>84</v>
      </c>
      <c r="K102" s="626" t="s">
        <v>84</v>
      </c>
      <c r="L102" s="592"/>
      <c r="M102" s="592"/>
      <c r="N102" s="592"/>
      <c r="O102" s="617" t="s">
        <v>6</v>
      </c>
      <c r="P102" s="591" t="s">
        <v>3415</v>
      </c>
      <c r="Q102" s="592" t="s">
        <v>3666</v>
      </c>
      <c r="R102" s="592">
        <v>2023</v>
      </c>
      <c r="S102" s="617" t="s">
        <v>3667</v>
      </c>
      <c r="T102" s="592" t="s">
        <v>3668</v>
      </c>
      <c r="U102" s="591" t="s">
        <v>3669</v>
      </c>
      <c r="V102" s="598" t="s">
        <v>3670</v>
      </c>
      <c r="W102" s="628">
        <v>1</v>
      </c>
      <c r="X102" s="603" t="s">
        <v>3061</v>
      </c>
      <c r="Y102" s="603" t="s">
        <v>3671</v>
      </c>
      <c r="Z102" s="603" t="s">
        <v>3672</v>
      </c>
      <c r="AA102" s="603" t="s">
        <v>3673</v>
      </c>
      <c r="AB102" s="669">
        <v>45261</v>
      </c>
      <c r="AC102" s="669">
        <v>45291</v>
      </c>
      <c r="AD102" s="602">
        <v>45300</v>
      </c>
      <c r="AE102" s="601"/>
      <c r="AF102" s="601"/>
      <c r="AG102" s="640">
        <v>45296</v>
      </c>
      <c r="AH102" s="605" t="s">
        <v>3674</v>
      </c>
      <c r="AI102" s="605" t="s">
        <v>1512</v>
      </c>
      <c r="AJ102" s="605" t="s">
        <v>2841</v>
      </c>
      <c r="AK102" s="644">
        <v>1</v>
      </c>
      <c r="AL102" s="645" t="s">
        <v>49</v>
      </c>
      <c r="AM102" s="605"/>
      <c r="AN102" s="662" t="s">
        <v>2945</v>
      </c>
      <c r="AO102" s="662" t="s">
        <v>2945</v>
      </c>
      <c r="AP102" s="663" t="s">
        <v>84</v>
      </c>
      <c r="AQ102" s="663" t="s">
        <v>84</v>
      </c>
      <c r="AR102" s="664">
        <v>1</v>
      </c>
      <c r="AS102" s="662" t="s">
        <v>155</v>
      </c>
      <c r="AT102" s="665" t="s">
        <v>2946</v>
      </c>
      <c r="AU102" s="665" t="s">
        <v>2946</v>
      </c>
      <c r="AV102" s="663" t="s">
        <v>84</v>
      </c>
      <c r="AW102" s="662" t="s">
        <v>2945</v>
      </c>
      <c r="AX102" s="662" t="s">
        <v>2947</v>
      </c>
      <c r="AY102" s="663" t="s">
        <v>97</v>
      </c>
      <c r="AZ102" s="666">
        <v>1</v>
      </c>
      <c r="BA102" s="665" t="s">
        <v>49</v>
      </c>
      <c r="BB102" s="662"/>
    </row>
    <row r="103" spans="1:54" ht="29.1" customHeight="1" x14ac:dyDescent="0.25">
      <c r="A103" s="597"/>
      <c r="B103" s="592"/>
      <c r="C103" s="598"/>
      <c r="D103" s="592"/>
      <c r="E103" s="598"/>
      <c r="F103" s="591"/>
      <c r="G103" s="591"/>
      <c r="H103" s="599"/>
      <c r="I103" s="600"/>
      <c r="J103" s="600"/>
      <c r="K103" s="600"/>
      <c r="L103" s="592"/>
      <c r="M103" s="592"/>
      <c r="N103" s="592"/>
      <c r="O103" s="592"/>
      <c r="P103" s="591"/>
      <c r="Q103" s="592"/>
      <c r="R103" s="592"/>
      <c r="S103" s="592"/>
      <c r="T103" s="592"/>
      <c r="U103" s="591"/>
      <c r="V103" s="598"/>
      <c r="W103" s="592"/>
      <c r="X103" s="592"/>
      <c r="Y103" s="592"/>
      <c r="Z103" s="592"/>
      <c r="AA103" s="592"/>
      <c r="AB103" s="601"/>
      <c r="AC103" s="601"/>
      <c r="AD103" s="602"/>
      <c r="AE103" s="601"/>
      <c r="AF103" s="601"/>
      <c r="AG103" s="605"/>
      <c r="AH103" s="605"/>
      <c r="AI103" s="605"/>
      <c r="AJ103" s="605"/>
      <c r="AK103" s="605"/>
      <c r="AL103" s="605"/>
      <c r="AM103" s="605"/>
      <c r="AN103" s="605"/>
      <c r="AO103" s="605"/>
      <c r="AP103" s="605"/>
      <c r="AQ103" s="605"/>
      <c r="AR103" s="605"/>
      <c r="AS103" s="605"/>
      <c r="AT103" s="645"/>
      <c r="AU103" s="645"/>
      <c r="AV103" s="605"/>
      <c r="AW103" s="605"/>
      <c r="AX103" s="605"/>
      <c r="AY103" s="605"/>
      <c r="AZ103" s="605"/>
      <c r="BA103" s="645"/>
      <c r="BB103" s="605"/>
    </row>
    <row r="104" spans="1:54" ht="29.1" customHeight="1" thickBot="1" x14ac:dyDescent="0.3">
      <c r="A104" s="597"/>
      <c r="B104" s="592"/>
      <c r="C104" s="598"/>
      <c r="D104" s="592"/>
      <c r="E104" s="598"/>
      <c r="F104" s="591"/>
      <c r="G104" s="591"/>
      <c r="H104" s="599"/>
      <c r="I104" s="600"/>
      <c r="J104" s="600"/>
      <c r="K104" s="600"/>
      <c r="L104" s="592"/>
      <c r="M104" s="592"/>
      <c r="N104" s="592"/>
      <c r="O104" s="592"/>
      <c r="P104" s="591"/>
      <c r="Q104" s="592"/>
      <c r="R104" s="592"/>
      <c r="S104" s="592"/>
      <c r="T104" s="592"/>
      <c r="U104" s="591"/>
      <c r="V104" s="598"/>
      <c r="W104" s="592"/>
      <c r="X104" s="592"/>
      <c r="Y104" s="592"/>
      <c r="Z104" s="592"/>
      <c r="AA104" s="592"/>
      <c r="AB104" s="601"/>
      <c r="AC104" s="601"/>
      <c r="AD104" s="602"/>
      <c r="AE104" s="601"/>
      <c r="AF104" s="601"/>
      <c r="AG104" s="605"/>
      <c r="AH104" s="605"/>
      <c r="AI104" s="605"/>
      <c r="AJ104" s="605"/>
      <c r="AK104" s="605"/>
      <c r="AL104" s="605"/>
      <c r="AM104" s="605"/>
      <c r="AN104" s="605"/>
      <c r="AO104" s="605"/>
      <c r="AP104" s="605"/>
      <c r="AQ104" s="605"/>
      <c r="AR104" s="605"/>
      <c r="AS104" s="605"/>
      <c r="AT104" s="645"/>
      <c r="AU104" s="645"/>
      <c r="AV104" s="605"/>
      <c r="AW104" s="605"/>
      <c r="AX104" s="605"/>
      <c r="AY104" s="605"/>
      <c r="AZ104" s="605"/>
      <c r="BA104" s="645"/>
      <c r="BB104" s="605"/>
    </row>
    <row r="105" spans="1:54" ht="29.1" customHeight="1" thickBot="1" x14ac:dyDescent="0.3">
      <c r="A105" s="597"/>
      <c r="B105" s="592"/>
      <c r="C105" s="598"/>
      <c r="D105" s="592"/>
      <c r="E105" s="598"/>
      <c r="F105" s="591"/>
      <c r="G105" s="591"/>
      <c r="H105" s="599"/>
      <c r="I105" s="600"/>
      <c r="J105" s="600"/>
      <c r="K105" s="600"/>
      <c r="L105" s="592"/>
      <c r="M105" s="592"/>
      <c r="N105" s="592"/>
      <c r="O105" s="592"/>
      <c r="P105" s="591"/>
      <c r="Q105" s="592"/>
      <c r="R105" s="592"/>
      <c r="S105" s="592"/>
      <c r="T105" s="592"/>
      <c r="U105" s="591"/>
      <c r="V105" s="598"/>
      <c r="W105" s="592"/>
      <c r="X105" s="592"/>
      <c r="Y105" s="592"/>
      <c r="Z105" s="592"/>
      <c r="AA105" s="592"/>
      <c r="AB105" s="601"/>
      <c r="AC105" s="601"/>
      <c r="AD105" s="602"/>
      <c r="AE105" s="601"/>
      <c r="AF105" s="601"/>
      <c r="AG105" s="605"/>
      <c r="AH105" s="605"/>
      <c r="AI105" s="605"/>
      <c r="AJ105" s="605"/>
      <c r="AK105" s="605"/>
      <c r="AL105" s="605"/>
      <c r="AM105" s="605"/>
      <c r="AN105" s="605"/>
      <c r="AO105" s="605"/>
      <c r="AP105" s="605"/>
      <c r="AQ105" s="605"/>
      <c r="AR105" s="605"/>
      <c r="AS105" s="605"/>
      <c r="AT105" s="645"/>
      <c r="AU105" s="645"/>
      <c r="AV105" s="605"/>
      <c r="AW105" s="605"/>
      <c r="AX105" s="605"/>
      <c r="AY105" s="605"/>
      <c r="AZ105" s="605"/>
      <c r="BA105" s="645"/>
      <c r="BB105" s="605"/>
    </row>
    <row r="106" spans="1:54" ht="29.1" customHeight="1" thickBot="1" x14ac:dyDescent="0.3">
      <c r="A106" s="597"/>
      <c r="B106" s="592"/>
      <c r="C106" s="598"/>
      <c r="D106" s="592"/>
      <c r="E106" s="598"/>
      <c r="F106" s="591"/>
      <c r="G106" s="591"/>
      <c r="H106" s="599"/>
      <c r="I106" s="600"/>
      <c r="J106" s="600"/>
      <c r="K106" s="600"/>
      <c r="L106" s="592"/>
      <c r="M106" s="592"/>
      <c r="N106" s="592"/>
      <c r="O106" s="592"/>
      <c r="P106" s="591"/>
      <c r="Q106" s="592"/>
      <c r="R106" s="592"/>
      <c r="S106" s="592"/>
      <c r="T106" s="592"/>
      <c r="U106" s="591"/>
      <c r="V106" s="598"/>
      <c r="W106" s="592"/>
      <c r="X106" s="592"/>
      <c r="Y106" s="592"/>
      <c r="Z106" s="592"/>
      <c r="AA106" s="592"/>
      <c r="AB106" s="601"/>
      <c r="AC106" s="601"/>
      <c r="AD106" s="602"/>
      <c r="AE106" s="601"/>
      <c r="AF106" s="601"/>
      <c r="AG106" s="605"/>
      <c r="AH106" s="605"/>
      <c r="AI106" s="605"/>
      <c r="AJ106" s="605"/>
      <c r="AK106" s="605"/>
      <c r="AL106" s="605"/>
      <c r="AM106" s="605"/>
      <c r="AN106" s="605"/>
      <c r="AO106" s="605"/>
      <c r="AP106" s="605"/>
      <c r="AQ106" s="605"/>
      <c r="AR106" s="605"/>
      <c r="AS106" s="605"/>
      <c r="AT106" s="645"/>
      <c r="AU106" s="645"/>
      <c r="AV106" s="605"/>
      <c r="AW106" s="605"/>
      <c r="AX106" s="605"/>
      <c r="AY106" s="605"/>
      <c r="AZ106" s="605"/>
      <c r="BA106" s="645"/>
      <c r="BB106" s="605"/>
    </row>
    <row r="107" spans="1:54" ht="29.1" customHeight="1" thickBot="1" x14ac:dyDescent="0.3">
      <c r="A107" s="597"/>
      <c r="B107" s="592"/>
      <c r="C107" s="598"/>
      <c r="D107" s="592"/>
      <c r="E107" s="598"/>
      <c r="F107" s="591"/>
      <c r="G107" s="591"/>
      <c r="H107" s="599"/>
      <c r="I107" s="600"/>
      <c r="J107" s="600"/>
      <c r="K107" s="600"/>
      <c r="L107" s="592"/>
      <c r="M107" s="592"/>
      <c r="N107" s="592"/>
      <c r="O107" s="592"/>
      <c r="P107" s="591"/>
      <c r="Q107" s="592"/>
      <c r="R107" s="592"/>
      <c r="S107" s="592"/>
      <c r="T107" s="592"/>
      <c r="U107" s="591"/>
      <c r="V107" s="598"/>
      <c r="W107" s="592"/>
      <c r="X107" s="592"/>
      <c r="Y107" s="592"/>
      <c r="Z107" s="592"/>
      <c r="AA107" s="592"/>
      <c r="AB107" s="601"/>
      <c r="AC107" s="601"/>
      <c r="AD107" s="602"/>
      <c r="AE107" s="601"/>
      <c r="AF107" s="601"/>
      <c r="AG107" s="605"/>
      <c r="AH107" s="605"/>
      <c r="AI107" s="605"/>
      <c r="AJ107" s="605"/>
      <c r="AK107" s="605"/>
      <c r="AL107" s="605"/>
      <c r="AM107" s="605"/>
      <c r="AN107" s="605"/>
      <c r="AO107" s="605"/>
      <c r="AP107" s="605"/>
      <c r="AQ107" s="605"/>
      <c r="AR107" s="605"/>
      <c r="AS107" s="605"/>
      <c r="AT107" s="645"/>
      <c r="AU107" s="645"/>
      <c r="AV107" s="605"/>
      <c r="AW107" s="605"/>
      <c r="AX107" s="605"/>
      <c r="AY107" s="605"/>
      <c r="AZ107" s="605"/>
      <c r="BA107" s="645"/>
      <c r="BB107" s="605"/>
    </row>
    <row r="108" spans="1:54" ht="29.1" customHeight="1" thickBot="1" x14ac:dyDescent="0.3">
      <c r="A108" s="597"/>
      <c r="B108" s="592"/>
      <c r="C108" s="598"/>
      <c r="D108" s="592"/>
      <c r="E108" s="598"/>
      <c r="F108" s="591"/>
      <c r="G108" s="591"/>
      <c r="H108" s="599"/>
      <c r="I108" s="600"/>
      <c r="J108" s="600"/>
      <c r="K108" s="600"/>
      <c r="L108" s="592"/>
      <c r="M108" s="592"/>
      <c r="N108" s="592"/>
      <c r="O108" s="592"/>
      <c r="P108" s="591"/>
      <c r="Q108" s="592"/>
      <c r="R108" s="592"/>
      <c r="S108" s="592"/>
      <c r="T108" s="592"/>
      <c r="U108" s="591"/>
      <c r="V108" s="598"/>
      <c r="W108" s="592"/>
      <c r="X108" s="592"/>
      <c r="Y108" s="592"/>
      <c r="Z108" s="592"/>
      <c r="AA108" s="592"/>
      <c r="AB108" s="601"/>
      <c r="AC108" s="601"/>
      <c r="AD108" s="602"/>
      <c r="AE108" s="601"/>
      <c r="AF108" s="601"/>
      <c r="AG108" s="605"/>
      <c r="AH108" s="605"/>
      <c r="AI108" s="605"/>
      <c r="AJ108" s="605"/>
      <c r="AK108" s="605"/>
      <c r="AL108" s="605"/>
      <c r="AM108" s="605"/>
      <c r="AN108" s="605"/>
      <c r="AO108" s="605"/>
      <c r="AP108" s="605"/>
      <c r="AQ108" s="605"/>
      <c r="AR108" s="605"/>
      <c r="AS108" s="605"/>
      <c r="AT108" s="645"/>
      <c r="AU108" s="645"/>
      <c r="AV108" s="605"/>
      <c r="AW108" s="605"/>
      <c r="AX108" s="605"/>
      <c r="AY108" s="605"/>
      <c r="AZ108" s="605"/>
      <c r="BA108" s="645"/>
      <c r="BB108" s="605"/>
    </row>
    <row r="109" spans="1:54" ht="29.1" customHeight="1" thickBot="1" x14ac:dyDescent="0.3">
      <c r="A109" s="597"/>
      <c r="B109" s="592"/>
      <c r="C109" s="598"/>
      <c r="D109" s="592"/>
      <c r="E109" s="598"/>
      <c r="F109" s="591"/>
      <c r="G109" s="591"/>
      <c r="H109" s="599"/>
      <c r="I109" s="600"/>
      <c r="J109" s="600"/>
      <c r="K109" s="600"/>
      <c r="L109" s="592"/>
      <c r="M109" s="592"/>
      <c r="N109" s="592"/>
      <c r="O109" s="592"/>
      <c r="P109" s="591"/>
      <c r="Q109" s="592"/>
      <c r="R109" s="592"/>
      <c r="S109" s="592"/>
      <c r="T109" s="592"/>
      <c r="U109" s="591"/>
      <c r="V109" s="598"/>
      <c r="W109" s="592"/>
      <c r="X109" s="592"/>
      <c r="Y109" s="592"/>
      <c r="Z109" s="592"/>
      <c r="AA109" s="592"/>
      <c r="AB109" s="601"/>
      <c r="AC109" s="601"/>
      <c r="AD109" s="602"/>
      <c r="AE109" s="601"/>
      <c r="AF109" s="601"/>
      <c r="AG109" s="605"/>
      <c r="AH109" s="605"/>
      <c r="AI109" s="605"/>
      <c r="AJ109" s="605"/>
      <c r="AK109" s="605"/>
      <c r="AL109" s="605"/>
      <c r="AM109" s="605"/>
      <c r="AN109" s="605"/>
      <c r="AO109" s="605"/>
      <c r="AP109" s="605"/>
      <c r="AQ109" s="605"/>
      <c r="AR109" s="605"/>
      <c r="AS109" s="605"/>
      <c r="AT109" s="645"/>
      <c r="AU109" s="645"/>
      <c r="AV109" s="605"/>
      <c r="AW109" s="605"/>
      <c r="AX109" s="605"/>
      <c r="AY109" s="605"/>
      <c r="AZ109" s="605"/>
      <c r="BA109" s="645"/>
      <c r="BB109" s="605"/>
    </row>
    <row r="110" spans="1:54" ht="29.1" customHeight="1" thickBot="1" x14ac:dyDescent="0.3">
      <c r="A110" s="597"/>
      <c r="B110" s="592"/>
      <c r="C110" s="598"/>
      <c r="D110" s="592"/>
      <c r="E110" s="598"/>
      <c r="F110" s="591"/>
      <c r="G110" s="591"/>
      <c r="H110" s="599"/>
      <c r="I110" s="600"/>
      <c r="J110" s="600"/>
      <c r="K110" s="600"/>
      <c r="L110" s="592"/>
      <c r="M110" s="592"/>
      <c r="N110" s="592"/>
      <c r="O110" s="592"/>
      <c r="P110" s="591"/>
      <c r="Q110" s="592"/>
      <c r="R110" s="592"/>
      <c r="S110" s="592"/>
      <c r="T110" s="592"/>
      <c r="U110" s="591"/>
      <c r="V110" s="598"/>
      <c r="W110" s="592"/>
      <c r="X110" s="592"/>
      <c r="Y110" s="592"/>
      <c r="Z110" s="592"/>
      <c r="AA110" s="592"/>
      <c r="AB110" s="601"/>
      <c r="AC110" s="601"/>
      <c r="AD110" s="602"/>
      <c r="AE110" s="601"/>
      <c r="AF110" s="601"/>
      <c r="AG110" s="605"/>
      <c r="AH110" s="605"/>
      <c r="AI110" s="605"/>
      <c r="AJ110" s="605"/>
      <c r="AK110" s="605"/>
      <c r="AL110" s="605"/>
      <c r="AM110" s="605"/>
      <c r="AN110" s="605"/>
      <c r="AO110" s="605"/>
      <c r="AP110" s="605"/>
      <c r="AQ110" s="605"/>
      <c r="AR110" s="605"/>
      <c r="AS110" s="605"/>
      <c r="AT110" s="645"/>
      <c r="AU110" s="645"/>
      <c r="AV110" s="605"/>
      <c r="AW110" s="605"/>
      <c r="AX110" s="605"/>
      <c r="AY110" s="605"/>
      <c r="AZ110" s="605"/>
      <c r="BA110" s="645"/>
      <c r="BB110" s="605"/>
    </row>
    <row r="111" spans="1:54" ht="29.1" customHeight="1" thickBot="1" x14ac:dyDescent="0.3">
      <c r="A111" s="597"/>
      <c r="B111" s="592"/>
      <c r="C111" s="598"/>
      <c r="D111" s="592"/>
      <c r="E111" s="598"/>
      <c r="F111" s="591"/>
      <c r="G111" s="591"/>
      <c r="H111" s="599"/>
      <c r="I111" s="600"/>
      <c r="J111" s="600"/>
      <c r="K111" s="600"/>
      <c r="L111" s="592"/>
      <c r="M111" s="592"/>
      <c r="N111" s="592"/>
      <c r="O111" s="592"/>
      <c r="P111" s="591"/>
      <c r="Q111" s="592"/>
      <c r="R111" s="592"/>
      <c r="S111" s="592"/>
      <c r="T111" s="592"/>
      <c r="U111" s="591"/>
      <c r="V111" s="598"/>
      <c r="W111" s="592"/>
      <c r="X111" s="592"/>
      <c r="Y111" s="592"/>
      <c r="Z111" s="592"/>
      <c r="AA111" s="592"/>
      <c r="AB111" s="601"/>
      <c r="AC111" s="601"/>
      <c r="AD111" s="602"/>
      <c r="AE111" s="601"/>
      <c r="AF111" s="601"/>
      <c r="AG111" s="605"/>
      <c r="AH111" s="605"/>
      <c r="AI111" s="605"/>
      <c r="AJ111" s="605"/>
      <c r="AK111" s="605"/>
      <c r="AL111" s="605"/>
      <c r="AM111" s="605"/>
      <c r="AN111" s="605"/>
      <c r="AO111" s="605"/>
      <c r="AP111" s="605"/>
      <c r="AQ111" s="605"/>
      <c r="AR111" s="605"/>
      <c r="AS111" s="605"/>
      <c r="AT111" s="645"/>
      <c r="AU111" s="645"/>
      <c r="AV111" s="605"/>
      <c r="AW111" s="605"/>
      <c r="AX111" s="605"/>
      <c r="AY111" s="605"/>
      <c r="AZ111" s="605"/>
      <c r="BA111" s="645"/>
      <c r="BB111" s="605"/>
    </row>
    <row r="112" spans="1:54" ht="29.1" customHeight="1" thickBot="1" x14ac:dyDescent="0.3">
      <c r="A112" s="597"/>
      <c r="B112" s="592"/>
      <c r="C112" s="598"/>
      <c r="D112" s="592"/>
      <c r="E112" s="598"/>
      <c r="F112" s="591"/>
      <c r="G112" s="591"/>
      <c r="H112" s="599"/>
      <c r="I112" s="600"/>
      <c r="J112" s="600"/>
      <c r="K112" s="600"/>
      <c r="L112" s="592"/>
      <c r="M112" s="592"/>
      <c r="N112" s="592"/>
      <c r="O112" s="592"/>
      <c r="P112" s="591"/>
      <c r="Q112" s="592"/>
      <c r="R112" s="592"/>
      <c r="S112" s="592"/>
      <c r="T112" s="592"/>
      <c r="U112" s="591"/>
      <c r="V112" s="598"/>
      <c r="W112" s="592"/>
      <c r="X112" s="592"/>
      <c r="Y112" s="592"/>
      <c r="Z112" s="592"/>
      <c r="AA112" s="592"/>
      <c r="AB112" s="601"/>
      <c r="AC112" s="601"/>
      <c r="AD112" s="602"/>
      <c r="AE112" s="601"/>
      <c r="AF112" s="601"/>
      <c r="AG112" s="605"/>
      <c r="AH112" s="605"/>
      <c r="AI112" s="605"/>
      <c r="AJ112" s="605"/>
      <c r="AK112" s="605"/>
      <c r="AL112" s="605"/>
      <c r="AM112" s="605"/>
      <c r="AN112" s="605"/>
      <c r="AO112" s="605"/>
      <c r="AP112" s="605"/>
      <c r="AQ112" s="605"/>
      <c r="AR112" s="605"/>
      <c r="AS112" s="605"/>
      <c r="AT112" s="645"/>
      <c r="AU112" s="645"/>
      <c r="AV112" s="605"/>
      <c r="AW112" s="605"/>
      <c r="AX112" s="605"/>
      <c r="AY112" s="605"/>
      <c r="AZ112" s="605"/>
      <c r="BA112" s="645"/>
      <c r="BB112" s="605"/>
    </row>
    <row r="113" spans="1:54" ht="29.1" customHeight="1" thickBot="1" x14ac:dyDescent="0.3">
      <c r="A113" s="597"/>
      <c r="B113" s="592"/>
      <c r="C113" s="598"/>
      <c r="D113" s="592"/>
      <c r="E113" s="598"/>
      <c r="F113" s="591"/>
      <c r="G113" s="591"/>
      <c r="H113" s="599"/>
      <c r="I113" s="600"/>
      <c r="J113" s="600"/>
      <c r="K113" s="600"/>
      <c r="L113" s="592"/>
      <c r="M113" s="592"/>
      <c r="N113" s="592"/>
      <c r="O113" s="592"/>
      <c r="P113" s="591"/>
      <c r="Q113" s="592"/>
      <c r="R113" s="592"/>
      <c r="S113" s="592"/>
      <c r="T113" s="592"/>
      <c r="U113" s="591"/>
      <c r="V113" s="598"/>
      <c r="W113" s="592"/>
      <c r="X113" s="592"/>
      <c r="Y113" s="592"/>
      <c r="Z113" s="592"/>
      <c r="AA113" s="592"/>
      <c r="AB113" s="601"/>
      <c r="AC113" s="601"/>
      <c r="AD113" s="602"/>
      <c r="AE113" s="601"/>
      <c r="AF113" s="601"/>
      <c r="AG113" s="605"/>
      <c r="AH113" s="605"/>
      <c r="AI113" s="605"/>
      <c r="AJ113" s="605"/>
      <c r="AK113" s="605"/>
      <c r="AL113" s="605"/>
      <c r="AM113" s="605"/>
      <c r="AN113" s="605"/>
      <c r="AO113" s="605"/>
      <c r="AP113" s="605"/>
      <c r="AQ113" s="605"/>
      <c r="AR113" s="605"/>
      <c r="AS113" s="605"/>
      <c r="AT113" s="645"/>
      <c r="AU113" s="645"/>
      <c r="AV113" s="605"/>
      <c r="AW113" s="605"/>
      <c r="AX113" s="605"/>
      <c r="AY113" s="605"/>
      <c r="AZ113" s="605"/>
      <c r="BA113" s="645"/>
      <c r="BB113" s="605"/>
    </row>
    <row r="114" spans="1:54" ht="29.1" customHeight="1" thickBot="1" x14ac:dyDescent="0.3">
      <c r="A114" s="597"/>
      <c r="B114" s="592"/>
      <c r="C114" s="598"/>
      <c r="D114" s="592"/>
      <c r="E114" s="598"/>
      <c r="F114" s="591"/>
      <c r="G114" s="591"/>
      <c r="H114" s="599"/>
      <c r="I114" s="600"/>
      <c r="J114" s="600"/>
      <c r="K114" s="600"/>
      <c r="L114" s="592"/>
      <c r="M114" s="592"/>
      <c r="N114" s="592"/>
      <c r="O114" s="592"/>
      <c r="P114" s="591"/>
      <c r="Q114" s="592"/>
      <c r="R114" s="592"/>
      <c r="S114" s="592"/>
      <c r="T114" s="592"/>
      <c r="U114" s="591"/>
      <c r="V114" s="598"/>
      <c r="W114" s="592"/>
      <c r="X114" s="592"/>
      <c r="Y114" s="592"/>
      <c r="Z114" s="592"/>
      <c r="AA114" s="592"/>
      <c r="AB114" s="601"/>
      <c r="AC114" s="601"/>
      <c r="AD114" s="602"/>
      <c r="AE114" s="601"/>
      <c r="AF114" s="601"/>
      <c r="AG114" s="605"/>
      <c r="AH114" s="605"/>
      <c r="AI114" s="605"/>
      <c r="AJ114" s="605"/>
      <c r="AK114" s="605"/>
      <c r="AL114" s="605"/>
      <c r="AM114" s="605"/>
      <c r="AN114" s="605"/>
      <c r="AO114" s="605"/>
      <c r="AP114" s="605"/>
      <c r="AQ114" s="605"/>
      <c r="AR114" s="605"/>
      <c r="AS114" s="605"/>
      <c r="AT114" s="645"/>
      <c r="AU114" s="645"/>
      <c r="AV114" s="605"/>
      <c r="AW114" s="605"/>
      <c r="AX114" s="605"/>
      <c r="AY114" s="605"/>
      <c r="AZ114" s="605"/>
      <c r="BA114" s="645"/>
      <c r="BB114" s="605"/>
    </row>
    <row r="115" spans="1:54" ht="29.1" customHeight="1" thickBot="1" x14ac:dyDescent="0.3">
      <c r="A115" s="597"/>
      <c r="B115" s="592"/>
      <c r="C115" s="598"/>
      <c r="D115" s="592"/>
      <c r="E115" s="598"/>
      <c r="F115" s="591"/>
      <c r="G115" s="591"/>
      <c r="H115" s="599"/>
      <c r="I115" s="600"/>
      <c r="J115" s="600"/>
      <c r="K115" s="600"/>
      <c r="L115" s="592"/>
      <c r="M115" s="592"/>
      <c r="N115" s="592"/>
      <c r="O115" s="592"/>
      <c r="P115" s="591"/>
      <c r="Q115" s="592"/>
      <c r="R115" s="592"/>
      <c r="S115" s="592"/>
      <c r="T115" s="592"/>
      <c r="U115" s="591"/>
      <c r="V115" s="598"/>
      <c r="W115" s="592"/>
      <c r="X115" s="592"/>
      <c r="Y115" s="592"/>
      <c r="Z115" s="592"/>
      <c r="AA115" s="592"/>
      <c r="AB115" s="601"/>
      <c r="AC115" s="601"/>
      <c r="AD115" s="602"/>
      <c r="AE115" s="601"/>
      <c r="AF115" s="601"/>
      <c r="AG115" s="605"/>
      <c r="AH115" s="605"/>
      <c r="AI115" s="605"/>
      <c r="AJ115" s="605"/>
      <c r="AK115" s="605"/>
      <c r="AL115" s="605"/>
      <c r="AM115" s="605"/>
      <c r="AN115" s="605"/>
      <c r="AO115" s="605"/>
      <c r="AP115" s="605"/>
      <c r="AQ115" s="605"/>
      <c r="AR115" s="605"/>
      <c r="AS115" s="605"/>
      <c r="AT115" s="645"/>
      <c r="AU115" s="645"/>
      <c r="AV115" s="605"/>
      <c r="AW115" s="605"/>
      <c r="AX115" s="605"/>
      <c r="AY115" s="605"/>
      <c r="AZ115" s="605"/>
      <c r="BA115" s="645"/>
      <c r="BB115" s="605"/>
    </row>
    <row r="116" spans="1:54" ht="29.1" customHeight="1" thickBot="1" x14ac:dyDescent="0.3">
      <c r="A116" s="597"/>
      <c r="B116" s="592"/>
      <c r="C116" s="598"/>
      <c r="D116" s="592"/>
      <c r="E116" s="598"/>
      <c r="F116" s="591"/>
      <c r="G116" s="591"/>
      <c r="H116" s="599"/>
      <c r="I116" s="600"/>
      <c r="J116" s="600"/>
      <c r="K116" s="600"/>
      <c r="L116" s="592"/>
      <c r="M116" s="592"/>
      <c r="N116" s="592"/>
      <c r="O116" s="592"/>
      <c r="P116" s="591"/>
      <c r="Q116" s="592"/>
      <c r="R116" s="592"/>
      <c r="S116" s="592"/>
      <c r="T116" s="592"/>
      <c r="U116" s="591"/>
      <c r="V116" s="598"/>
      <c r="W116" s="592"/>
      <c r="X116" s="592"/>
      <c r="Y116" s="592"/>
      <c r="Z116" s="592"/>
      <c r="AA116" s="592"/>
      <c r="AB116" s="601"/>
      <c r="AC116" s="601"/>
      <c r="AD116" s="602"/>
      <c r="AE116" s="601"/>
      <c r="AF116" s="601"/>
      <c r="AG116" s="605"/>
      <c r="AH116" s="605"/>
      <c r="AI116" s="605"/>
      <c r="AJ116" s="605"/>
      <c r="AK116" s="605"/>
      <c r="AL116" s="605"/>
      <c r="AM116" s="605"/>
      <c r="AN116" s="605"/>
      <c r="AO116" s="605"/>
      <c r="AP116" s="605"/>
      <c r="AQ116" s="605"/>
      <c r="AR116" s="605"/>
      <c r="AS116" s="605"/>
      <c r="AT116" s="645"/>
      <c r="AU116" s="645"/>
      <c r="AV116" s="605"/>
      <c r="AW116" s="605"/>
      <c r="AX116" s="605"/>
      <c r="AY116" s="605"/>
      <c r="AZ116" s="605"/>
      <c r="BA116" s="645"/>
      <c r="BB116" s="605"/>
    </row>
    <row r="117" spans="1:54" ht="29.1" customHeight="1" thickBot="1" x14ac:dyDescent="0.3">
      <c r="A117" s="597"/>
      <c r="B117" s="592"/>
      <c r="C117" s="598"/>
      <c r="D117" s="592"/>
      <c r="E117" s="598"/>
      <c r="F117" s="591"/>
      <c r="G117" s="591"/>
      <c r="H117" s="599"/>
      <c r="I117" s="600"/>
      <c r="J117" s="600"/>
      <c r="K117" s="600"/>
      <c r="L117" s="592"/>
      <c r="M117" s="592"/>
      <c r="N117" s="592"/>
      <c r="O117" s="592"/>
      <c r="P117" s="591"/>
      <c r="Q117" s="592"/>
      <c r="R117" s="592"/>
      <c r="S117" s="592"/>
      <c r="T117" s="592"/>
      <c r="U117" s="591"/>
      <c r="V117" s="598"/>
      <c r="W117" s="592"/>
      <c r="X117" s="592"/>
      <c r="Y117" s="592"/>
      <c r="Z117" s="592"/>
      <c r="AA117" s="592"/>
      <c r="AB117" s="601"/>
      <c r="AC117" s="601"/>
      <c r="AD117" s="602"/>
      <c r="AE117" s="601"/>
      <c r="AF117" s="601"/>
      <c r="AG117" s="605"/>
      <c r="AH117" s="605"/>
      <c r="AI117" s="605"/>
      <c r="AJ117" s="605"/>
      <c r="AK117" s="605"/>
      <c r="AL117" s="605"/>
      <c r="AM117" s="605"/>
      <c r="AN117" s="605"/>
      <c r="AO117" s="605"/>
      <c r="AP117" s="605"/>
      <c r="AQ117" s="605"/>
      <c r="AR117" s="605"/>
      <c r="AS117" s="605"/>
      <c r="AT117" s="645"/>
      <c r="AU117" s="645"/>
      <c r="AV117" s="605"/>
      <c r="AW117" s="605"/>
      <c r="AX117" s="605"/>
      <c r="AY117" s="605"/>
      <c r="AZ117" s="605"/>
      <c r="BA117" s="645"/>
      <c r="BB117" s="605"/>
    </row>
    <row r="118" spans="1:54" ht="29.1" customHeight="1" thickBot="1" x14ac:dyDescent="0.3">
      <c r="A118" s="597"/>
      <c r="B118" s="592"/>
      <c r="C118" s="598"/>
      <c r="D118" s="592"/>
      <c r="E118" s="598"/>
      <c r="F118" s="591"/>
      <c r="G118" s="591"/>
      <c r="H118" s="599"/>
      <c r="I118" s="600"/>
      <c r="J118" s="600"/>
      <c r="K118" s="600"/>
      <c r="L118" s="592"/>
      <c r="M118" s="592"/>
      <c r="N118" s="592"/>
      <c r="O118" s="592"/>
      <c r="P118" s="591"/>
      <c r="Q118" s="592"/>
      <c r="R118" s="592"/>
      <c r="S118" s="592"/>
      <c r="T118" s="592"/>
      <c r="U118" s="591"/>
      <c r="V118" s="598"/>
      <c r="W118" s="592"/>
      <c r="X118" s="592"/>
      <c r="Y118" s="592"/>
      <c r="Z118" s="592"/>
      <c r="AA118" s="592"/>
      <c r="AB118" s="601"/>
      <c r="AC118" s="601"/>
      <c r="AD118" s="602"/>
      <c r="AE118" s="601"/>
      <c r="AF118" s="601"/>
      <c r="AG118" s="605"/>
      <c r="AH118" s="605"/>
      <c r="AI118" s="605"/>
      <c r="AJ118" s="605"/>
      <c r="AK118" s="605"/>
      <c r="AL118" s="605"/>
      <c r="AM118" s="605"/>
      <c r="AN118" s="605"/>
      <c r="AO118" s="605"/>
      <c r="AP118" s="605"/>
      <c r="AQ118" s="605"/>
      <c r="AR118" s="605"/>
      <c r="AS118" s="605"/>
      <c r="AT118" s="645"/>
      <c r="AU118" s="645"/>
      <c r="AV118" s="605"/>
      <c r="AW118" s="605"/>
      <c r="AX118" s="605"/>
      <c r="AY118" s="605"/>
      <c r="AZ118" s="605"/>
      <c r="BA118" s="645"/>
      <c r="BB118" s="605"/>
    </row>
    <row r="119" spans="1:54" ht="29.1" customHeight="1" thickBot="1" x14ac:dyDescent="0.3">
      <c r="A119" s="597"/>
      <c r="B119" s="592"/>
      <c r="C119" s="598"/>
      <c r="D119" s="592"/>
      <c r="E119" s="598"/>
      <c r="F119" s="591"/>
      <c r="G119" s="591"/>
      <c r="H119" s="599"/>
      <c r="I119" s="600"/>
      <c r="J119" s="600"/>
      <c r="K119" s="600"/>
      <c r="L119" s="592"/>
      <c r="M119" s="592"/>
      <c r="N119" s="592"/>
      <c r="O119" s="592"/>
      <c r="P119" s="591"/>
      <c r="Q119" s="592"/>
      <c r="R119" s="592"/>
      <c r="S119" s="592"/>
      <c r="T119" s="592"/>
      <c r="U119" s="591"/>
      <c r="V119" s="598"/>
      <c r="W119" s="592"/>
      <c r="X119" s="592"/>
      <c r="Y119" s="592"/>
      <c r="Z119" s="592"/>
      <c r="AA119" s="592"/>
      <c r="AB119" s="601"/>
      <c r="AC119" s="601"/>
      <c r="AD119" s="602"/>
      <c r="AE119" s="601"/>
      <c r="AF119" s="601"/>
      <c r="AG119" s="605"/>
      <c r="AH119" s="605"/>
      <c r="AI119" s="605"/>
      <c r="AJ119" s="605"/>
      <c r="AK119" s="605"/>
      <c r="AL119" s="605"/>
      <c r="AM119" s="605"/>
      <c r="AN119" s="605"/>
      <c r="AO119" s="605"/>
      <c r="AP119" s="605"/>
      <c r="AQ119" s="605"/>
      <c r="AR119" s="605"/>
      <c r="AS119" s="605"/>
      <c r="AT119" s="645"/>
      <c r="AU119" s="645"/>
      <c r="AV119" s="605"/>
      <c r="AW119" s="605"/>
      <c r="AX119" s="605"/>
      <c r="AY119" s="605"/>
      <c r="AZ119" s="605"/>
      <c r="BA119" s="645"/>
      <c r="BB119" s="605"/>
    </row>
    <row r="120" spans="1:54" ht="29.1" customHeight="1" thickBot="1" x14ac:dyDescent="0.3">
      <c r="A120" s="597"/>
      <c r="B120" s="592"/>
      <c r="C120" s="598"/>
      <c r="D120" s="592"/>
      <c r="E120" s="598"/>
      <c r="F120" s="591"/>
      <c r="G120" s="591"/>
      <c r="H120" s="599"/>
      <c r="I120" s="600"/>
      <c r="J120" s="600"/>
      <c r="K120" s="600"/>
      <c r="L120" s="592"/>
      <c r="M120" s="592"/>
      <c r="N120" s="592"/>
      <c r="O120" s="592"/>
      <c r="P120" s="591"/>
      <c r="Q120" s="592"/>
      <c r="R120" s="592"/>
      <c r="S120" s="592"/>
      <c r="T120" s="592"/>
      <c r="U120" s="591"/>
      <c r="V120" s="598"/>
      <c r="W120" s="592"/>
      <c r="X120" s="592"/>
      <c r="Y120" s="592"/>
      <c r="Z120" s="592"/>
      <c r="AA120" s="592"/>
      <c r="AB120" s="601"/>
      <c r="AC120" s="601"/>
      <c r="AD120" s="602"/>
      <c r="AE120" s="601"/>
      <c r="AF120" s="601"/>
      <c r="AG120" s="605"/>
      <c r="AH120" s="605"/>
      <c r="AI120" s="605"/>
      <c r="AJ120" s="605"/>
      <c r="AK120" s="605"/>
      <c r="AL120" s="605"/>
      <c r="AM120" s="605"/>
      <c r="AN120" s="605"/>
      <c r="AO120" s="605"/>
      <c r="AP120" s="605"/>
      <c r="AQ120" s="605"/>
      <c r="AR120" s="605"/>
      <c r="AS120" s="605"/>
      <c r="AT120" s="645"/>
      <c r="AU120" s="645"/>
      <c r="AV120" s="605"/>
      <c r="AW120" s="605"/>
      <c r="AX120" s="605"/>
      <c r="AY120" s="605"/>
      <c r="AZ120" s="605"/>
      <c r="BA120" s="645"/>
      <c r="BB120" s="605"/>
    </row>
    <row r="121" spans="1:54" ht="29.1" customHeight="1" thickBot="1" x14ac:dyDescent="0.3">
      <c r="A121" s="597"/>
      <c r="B121" s="592"/>
      <c r="C121" s="598"/>
      <c r="D121" s="592"/>
      <c r="E121" s="598"/>
      <c r="F121" s="591"/>
      <c r="G121" s="591"/>
      <c r="H121" s="599"/>
      <c r="I121" s="600"/>
      <c r="J121" s="600"/>
      <c r="K121" s="600"/>
      <c r="L121" s="592"/>
      <c r="M121" s="592"/>
      <c r="N121" s="592"/>
      <c r="O121" s="592"/>
      <c r="P121" s="591"/>
      <c r="Q121" s="592"/>
      <c r="R121" s="592"/>
      <c r="S121" s="592"/>
      <c r="T121" s="592"/>
      <c r="U121" s="591"/>
      <c r="V121" s="598"/>
      <c r="W121" s="592"/>
      <c r="X121" s="592"/>
      <c r="Y121" s="592"/>
      <c r="Z121" s="592"/>
      <c r="AA121" s="592"/>
      <c r="AB121" s="601"/>
      <c r="AC121" s="601"/>
      <c r="AD121" s="602"/>
      <c r="AE121" s="601"/>
      <c r="AF121" s="601"/>
      <c r="AG121" s="605"/>
      <c r="AH121" s="605"/>
      <c r="AI121" s="605"/>
      <c r="AJ121" s="605"/>
      <c r="AK121" s="605"/>
      <c r="AL121" s="605"/>
      <c r="AM121" s="605"/>
      <c r="AN121" s="605"/>
      <c r="AO121" s="605"/>
      <c r="AP121" s="605"/>
      <c r="AQ121" s="605"/>
      <c r="AR121" s="605"/>
      <c r="AS121" s="605"/>
      <c r="AT121" s="645"/>
      <c r="AU121" s="645"/>
      <c r="AV121" s="605"/>
      <c r="AW121" s="605"/>
      <c r="AX121" s="605"/>
      <c r="AY121" s="605"/>
      <c r="AZ121" s="605"/>
      <c r="BA121" s="645"/>
      <c r="BB121" s="605"/>
    </row>
    <row r="122" spans="1:54" ht="29.1" customHeight="1" thickBot="1" x14ac:dyDescent="0.3">
      <c r="A122" s="597"/>
      <c r="B122" s="592"/>
      <c r="C122" s="598"/>
      <c r="D122" s="592"/>
      <c r="E122" s="598"/>
      <c r="F122" s="591"/>
      <c r="G122" s="591"/>
      <c r="H122" s="599"/>
      <c r="I122" s="600"/>
      <c r="J122" s="600"/>
      <c r="K122" s="600"/>
      <c r="L122" s="592"/>
      <c r="M122" s="592"/>
      <c r="N122" s="592"/>
      <c r="O122" s="592"/>
      <c r="P122" s="591"/>
      <c r="Q122" s="592"/>
      <c r="R122" s="592"/>
      <c r="S122" s="592"/>
      <c r="T122" s="592"/>
      <c r="U122" s="591"/>
      <c r="V122" s="598"/>
      <c r="W122" s="592"/>
      <c r="X122" s="592"/>
      <c r="Y122" s="592"/>
      <c r="Z122" s="592"/>
      <c r="AA122" s="592"/>
      <c r="AB122" s="601"/>
      <c r="AC122" s="601"/>
      <c r="AD122" s="602"/>
      <c r="AE122" s="601"/>
      <c r="AF122" s="601"/>
      <c r="AG122" s="605"/>
      <c r="AH122" s="605"/>
      <c r="AI122" s="605"/>
      <c r="AJ122" s="605"/>
      <c r="AK122" s="605"/>
      <c r="AL122" s="605"/>
      <c r="AM122" s="605"/>
      <c r="AN122" s="605"/>
      <c r="AO122" s="605"/>
      <c r="AP122" s="605"/>
      <c r="AQ122" s="605"/>
      <c r="AR122" s="605"/>
      <c r="AS122" s="605"/>
      <c r="AT122" s="645"/>
      <c r="AU122" s="645"/>
      <c r="AV122" s="605"/>
      <c r="AW122" s="605"/>
      <c r="AX122" s="605"/>
      <c r="AY122" s="605"/>
      <c r="AZ122" s="605"/>
      <c r="BA122" s="645"/>
      <c r="BB122" s="605"/>
    </row>
    <row r="123" spans="1:54" ht="29.1" customHeight="1" thickBot="1" x14ac:dyDescent="0.3">
      <c r="A123" s="597"/>
      <c r="B123" s="592"/>
      <c r="C123" s="598"/>
      <c r="D123" s="592"/>
      <c r="E123" s="598"/>
      <c r="F123" s="591"/>
      <c r="G123" s="591"/>
      <c r="H123" s="599"/>
      <c r="I123" s="600"/>
      <c r="J123" s="600"/>
      <c r="K123" s="600"/>
      <c r="L123" s="592"/>
      <c r="M123" s="592"/>
      <c r="N123" s="592"/>
      <c r="O123" s="592"/>
      <c r="P123" s="591"/>
      <c r="Q123" s="592"/>
      <c r="R123" s="592"/>
      <c r="S123" s="592"/>
      <c r="T123" s="592"/>
      <c r="U123" s="591"/>
      <c r="V123" s="598"/>
      <c r="W123" s="592"/>
      <c r="X123" s="592"/>
      <c r="Y123" s="592"/>
      <c r="Z123" s="592"/>
      <c r="AA123" s="592"/>
      <c r="AB123" s="601"/>
      <c r="AC123" s="601"/>
      <c r="AD123" s="602"/>
      <c r="AE123" s="601"/>
      <c r="AF123" s="601"/>
      <c r="AG123" s="605"/>
      <c r="AH123" s="605"/>
      <c r="AI123" s="605"/>
      <c r="AJ123" s="605"/>
      <c r="AK123" s="605"/>
      <c r="AL123" s="605"/>
      <c r="AM123" s="605"/>
      <c r="AN123" s="605"/>
      <c r="AO123" s="605"/>
      <c r="AP123" s="605"/>
      <c r="AQ123" s="605"/>
      <c r="AR123" s="605"/>
      <c r="AS123" s="605"/>
      <c r="AT123" s="645"/>
      <c r="AU123" s="645"/>
      <c r="AV123" s="605"/>
      <c r="AW123" s="605"/>
      <c r="AX123" s="605"/>
      <c r="AY123" s="605"/>
      <c r="AZ123" s="605"/>
      <c r="BA123" s="645"/>
      <c r="BB123" s="605"/>
    </row>
    <row r="124" spans="1:54" ht="29.1" customHeight="1" thickBot="1" x14ac:dyDescent="0.3">
      <c r="A124" s="597"/>
      <c r="B124" s="592"/>
      <c r="C124" s="598"/>
      <c r="D124" s="592"/>
      <c r="E124" s="598"/>
      <c r="F124" s="591"/>
      <c r="G124" s="591"/>
      <c r="H124" s="599"/>
      <c r="I124" s="600"/>
      <c r="J124" s="600"/>
      <c r="K124" s="600"/>
      <c r="L124" s="592"/>
      <c r="M124" s="592"/>
      <c r="N124" s="592"/>
      <c r="O124" s="592"/>
      <c r="P124" s="591"/>
      <c r="Q124" s="592"/>
      <c r="R124" s="592"/>
      <c r="S124" s="592"/>
      <c r="T124" s="592"/>
      <c r="U124" s="591"/>
      <c r="V124" s="598"/>
      <c r="W124" s="592"/>
      <c r="X124" s="592"/>
      <c r="Y124" s="592"/>
      <c r="Z124" s="592"/>
      <c r="AA124" s="592"/>
      <c r="AB124" s="601"/>
      <c r="AC124" s="601"/>
      <c r="AD124" s="602"/>
      <c r="AE124" s="601"/>
      <c r="AF124" s="601"/>
      <c r="AG124" s="605"/>
      <c r="AH124" s="605"/>
      <c r="AI124" s="605"/>
      <c r="AJ124" s="605"/>
      <c r="AK124" s="605"/>
      <c r="AL124" s="605"/>
      <c r="AM124" s="605"/>
      <c r="AN124" s="605"/>
      <c r="AO124" s="605"/>
      <c r="AP124" s="605"/>
      <c r="AQ124" s="605"/>
      <c r="AR124" s="605"/>
      <c r="AS124" s="605"/>
      <c r="AT124" s="645"/>
      <c r="AU124" s="645"/>
      <c r="AV124" s="605"/>
      <c r="AW124" s="605"/>
      <c r="AX124" s="605"/>
      <c r="AY124" s="605"/>
      <c r="AZ124" s="605"/>
      <c r="BA124" s="645"/>
      <c r="BB124" s="605"/>
    </row>
    <row r="125" spans="1:54" ht="29.1" customHeight="1" thickBot="1" x14ac:dyDescent="0.3">
      <c r="A125" s="597"/>
      <c r="B125" s="592"/>
      <c r="C125" s="598"/>
      <c r="D125" s="592"/>
      <c r="E125" s="598"/>
      <c r="F125" s="591"/>
      <c r="G125" s="591"/>
      <c r="H125" s="599"/>
      <c r="I125" s="600"/>
      <c r="J125" s="600"/>
      <c r="K125" s="600"/>
      <c r="L125" s="592"/>
      <c r="M125" s="592"/>
      <c r="N125" s="592"/>
      <c r="O125" s="592"/>
      <c r="P125" s="591"/>
      <c r="Q125" s="592"/>
      <c r="R125" s="592"/>
      <c r="S125" s="592"/>
      <c r="T125" s="592"/>
      <c r="U125" s="591"/>
      <c r="V125" s="598"/>
      <c r="W125" s="592"/>
      <c r="X125" s="592"/>
      <c r="Y125" s="592"/>
      <c r="Z125" s="592"/>
      <c r="AA125" s="592"/>
      <c r="AB125" s="601"/>
      <c r="AC125" s="601"/>
      <c r="AD125" s="602"/>
      <c r="AE125" s="601"/>
      <c r="AF125" s="601"/>
      <c r="AG125" s="605"/>
      <c r="AH125" s="605"/>
      <c r="AI125" s="605"/>
      <c r="AJ125" s="605"/>
      <c r="AK125" s="605"/>
      <c r="AL125" s="605"/>
      <c r="AM125" s="605"/>
      <c r="AN125" s="605"/>
      <c r="AO125" s="605"/>
      <c r="AP125" s="605"/>
      <c r="AQ125" s="605"/>
      <c r="AR125" s="605"/>
      <c r="AS125" s="605"/>
      <c r="AT125" s="645"/>
      <c r="AU125" s="645"/>
      <c r="AV125" s="605"/>
      <c r="AW125" s="605"/>
      <c r="AX125" s="605"/>
      <c r="AY125" s="605"/>
      <c r="AZ125" s="605"/>
      <c r="BA125" s="645"/>
      <c r="BB125" s="605"/>
    </row>
    <row r="126" spans="1:54" ht="29.1" customHeight="1" thickBot="1" x14ac:dyDescent="0.3">
      <c r="A126" s="597"/>
      <c r="B126" s="592"/>
      <c r="C126" s="598"/>
      <c r="D126" s="592"/>
      <c r="E126" s="598"/>
      <c r="F126" s="591"/>
      <c r="G126" s="591"/>
      <c r="H126" s="599"/>
      <c r="I126" s="600"/>
      <c r="J126" s="600"/>
      <c r="K126" s="600"/>
      <c r="L126" s="592"/>
      <c r="M126" s="592"/>
      <c r="N126" s="592"/>
      <c r="O126" s="592"/>
      <c r="P126" s="591"/>
      <c r="Q126" s="592"/>
      <c r="R126" s="592"/>
      <c r="S126" s="592"/>
      <c r="T126" s="592"/>
      <c r="U126" s="591"/>
      <c r="V126" s="598"/>
      <c r="W126" s="592"/>
      <c r="X126" s="592"/>
      <c r="Y126" s="592"/>
      <c r="Z126" s="592"/>
      <c r="AA126" s="592"/>
      <c r="AB126" s="601"/>
      <c r="AC126" s="601"/>
      <c r="AD126" s="602"/>
      <c r="AE126" s="601"/>
      <c r="AF126" s="601"/>
      <c r="AG126" s="605"/>
      <c r="AH126" s="605"/>
      <c r="AI126" s="605"/>
      <c r="AJ126" s="605"/>
      <c r="AK126" s="605"/>
      <c r="AL126" s="605"/>
      <c r="AM126" s="605"/>
      <c r="AN126" s="605"/>
      <c r="AO126" s="605"/>
      <c r="AP126" s="605"/>
      <c r="AQ126" s="605"/>
      <c r="AR126" s="605"/>
      <c r="AS126" s="605"/>
      <c r="AT126" s="645"/>
      <c r="AU126" s="645"/>
      <c r="AV126" s="605"/>
      <c r="AW126" s="605"/>
      <c r="AX126" s="605"/>
      <c r="AY126" s="605"/>
      <c r="AZ126" s="605"/>
      <c r="BA126" s="645"/>
      <c r="BB126" s="605"/>
    </row>
    <row r="127" spans="1:54" ht="29.1" customHeight="1" thickBot="1" x14ac:dyDescent="0.3">
      <c r="A127" s="597"/>
      <c r="B127" s="592"/>
      <c r="C127" s="598"/>
      <c r="D127" s="592"/>
      <c r="E127" s="598"/>
      <c r="F127" s="591"/>
      <c r="G127" s="591"/>
      <c r="H127" s="599"/>
      <c r="I127" s="600"/>
      <c r="J127" s="600"/>
      <c r="K127" s="600"/>
      <c r="L127" s="592"/>
      <c r="M127" s="592"/>
      <c r="N127" s="592"/>
      <c r="O127" s="592"/>
      <c r="P127" s="591"/>
      <c r="Q127" s="592"/>
      <c r="R127" s="592"/>
      <c r="S127" s="592"/>
      <c r="T127" s="592"/>
      <c r="U127" s="591"/>
      <c r="V127" s="598"/>
      <c r="W127" s="592"/>
      <c r="X127" s="592"/>
      <c r="Y127" s="592"/>
      <c r="Z127" s="592"/>
      <c r="AA127" s="592"/>
      <c r="AB127" s="601"/>
      <c r="AC127" s="601"/>
      <c r="AD127" s="602"/>
      <c r="AE127" s="601"/>
      <c r="AF127" s="601"/>
      <c r="AG127" s="605"/>
      <c r="AH127" s="605"/>
      <c r="AI127" s="605"/>
      <c r="AJ127" s="605"/>
      <c r="AK127" s="605"/>
      <c r="AL127" s="605"/>
      <c r="AM127" s="605"/>
      <c r="AN127" s="605"/>
      <c r="AO127" s="605"/>
      <c r="AP127" s="605"/>
      <c r="AQ127" s="605"/>
      <c r="AR127" s="605"/>
      <c r="AS127" s="605"/>
      <c r="AT127" s="645"/>
      <c r="AU127" s="645"/>
      <c r="AV127" s="605"/>
      <c r="AW127" s="605"/>
      <c r="AX127" s="605"/>
      <c r="AY127" s="605"/>
      <c r="AZ127" s="605"/>
      <c r="BA127" s="645"/>
      <c r="BB127" s="605"/>
    </row>
    <row r="128" spans="1:54" ht="29.1" customHeight="1" thickBot="1" x14ac:dyDescent="0.3">
      <c r="A128" s="597"/>
      <c r="B128" s="592"/>
      <c r="C128" s="598"/>
      <c r="D128" s="592"/>
      <c r="E128" s="598"/>
      <c r="F128" s="591"/>
      <c r="G128" s="591"/>
      <c r="H128" s="599"/>
      <c r="I128" s="600"/>
      <c r="J128" s="600"/>
      <c r="K128" s="600"/>
      <c r="L128" s="592"/>
      <c r="M128" s="592"/>
      <c r="N128" s="592"/>
      <c r="O128" s="592"/>
      <c r="P128" s="591"/>
      <c r="Q128" s="592"/>
      <c r="R128" s="592"/>
      <c r="S128" s="592"/>
      <c r="T128" s="592"/>
      <c r="U128" s="591"/>
      <c r="V128" s="598"/>
      <c r="W128" s="592"/>
      <c r="X128" s="592"/>
      <c r="Y128" s="592"/>
      <c r="Z128" s="592"/>
      <c r="AA128" s="592"/>
      <c r="AB128" s="601"/>
      <c r="AC128" s="601"/>
      <c r="AD128" s="602"/>
      <c r="AE128" s="601"/>
      <c r="AF128" s="601"/>
      <c r="AG128" s="605"/>
      <c r="AH128" s="605"/>
      <c r="AI128" s="605"/>
      <c r="AJ128" s="605"/>
      <c r="AK128" s="605"/>
      <c r="AL128" s="605"/>
      <c r="AM128" s="605"/>
      <c r="AN128" s="605"/>
      <c r="AO128" s="605"/>
      <c r="AP128" s="605"/>
      <c r="AQ128" s="605"/>
      <c r="AR128" s="605"/>
      <c r="AS128" s="605"/>
      <c r="AT128" s="645"/>
      <c r="AU128" s="645"/>
      <c r="AV128" s="605"/>
      <c r="AW128" s="605"/>
      <c r="AX128" s="605"/>
      <c r="AY128" s="605"/>
      <c r="AZ128" s="605"/>
      <c r="BA128" s="645"/>
      <c r="BB128" s="605"/>
    </row>
    <row r="129" spans="1:54" ht="29.1" customHeight="1" thickBot="1" x14ac:dyDescent="0.3">
      <c r="A129" s="597"/>
      <c r="B129" s="592"/>
      <c r="C129" s="598"/>
      <c r="D129" s="592"/>
      <c r="E129" s="598"/>
      <c r="F129" s="591"/>
      <c r="G129" s="591"/>
      <c r="H129" s="599"/>
      <c r="I129" s="600"/>
      <c r="J129" s="600"/>
      <c r="K129" s="600"/>
      <c r="L129" s="592"/>
      <c r="M129" s="592"/>
      <c r="N129" s="592"/>
      <c r="O129" s="592"/>
      <c r="P129" s="591"/>
      <c r="Q129" s="592"/>
      <c r="R129" s="592"/>
      <c r="S129" s="592"/>
      <c r="T129" s="592"/>
      <c r="U129" s="591"/>
      <c r="V129" s="598"/>
      <c r="W129" s="592"/>
      <c r="X129" s="592"/>
      <c r="Y129" s="592"/>
      <c r="Z129" s="592"/>
      <c r="AA129" s="592"/>
      <c r="AB129" s="601"/>
      <c r="AC129" s="601"/>
      <c r="AD129" s="602"/>
      <c r="AE129" s="601"/>
      <c r="AF129" s="601"/>
      <c r="AG129" s="605"/>
      <c r="AH129" s="605"/>
      <c r="AI129" s="605"/>
      <c r="AJ129" s="605"/>
      <c r="AK129" s="605"/>
      <c r="AL129" s="605"/>
      <c r="AM129" s="605"/>
      <c r="AN129" s="605"/>
      <c r="AO129" s="605"/>
      <c r="AP129" s="605"/>
      <c r="AQ129" s="605"/>
      <c r="AR129" s="605"/>
      <c r="AS129" s="605"/>
      <c r="AT129" s="645"/>
      <c r="AU129" s="645"/>
      <c r="AV129" s="605"/>
      <c r="AW129" s="605"/>
      <c r="AX129" s="605"/>
      <c r="AY129" s="605"/>
      <c r="AZ129" s="605"/>
      <c r="BA129" s="645"/>
      <c r="BB129" s="605"/>
    </row>
    <row r="130" spans="1:54" ht="29.1" customHeight="1" thickBot="1" x14ac:dyDescent="0.3">
      <c r="A130" s="597"/>
      <c r="B130" s="592"/>
      <c r="C130" s="598"/>
      <c r="D130" s="592"/>
      <c r="E130" s="598"/>
      <c r="F130" s="591"/>
      <c r="G130" s="591"/>
      <c r="H130" s="599"/>
      <c r="I130" s="600"/>
      <c r="J130" s="600"/>
      <c r="K130" s="600"/>
      <c r="L130" s="592"/>
      <c r="M130" s="592"/>
      <c r="N130" s="592"/>
      <c r="O130" s="592"/>
      <c r="P130" s="591"/>
      <c r="Q130" s="592"/>
      <c r="R130" s="592"/>
      <c r="S130" s="592"/>
      <c r="T130" s="592"/>
      <c r="U130" s="591"/>
      <c r="V130" s="598"/>
      <c r="W130" s="592"/>
      <c r="X130" s="592"/>
      <c r="Y130" s="592"/>
      <c r="Z130" s="592"/>
      <c r="AA130" s="592"/>
      <c r="AB130" s="601"/>
      <c r="AC130" s="601"/>
      <c r="AD130" s="602"/>
      <c r="AE130" s="601"/>
      <c r="AF130" s="601"/>
      <c r="AG130" s="605"/>
      <c r="AH130" s="605"/>
      <c r="AI130" s="605"/>
      <c r="AJ130" s="605"/>
      <c r="AK130" s="605"/>
      <c r="AL130" s="605"/>
      <c r="AM130" s="605"/>
      <c r="AN130" s="605"/>
      <c r="AO130" s="605"/>
      <c r="AP130" s="605"/>
      <c r="AQ130" s="605"/>
      <c r="AR130" s="605"/>
      <c r="AS130" s="605"/>
      <c r="AT130" s="645"/>
      <c r="AU130" s="645"/>
      <c r="AV130" s="605"/>
      <c r="AW130" s="605"/>
      <c r="AX130" s="605"/>
      <c r="AY130" s="605"/>
      <c r="AZ130" s="605"/>
      <c r="BA130" s="645"/>
      <c r="BB130" s="605"/>
    </row>
    <row r="131" spans="1:54" ht="29.1" customHeight="1" thickBot="1" x14ac:dyDescent="0.3">
      <c r="A131" s="597"/>
      <c r="B131" s="592"/>
      <c r="C131" s="598"/>
      <c r="D131" s="592"/>
      <c r="E131" s="598"/>
      <c r="F131" s="591"/>
      <c r="G131" s="591"/>
      <c r="H131" s="599"/>
      <c r="I131" s="600"/>
      <c r="J131" s="600"/>
      <c r="K131" s="600"/>
      <c r="L131" s="592"/>
      <c r="M131" s="592"/>
      <c r="N131" s="592"/>
      <c r="O131" s="592"/>
      <c r="P131" s="591"/>
      <c r="Q131" s="592"/>
      <c r="R131" s="592"/>
      <c r="S131" s="592"/>
      <c r="T131" s="592"/>
      <c r="U131" s="591"/>
      <c r="V131" s="598"/>
      <c r="W131" s="592"/>
      <c r="X131" s="592"/>
      <c r="Y131" s="592"/>
      <c r="Z131" s="592"/>
      <c r="AA131" s="592"/>
      <c r="AB131" s="601"/>
      <c r="AC131" s="601"/>
      <c r="AD131" s="602"/>
      <c r="AE131" s="601"/>
      <c r="AF131" s="601"/>
      <c r="AG131" s="605"/>
      <c r="AH131" s="605"/>
      <c r="AI131" s="605"/>
      <c r="AJ131" s="605"/>
      <c r="AK131" s="605"/>
      <c r="AL131" s="605"/>
      <c r="AM131" s="605"/>
      <c r="AN131" s="605"/>
      <c r="AO131" s="605"/>
      <c r="AP131" s="605"/>
      <c r="AQ131" s="605"/>
      <c r="AR131" s="605"/>
      <c r="AS131" s="605"/>
      <c r="AT131" s="645"/>
      <c r="AU131" s="645"/>
      <c r="AV131" s="605"/>
      <c r="AW131" s="605"/>
      <c r="AX131" s="605"/>
      <c r="AY131" s="605"/>
      <c r="AZ131" s="605"/>
      <c r="BA131" s="645"/>
      <c r="BB131" s="605"/>
    </row>
    <row r="132" spans="1:54" ht="29.1" customHeight="1" thickBot="1" x14ac:dyDescent="0.3">
      <c r="A132" s="597"/>
      <c r="B132" s="592"/>
      <c r="C132" s="598"/>
      <c r="D132" s="592"/>
      <c r="E132" s="598"/>
      <c r="F132" s="591"/>
      <c r="G132" s="591"/>
      <c r="H132" s="599"/>
      <c r="I132" s="600"/>
      <c r="J132" s="600"/>
      <c r="K132" s="600"/>
      <c r="L132" s="592"/>
      <c r="M132" s="592"/>
      <c r="N132" s="592"/>
      <c r="O132" s="592"/>
      <c r="P132" s="591"/>
      <c r="Q132" s="592"/>
      <c r="R132" s="592"/>
      <c r="S132" s="592"/>
      <c r="T132" s="592"/>
      <c r="U132" s="591"/>
      <c r="V132" s="598"/>
      <c r="W132" s="592"/>
      <c r="X132" s="592"/>
      <c r="Y132" s="592"/>
      <c r="Z132" s="592"/>
      <c r="AA132" s="592"/>
      <c r="AB132" s="601"/>
      <c r="AC132" s="601"/>
      <c r="AD132" s="602"/>
      <c r="AE132" s="601"/>
      <c r="AF132" s="601"/>
      <c r="AG132" s="605"/>
      <c r="AH132" s="605"/>
      <c r="AI132" s="605"/>
      <c r="AJ132" s="605"/>
      <c r="AK132" s="605"/>
      <c r="AL132" s="605"/>
      <c r="AM132" s="605"/>
      <c r="AN132" s="605"/>
      <c r="AO132" s="605"/>
      <c r="AP132" s="605"/>
      <c r="AQ132" s="605"/>
      <c r="AR132" s="605"/>
      <c r="AS132" s="605"/>
      <c r="AT132" s="645"/>
      <c r="AU132" s="645"/>
      <c r="AV132" s="605"/>
      <c r="AW132" s="605"/>
      <c r="AX132" s="605"/>
      <c r="AY132" s="605"/>
      <c r="AZ132" s="605"/>
      <c r="BA132" s="645"/>
      <c r="BB132" s="605"/>
    </row>
    <row r="133" spans="1:54" ht="29.1" customHeight="1" thickBot="1" x14ac:dyDescent="0.3">
      <c r="A133" s="597"/>
      <c r="B133" s="592"/>
      <c r="C133" s="598"/>
      <c r="D133" s="592"/>
      <c r="E133" s="598"/>
      <c r="F133" s="591"/>
      <c r="G133" s="591"/>
      <c r="H133" s="599"/>
      <c r="I133" s="600"/>
      <c r="J133" s="600"/>
      <c r="K133" s="600"/>
      <c r="L133" s="592"/>
      <c r="M133" s="592"/>
      <c r="N133" s="592"/>
      <c r="O133" s="592"/>
      <c r="P133" s="591"/>
      <c r="Q133" s="592"/>
      <c r="R133" s="592"/>
      <c r="S133" s="592"/>
      <c r="T133" s="592"/>
      <c r="U133" s="591"/>
      <c r="V133" s="598"/>
      <c r="W133" s="592"/>
      <c r="X133" s="592"/>
      <c r="Y133" s="592"/>
      <c r="Z133" s="592"/>
      <c r="AA133" s="592"/>
      <c r="AB133" s="601"/>
      <c r="AC133" s="601"/>
      <c r="AD133" s="602"/>
      <c r="AE133" s="601"/>
      <c r="AF133" s="601"/>
      <c r="AG133" s="605"/>
      <c r="AH133" s="605"/>
      <c r="AI133" s="605"/>
      <c r="AJ133" s="605"/>
      <c r="AK133" s="605"/>
      <c r="AL133" s="605"/>
      <c r="AM133" s="605"/>
      <c r="AN133" s="605"/>
      <c r="AO133" s="605"/>
      <c r="AP133" s="605"/>
      <c r="AQ133" s="605"/>
      <c r="AR133" s="605"/>
      <c r="AS133" s="605"/>
      <c r="AT133" s="645"/>
      <c r="AU133" s="645"/>
      <c r="AV133" s="605"/>
      <c r="AW133" s="605"/>
      <c r="AX133" s="605"/>
      <c r="AY133" s="605"/>
      <c r="AZ133" s="605"/>
      <c r="BA133" s="645"/>
      <c r="BB133" s="605"/>
    </row>
    <row r="134" spans="1:54" ht="29.1" customHeight="1" thickBot="1" x14ac:dyDescent="0.3">
      <c r="A134" s="597"/>
      <c r="B134" s="592"/>
      <c r="C134" s="598"/>
      <c r="D134" s="592"/>
      <c r="E134" s="598"/>
      <c r="F134" s="591"/>
      <c r="G134" s="591"/>
      <c r="H134" s="599"/>
      <c r="I134" s="600"/>
      <c r="J134" s="600"/>
      <c r="K134" s="600"/>
      <c r="L134" s="592"/>
      <c r="M134" s="592"/>
      <c r="N134" s="592"/>
      <c r="O134" s="592"/>
      <c r="P134" s="591"/>
      <c r="Q134" s="592"/>
      <c r="R134" s="592"/>
      <c r="S134" s="592"/>
      <c r="T134" s="592"/>
      <c r="U134" s="591"/>
      <c r="V134" s="598"/>
      <c r="W134" s="592"/>
      <c r="X134" s="592"/>
      <c r="Y134" s="592"/>
      <c r="Z134" s="592"/>
      <c r="AA134" s="592"/>
      <c r="AB134" s="601"/>
      <c r="AC134" s="601"/>
      <c r="AD134" s="602"/>
      <c r="AE134" s="601"/>
      <c r="AF134" s="601"/>
      <c r="AG134" s="605"/>
      <c r="AH134" s="605"/>
      <c r="AI134" s="605"/>
      <c r="AJ134" s="605"/>
      <c r="AK134" s="605"/>
      <c r="AL134" s="605"/>
      <c r="AM134" s="605"/>
      <c r="AN134" s="605"/>
      <c r="AO134" s="605"/>
      <c r="AP134" s="605"/>
      <c r="AQ134" s="605"/>
      <c r="AR134" s="605"/>
      <c r="AS134" s="605"/>
      <c r="AT134" s="645"/>
      <c r="AU134" s="645"/>
      <c r="AV134" s="605"/>
      <c r="AW134" s="605"/>
      <c r="AX134" s="605"/>
      <c r="AY134" s="605"/>
      <c r="AZ134" s="605"/>
      <c r="BA134" s="645"/>
      <c r="BB134" s="605"/>
    </row>
    <row r="135" spans="1:54" ht="29.1" customHeight="1" thickBot="1" x14ac:dyDescent="0.3">
      <c r="A135" s="597"/>
      <c r="B135" s="592"/>
      <c r="C135" s="598"/>
      <c r="D135" s="592"/>
      <c r="E135" s="598"/>
      <c r="F135" s="591"/>
      <c r="G135" s="591"/>
      <c r="H135" s="599"/>
      <c r="I135" s="600"/>
      <c r="J135" s="600"/>
      <c r="K135" s="600"/>
      <c r="L135" s="592"/>
      <c r="M135" s="592"/>
      <c r="N135" s="592"/>
      <c r="O135" s="592"/>
      <c r="P135" s="591"/>
      <c r="Q135" s="592"/>
      <c r="R135" s="592"/>
      <c r="S135" s="592"/>
      <c r="T135" s="592"/>
      <c r="U135" s="591"/>
      <c r="V135" s="598"/>
      <c r="W135" s="592"/>
      <c r="X135" s="592"/>
      <c r="Y135" s="592"/>
      <c r="Z135" s="592"/>
      <c r="AA135" s="592"/>
      <c r="AB135" s="601"/>
      <c r="AC135" s="601"/>
      <c r="AD135" s="602"/>
      <c r="AE135" s="601"/>
      <c r="AF135" s="601"/>
      <c r="AG135" s="605"/>
      <c r="AH135" s="605"/>
      <c r="AI135" s="605"/>
      <c r="AJ135" s="605"/>
      <c r="AK135" s="605"/>
      <c r="AL135" s="605"/>
      <c r="AM135" s="605"/>
      <c r="AN135" s="605"/>
      <c r="AO135" s="605"/>
      <c r="AP135" s="605"/>
      <c r="AQ135" s="605"/>
      <c r="AR135" s="605"/>
      <c r="AS135" s="605"/>
      <c r="AT135" s="645"/>
      <c r="AU135" s="645"/>
      <c r="AV135" s="605"/>
      <c r="AW135" s="605"/>
      <c r="AX135" s="605"/>
      <c r="AY135" s="605"/>
      <c r="AZ135" s="605"/>
      <c r="BA135" s="645"/>
      <c r="BB135" s="605"/>
    </row>
    <row r="136" spans="1:54" ht="29.1" customHeight="1" thickBot="1" x14ac:dyDescent="0.3">
      <c r="A136" s="597"/>
      <c r="B136" s="592"/>
      <c r="C136" s="598"/>
      <c r="D136" s="592"/>
      <c r="E136" s="598"/>
      <c r="F136" s="591"/>
      <c r="G136" s="591"/>
      <c r="H136" s="599"/>
      <c r="I136" s="600"/>
      <c r="J136" s="600"/>
      <c r="K136" s="600"/>
      <c r="L136" s="592"/>
      <c r="M136" s="592"/>
      <c r="N136" s="592"/>
      <c r="O136" s="592"/>
      <c r="P136" s="591"/>
      <c r="Q136" s="592"/>
      <c r="R136" s="592"/>
      <c r="S136" s="592"/>
      <c r="T136" s="592"/>
      <c r="U136" s="591"/>
      <c r="V136" s="598"/>
      <c r="W136" s="592"/>
      <c r="X136" s="592"/>
      <c r="Y136" s="592"/>
      <c r="Z136" s="592"/>
      <c r="AA136" s="592"/>
      <c r="AB136" s="601"/>
      <c r="AC136" s="601"/>
      <c r="AD136" s="602"/>
      <c r="AE136" s="601"/>
      <c r="AF136" s="601"/>
      <c r="AG136" s="605"/>
      <c r="AH136" s="605"/>
      <c r="AI136" s="605"/>
      <c r="AJ136" s="605"/>
      <c r="AK136" s="605"/>
      <c r="AL136" s="605"/>
      <c r="AM136" s="605"/>
      <c r="AN136" s="605"/>
      <c r="AO136" s="605"/>
      <c r="AP136" s="605"/>
      <c r="AQ136" s="605"/>
      <c r="AR136" s="605"/>
      <c r="AS136" s="605"/>
      <c r="AT136" s="645"/>
      <c r="AU136" s="645"/>
      <c r="AV136" s="605"/>
      <c r="AW136" s="605"/>
      <c r="AX136" s="605"/>
      <c r="AY136" s="605"/>
      <c r="AZ136" s="605"/>
      <c r="BA136" s="645"/>
      <c r="BB136" s="605"/>
    </row>
    <row r="137" spans="1:54" ht="29.1" customHeight="1" thickBot="1" x14ac:dyDescent="0.3">
      <c r="A137" s="597"/>
      <c r="B137" s="592"/>
      <c r="C137" s="598"/>
      <c r="D137" s="592"/>
      <c r="E137" s="598"/>
      <c r="F137" s="591"/>
      <c r="G137" s="591"/>
      <c r="H137" s="599"/>
      <c r="I137" s="600"/>
      <c r="J137" s="600"/>
      <c r="K137" s="600"/>
      <c r="L137" s="592"/>
      <c r="M137" s="592"/>
      <c r="N137" s="592"/>
      <c r="O137" s="592"/>
      <c r="P137" s="591"/>
      <c r="Q137" s="592"/>
      <c r="R137" s="592"/>
      <c r="S137" s="592"/>
      <c r="T137" s="592"/>
      <c r="U137" s="591"/>
      <c r="V137" s="598"/>
      <c r="W137" s="592"/>
      <c r="X137" s="592"/>
      <c r="Y137" s="592"/>
      <c r="Z137" s="592"/>
      <c r="AA137" s="592"/>
      <c r="AB137" s="601"/>
      <c r="AC137" s="601"/>
      <c r="AD137" s="602"/>
      <c r="AE137" s="601"/>
      <c r="AF137" s="601"/>
      <c r="AG137" s="605"/>
      <c r="AH137" s="605"/>
      <c r="AI137" s="605"/>
      <c r="AJ137" s="605"/>
      <c r="AK137" s="605"/>
      <c r="AL137" s="605"/>
      <c r="AM137" s="605"/>
      <c r="AN137" s="605"/>
      <c r="AO137" s="605"/>
      <c r="AP137" s="605"/>
      <c r="AQ137" s="605"/>
      <c r="AR137" s="605"/>
      <c r="AS137" s="605"/>
      <c r="AT137" s="645"/>
      <c r="AU137" s="645"/>
      <c r="AV137" s="605"/>
      <c r="AW137" s="605"/>
      <c r="AX137" s="605"/>
      <c r="AY137" s="605"/>
      <c r="AZ137" s="605"/>
      <c r="BA137" s="645"/>
      <c r="BB137" s="605"/>
    </row>
    <row r="138" spans="1:54" ht="29.1" customHeight="1" thickBot="1" x14ac:dyDescent="0.3">
      <c r="A138" s="597"/>
      <c r="B138" s="592"/>
      <c r="C138" s="598"/>
      <c r="D138" s="592"/>
      <c r="E138" s="598"/>
      <c r="F138" s="591"/>
      <c r="G138" s="591"/>
      <c r="H138" s="599"/>
      <c r="I138" s="600"/>
      <c r="J138" s="600"/>
      <c r="K138" s="600"/>
      <c r="L138" s="592"/>
      <c r="M138" s="592"/>
      <c r="N138" s="592"/>
      <c r="O138" s="592"/>
      <c r="P138" s="591"/>
      <c r="Q138" s="592"/>
      <c r="R138" s="592"/>
      <c r="S138" s="592"/>
      <c r="T138" s="592"/>
      <c r="U138" s="591"/>
      <c r="V138" s="598"/>
      <c r="W138" s="592"/>
      <c r="X138" s="592"/>
      <c r="Y138" s="592"/>
      <c r="Z138" s="592"/>
      <c r="AA138" s="592"/>
      <c r="AB138" s="601"/>
      <c r="AC138" s="601"/>
      <c r="AD138" s="602"/>
      <c r="AE138" s="601"/>
      <c r="AF138" s="601"/>
      <c r="AG138" s="605"/>
      <c r="AH138" s="605"/>
      <c r="AI138" s="605"/>
      <c r="AJ138" s="605"/>
      <c r="AK138" s="605"/>
      <c r="AL138" s="605"/>
      <c r="AM138" s="605"/>
      <c r="AN138" s="605"/>
      <c r="AO138" s="605"/>
      <c r="AP138" s="605"/>
      <c r="AQ138" s="605"/>
      <c r="AR138" s="605"/>
      <c r="AS138" s="605"/>
      <c r="AT138" s="645"/>
      <c r="AU138" s="645"/>
      <c r="AV138" s="605"/>
      <c r="AW138" s="605"/>
      <c r="AX138" s="605"/>
      <c r="AY138" s="605"/>
      <c r="AZ138" s="605"/>
      <c r="BA138" s="645"/>
      <c r="BB138" s="605"/>
    </row>
    <row r="139" spans="1:54" ht="29.1" customHeight="1" thickBot="1" x14ac:dyDescent="0.3">
      <c r="A139" s="597"/>
      <c r="B139" s="592"/>
      <c r="C139" s="598"/>
      <c r="D139" s="592"/>
      <c r="E139" s="598"/>
      <c r="F139" s="591"/>
      <c r="G139" s="591"/>
      <c r="H139" s="599"/>
      <c r="I139" s="600"/>
      <c r="J139" s="600"/>
      <c r="K139" s="600"/>
      <c r="L139" s="592"/>
      <c r="M139" s="592"/>
      <c r="N139" s="592"/>
      <c r="O139" s="592"/>
      <c r="P139" s="591"/>
      <c r="Q139" s="592"/>
      <c r="R139" s="592"/>
      <c r="S139" s="592"/>
      <c r="T139" s="592"/>
      <c r="U139" s="591"/>
      <c r="V139" s="598"/>
      <c r="W139" s="592"/>
      <c r="X139" s="592"/>
      <c r="Y139" s="592"/>
      <c r="Z139" s="592"/>
      <c r="AA139" s="592"/>
      <c r="AB139" s="601"/>
      <c r="AC139" s="601"/>
      <c r="AD139" s="602"/>
      <c r="AE139" s="601"/>
      <c r="AF139" s="601"/>
      <c r="AG139" s="605"/>
      <c r="AH139" s="605"/>
      <c r="AI139" s="605"/>
      <c r="AJ139" s="605"/>
      <c r="AK139" s="605"/>
      <c r="AL139" s="605"/>
      <c r="AM139" s="605"/>
      <c r="AN139" s="605"/>
      <c r="AO139" s="605"/>
      <c r="AP139" s="605"/>
      <c r="AQ139" s="605"/>
      <c r="AR139" s="605"/>
      <c r="AS139" s="605"/>
      <c r="AT139" s="645"/>
      <c r="AU139" s="645"/>
      <c r="AV139" s="605"/>
      <c r="AW139" s="605"/>
      <c r="AX139" s="605"/>
      <c r="AY139" s="605"/>
      <c r="AZ139" s="605"/>
      <c r="BA139" s="645"/>
      <c r="BB139" s="605"/>
    </row>
    <row r="140" spans="1:54" ht="29.1" customHeight="1" thickBot="1" x14ac:dyDescent="0.3">
      <c r="A140" s="597"/>
      <c r="B140" s="592"/>
      <c r="C140" s="598"/>
      <c r="D140" s="592"/>
      <c r="E140" s="598"/>
      <c r="F140" s="591"/>
      <c r="G140" s="591"/>
      <c r="H140" s="599"/>
      <c r="I140" s="600"/>
      <c r="J140" s="600"/>
      <c r="K140" s="600"/>
      <c r="L140" s="592"/>
      <c r="M140" s="592"/>
      <c r="N140" s="592"/>
      <c r="O140" s="592"/>
      <c r="P140" s="591"/>
      <c r="Q140" s="592"/>
      <c r="R140" s="592"/>
      <c r="S140" s="592"/>
      <c r="T140" s="592"/>
      <c r="U140" s="591"/>
      <c r="V140" s="598"/>
      <c r="W140" s="592"/>
      <c r="X140" s="592"/>
      <c r="Y140" s="592"/>
      <c r="Z140" s="592"/>
      <c r="AA140" s="592"/>
      <c r="AB140" s="601"/>
      <c r="AC140" s="601"/>
      <c r="AD140" s="602"/>
      <c r="AE140" s="601"/>
      <c r="AF140" s="601"/>
      <c r="AG140" s="605"/>
      <c r="AH140" s="605"/>
      <c r="AI140" s="605"/>
      <c r="AJ140" s="605"/>
      <c r="AK140" s="605"/>
      <c r="AL140" s="605"/>
      <c r="AM140" s="605"/>
      <c r="AN140" s="605"/>
      <c r="AO140" s="605"/>
      <c r="AP140" s="605"/>
      <c r="AQ140" s="605"/>
      <c r="AR140" s="605"/>
      <c r="AS140" s="605"/>
      <c r="AT140" s="645"/>
      <c r="AU140" s="645"/>
      <c r="AV140" s="605"/>
      <c r="AW140" s="605"/>
      <c r="AX140" s="605"/>
      <c r="AY140" s="605"/>
      <c r="AZ140" s="605"/>
      <c r="BA140" s="645"/>
      <c r="BB140" s="605"/>
    </row>
    <row r="141" spans="1:54" ht="29.1" customHeight="1" thickBot="1" x14ac:dyDescent="0.3">
      <c r="A141" s="597"/>
      <c r="B141" s="592"/>
      <c r="C141" s="598"/>
      <c r="D141" s="592"/>
      <c r="E141" s="598"/>
      <c r="F141" s="591"/>
      <c r="G141" s="591"/>
      <c r="H141" s="599"/>
      <c r="I141" s="600"/>
      <c r="J141" s="600"/>
      <c r="K141" s="600"/>
      <c r="L141" s="592"/>
      <c r="M141" s="592"/>
      <c r="N141" s="592"/>
      <c r="O141" s="592"/>
      <c r="P141" s="591"/>
      <c r="Q141" s="592"/>
      <c r="R141" s="592"/>
      <c r="S141" s="592"/>
      <c r="T141" s="592"/>
      <c r="U141" s="591"/>
      <c r="V141" s="598"/>
      <c r="W141" s="592"/>
      <c r="X141" s="592"/>
      <c r="Y141" s="592"/>
      <c r="Z141" s="592"/>
      <c r="AA141" s="592"/>
      <c r="AB141" s="601"/>
      <c r="AC141" s="601"/>
      <c r="AD141" s="602"/>
      <c r="AE141" s="601"/>
      <c r="AF141" s="601"/>
      <c r="AG141" s="605"/>
      <c r="AH141" s="605"/>
      <c r="AI141" s="605"/>
      <c r="AJ141" s="605"/>
      <c r="AK141" s="605"/>
      <c r="AL141" s="605"/>
      <c r="AM141" s="605"/>
      <c r="AN141" s="605"/>
      <c r="AO141" s="605"/>
      <c r="AP141" s="605"/>
      <c r="AQ141" s="605"/>
      <c r="AR141" s="605"/>
      <c r="AS141" s="605"/>
      <c r="AT141" s="645"/>
      <c r="AU141" s="645"/>
      <c r="AV141" s="605"/>
      <c r="AW141" s="605"/>
      <c r="AX141" s="605"/>
      <c r="AY141" s="605"/>
      <c r="AZ141" s="605"/>
      <c r="BA141" s="645"/>
      <c r="BB141" s="605"/>
    </row>
    <row r="142" spans="1:54" ht="29.1" customHeight="1" thickBot="1" x14ac:dyDescent="0.3">
      <c r="A142" s="597"/>
      <c r="B142" s="592"/>
      <c r="C142" s="598"/>
      <c r="D142" s="592"/>
      <c r="E142" s="598"/>
      <c r="F142" s="591"/>
      <c r="G142" s="591"/>
      <c r="H142" s="599"/>
      <c r="I142" s="600"/>
      <c r="J142" s="600"/>
      <c r="K142" s="600"/>
      <c r="L142" s="592"/>
      <c r="M142" s="592"/>
      <c r="N142" s="592"/>
      <c r="O142" s="592"/>
      <c r="P142" s="591"/>
      <c r="Q142" s="592"/>
      <c r="R142" s="592"/>
      <c r="S142" s="592"/>
      <c r="T142" s="592"/>
      <c r="U142" s="591"/>
      <c r="V142" s="598"/>
      <c r="W142" s="592"/>
      <c r="X142" s="592"/>
      <c r="Y142" s="592"/>
      <c r="Z142" s="592"/>
      <c r="AA142" s="592"/>
      <c r="AB142" s="601"/>
      <c r="AC142" s="601"/>
      <c r="AD142" s="602"/>
      <c r="AE142" s="601"/>
      <c r="AF142" s="601"/>
      <c r="AG142" s="605"/>
      <c r="AH142" s="605"/>
      <c r="AI142" s="605"/>
      <c r="AJ142" s="605"/>
      <c r="AK142" s="605"/>
      <c r="AL142" s="605"/>
      <c r="AM142" s="605"/>
      <c r="AN142" s="605"/>
      <c r="AO142" s="605"/>
      <c r="AP142" s="605"/>
      <c r="AQ142" s="605"/>
      <c r="AR142" s="605"/>
      <c r="AS142" s="605"/>
      <c r="AT142" s="645"/>
      <c r="AU142" s="645"/>
      <c r="AV142" s="605"/>
      <c r="AW142" s="605"/>
      <c r="AX142" s="605"/>
      <c r="AY142" s="605"/>
      <c r="AZ142" s="605"/>
      <c r="BA142" s="645"/>
      <c r="BB142" s="605"/>
    </row>
    <row r="143" spans="1:54" ht="29.1" customHeight="1" thickBot="1" x14ac:dyDescent="0.3">
      <c r="A143" s="597"/>
      <c r="B143" s="592"/>
      <c r="C143" s="598"/>
      <c r="D143" s="592"/>
      <c r="E143" s="598"/>
      <c r="F143" s="591"/>
      <c r="G143" s="591"/>
      <c r="H143" s="599"/>
      <c r="I143" s="600"/>
      <c r="J143" s="600"/>
      <c r="K143" s="600"/>
      <c r="L143" s="592"/>
      <c r="M143" s="592"/>
      <c r="N143" s="592"/>
      <c r="O143" s="592"/>
      <c r="P143" s="591"/>
      <c r="Q143" s="592"/>
      <c r="R143" s="592"/>
      <c r="S143" s="592"/>
      <c r="T143" s="592"/>
      <c r="U143" s="591"/>
      <c r="V143" s="598"/>
      <c r="W143" s="592"/>
      <c r="X143" s="592"/>
      <c r="Y143" s="592"/>
      <c r="Z143" s="592"/>
      <c r="AA143" s="592"/>
      <c r="AB143" s="601"/>
      <c r="AC143" s="601"/>
      <c r="AD143" s="602"/>
      <c r="AE143" s="601"/>
      <c r="AF143" s="601"/>
      <c r="AG143" s="605"/>
      <c r="AH143" s="605"/>
      <c r="AI143" s="605"/>
      <c r="AJ143" s="605"/>
      <c r="AK143" s="605"/>
      <c r="AL143" s="605"/>
      <c r="AM143" s="605"/>
      <c r="AN143" s="605"/>
      <c r="AO143" s="605"/>
      <c r="AP143" s="605"/>
      <c r="AQ143" s="605"/>
      <c r="AR143" s="605"/>
      <c r="AS143" s="605"/>
      <c r="AT143" s="645"/>
      <c r="AU143" s="645"/>
      <c r="AV143" s="605"/>
      <c r="AW143" s="605"/>
      <c r="AX143" s="605"/>
      <c r="AY143" s="605"/>
      <c r="AZ143" s="605"/>
      <c r="BA143" s="645"/>
      <c r="BB143" s="605"/>
    </row>
    <row r="144" spans="1:54" ht="29.1" customHeight="1" thickBot="1" x14ac:dyDescent="0.3">
      <c r="A144" s="597"/>
      <c r="B144" s="592"/>
      <c r="C144" s="598"/>
      <c r="D144" s="592"/>
      <c r="E144" s="598"/>
      <c r="F144" s="591"/>
      <c r="G144" s="591"/>
      <c r="H144" s="599"/>
      <c r="I144" s="600"/>
      <c r="J144" s="600"/>
      <c r="K144" s="600"/>
      <c r="L144" s="592"/>
      <c r="M144" s="592"/>
      <c r="N144" s="592"/>
      <c r="O144" s="592"/>
      <c r="P144" s="591"/>
      <c r="Q144" s="592"/>
      <c r="R144" s="592"/>
      <c r="S144" s="592"/>
      <c r="T144" s="592"/>
      <c r="U144" s="591"/>
      <c r="V144" s="598"/>
      <c r="W144" s="592"/>
      <c r="X144" s="592"/>
      <c r="Y144" s="592"/>
      <c r="Z144" s="592"/>
      <c r="AA144" s="592"/>
      <c r="AB144" s="601"/>
      <c r="AC144" s="601"/>
      <c r="AD144" s="602"/>
      <c r="AE144" s="601"/>
      <c r="AF144" s="601"/>
      <c r="AG144" s="605"/>
      <c r="AH144" s="605"/>
      <c r="AI144" s="605"/>
      <c r="AJ144" s="605"/>
      <c r="AK144" s="605"/>
      <c r="AL144" s="605"/>
      <c r="AM144" s="605"/>
      <c r="AN144" s="605"/>
      <c r="AO144" s="605"/>
      <c r="AP144" s="605"/>
      <c r="AQ144" s="605"/>
      <c r="AR144" s="605"/>
      <c r="AS144" s="605"/>
      <c r="AT144" s="645"/>
      <c r="AU144" s="645"/>
      <c r="AV144" s="605"/>
      <c r="AW144" s="605"/>
      <c r="AX144" s="605"/>
      <c r="AY144" s="605"/>
      <c r="AZ144" s="605"/>
      <c r="BA144" s="645"/>
      <c r="BB144" s="605"/>
    </row>
    <row r="145" spans="1:54" ht="29.1" customHeight="1" thickBot="1" x14ac:dyDescent="0.3">
      <c r="A145" s="597"/>
      <c r="B145" s="592"/>
      <c r="C145" s="598"/>
      <c r="D145" s="592"/>
      <c r="E145" s="598"/>
      <c r="F145" s="591"/>
      <c r="G145" s="591"/>
      <c r="H145" s="599"/>
      <c r="I145" s="600"/>
      <c r="J145" s="600"/>
      <c r="K145" s="600"/>
      <c r="L145" s="592"/>
      <c r="M145" s="592"/>
      <c r="N145" s="592"/>
      <c r="O145" s="592"/>
      <c r="P145" s="591"/>
      <c r="Q145" s="592"/>
      <c r="R145" s="592"/>
      <c r="S145" s="592"/>
      <c r="T145" s="592"/>
      <c r="U145" s="591"/>
      <c r="V145" s="598"/>
      <c r="W145" s="592"/>
      <c r="X145" s="592"/>
      <c r="Y145" s="592"/>
      <c r="Z145" s="592"/>
      <c r="AA145" s="592"/>
      <c r="AB145" s="601"/>
      <c r="AC145" s="601"/>
      <c r="AD145" s="602"/>
      <c r="AE145" s="601"/>
      <c r="AF145" s="601"/>
      <c r="AG145" s="605"/>
      <c r="AH145" s="605"/>
      <c r="AI145" s="605"/>
      <c r="AJ145" s="605"/>
      <c r="AK145" s="605"/>
      <c r="AL145" s="605"/>
      <c r="AM145" s="605"/>
      <c r="AN145" s="605"/>
      <c r="AO145" s="605"/>
      <c r="AP145" s="605"/>
      <c r="AQ145" s="605"/>
      <c r="AR145" s="605"/>
      <c r="AS145" s="605"/>
      <c r="AT145" s="645"/>
      <c r="AU145" s="645"/>
      <c r="AV145" s="605"/>
      <c r="AW145" s="605"/>
      <c r="AX145" s="605"/>
      <c r="AY145" s="605"/>
      <c r="AZ145" s="605"/>
      <c r="BA145" s="645"/>
      <c r="BB145" s="605"/>
    </row>
    <row r="146" spans="1:54" ht="29.1" customHeight="1" thickBot="1" x14ac:dyDescent="0.3">
      <c r="A146" s="597"/>
      <c r="B146" s="592"/>
      <c r="C146" s="598"/>
      <c r="D146" s="592"/>
      <c r="E146" s="598"/>
      <c r="F146" s="591"/>
      <c r="G146" s="591"/>
      <c r="H146" s="599"/>
      <c r="I146" s="600"/>
      <c r="J146" s="600"/>
      <c r="K146" s="600"/>
      <c r="L146" s="592"/>
      <c r="M146" s="592"/>
      <c r="N146" s="592"/>
      <c r="O146" s="592"/>
      <c r="P146" s="591"/>
      <c r="Q146" s="592"/>
      <c r="R146" s="592"/>
      <c r="S146" s="592"/>
      <c r="T146" s="592"/>
      <c r="U146" s="591"/>
      <c r="V146" s="598"/>
      <c r="W146" s="592"/>
      <c r="X146" s="592"/>
      <c r="Y146" s="592"/>
      <c r="Z146" s="592"/>
      <c r="AA146" s="592"/>
      <c r="AB146" s="601"/>
      <c r="AC146" s="601"/>
      <c r="AD146" s="602"/>
      <c r="AE146" s="601"/>
      <c r="AF146" s="601"/>
      <c r="AG146" s="605"/>
      <c r="AH146" s="605"/>
      <c r="AI146" s="605"/>
      <c r="AJ146" s="605"/>
      <c r="AK146" s="605"/>
      <c r="AL146" s="605"/>
      <c r="AM146" s="605"/>
      <c r="AN146" s="605"/>
      <c r="AO146" s="605"/>
      <c r="AP146" s="605"/>
      <c r="AQ146" s="605"/>
      <c r="AR146" s="605"/>
      <c r="AS146" s="605"/>
      <c r="AT146" s="645"/>
      <c r="AU146" s="645"/>
      <c r="AV146" s="605"/>
      <c r="AW146" s="605"/>
      <c r="AX146" s="605"/>
      <c r="AY146" s="605"/>
      <c r="AZ146" s="605"/>
      <c r="BA146" s="645"/>
      <c r="BB146" s="605"/>
    </row>
    <row r="147" spans="1:54" ht="29.1" customHeight="1" thickBot="1" x14ac:dyDescent="0.3">
      <c r="A147" s="597"/>
      <c r="B147" s="592"/>
      <c r="C147" s="598"/>
      <c r="D147" s="592"/>
      <c r="E147" s="598"/>
      <c r="F147" s="591"/>
      <c r="G147" s="591"/>
      <c r="H147" s="599"/>
      <c r="I147" s="600"/>
      <c r="J147" s="600"/>
      <c r="K147" s="600"/>
      <c r="L147" s="592"/>
      <c r="M147" s="592"/>
      <c r="N147" s="592"/>
      <c r="O147" s="592"/>
      <c r="P147" s="591"/>
      <c r="Q147" s="592"/>
      <c r="R147" s="592"/>
      <c r="S147" s="592"/>
      <c r="T147" s="592"/>
      <c r="U147" s="591"/>
      <c r="V147" s="598"/>
      <c r="W147" s="592"/>
      <c r="X147" s="592"/>
      <c r="Y147" s="592"/>
      <c r="Z147" s="592"/>
      <c r="AA147" s="592"/>
      <c r="AB147" s="601"/>
      <c r="AC147" s="601"/>
      <c r="AD147" s="602"/>
      <c r="AE147" s="601"/>
      <c r="AF147" s="601"/>
      <c r="AG147" s="605"/>
      <c r="AH147" s="605"/>
      <c r="AI147" s="605"/>
      <c r="AJ147" s="605"/>
      <c r="AK147" s="605"/>
      <c r="AL147" s="605"/>
      <c r="AM147" s="605"/>
      <c r="AN147" s="605"/>
      <c r="AO147" s="605"/>
      <c r="AP147" s="605"/>
      <c r="AQ147" s="605"/>
      <c r="AR147" s="605"/>
      <c r="AS147" s="605"/>
      <c r="AT147" s="645"/>
      <c r="AU147" s="645"/>
      <c r="AV147" s="605"/>
      <c r="AW147" s="605"/>
      <c r="AX147" s="605"/>
      <c r="AY147" s="605"/>
      <c r="AZ147" s="605"/>
      <c r="BA147" s="645"/>
      <c r="BB147" s="605"/>
    </row>
    <row r="148" spans="1:54" ht="29.1" customHeight="1" thickBot="1" x14ac:dyDescent="0.3">
      <c r="A148" s="597"/>
      <c r="B148" s="592"/>
      <c r="C148" s="598"/>
      <c r="D148" s="592"/>
      <c r="E148" s="598"/>
      <c r="F148" s="591"/>
      <c r="G148" s="591"/>
      <c r="H148" s="599"/>
      <c r="I148" s="600"/>
      <c r="J148" s="600"/>
      <c r="K148" s="600"/>
      <c r="L148" s="592"/>
      <c r="M148" s="592"/>
      <c r="N148" s="592"/>
      <c r="O148" s="592"/>
      <c r="P148" s="591"/>
      <c r="Q148" s="592"/>
      <c r="R148" s="592"/>
      <c r="S148" s="592"/>
      <c r="T148" s="592"/>
      <c r="U148" s="591"/>
      <c r="V148" s="598"/>
      <c r="W148" s="592"/>
      <c r="X148" s="592"/>
      <c r="Y148" s="592"/>
      <c r="Z148" s="592"/>
      <c r="AA148" s="592"/>
      <c r="AB148" s="601"/>
      <c r="AC148" s="601"/>
      <c r="AD148" s="602"/>
      <c r="AE148" s="601"/>
      <c r="AF148" s="601"/>
      <c r="AG148" s="605"/>
      <c r="AH148" s="605"/>
      <c r="AI148" s="605"/>
      <c r="AJ148" s="605"/>
      <c r="AK148" s="605"/>
      <c r="AL148" s="605"/>
      <c r="AM148" s="605"/>
      <c r="AN148" s="605"/>
      <c r="AO148" s="605"/>
      <c r="AP148" s="605"/>
      <c r="AQ148" s="605"/>
      <c r="AR148" s="605"/>
      <c r="AS148" s="605"/>
      <c r="AT148" s="645"/>
      <c r="AU148" s="645"/>
      <c r="AV148" s="605"/>
      <c r="AW148" s="605"/>
      <c r="AX148" s="605"/>
      <c r="AY148" s="605"/>
      <c r="AZ148" s="605"/>
      <c r="BA148" s="645"/>
      <c r="BB148" s="605"/>
    </row>
    <row r="149" spans="1:54" ht="29.1" customHeight="1" thickBot="1" x14ac:dyDescent="0.3">
      <c r="A149" s="597"/>
      <c r="B149" s="592"/>
      <c r="C149" s="598"/>
      <c r="D149" s="592"/>
      <c r="E149" s="598"/>
      <c r="F149" s="591"/>
      <c r="G149" s="591"/>
      <c r="H149" s="599"/>
      <c r="I149" s="600"/>
      <c r="J149" s="600"/>
      <c r="K149" s="600"/>
      <c r="L149" s="592"/>
      <c r="M149" s="592"/>
      <c r="N149" s="592"/>
      <c r="O149" s="592"/>
      <c r="P149" s="591"/>
      <c r="Q149" s="592"/>
      <c r="R149" s="592"/>
      <c r="S149" s="592"/>
      <c r="T149" s="592"/>
      <c r="U149" s="591"/>
      <c r="V149" s="598"/>
      <c r="W149" s="592"/>
      <c r="X149" s="592"/>
      <c r="Y149" s="592"/>
      <c r="Z149" s="592"/>
      <c r="AA149" s="592"/>
      <c r="AB149" s="601"/>
      <c r="AC149" s="601"/>
      <c r="AD149" s="602"/>
      <c r="AE149" s="601"/>
      <c r="AF149" s="601"/>
      <c r="AG149" s="605"/>
      <c r="AH149" s="605"/>
      <c r="AI149" s="605"/>
      <c r="AJ149" s="605"/>
      <c r="AK149" s="605"/>
      <c r="AL149" s="605"/>
      <c r="AM149" s="605"/>
      <c r="AN149" s="605"/>
      <c r="AO149" s="605"/>
      <c r="AP149" s="605"/>
      <c r="AQ149" s="605"/>
      <c r="AR149" s="605"/>
      <c r="AS149" s="605"/>
      <c r="AT149" s="645"/>
      <c r="AU149" s="645"/>
      <c r="AV149" s="605"/>
      <c r="AW149" s="605"/>
      <c r="AX149" s="605"/>
      <c r="AY149" s="605"/>
      <c r="AZ149" s="605"/>
      <c r="BA149" s="645"/>
      <c r="BB149" s="605"/>
    </row>
    <row r="150" spans="1:54" ht="29.1" customHeight="1" thickBot="1" x14ac:dyDescent="0.3">
      <c r="A150" s="597"/>
      <c r="B150" s="592"/>
      <c r="C150" s="598"/>
      <c r="D150" s="592"/>
      <c r="E150" s="598"/>
      <c r="F150" s="591"/>
      <c r="G150" s="591"/>
      <c r="H150" s="599"/>
      <c r="I150" s="600"/>
      <c r="J150" s="600"/>
      <c r="K150" s="600"/>
      <c r="L150" s="592"/>
      <c r="M150" s="592"/>
      <c r="N150" s="592"/>
      <c r="O150" s="592"/>
      <c r="P150" s="591"/>
      <c r="Q150" s="592"/>
      <c r="R150" s="592"/>
      <c r="S150" s="592"/>
      <c r="T150" s="592"/>
      <c r="U150" s="591"/>
      <c r="V150" s="598"/>
      <c r="W150" s="592"/>
      <c r="X150" s="592"/>
      <c r="Y150" s="592"/>
      <c r="Z150" s="592"/>
      <c r="AA150" s="592"/>
      <c r="AB150" s="601"/>
      <c r="AC150" s="601"/>
      <c r="AD150" s="602"/>
      <c r="AE150" s="601"/>
      <c r="AF150" s="601"/>
      <c r="AG150" s="605"/>
      <c r="AH150" s="605"/>
      <c r="AI150" s="605"/>
      <c r="AJ150" s="605"/>
      <c r="AK150" s="605"/>
      <c r="AL150" s="605"/>
      <c r="AM150" s="605"/>
      <c r="AN150" s="605"/>
      <c r="AO150" s="605"/>
      <c r="AP150" s="605"/>
      <c r="AQ150" s="605"/>
      <c r="AR150" s="605"/>
      <c r="AS150" s="605"/>
      <c r="AT150" s="645"/>
      <c r="AU150" s="645"/>
      <c r="AV150" s="605"/>
      <c r="AW150" s="605"/>
      <c r="AX150" s="605"/>
      <c r="AY150" s="605"/>
      <c r="AZ150" s="605"/>
      <c r="BA150" s="645"/>
      <c r="BB150" s="605"/>
    </row>
    <row r="151" spans="1:54" ht="29.1" customHeight="1" thickBot="1" x14ac:dyDescent="0.3">
      <c r="A151" s="597"/>
      <c r="B151" s="592"/>
      <c r="C151" s="598"/>
      <c r="D151" s="592"/>
      <c r="E151" s="598"/>
      <c r="F151" s="591"/>
      <c r="G151" s="591"/>
      <c r="H151" s="599"/>
      <c r="I151" s="600"/>
      <c r="J151" s="600"/>
      <c r="K151" s="600"/>
      <c r="L151" s="592"/>
      <c r="M151" s="592"/>
      <c r="N151" s="592"/>
      <c r="O151" s="592"/>
      <c r="P151" s="591"/>
      <c r="Q151" s="592"/>
      <c r="R151" s="592"/>
      <c r="S151" s="592"/>
      <c r="T151" s="592"/>
      <c r="U151" s="591"/>
      <c r="V151" s="598"/>
      <c r="W151" s="592"/>
      <c r="X151" s="592"/>
      <c r="Y151" s="592"/>
      <c r="Z151" s="592"/>
      <c r="AA151" s="592"/>
      <c r="AB151" s="601"/>
      <c r="AC151" s="601"/>
      <c r="AD151" s="602"/>
      <c r="AE151" s="601"/>
      <c r="AF151" s="601"/>
      <c r="AG151" s="605"/>
      <c r="AH151" s="605"/>
      <c r="AI151" s="605"/>
      <c r="AJ151" s="605"/>
      <c r="AK151" s="605"/>
      <c r="AL151" s="605"/>
      <c r="AM151" s="605"/>
      <c r="AN151" s="605"/>
      <c r="AO151" s="605"/>
      <c r="AP151" s="605"/>
      <c r="AQ151" s="605"/>
      <c r="AR151" s="605"/>
      <c r="AS151" s="605"/>
      <c r="AT151" s="645"/>
      <c r="AU151" s="645"/>
      <c r="AV151" s="605"/>
      <c r="AW151" s="605"/>
      <c r="AX151" s="605"/>
      <c r="AY151" s="605"/>
      <c r="AZ151" s="605"/>
      <c r="BA151" s="645"/>
      <c r="BB151" s="605"/>
    </row>
    <row r="152" spans="1:54" ht="29.1" customHeight="1" thickBot="1" x14ac:dyDescent="0.3">
      <c r="A152" s="597"/>
      <c r="B152" s="592"/>
      <c r="C152" s="598"/>
      <c r="D152" s="592"/>
      <c r="E152" s="598"/>
      <c r="F152" s="591"/>
      <c r="G152" s="591"/>
      <c r="H152" s="599"/>
      <c r="I152" s="600"/>
      <c r="J152" s="600"/>
      <c r="K152" s="600"/>
      <c r="L152" s="592"/>
      <c r="M152" s="592"/>
      <c r="N152" s="592"/>
      <c r="O152" s="592"/>
      <c r="P152" s="591"/>
      <c r="Q152" s="592"/>
      <c r="R152" s="592"/>
      <c r="S152" s="592"/>
      <c r="T152" s="592"/>
      <c r="U152" s="591"/>
      <c r="V152" s="598"/>
      <c r="W152" s="592"/>
      <c r="X152" s="592"/>
      <c r="Y152" s="592"/>
      <c r="Z152" s="592"/>
      <c r="AA152" s="592"/>
      <c r="AB152" s="601"/>
      <c r="AC152" s="601"/>
      <c r="AD152" s="602"/>
      <c r="AE152" s="601"/>
      <c r="AF152" s="601"/>
      <c r="AG152" s="605"/>
      <c r="AH152" s="605"/>
      <c r="AI152" s="605"/>
      <c r="AJ152" s="605"/>
      <c r="AK152" s="605"/>
      <c r="AL152" s="605"/>
      <c r="AM152" s="605"/>
      <c r="AN152" s="605"/>
      <c r="AO152" s="605"/>
      <c r="AP152" s="605"/>
      <c r="AQ152" s="605"/>
      <c r="AR152" s="605"/>
      <c r="AS152" s="605"/>
      <c r="AT152" s="645"/>
      <c r="AU152" s="645"/>
      <c r="AV152" s="605"/>
      <c r="AW152" s="605"/>
      <c r="AX152" s="605"/>
      <c r="AY152" s="605"/>
      <c r="AZ152" s="605"/>
      <c r="BA152" s="645"/>
      <c r="BB152" s="605"/>
    </row>
    <row r="153" spans="1:54" ht="29.1" customHeight="1" thickBot="1" x14ac:dyDescent="0.3">
      <c r="A153" s="597"/>
      <c r="B153" s="592"/>
      <c r="C153" s="598"/>
      <c r="D153" s="592"/>
      <c r="E153" s="598"/>
      <c r="F153" s="591"/>
      <c r="G153" s="591"/>
      <c r="H153" s="599"/>
      <c r="I153" s="600"/>
      <c r="J153" s="600"/>
      <c r="K153" s="600"/>
      <c r="L153" s="592"/>
      <c r="M153" s="592"/>
      <c r="N153" s="592"/>
      <c r="O153" s="592"/>
      <c r="P153" s="591"/>
      <c r="Q153" s="592"/>
      <c r="R153" s="592"/>
      <c r="S153" s="592"/>
      <c r="T153" s="592"/>
      <c r="U153" s="591"/>
      <c r="V153" s="598"/>
      <c r="W153" s="592"/>
      <c r="X153" s="592"/>
      <c r="Y153" s="592"/>
      <c r="Z153" s="592"/>
      <c r="AA153" s="592"/>
      <c r="AB153" s="601"/>
      <c r="AC153" s="601"/>
      <c r="AD153" s="602"/>
      <c r="AE153" s="601"/>
      <c r="AF153" s="601"/>
      <c r="AG153" s="605"/>
      <c r="AH153" s="605"/>
      <c r="AI153" s="605"/>
      <c r="AJ153" s="605"/>
      <c r="AK153" s="605"/>
      <c r="AL153" s="605"/>
      <c r="AM153" s="605"/>
      <c r="AN153" s="605"/>
      <c r="AO153" s="605"/>
      <c r="AP153" s="605"/>
      <c r="AQ153" s="605"/>
      <c r="AR153" s="605"/>
      <c r="AS153" s="605"/>
      <c r="AT153" s="645"/>
      <c r="AU153" s="645"/>
      <c r="AV153" s="605"/>
      <c r="AW153" s="605"/>
      <c r="AX153" s="605"/>
      <c r="AY153" s="605"/>
      <c r="AZ153" s="605"/>
      <c r="BA153" s="645"/>
      <c r="BB153" s="605"/>
    </row>
    <row r="154" spans="1:54" ht="29.1" customHeight="1" thickBot="1" x14ac:dyDescent="0.3">
      <c r="A154" s="597"/>
      <c r="B154" s="592"/>
      <c r="C154" s="598"/>
      <c r="D154" s="592"/>
      <c r="E154" s="598"/>
      <c r="F154" s="591"/>
      <c r="G154" s="591"/>
      <c r="H154" s="599"/>
      <c r="I154" s="600"/>
      <c r="J154" s="600"/>
      <c r="K154" s="600"/>
      <c r="L154" s="592"/>
      <c r="M154" s="592"/>
      <c r="N154" s="592"/>
      <c r="O154" s="592"/>
      <c r="P154" s="591"/>
      <c r="Q154" s="592"/>
      <c r="R154" s="592"/>
      <c r="S154" s="592"/>
      <c r="T154" s="592"/>
      <c r="U154" s="591"/>
      <c r="V154" s="598"/>
      <c r="W154" s="592"/>
      <c r="X154" s="592"/>
      <c r="Y154" s="592"/>
      <c r="Z154" s="592"/>
      <c r="AA154" s="592"/>
      <c r="AB154" s="601"/>
      <c r="AC154" s="601"/>
      <c r="AD154" s="602"/>
      <c r="AE154" s="601"/>
      <c r="AF154" s="601"/>
      <c r="AG154" s="605"/>
      <c r="AH154" s="605"/>
      <c r="AI154" s="605"/>
      <c r="AJ154" s="605"/>
      <c r="AK154" s="605"/>
      <c r="AL154" s="605"/>
      <c r="AM154" s="605"/>
      <c r="AN154" s="605"/>
      <c r="AO154" s="605"/>
      <c r="AP154" s="605"/>
      <c r="AQ154" s="605"/>
      <c r="AR154" s="605"/>
      <c r="AS154" s="605"/>
      <c r="AT154" s="645"/>
      <c r="AU154" s="645"/>
      <c r="AV154" s="605"/>
      <c r="AW154" s="605"/>
      <c r="AX154" s="605"/>
      <c r="AY154" s="605"/>
      <c r="AZ154" s="605"/>
      <c r="BA154" s="645"/>
      <c r="BB154" s="605"/>
    </row>
    <row r="155" spans="1:54" ht="29.1" customHeight="1" thickBot="1" x14ac:dyDescent="0.3">
      <c r="A155" s="597"/>
      <c r="B155" s="592"/>
      <c r="C155" s="598"/>
      <c r="D155" s="592"/>
      <c r="E155" s="598"/>
      <c r="F155" s="591"/>
      <c r="G155" s="591"/>
      <c r="H155" s="599"/>
      <c r="I155" s="600"/>
      <c r="J155" s="600"/>
      <c r="K155" s="600"/>
      <c r="L155" s="592"/>
      <c r="M155" s="592"/>
      <c r="N155" s="592"/>
      <c r="O155" s="592"/>
      <c r="P155" s="591"/>
      <c r="Q155" s="592"/>
      <c r="R155" s="592"/>
      <c r="S155" s="592"/>
      <c r="T155" s="592"/>
      <c r="U155" s="591"/>
      <c r="V155" s="598"/>
      <c r="W155" s="592"/>
      <c r="X155" s="592"/>
      <c r="Y155" s="592"/>
      <c r="Z155" s="592"/>
      <c r="AA155" s="592"/>
      <c r="AB155" s="601"/>
      <c r="AC155" s="601"/>
      <c r="AD155" s="602"/>
      <c r="AE155" s="601"/>
      <c r="AF155" s="601"/>
      <c r="AG155" s="605"/>
      <c r="AH155" s="605"/>
      <c r="AI155" s="605"/>
      <c r="AJ155" s="605"/>
      <c r="AK155" s="605"/>
      <c r="AL155" s="605"/>
      <c r="AM155" s="605"/>
      <c r="AN155" s="605"/>
      <c r="AO155" s="605"/>
      <c r="AP155" s="605"/>
      <c r="AQ155" s="605"/>
      <c r="AR155" s="605"/>
      <c r="AS155" s="605"/>
      <c r="AT155" s="645"/>
      <c r="AU155" s="645"/>
      <c r="AV155" s="605"/>
      <c r="AW155" s="605"/>
      <c r="AX155" s="605"/>
      <c r="AY155" s="605"/>
      <c r="AZ155" s="605"/>
      <c r="BA155" s="645"/>
      <c r="BB155" s="605"/>
    </row>
    <row r="156" spans="1:54" ht="29.1" customHeight="1" thickBot="1" x14ac:dyDescent="0.3">
      <c r="A156" s="597"/>
      <c r="B156" s="592"/>
      <c r="C156" s="598"/>
      <c r="D156" s="592"/>
      <c r="E156" s="598"/>
      <c r="F156" s="591"/>
      <c r="G156" s="591"/>
      <c r="H156" s="599"/>
      <c r="I156" s="600"/>
      <c r="J156" s="600"/>
      <c r="K156" s="600"/>
      <c r="L156" s="592"/>
      <c r="M156" s="592"/>
      <c r="N156" s="592"/>
      <c r="O156" s="592"/>
      <c r="P156" s="591"/>
      <c r="Q156" s="592"/>
      <c r="R156" s="592"/>
      <c r="S156" s="592"/>
      <c r="T156" s="592"/>
      <c r="U156" s="591"/>
      <c r="V156" s="598"/>
      <c r="W156" s="592"/>
      <c r="X156" s="592"/>
      <c r="Y156" s="592"/>
      <c r="Z156" s="592"/>
      <c r="AA156" s="592"/>
      <c r="AB156" s="601"/>
      <c r="AC156" s="601"/>
      <c r="AD156" s="602"/>
      <c r="AE156" s="601"/>
      <c r="AF156" s="601"/>
      <c r="AG156" s="605"/>
      <c r="AH156" s="605"/>
      <c r="AI156" s="605"/>
      <c r="AJ156" s="605"/>
      <c r="AK156" s="605"/>
      <c r="AL156" s="605"/>
      <c r="AM156" s="605"/>
      <c r="AN156" s="605"/>
      <c r="AO156" s="605"/>
      <c r="AP156" s="605"/>
      <c r="AQ156" s="605"/>
      <c r="AR156" s="605"/>
      <c r="AS156" s="605"/>
      <c r="AT156" s="645"/>
      <c r="AU156" s="645"/>
      <c r="AV156" s="605"/>
      <c r="AW156" s="605"/>
      <c r="AX156" s="605"/>
      <c r="AY156" s="605"/>
      <c r="AZ156" s="605"/>
      <c r="BA156" s="645"/>
      <c r="BB156" s="605"/>
    </row>
    <row r="157" spans="1:54" ht="29.1" customHeight="1" thickBot="1" x14ac:dyDescent="0.3">
      <c r="A157" s="597"/>
      <c r="B157" s="592"/>
      <c r="C157" s="598"/>
      <c r="D157" s="592"/>
      <c r="E157" s="598"/>
      <c r="F157" s="591"/>
      <c r="G157" s="591"/>
      <c r="H157" s="599"/>
      <c r="I157" s="600"/>
      <c r="J157" s="600"/>
      <c r="K157" s="600"/>
      <c r="L157" s="592"/>
      <c r="M157" s="592"/>
      <c r="N157" s="592"/>
      <c r="O157" s="592"/>
      <c r="P157" s="591"/>
      <c r="Q157" s="592"/>
      <c r="R157" s="592"/>
      <c r="S157" s="592"/>
      <c r="T157" s="592"/>
      <c r="U157" s="591"/>
      <c r="V157" s="598"/>
      <c r="W157" s="592"/>
      <c r="X157" s="592"/>
      <c r="Y157" s="592"/>
      <c r="Z157" s="592"/>
      <c r="AA157" s="592"/>
      <c r="AB157" s="601"/>
      <c r="AC157" s="601"/>
      <c r="AD157" s="602"/>
      <c r="AE157" s="601"/>
      <c r="AF157" s="601"/>
      <c r="AG157" s="605"/>
      <c r="AH157" s="605"/>
      <c r="AI157" s="605"/>
      <c r="AJ157" s="605"/>
      <c r="AK157" s="605"/>
      <c r="AL157" s="605"/>
      <c r="AM157" s="605"/>
      <c r="AN157" s="605"/>
      <c r="AO157" s="605"/>
      <c r="AP157" s="605"/>
      <c r="AQ157" s="605"/>
      <c r="AR157" s="605"/>
      <c r="AS157" s="605"/>
      <c r="AT157" s="645"/>
      <c r="AU157" s="645"/>
      <c r="AV157" s="605"/>
      <c r="AW157" s="605"/>
      <c r="AX157" s="605"/>
      <c r="AY157" s="605"/>
      <c r="AZ157" s="605"/>
      <c r="BA157" s="645"/>
      <c r="BB157" s="605"/>
    </row>
    <row r="158" spans="1:54" ht="29.1" customHeight="1" thickBot="1" x14ac:dyDescent="0.3">
      <c r="A158" s="597"/>
      <c r="B158" s="592"/>
      <c r="C158" s="598"/>
      <c r="D158" s="592"/>
      <c r="E158" s="598"/>
      <c r="F158" s="591"/>
      <c r="G158" s="591"/>
      <c r="H158" s="599"/>
      <c r="I158" s="600"/>
      <c r="J158" s="600"/>
      <c r="K158" s="600"/>
      <c r="L158" s="592"/>
      <c r="M158" s="592"/>
      <c r="N158" s="592"/>
      <c r="O158" s="592"/>
      <c r="P158" s="591"/>
      <c r="Q158" s="592"/>
      <c r="R158" s="592"/>
      <c r="S158" s="592"/>
      <c r="T158" s="592"/>
      <c r="U158" s="591"/>
      <c r="V158" s="598"/>
      <c r="W158" s="592"/>
      <c r="X158" s="592"/>
      <c r="Y158" s="592"/>
      <c r="Z158" s="592"/>
      <c r="AA158" s="592"/>
      <c r="AB158" s="601"/>
      <c r="AC158" s="601"/>
      <c r="AD158" s="602"/>
      <c r="AE158" s="601"/>
      <c r="AF158" s="601"/>
      <c r="AG158" s="605"/>
      <c r="AH158" s="605"/>
      <c r="AI158" s="605"/>
      <c r="AJ158" s="605"/>
      <c r="AK158" s="605"/>
      <c r="AL158" s="605"/>
      <c r="AM158" s="605"/>
      <c r="AN158" s="605"/>
      <c r="AO158" s="605"/>
      <c r="AP158" s="605"/>
      <c r="AQ158" s="605"/>
      <c r="AR158" s="605"/>
      <c r="AS158" s="605"/>
      <c r="AT158" s="645"/>
      <c r="AU158" s="645"/>
      <c r="AV158" s="605"/>
      <c r="AW158" s="605"/>
      <c r="AX158" s="605"/>
      <c r="AY158" s="605"/>
      <c r="AZ158" s="605"/>
      <c r="BA158" s="645"/>
      <c r="BB158" s="605"/>
    </row>
    <row r="159" spans="1:54" ht="29.1" customHeight="1" thickBot="1" x14ac:dyDescent="0.3">
      <c r="A159" s="597"/>
      <c r="B159" s="592"/>
      <c r="C159" s="598"/>
      <c r="D159" s="592"/>
      <c r="E159" s="598"/>
      <c r="F159" s="591"/>
      <c r="G159" s="591"/>
      <c r="H159" s="599"/>
      <c r="I159" s="600"/>
      <c r="J159" s="600"/>
      <c r="K159" s="600"/>
      <c r="L159" s="592"/>
      <c r="M159" s="592"/>
      <c r="N159" s="592"/>
      <c r="O159" s="592"/>
      <c r="P159" s="591"/>
      <c r="Q159" s="592"/>
      <c r="R159" s="592"/>
      <c r="S159" s="592"/>
      <c r="T159" s="592"/>
      <c r="U159" s="591"/>
      <c r="V159" s="598"/>
      <c r="W159" s="592"/>
      <c r="X159" s="592"/>
      <c r="Y159" s="592"/>
      <c r="Z159" s="592"/>
      <c r="AA159" s="592"/>
      <c r="AB159" s="601"/>
      <c r="AC159" s="601"/>
      <c r="AD159" s="602"/>
      <c r="AE159" s="601"/>
      <c r="AF159" s="601"/>
      <c r="AG159" s="605"/>
      <c r="AH159" s="605"/>
      <c r="AI159" s="605"/>
      <c r="AJ159" s="605"/>
      <c r="AK159" s="605"/>
      <c r="AL159" s="605"/>
      <c r="AM159" s="605"/>
      <c r="AN159" s="605"/>
      <c r="AO159" s="605"/>
      <c r="AP159" s="605"/>
      <c r="AQ159" s="605"/>
      <c r="AR159" s="605"/>
      <c r="AS159" s="605"/>
      <c r="AT159" s="645"/>
      <c r="AU159" s="645"/>
      <c r="AV159" s="605"/>
      <c r="AW159" s="605"/>
      <c r="AX159" s="605"/>
      <c r="AY159" s="605"/>
      <c r="AZ159" s="605"/>
      <c r="BA159" s="645"/>
      <c r="BB159" s="605"/>
    </row>
    <row r="160" spans="1:54" ht="29.1" customHeight="1" thickBot="1" x14ac:dyDescent="0.3">
      <c r="A160" s="597"/>
      <c r="B160" s="592"/>
      <c r="C160" s="598"/>
      <c r="D160" s="592"/>
      <c r="E160" s="598"/>
      <c r="F160" s="591"/>
      <c r="G160" s="591"/>
      <c r="H160" s="599"/>
      <c r="I160" s="600"/>
      <c r="J160" s="600"/>
      <c r="K160" s="600"/>
      <c r="L160" s="592"/>
      <c r="M160" s="592"/>
      <c r="N160" s="592"/>
      <c r="O160" s="592"/>
      <c r="P160" s="591"/>
      <c r="Q160" s="592"/>
      <c r="R160" s="592"/>
      <c r="S160" s="592"/>
      <c r="T160" s="592"/>
      <c r="U160" s="591"/>
      <c r="V160" s="598"/>
      <c r="W160" s="592"/>
      <c r="X160" s="592"/>
      <c r="Y160" s="592"/>
      <c r="Z160" s="592"/>
      <c r="AA160" s="592"/>
      <c r="AB160" s="601"/>
      <c r="AC160" s="601"/>
      <c r="AD160" s="602"/>
      <c r="AE160" s="601"/>
      <c r="AF160" s="601"/>
      <c r="AG160" s="605"/>
      <c r="AH160" s="605"/>
      <c r="AI160" s="605"/>
      <c r="AJ160" s="605"/>
      <c r="AK160" s="605"/>
      <c r="AL160" s="605"/>
      <c r="AM160" s="605"/>
      <c r="AN160" s="605"/>
      <c r="AO160" s="605"/>
      <c r="AP160" s="605"/>
      <c r="AQ160" s="605"/>
      <c r="AR160" s="605"/>
      <c r="AS160" s="605"/>
      <c r="AT160" s="645"/>
      <c r="AU160" s="645"/>
      <c r="AV160" s="605"/>
      <c r="AW160" s="605"/>
      <c r="AX160" s="605"/>
      <c r="AY160" s="605"/>
      <c r="AZ160" s="605"/>
      <c r="BA160" s="645"/>
      <c r="BB160" s="605"/>
    </row>
    <row r="161" spans="1:54" ht="29.1" customHeight="1" thickBot="1" x14ac:dyDescent="0.3">
      <c r="A161" s="597"/>
      <c r="B161" s="592"/>
      <c r="C161" s="598"/>
      <c r="D161" s="592"/>
      <c r="E161" s="598"/>
      <c r="F161" s="591"/>
      <c r="G161" s="591"/>
      <c r="H161" s="599"/>
      <c r="I161" s="600"/>
      <c r="J161" s="600"/>
      <c r="K161" s="600"/>
      <c r="L161" s="592"/>
      <c r="M161" s="592"/>
      <c r="N161" s="592"/>
      <c r="O161" s="592"/>
      <c r="P161" s="591"/>
      <c r="Q161" s="592"/>
      <c r="R161" s="592"/>
      <c r="S161" s="592"/>
      <c r="T161" s="592"/>
      <c r="U161" s="591"/>
      <c r="V161" s="598"/>
      <c r="W161" s="592"/>
      <c r="X161" s="592"/>
      <c r="Y161" s="592"/>
      <c r="Z161" s="592"/>
      <c r="AA161" s="592"/>
      <c r="AB161" s="601"/>
      <c r="AC161" s="601"/>
      <c r="AD161" s="602"/>
      <c r="AE161" s="601"/>
      <c r="AF161" s="601"/>
      <c r="AG161" s="605"/>
      <c r="AH161" s="605"/>
      <c r="AI161" s="605"/>
      <c r="AJ161" s="605"/>
      <c r="AK161" s="605"/>
      <c r="AL161" s="605"/>
      <c r="AM161" s="605"/>
      <c r="AN161" s="605"/>
      <c r="AO161" s="605"/>
      <c r="AP161" s="605"/>
      <c r="AQ161" s="605"/>
      <c r="AR161" s="605"/>
      <c r="AS161" s="605"/>
      <c r="AT161" s="645"/>
      <c r="AU161" s="645"/>
      <c r="AV161" s="605"/>
      <c r="AW161" s="605"/>
      <c r="AX161" s="605"/>
      <c r="AY161" s="605"/>
      <c r="AZ161" s="605"/>
      <c r="BA161" s="645"/>
      <c r="BB161" s="605"/>
    </row>
    <row r="162" spans="1:54" ht="29.1" customHeight="1" thickBot="1" x14ac:dyDescent="0.3">
      <c r="A162" s="597"/>
      <c r="B162" s="592"/>
      <c r="C162" s="598"/>
      <c r="D162" s="592"/>
      <c r="E162" s="598"/>
      <c r="F162" s="591"/>
      <c r="G162" s="591"/>
      <c r="H162" s="599"/>
      <c r="I162" s="600"/>
      <c r="J162" s="600"/>
      <c r="K162" s="600"/>
      <c r="L162" s="592"/>
      <c r="M162" s="592"/>
      <c r="N162" s="592"/>
      <c r="O162" s="592"/>
      <c r="P162" s="591"/>
      <c r="Q162" s="592"/>
      <c r="R162" s="592"/>
      <c r="S162" s="592"/>
      <c r="T162" s="592"/>
      <c r="U162" s="591"/>
      <c r="V162" s="598"/>
      <c r="W162" s="592"/>
      <c r="X162" s="592"/>
      <c r="Y162" s="592"/>
      <c r="Z162" s="592"/>
      <c r="AA162" s="592"/>
      <c r="AB162" s="601"/>
      <c r="AC162" s="601"/>
      <c r="AD162" s="602"/>
      <c r="AE162" s="601"/>
      <c r="AF162" s="601"/>
      <c r="AG162" s="605"/>
      <c r="AH162" s="605"/>
      <c r="AI162" s="605"/>
      <c r="AJ162" s="605"/>
      <c r="AK162" s="605"/>
      <c r="AL162" s="605"/>
      <c r="AM162" s="605"/>
      <c r="AN162" s="605"/>
      <c r="AO162" s="605"/>
      <c r="AP162" s="605"/>
      <c r="AQ162" s="605"/>
      <c r="AR162" s="605"/>
      <c r="AS162" s="605"/>
      <c r="AT162" s="645"/>
      <c r="AU162" s="645"/>
      <c r="AV162" s="605"/>
      <c r="AW162" s="605"/>
      <c r="AX162" s="605"/>
      <c r="AY162" s="605"/>
      <c r="AZ162" s="605"/>
      <c r="BA162" s="645"/>
      <c r="BB162" s="605"/>
    </row>
    <row r="163" spans="1:54" ht="29.1" customHeight="1" thickBot="1" x14ac:dyDescent="0.3">
      <c r="A163" s="597"/>
      <c r="B163" s="592"/>
      <c r="C163" s="598"/>
      <c r="D163" s="592"/>
      <c r="E163" s="598"/>
      <c r="F163" s="591"/>
      <c r="G163" s="591"/>
      <c r="H163" s="599"/>
      <c r="I163" s="600"/>
      <c r="J163" s="600"/>
      <c r="K163" s="600"/>
      <c r="L163" s="592"/>
      <c r="M163" s="592"/>
      <c r="N163" s="592"/>
      <c r="O163" s="592"/>
      <c r="P163" s="591"/>
      <c r="Q163" s="592"/>
      <c r="R163" s="592"/>
      <c r="S163" s="592"/>
      <c r="T163" s="592"/>
      <c r="U163" s="591"/>
      <c r="V163" s="598"/>
      <c r="W163" s="592"/>
      <c r="X163" s="592"/>
      <c r="Y163" s="592"/>
      <c r="Z163" s="592"/>
      <c r="AA163" s="592"/>
      <c r="AB163" s="601"/>
      <c r="AC163" s="601"/>
      <c r="AD163" s="602"/>
      <c r="AE163" s="601"/>
      <c r="AF163" s="601"/>
      <c r="AG163" s="605"/>
      <c r="AH163" s="605"/>
      <c r="AI163" s="605"/>
      <c r="AJ163" s="605"/>
      <c r="AK163" s="605"/>
      <c r="AL163" s="605"/>
      <c r="AM163" s="605"/>
      <c r="AN163" s="605"/>
      <c r="AO163" s="605"/>
      <c r="AP163" s="605"/>
      <c r="AQ163" s="605"/>
      <c r="AR163" s="605"/>
      <c r="AS163" s="605"/>
      <c r="AT163" s="645"/>
      <c r="AU163" s="645"/>
      <c r="AV163" s="605"/>
      <c r="AW163" s="605"/>
      <c r="AX163" s="605"/>
      <c r="AY163" s="605"/>
      <c r="AZ163" s="605"/>
      <c r="BA163" s="645"/>
      <c r="BB163" s="605"/>
    </row>
    <row r="164" spans="1:54" ht="29.1" customHeight="1" thickBot="1" x14ac:dyDescent="0.3">
      <c r="A164" s="597"/>
      <c r="B164" s="592"/>
      <c r="C164" s="598"/>
      <c r="D164" s="592"/>
      <c r="E164" s="598"/>
      <c r="F164" s="591"/>
      <c r="G164" s="591"/>
      <c r="H164" s="599"/>
      <c r="I164" s="600"/>
      <c r="J164" s="600"/>
      <c r="K164" s="600"/>
      <c r="L164" s="592"/>
      <c r="M164" s="592"/>
      <c r="N164" s="592"/>
      <c r="O164" s="592"/>
      <c r="P164" s="591"/>
      <c r="Q164" s="592"/>
      <c r="R164" s="592"/>
      <c r="S164" s="592"/>
      <c r="T164" s="592"/>
      <c r="U164" s="591"/>
      <c r="V164" s="598"/>
      <c r="W164" s="592"/>
      <c r="X164" s="592"/>
      <c r="Y164" s="592"/>
      <c r="Z164" s="592"/>
      <c r="AA164" s="592"/>
      <c r="AB164" s="601"/>
      <c r="AC164" s="601"/>
      <c r="AD164" s="602"/>
      <c r="AE164" s="601"/>
      <c r="AF164" s="601"/>
      <c r="AG164" s="605"/>
      <c r="AH164" s="605"/>
      <c r="AI164" s="605"/>
      <c r="AJ164" s="605"/>
      <c r="AK164" s="605"/>
      <c r="AL164" s="605"/>
      <c r="AM164" s="605"/>
      <c r="AN164" s="605"/>
      <c r="AO164" s="605"/>
      <c r="AP164" s="605"/>
      <c r="AQ164" s="605"/>
      <c r="AR164" s="605"/>
      <c r="AS164" s="605"/>
      <c r="AT164" s="645"/>
      <c r="AU164" s="645"/>
      <c r="AV164" s="605"/>
      <c r="AW164" s="605"/>
      <c r="AX164" s="605"/>
      <c r="AY164" s="605"/>
      <c r="AZ164" s="605"/>
      <c r="BA164" s="645"/>
      <c r="BB164" s="605"/>
    </row>
    <row r="165" spans="1:54" ht="29.1" customHeight="1" thickBot="1" x14ac:dyDescent="0.3">
      <c r="A165" s="597"/>
      <c r="B165" s="592"/>
      <c r="C165" s="598"/>
      <c r="D165" s="592"/>
      <c r="E165" s="598"/>
      <c r="F165" s="591"/>
      <c r="G165" s="591"/>
      <c r="H165" s="599"/>
      <c r="I165" s="600"/>
      <c r="J165" s="600"/>
      <c r="K165" s="600"/>
      <c r="L165" s="592"/>
      <c r="M165" s="592"/>
      <c r="N165" s="592"/>
      <c r="O165" s="592"/>
      <c r="P165" s="591"/>
      <c r="Q165" s="592"/>
      <c r="R165" s="592"/>
      <c r="S165" s="592"/>
      <c r="T165" s="592"/>
      <c r="U165" s="591"/>
      <c r="V165" s="598"/>
      <c r="W165" s="592"/>
      <c r="X165" s="592"/>
      <c r="Y165" s="592"/>
      <c r="Z165" s="592"/>
      <c r="AA165" s="592"/>
      <c r="AB165" s="601"/>
      <c r="AC165" s="601"/>
      <c r="AD165" s="602"/>
      <c r="AE165" s="601"/>
      <c r="AF165" s="601"/>
      <c r="AG165" s="605"/>
      <c r="AH165" s="605"/>
      <c r="AI165" s="605"/>
      <c r="AJ165" s="605"/>
      <c r="AK165" s="605"/>
      <c r="AL165" s="605"/>
      <c r="AM165" s="605"/>
      <c r="AN165" s="605"/>
      <c r="AO165" s="605"/>
      <c r="AP165" s="605"/>
      <c r="AQ165" s="605"/>
      <c r="AR165" s="605"/>
      <c r="AS165" s="605"/>
      <c r="AT165" s="645"/>
      <c r="AU165" s="645"/>
      <c r="AV165" s="605"/>
      <c r="AW165" s="605"/>
      <c r="AX165" s="605"/>
      <c r="AY165" s="605"/>
      <c r="AZ165" s="605"/>
      <c r="BA165" s="645"/>
      <c r="BB165" s="605"/>
    </row>
    <row r="166" spans="1:54" ht="29.1" customHeight="1" thickBot="1" x14ac:dyDescent="0.3">
      <c r="A166" s="597"/>
      <c r="B166" s="592"/>
      <c r="C166" s="598"/>
      <c r="D166" s="592"/>
      <c r="E166" s="598"/>
      <c r="F166" s="591"/>
      <c r="G166" s="591"/>
      <c r="H166" s="599"/>
      <c r="I166" s="600"/>
      <c r="J166" s="600"/>
      <c r="K166" s="600"/>
      <c r="L166" s="592"/>
      <c r="M166" s="592"/>
      <c r="N166" s="592"/>
      <c r="O166" s="592"/>
      <c r="P166" s="591"/>
      <c r="Q166" s="592"/>
      <c r="R166" s="592"/>
      <c r="S166" s="592"/>
      <c r="T166" s="592"/>
      <c r="U166" s="591"/>
      <c r="V166" s="598"/>
      <c r="W166" s="592"/>
      <c r="X166" s="592"/>
      <c r="Y166" s="592"/>
      <c r="Z166" s="592"/>
      <c r="AA166" s="592"/>
      <c r="AB166" s="601"/>
      <c r="AC166" s="601"/>
      <c r="AD166" s="602"/>
      <c r="AE166" s="601"/>
      <c r="AF166" s="601"/>
      <c r="AG166" s="605"/>
      <c r="AH166" s="605"/>
      <c r="AI166" s="605"/>
      <c r="AJ166" s="605"/>
      <c r="AK166" s="605"/>
      <c r="AL166" s="605"/>
      <c r="AM166" s="605"/>
      <c r="AN166" s="605"/>
      <c r="AO166" s="605"/>
      <c r="AP166" s="605"/>
      <c r="AQ166" s="605"/>
      <c r="AR166" s="605"/>
      <c r="AS166" s="605"/>
      <c r="AT166" s="645"/>
      <c r="AU166" s="645"/>
      <c r="AV166" s="605"/>
      <c r="AW166" s="605"/>
      <c r="AX166" s="605"/>
      <c r="AY166" s="605"/>
      <c r="AZ166" s="605"/>
      <c r="BA166" s="645"/>
      <c r="BB166" s="605"/>
    </row>
    <row r="167" spans="1:54" ht="29.1" customHeight="1" thickBot="1" x14ac:dyDescent="0.3">
      <c r="A167" s="597"/>
      <c r="B167" s="592"/>
      <c r="C167" s="598"/>
      <c r="D167" s="592"/>
      <c r="E167" s="598"/>
      <c r="F167" s="591"/>
      <c r="G167" s="591"/>
      <c r="H167" s="599"/>
      <c r="I167" s="600"/>
      <c r="J167" s="600"/>
      <c r="K167" s="600"/>
      <c r="L167" s="592"/>
      <c r="M167" s="592"/>
      <c r="N167" s="592"/>
      <c r="O167" s="592"/>
      <c r="P167" s="591"/>
      <c r="Q167" s="592"/>
      <c r="R167" s="592"/>
      <c r="S167" s="592"/>
      <c r="T167" s="592"/>
      <c r="U167" s="591"/>
      <c r="V167" s="598"/>
      <c r="W167" s="592"/>
      <c r="X167" s="592"/>
      <c r="Y167" s="592"/>
      <c r="Z167" s="592"/>
      <c r="AA167" s="592"/>
      <c r="AB167" s="601"/>
      <c r="AC167" s="601"/>
      <c r="AD167" s="602"/>
      <c r="AE167" s="601"/>
      <c r="AF167" s="601"/>
      <c r="AG167" s="605"/>
      <c r="AH167" s="605"/>
      <c r="AI167" s="605"/>
      <c r="AJ167" s="605"/>
      <c r="AK167" s="605"/>
      <c r="AL167" s="605"/>
      <c r="AM167" s="605"/>
      <c r="AN167" s="605"/>
      <c r="AO167" s="605"/>
      <c r="AP167" s="605"/>
      <c r="AQ167" s="605"/>
      <c r="AR167" s="605"/>
      <c r="AS167" s="605"/>
      <c r="AT167" s="645"/>
      <c r="AU167" s="645"/>
      <c r="AV167" s="605"/>
      <c r="AW167" s="605"/>
      <c r="AX167" s="605"/>
      <c r="AY167" s="605"/>
      <c r="AZ167" s="605"/>
      <c r="BA167" s="645"/>
      <c r="BB167" s="605"/>
    </row>
    <row r="168" spans="1:54" ht="29.1" customHeight="1" thickBot="1" x14ac:dyDescent="0.3">
      <c r="A168" s="597"/>
      <c r="B168" s="592"/>
      <c r="C168" s="598"/>
      <c r="D168" s="592"/>
      <c r="E168" s="598"/>
      <c r="F168" s="591"/>
      <c r="G168" s="591"/>
      <c r="H168" s="599"/>
      <c r="I168" s="600"/>
      <c r="J168" s="600"/>
      <c r="K168" s="600"/>
      <c r="L168" s="592"/>
      <c r="M168" s="592"/>
      <c r="N168" s="592"/>
      <c r="O168" s="592"/>
      <c r="P168" s="591"/>
      <c r="Q168" s="592"/>
      <c r="R168" s="592"/>
      <c r="S168" s="592"/>
      <c r="T168" s="592"/>
      <c r="U168" s="591"/>
      <c r="V168" s="598"/>
      <c r="W168" s="592"/>
      <c r="X168" s="592"/>
      <c r="Y168" s="592"/>
      <c r="Z168" s="592"/>
      <c r="AA168" s="592"/>
      <c r="AB168" s="601"/>
      <c r="AC168" s="601"/>
      <c r="AD168" s="602"/>
      <c r="AE168" s="601"/>
      <c r="AF168" s="601"/>
      <c r="AG168" s="605"/>
      <c r="AH168" s="605"/>
      <c r="AI168" s="605"/>
      <c r="AJ168" s="605"/>
      <c r="AK168" s="605"/>
      <c r="AL168" s="605"/>
      <c r="AM168" s="605"/>
      <c r="AN168" s="605"/>
      <c r="AO168" s="605"/>
      <c r="AP168" s="605"/>
      <c r="AQ168" s="605"/>
      <c r="AR168" s="605"/>
      <c r="AS168" s="605"/>
      <c r="AT168" s="645"/>
      <c r="AU168" s="645"/>
      <c r="AV168" s="605"/>
      <c r="AW168" s="605"/>
      <c r="AX168" s="605"/>
      <c r="AY168" s="605"/>
      <c r="AZ168" s="605"/>
      <c r="BA168" s="645"/>
      <c r="BB168" s="605"/>
    </row>
    <row r="169" spans="1:54" ht="29.1" customHeight="1" thickBot="1" x14ac:dyDescent="0.3">
      <c r="A169" s="597"/>
      <c r="B169" s="592"/>
      <c r="C169" s="598"/>
      <c r="D169" s="592"/>
      <c r="E169" s="598"/>
      <c r="F169" s="591"/>
      <c r="G169" s="591"/>
      <c r="H169" s="599"/>
      <c r="I169" s="600"/>
      <c r="J169" s="600"/>
      <c r="K169" s="600"/>
      <c r="L169" s="592"/>
      <c r="M169" s="592"/>
      <c r="N169" s="592"/>
      <c r="O169" s="592"/>
      <c r="P169" s="591"/>
      <c r="Q169" s="592"/>
      <c r="R169" s="592"/>
      <c r="S169" s="592"/>
      <c r="T169" s="592"/>
      <c r="U169" s="591"/>
      <c r="V169" s="598"/>
      <c r="W169" s="592"/>
      <c r="X169" s="592"/>
      <c r="Y169" s="592"/>
      <c r="Z169" s="592"/>
      <c r="AA169" s="592"/>
      <c r="AB169" s="601"/>
      <c r="AC169" s="601"/>
      <c r="AD169" s="602"/>
      <c r="AE169" s="601"/>
      <c r="AF169" s="601"/>
      <c r="AG169" s="605"/>
      <c r="AH169" s="605"/>
      <c r="AI169" s="605"/>
      <c r="AJ169" s="605"/>
      <c r="AK169" s="605"/>
      <c r="AL169" s="605"/>
      <c r="AM169" s="605"/>
      <c r="AN169" s="605"/>
      <c r="AO169" s="605"/>
      <c r="AP169" s="605"/>
      <c r="AQ169" s="605"/>
      <c r="AR169" s="605"/>
      <c r="AS169" s="605"/>
      <c r="AT169" s="645"/>
      <c r="AU169" s="645"/>
      <c r="AV169" s="605"/>
      <c r="AW169" s="605"/>
      <c r="AX169" s="605"/>
      <c r="AY169" s="605"/>
      <c r="AZ169" s="605"/>
      <c r="BA169" s="645"/>
      <c r="BB169" s="605"/>
    </row>
    <row r="170" spans="1:54" ht="29.1" customHeight="1" thickBot="1" x14ac:dyDescent="0.3">
      <c r="A170" s="597"/>
      <c r="B170" s="592"/>
      <c r="C170" s="598"/>
      <c r="D170" s="592"/>
      <c r="E170" s="598"/>
      <c r="F170" s="591"/>
      <c r="G170" s="591"/>
      <c r="H170" s="599"/>
      <c r="I170" s="600"/>
      <c r="J170" s="600"/>
      <c r="K170" s="600"/>
      <c r="L170" s="592"/>
      <c r="M170" s="592"/>
      <c r="N170" s="592"/>
      <c r="O170" s="592"/>
      <c r="P170" s="591"/>
      <c r="Q170" s="592"/>
      <c r="R170" s="592"/>
      <c r="S170" s="592"/>
      <c r="T170" s="592"/>
      <c r="U170" s="591"/>
      <c r="V170" s="598"/>
      <c r="W170" s="592"/>
      <c r="X170" s="592"/>
      <c r="Y170" s="592"/>
      <c r="Z170" s="592"/>
      <c r="AA170" s="592"/>
      <c r="AB170" s="601"/>
      <c r="AC170" s="601"/>
      <c r="AD170" s="602"/>
      <c r="AE170" s="601"/>
      <c r="AF170" s="601"/>
      <c r="AG170" s="605"/>
      <c r="AH170" s="605"/>
      <c r="AI170" s="605"/>
      <c r="AJ170" s="605"/>
      <c r="AK170" s="605"/>
      <c r="AL170" s="605"/>
      <c r="AM170" s="605"/>
      <c r="AN170" s="605"/>
      <c r="AO170" s="605"/>
      <c r="AP170" s="605"/>
      <c r="AQ170" s="605"/>
      <c r="AR170" s="605"/>
      <c r="AS170" s="605"/>
      <c r="AT170" s="645"/>
      <c r="AU170" s="645"/>
      <c r="AV170" s="605"/>
      <c r="AW170" s="605"/>
      <c r="AX170" s="605"/>
      <c r="AY170" s="605"/>
      <c r="AZ170" s="605"/>
      <c r="BA170" s="645"/>
      <c r="BB170" s="605"/>
    </row>
    <row r="171" spans="1:54" ht="29.1" customHeight="1" thickBot="1" x14ac:dyDescent="0.3">
      <c r="A171" s="597"/>
      <c r="B171" s="592"/>
      <c r="C171" s="598"/>
      <c r="D171" s="592"/>
      <c r="E171" s="598"/>
      <c r="F171" s="591"/>
      <c r="G171" s="591"/>
      <c r="H171" s="599"/>
      <c r="I171" s="600"/>
      <c r="J171" s="600"/>
      <c r="K171" s="600"/>
      <c r="L171" s="592"/>
      <c r="M171" s="592"/>
      <c r="N171" s="592"/>
      <c r="O171" s="592"/>
      <c r="P171" s="591"/>
      <c r="Q171" s="592"/>
      <c r="R171" s="592"/>
      <c r="S171" s="592"/>
      <c r="T171" s="592"/>
      <c r="U171" s="591"/>
      <c r="V171" s="598"/>
      <c r="W171" s="592"/>
      <c r="X171" s="592"/>
      <c r="Y171" s="592"/>
      <c r="Z171" s="592"/>
      <c r="AA171" s="592"/>
      <c r="AB171" s="601"/>
      <c r="AC171" s="601"/>
      <c r="AD171" s="602"/>
      <c r="AE171" s="601"/>
      <c r="AF171" s="601"/>
      <c r="AG171" s="605"/>
      <c r="AH171" s="605"/>
      <c r="AI171" s="605"/>
      <c r="AJ171" s="605"/>
      <c r="AK171" s="605"/>
      <c r="AL171" s="605"/>
      <c r="AM171" s="605"/>
      <c r="AN171" s="605"/>
      <c r="AO171" s="605"/>
      <c r="AP171" s="605"/>
      <c r="AQ171" s="605"/>
      <c r="AR171" s="605"/>
      <c r="AS171" s="605"/>
      <c r="AT171" s="645"/>
      <c r="AU171" s="645"/>
      <c r="AV171" s="605"/>
      <c r="AW171" s="605"/>
      <c r="AX171" s="605"/>
      <c r="AY171" s="605"/>
      <c r="AZ171" s="605"/>
      <c r="BA171" s="645"/>
      <c r="BB171" s="605"/>
    </row>
    <row r="172" spans="1:54" ht="29.1" customHeight="1" thickBot="1" x14ac:dyDescent="0.3">
      <c r="A172" s="597"/>
      <c r="B172" s="592"/>
      <c r="C172" s="598"/>
      <c r="D172" s="592"/>
      <c r="E172" s="598"/>
      <c r="F172" s="591"/>
      <c r="G172" s="591"/>
      <c r="H172" s="599"/>
      <c r="I172" s="600"/>
      <c r="J172" s="600"/>
      <c r="K172" s="600"/>
      <c r="L172" s="592"/>
      <c r="M172" s="592"/>
      <c r="N172" s="592"/>
      <c r="O172" s="592"/>
      <c r="P172" s="591"/>
      <c r="Q172" s="592"/>
      <c r="R172" s="592"/>
      <c r="S172" s="592"/>
      <c r="T172" s="592"/>
      <c r="U172" s="591"/>
      <c r="V172" s="598"/>
      <c r="W172" s="592"/>
      <c r="X172" s="592"/>
      <c r="Y172" s="592"/>
      <c r="Z172" s="592"/>
      <c r="AA172" s="592"/>
      <c r="AB172" s="601"/>
      <c r="AC172" s="601"/>
      <c r="AD172" s="602"/>
      <c r="AE172" s="601"/>
      <c r="AF172" s="601"/>
      <c r="AG172" s="605"/>
      <c r="AH172" s="605"/>
      <c r="AI172" s="605"/>
      <c r="AJ172" s="605"/>
      <c r="AK172" s="605"/>
      <c r="AL172" s="605"/>
      <c r="AM172" s="605"/>
      <c r="AN172" s="605"/>
      <c r="AO172" s="605"/>
      <c r="AP172" s="605"/>
      <c r="AQ172" s="605"/>
      <c r="AR172" s="605"/>
      <c r="AS172" s="605"/>
      <c r="AT172" s="645"/>
      <c r="AU172" s="645"/>
      <c r="AV172" s="605"/>
      <c r="AW172" s="605"/>
      <c r="AX172" s="605"/>
      <c r="AY172" s="605"/>
      <c r="AZ172" s="605"/>
      <c r="BA172" s="645"/>
      <c r="BB172" s="605"/>
    </row>
    <row r="173" spans="1:54" ht="29.1" customHeight="1" thickBot="1" x14ac:dyDescent="0.3">
      <c r="A173" s="597"/>
      <c r="B173" s="592"/>
      <c r="C173" s="598"/>
      <c r="D173" s="592"/>
      <c r="E173" s="598"/>
      <c r="F173" s="591"/>
      <c r="G173" s="591"/>
      <c r="H173" s="599"/>
      <c r="I173" s="600"/>
      <c r="J173" s="600"/>
      <c r="K173" s="600"/>
      <c r="L173" s="592"/>
      <c r="M173" s="592"/>
      <c r="N173" s="592"/>
      <c r="O173" s="592"/>
      <c r="P173" s="591"/>
      <c r="Q173" s="592"/>
      <c r="R173" s="592"/>
      <c r="S173" s="592"/>
      <c r="T173" s="592"/>
      <c r="U173" s="591"/>
      <c r="V173" s="598"/>
      <c r="W173" s="592"/>
      <c r="X173" s="592"/>
      <c r="Y173" s="592"/>
      <c r="Z173" s="592"/>
      <c r="AA173" s="592"/>
      <c r="AB173" s="601"/>
      <c r="AC173" s="601"/>
      <c r="AD173" s="602"/>
      <c r="AE173" s="601"/>
      <c r="AF173" s="601"/>
      <c r="AG173" s="605"/>
      <c r="AH173" s="605"/>
      <c r="AI173" s="605"/>
      <c r="AJ173" s="605"/>
      <c r="AK173" s="605"/>
      <c r="AL173" s="605"/>
      <c r="AM173" s="605"/>
      <c r="AN173" s="605"/>
      <c r="AO173" s="605"/>
      <c r="AP173" s="605"/>
      <c r="AQ173" s="605"/>
      <c r="AR173" s="605"/>
      <c r="AS173" s="605"/>
      <c r="AT173" s="645"/>
      <c r="AU173" s="645"/>
      <c r="AV173" s="605"/>
      <c r="AW173" s="605"/>
      <c r="AX173" s="605"/>
      <c r="AY173" s="605"/>
      <c r="AZ173" s="605"/>
      <c r="BA173" s="645"/>
      <c r="BB173" s="605"/>
    </row>
    <row r="174" spans="1:54" ht="29.1" customHeight="1" thickBot="1" x14ac:dyDescent="0.3">
      <c r="A174" s="597"/>
      <c r="B174" s="592"/>
      <c r="C174" s="598"/>
      <c r="D174" s="592"/>
      <c r="E174" s="598"/>
      <c r="F174" s="591"/>
      <c r="G174" s="591"/>
      <c r="H174" s="599"/>
      <c r="I174" s="600"/>
      <c r="J174" s="600"/>
      <c r="K174" s="600"/>
      <c r="L174" s="592"/>
      <c r="M174" s="592"/>
      <c r="N174" s="592"/>
      <c r="O174" s="592"/>
      <c r="P174" s="591"/>
      <c r="Q174" s="592"/>
      <c r="R174" s="592"/>
      <c r="S174" s="592"/>
      <c r="T174" s="592"/>
      <c r="U174" s="591"/>
      <c r="V174" s="598"/>
      <c r="W174" s="592"/>
      <c r="X174" s="592"/>
      <c r="Y174" s="592"/>
      <c r="Z174" s="592"/>
      <c r="AA174" s="592"/>
      <c r="AB174" s="601"/>
      <c r="AC174" s="601"/>
      <c r="AD174" s="602"/>
      <c r="AE174" s="601"/>
      <c r="AF174" s="601"/>
      <c r="AG174" s="605"/>
      <c r="AH174" s="605"/>
      <c r="AI174" s="605"/>
      <c r="AJ174" s="605"/>
      <c r="AK174" s="605"/>
      <c r="AL174" s="605"/>
      <c r="AM174" s="605"/>
      <c r="AN174" s="605"/>
      <c r="AO174" s="605"/>
      <c r="AP174" s="605"/>
      <c r="AQ174" s="605"/>
      <c r="AR174" s="605"/>
      <c r="AS174" s="605"/>
      <c r="AT174" s="645"/>
      <c r="AU174" s="645"/>
      <c r="AV174" s="605"/>
      <c r="AW174" s="605"/>
      <c r="AX174" s="605"/>
      <c r="AY174" s="605"/>
      <c r="AZ174" s="605"/>
      <c r="BA174" s="645"/>
      <c r="BB174" s="605"/>
    </row>
    <row r="175" spans="1:54" ht="29.1" customHeight="1" thickBot="1" x14ac:dyDescent="0.3">
      <c r="A175" s="597"/>
      <c r="B175" s="592"/>
      <c r="C175" s="598"/>
      <c r="D175" s="592"/>
      <c r="E175" s="598"/>
      <c r="F175" s="591"/>
      <c r="G175" s="591"/>
      <c r="H175" s="599"/>
      <c r="I175" s="600"/>
      <c r="J175" s="600"/>
      <c r="K175" s="600"/>
      <c r="L175" s="592"/>
      <c r="M175" s="592"/>
      <c r="N175" s="592"/>
      <c r="O175" s="592"/>
      <c r="P175" s="591"/>
      <c r="Q175" s="592"/>
      <c r="R175" s="592"/>
      <c r="S175" s="592"/>
      <c r="T175" s="592"/>
      <c r="U175" s="591"/>
      <c r="V175" s="598"/>
      <c r="W175" s="592"/>
      <c r="X175" s="592"/>
      <c r="Y175" s="592"/>
      <c r="Z175" s="592"/>
      <c r="AA175" s="592"/>
      <c r="AB175" s="601"/>
      <c r="AC175" s="601"/>
      <c r="AD175" s="602"/>
      <c r="AE175" s="601"/>
      <c r="AF175" s="601"/>
      <c r="AG175" s="605"/>
      <c r="AH175" s="605"/>
      <c r="AI175" s="605"/>
      <c r="AJ175" s="605"/>
      <c r="AK175" s="605"/>
      <c r="AL175" s="605"/>
      <c r="AM175" s="605"/>
      <c r="AN175" s="605"/>
      <c r="AO175" s="605"/>
      <c r="AP175" s="605"/>
      <c r="AQ175" s="605"/>
      <c r="AR175" s="605"/>
      <c r="AS175" s="605"/>
      <c r="AT175" s="645"/>
      <c r="AU175" s="645"/>
      <c r="AV175" s="605"/>
      <c r="AW175" s="605"/>
      <c r="AX175" s="605"/>
      <c r="AY175" s="605"/>
      <c r="AZ175" s="605"/>
      <c r="BA175" s="645"/>
      <c r="BB175" s="605"/>
    </row>
    <row r="176" spans="1:54" ht="29.1" customHeight="1" thickBot="1" x14ac:dyDescent="0.3">
      <c r="A176" s="597"/>
      <c r="B176" s="592"/>
      <c r="C176" s="598"/>
      <c r="D176" s="592"/>
      <c r="E176" s="598"/>
      <c r="F176" s="591"/>
      <c r="G176" s="591"/>
      <c r="H176" s="599"/>
      <c r="I176" s="600"/>
      <c r="J176" s="600"/>
      <c r="K176" s="600"/>
      <c r="L176" s="592"/>
      <c r="M176" s="592"/>
      <c r="N176" s="592"/>
      <c r="O176" s="592"/>
      <c r="P176" s="591"/>
      <c r="Q176" s="592"/>
      <c r="R176" s="592"/>
      <c r="S176" s="592"/>
      <c r="T176" s="592"/>
      <c r="U176" s="591"/>
      <c r="V176" s="598"/>
      <c r="W176" s="592"/>
      <c r="X176" s="592"/>
      <c r="Y176" s="592"/>
      <c r="Z176" s="592"/>
      <c r="AA176" s="592"/>
      <c r="AB176" s="601"/>
      <c r="AC176" s="601"/>
      <c r="AD176" s="602"/>
      <c r="AE176" s="601"/>
      <c r="AF176" s="601"/>
      <c r="AG176" s="605"/>
      <c r="AH176" s="605"/>
      <c r="AI176" s="605"/>
      <c r="AJ176" s="605"/>
      <c r="AK176" s="605"/>
      <c r="AL176" s="605"/>
      <c r="AM176" s="605"/>
      <c r="AN176" s="605"/>
      <c r="AO176" s="605"/>
      <c r="AP176" s="605"/>
      <c r="AQ176" s="605"/>
      <c r="AR176" s="605"/>
      <c r="AS176" s="605"/>
      <c r="AT176" s="645"/>
      <c r="AU176" s="645"/>
      <c r="AV176" s="605"/>
      <c r="AW176" s="605"/>
      <c r="AX176" s="605"/>
      <c r="AY176" s="605"/>
      <c r="AZ176" s="605"/>
      <c r="BA176" s="645"/>
      <c r="BB176" s="605"/>
    </row>
    <row r="177" spans="1:54" ht="29.1" customHeight="1" thickBot="1" x14ac:dyDescent="0.3">
      <c r="A177" s="597"/>
      <c r="B177" s="592"/>
      <c r="C177" s="598"/>
      <c r="D177" s="592"/>
      <c r="E177" s="598"/>
      <c r="F177" s="591"/>
      <c r="G177" s="591"/>
      <c r="H177" s="599"/>
      <c r="I177" s="600"/>
      <c r="J177" s="600"/>
      <c r="K177" s="600"/>
      <c r="L177" s="592"/>
      <c r="M177" s="592"/>
      <c r="N177" s="592"/>
      <c r="O177" s="592"/>
      <c r="P177" s="591"/>
      <c r="Q177" s="592"/>
      <c r="R177" s="592"/>
      <c r="S177" s="592"/>
      <c r="T177" s="592"/>
      <c r="U177" s="591"/>
      <c r="V177" s="598"/>
      <c r="W177" s="592"/>
      <c r="X177" s="592"/>
      <c r="Y177" s="592"/>
      <c r="Z177" s="592"/>
      <c r="AA177" s="592"/>
      <c r="AB177" s="601"/>
      <c r="AC177" s="601"/>
      <c r="AD177" s="602"/>
      <c r="AE177" s="601"/>
      <c r="AF177" s="601"/>
      <c r="AG177" s="605"/>
      <c r="AH177" s="605"/>
      <c r="AI177" s="605"/>
      <c r="AJ177" s="605"/>
      <c r="AK177" s="605"/>
      <c r="AL177" s="605"/>
      <c r="AM177" s="605"/>
      <c r="AN177" s="605"/>
      <c r="AO177" s="605"/>
      <c r="AP177" s="605"/>
      <c r="AQ177" s="605"/>
      <c r="AR177" s="605"/>
      <c r="AS177" s="605"/>
      <c r="AT177" s="645"/>
      <c r="AU177" s="645"/>
      <c r="AV177" s="605"/>
      <c r="AW177" s="605"/>
      <c r="AX177" s="605"/>
      <c r="AY177" s="605"/>
      <c r="AZ177" s="605"/>
      <c r="BA177" s="645"/>
      <c r="BB177" s="605"/>
    </row>
    <row r="178" spans="1:54" ht="29.1" customHeight="1" thickBot="1" x14ac:dyDescent="0.3">
      <c r="A178" s="597"/>
      <c r="B178" s="592"/>
      <c r="C178" s="598"/>
      <c r="D178" s="592"/>
      <c r="E178" s="598"/>
      <c r="F178" s="591"/>
      <c r="G178" s="591"/>
      <c r="H178" s="599"/>
      <c r="I178" s="600"/>
      <c r="J178" s="600"/>
      <c r="K178" s="600"/>
      <c r="L178" s="592"/>
      <c r="M178" s="592"/>
      <c r="N178" s="592"/>
      <c r="O178" s="592"/>
      <c r="P178" s="591"/>
      <c r="Q178" s="592"/>
      <c r="R178" s="592"/>
      <c r="S178" s="592"/>
      <c r="T178" s="592"/>
      <c r="U178" s="591"/>
      <c r="V178" s="598"/>
      <c r="W178" s="592"/>
      <c r="X178" s="592"/>
      <c r="Y178" s="592"/>
      <c r="Z178" s="592"/>
      <c r="AA178" s="592"/>
      <c r="AB178" s="601"/>
      <c r="AC178" s="601"/>
      <c r="AD178" s="602"/>
      <c r="AE178" s="601"/>
      <c r="AF178" s="601"/>
      <c r="AG178" s="605"/>
      <c r="AH178" s="605"/>
      <c r="AI178" s="605"/>
      <c r="AJ178" s="605"/>
      <c r="AK178" s="605"/>
      <c r="AL178" s="605"/>
      <c r="AM178" s="605"/>
      <c r="AN178" s="605"/>
      <c r="AO178" s="605"/>
      <c r="AP178" s="605"/>
      <c r="AQ178" s="605"/>
      <c r="AR178" s="605"/>
      <c r="AS178" s="605"/>
      <c r="AT178" s="645"/>
      <c r="AU178" s="645"/>
      <c r="AV178" s="605"/>
      <c r="AW178" s="605"/>
      <c r="AX178" s="605"/>
      <c r="AY178" s="605"/>
      <c r="AZ178" s="605"/>
      <c r="BA178" s="645"/>
      <c r="BB178" s="605"/>
    </row>
    <row r="179" spans="1:54" ht="29.1" customHeight="1" thickBot="1" x14ac:dyDescent="0.3">
      <c r="A179" s="597"/>
      <c r="B179" s="592"/>
      <c r="C179" s="598"/>
      <c r="D179" s="592"/>
      <c r="E179" s="598"/>
      <c r="F179" s="591"/>
      <c r="G179" s="591"/>
      <c r="H179" s="599"/>
      <c r="I179" s="600"/>
      <c r="J179" s="600"/>
      <c r="K179" s="600"/>
      <c r="L179" s="592"/>
      <c r="M179" s="592"/>
      <c r="N179" s="592"/>
      <c r="O179" s="592"/>
      <c r="P179" s="591"/>
      <c r="Q179" s="592"/>
      <c r="R179" s="592"/>
      <c r="S179" s="592"/>
      <c r="T179" s="592"/>
      <c r="U179" s="591"/>
      <c r="V179" s="598"/>
      <c r="W179" s="592"/>
      <c r="X179" s="592"/>
      <c r="Y179" s="592"/>
      <c r="Z179" s="592"/>
      <c r="AA179" s="592"/>
      <c r="AB179" s="601"/>
      <c r="AC179" s="601"/>
      <c r="AD179" s="602"/>
      <c r="AE179" s="601"/>
      <c r="AF179" s="601"/>
      <c r="AG179" s="605"/>
      <c r="AH179" s="605"/>
      <c r="AI179" s="605"/>
      <c r="AJ179" s="605"/>
      <c r="AK179" s="605"/>
      <c r="AL179" s="605"/>
      <c r="AM179" s="605"/>
      <c r="AN179" s="605"/>
      <c r="AO179" s="605"/>
      <c r="AP179" s="605"/>
      <c r="AQ179" s="605"/>
      <c r="AR179" s="605"/>
      <c r="AS179" s="605"/>
      <c r="AT179" s="645"/>
      <c r="AU179" s="645"/>
      <c r="AV179" s="605"/>
      <c r="AW179" s="605"/>
      <c r="AX179" s="605"/>
      <c r="AY179" s="605"/>
      <c r="AZ179" s="605"/>
      <c r="BA179" s="645"/>
      <c r="BB179" s="605"/>
    </row>
    <row r="180" spans="1:54" ht="29.1" customHeight="1" thickBot="1" x14ac:dyDescent="0.3">
      <c r="A180" s="597"/>
      <c r="B180" s="592"/>
      <c r="C180" s="598"/>
      <c r="D180" s="592"/>
      <c r="E180" s="598"/>
      <c r="F180" s="591"/>
      <c r="G180" s="591"/>
      <c r="H180" s="599"/>
      <c r="I180" s="600"/>
      <c r="J180" s="600"/>
      <c r="K180" s="600"/>
      <c r="L180" s="592"/>
      <c r="M180" s="592"/>
      <c r="N180" s="592"/>
      <c r="O180" s="592"/>
      <c r="P180" s="591"/>
      <c r="Q180" s="592"/>
      <c r="R180" s="592"/>
      <c r="S180" s="592"/>
      <c r="T180" s="592"/>
      <c r="U180" s="591"/>
      <c r="V180" s="598"/>
      <c r="W180" s="592"/>
      <c r="X180" s="592"/>
      <c r="Y180" s="592"/>
      <c r="Z180" s="592"/>
      <c r="AA180" s="592"/>
      <c r="AB180" s="601"/>
      <c r="AC180" s="601"/>
      <c r="AD180" s="602"/>
      <c r="AE180" s="601"/>
      <c r="AF180" s="601"/>
      <c r="AG180" s="605"/>
      <c r="AH180" s="605"/>
      <c r="AI180" s="605"/>
      <c r="AJ180" s="605"/>
      <c r="AK180" s="605"/>
      <c r="AL180" s="605"/>
      <c r="AM180" s="605"/>
      <c r="AN180" s="605"/>
      <c r="AO180" s="605"/>
      <c r="AP180" s="605"/>
      <c r="AQ180" s="605"/>
      <c r="AR180" s="605"/>
      <c r="AS180" s="605"/>
      <c r="AT180" s="645"/>
      <c r="AU180" s="645"/>
      <c r="AV180" s="605"/>
      <c r="AW180" s="605"/>
      <c r="AX180" s="605"/>
      <c r="AY180" s="605"/>
      <c r="AZ180" s="605"/>
      <c r="BA180" s="645"/>
      <c r="BB180" s="605"/>
    </row>
    <row r="181" spans="1:54" ht="29.1" customHeight="1" thickBot="1" x14ac:dyDescent="0.3">
      <c r="A181" s="597"/>
      <c r="B181" s="592"/>
      <c r="C181" s="598"/>
      <c r="D181" s="592"/>
      <c r="E181" s="598"/>
      <c r="F181" s="591"/>
      <c r="G181" s="591"/>
      <c r="H181" s="599"/>
      <c r="I181" s="600"/>
      <c r="J181" s="600"/>
      <c r="K181" s="600"/>
      <c r="L181" s="592"/>
      <c r="M181" s="592"/>
      <c r="N181" s="592"/>
      <c r="O181" s="592"/>
      <c r="P181" s="591"/>
      <c r="Q181" s="592"/>
      <c r="R181" s="592"/>
      <c r="S181" s="592"/>
      <c r="T181" s="592"/>
      <c r="U181" s="591"/>
      <c r="V181" s="598"/>
      <c r="W181" s="592"/>
      <c r="X181" s="592"/>
      <c r="Y181" s="592"/>
      <c r="Z181" s="592"/>
      <c r="AA181" s="592"/>
      <c r="AB181" s="601"/>
      <c r="AC181" s="601"/>
      <c r="AD181" s="602"/>
      <c r="AE181" s="601"/>
      <c r="AF181" s="601"/>
      <c r="AG181" s="605"/>
      <c r="AH181" s="605"/>
      <c r="AI181" s="605"/>
      <c r="AJ181" s="605"/>
      <c r="AK181" s="605"/>
      <c r="AL181" s="605"/>
      <c r="AM181" s="605"/>
      <c r="AN181" s="605"/>
      <c r="AO181" s="605"/>
      <c r="AP181" s="605"/>
      <c r="AQ181" s="605"/>
      <c r="AR181" s="605"/>
      <c r="AS181" s="605"/>
      <c r="AT181" s="645"/>
      <c r="AU181" s="645"/>
      <c r="AV181" s="605"/>
      <c r="AW181" s="605"/>
      <c r="AX181" s="605"/>
      <c r="AY181" s="605"/>
      <c r="AZ181" s="605"/>
      <c r="BA181" s="645"/>
      <c r="BB181" s="605"/>
    </row>
    <row r="182" spans="1:54" ht="29.1" customHeight="1" thickBot="1" x14ac:dyDescent="0.3">
      <c r="A182" s="597"/>
      <c r="B182" s="592"/>
      <c r="C182" s="598"/>
      <c r="D182" s="592"/>
      <c r="E182" s="598"/>
      <c r="F182" s="591"/>
      <c r="G182" s="591"/>
      <c r="H182" s="599"/>
      <c r="I182" s="600"/>
      <c r="J182" s="600"/>
      <c r="K182" s="600"/>
      <c r="L182" s="592"/>
      <c r="M182" s="592"/>
      <c r="N182" s="592"/>
      <c r="O182" s="592"/>
      <c r="P182" s="591"/>
      <c r="Q182" s="592"/>
      <c r="R182" s="592"/>
      <c r="S182" s="592"/>
      <c r="T182" s="592"/>
      <c r="U182" s="591"/>
      <c r="V182" s="598"/>
      <c r="W182" s="592"/>
      <c r="X182" s="592"/>
      <c r="Y182" s="592"/>
      <c r="Z182" s="592"/>
      <c r="AA182" s="592"/>
      <c r="AB182" s="601"/>
      <c r="AC182" s="601"/>
      <c r="AD182" s="602"/>
      <c r="AE182" s="601"/>
      <c r="AF182" s="601"/>
      <c r="AG182" s="605"/>
      <c r="AH182" s="605"/>
      <c r="AI182" s="605"/>
      <c r="AJ182" s="605"/>
      <c r="AK182" s="605"/>
      <c r="AL182" s="605"/>
      <c r="AM182" s="605"/>
      <c r="AN182" s="605"/>
      <c r="AO182" s="605"/>
      <c r="AP182" s="605"/>
      <c r="AQ182" s="605"/>
      <c r="AR182" s="605"/>
      <c r="AS182" s="605"/>
      <c r="AT182" s="645"/>
      <c r="AU182" s="645"/>
      <c r="AV182" s="605"/>
      <c r="AW182" s="605"/>
      <c r="AX182" s="605"/>
      <c r="AY182" s="605"/>
      <c r="AZ182" s="605"/>
      <c r="BA182" s="645"/>
      <c r="BB182" s="605"/>
    </row>
    <row r="183" spans="1:54" ht="29.1" customHeight="1" thickBot="1" x14ac:dyDescent="0.3">
      <c r="A183" s="597"/>
      <c r="B183" s="592"/>
      <c r="C183" s="598"/>
      <c r="D183" s="592"/>
      <c r="E183" s="598"/>
      <c r="F183" s="591"/>
      <c r="G183" s="591"/>
      <c r="H183" s="599"/>
      <c r="I183" s="600"/>
      <c r="J183" s="600"/>
      <c r="K183" s="600"/>
      <c r="L183" s="592"/>
      <c r="M183" s="592"/>
      <c r="N183" s="592"/>
      <c r="O183" s="592"/>
      <c r="P183" s="591"/>
      <c r="Q183" s="592"/>
      <c r="R183" s="592"/>
      <c r="S183" s="592"/>
      <c r="T183" s="592"/>
      <c r="U183" s="591"/>
      <c r="V183" s="598"/>
      <c r="W183" s="592"/>
      <c r="X183" s="592"/>
      <c r="Y183" s="592"/>
      <c r="Z183" s="592"/>
      <c r="AA183" s="592"/>
      <c r="AB183" s="601"/>
      <c r="AC183" s="601"/>
      <c r="AD183" s="602"/>
      <c r="AE183" s="601"/>
      <c r="AF183" s="601"/>
      <c r="AG183" s="605"/>
      <c r="AH183" s="605"/>
      <c r="AI183" s="605"/>
      <c r="AJ183" s="605"/>
      <c r="AK183" s="605"/>
      <c r="AL183" s="605"/>
      <c r="AM183" s="605"/>
      <c r="AN183" s="605"/>
      <c r="AO183" s="605"/>
      <c r="AP183" s="605"/>
      <c r="AQ183" s="605"/>
      <c r="AR183" s="605"/>
      <c r="AS183" s="605"/>
      <c r="AT183" s="645"/>
      <c r="AU183" s="645"/>
      <c r="AV183" s="605"/>
      <c r="AW183" s="605"/>
      <c r="AX183" s="605"/>
      <c r="AY183" s="605"/>
      <c r="AZ183" s="605"/>
      <c r="BA183" s="645"/>
      <c r="BB183" s="605"/>
    </row>
    <row r="184" spans="1:54" ht="29.1" customHeight="1" thickBot="1" x14ac:dyDescent="0.3">
      <c r="A184" s="597"/>
      <c r="B184" s="592"/>
      <c r="C184" s="598"/>
      <c r="D184" s="592"/>
      <c r="E184" s="598"/>
      <c r="F184" s="591"/>
      <c r="G184" s="591"/>
      <c r="H184" s="599"/>
      <c r="I184" s="600"/>
      <c r="J184" s="600"/>
      <c r="K184" s="600"/>
      <c r="L184" s="592"/>
      <c r="M184" s="592"/>
      <c r="N184" s="592"/>
      <c r="O184" s="592"/>
      <c r="P184" s="591"/>
      <c r="Q184" s="592"/>
      <c r="R184" s="592"/>
      <c r="S184" s="592"/>
      <c r="T184" s="592"/>
      <c r="U184" s="591"/>
      <c r="V184" s="598"/>
      <c r="W184" s="592"/>
      <c r="X184" s="592"/>
      <c r="Y184" s="592"/>
      <c r="Z184" s="592"/>
      <c r="AA184" s="592"/>
      <c r="AB184" s="601"/>
      <c r="AC184" s="601"/>
      <c r="AD184" s="602"/>
      <c r="AE184" s="601"/>
      <c r="AF184" s="601"/>
      <c r="AG184" s="605"/>
      <c r="AH184" s="605"/>
      <c r="AI184" s="605"/>
      <c r="AJ184" s="605"/>
      <c r="AK184" s="605"/>
      <c r="AL184" s="605"/>
      <c r="AM184" s="605"/>
      <c r="AN184" s="605"/>
      <c r="AO184" s="605"/>
      <c r="AP184" s="605"/>
      <c r="AQ184" s="605"/>
      <c r="AR184" s="605"/>
      <c r="AS184" s="605"/>
      <c r="AT184" s="645"/>
      <c r="AU184" s="645"/>
      <c r="AV184" s="605"/>
      <c r="AW184" s="605"/>
      <c r="AX184" s="605"/>
      <c r="AY184" s="605"/>
      <c r="AZ184" s="605"/>
      <c r="BA184" s="645"/>
      <c r="BB184" s="605"/>
    </row>
    <row r="185" spans="1:54" ht="29.1" customHeight="1" thickBot="1" x14ac:dyDescent="0.3">
      <c r="A185" s="597"/>
      <c r="B185" s="592"/>
      <c r="C185" s="598"/>
      <c r="D185" s="592"/>
      <c r="E185" s="598"/>
      <c r="F185" s="591"/>
      <c r="G185" s="591"/>
      <c r="H185" s="599"/>
      <c r="I185" s="600"/>
      <c r="J185" s="600"/>
      <c r="K185" s="600"/>
      <c r="L185" s="592"/>
      <c r="M185" s="592"/>
      <c r="N185" s="592"/>
      <c r="O185" s="592"/>
      <c r="P185" s="591"/>
      <c r="Q185" s="592"/>
      <c r="R185" s="592"/>
      <c r="S185" s="592"/>
      <c r="T185" s="592"/>
      <c r="U185" s="591"/>
      <c r="V185" s="598"/>
      <c r="W185" s="592"/>
      <c r="X185" s="592"/>
      <c r="Y185" s="592"/>
      <c r="Z185" s="592"/>
      <c r="AA185" s="592"/>
      <c r="AB185" s="601"/>
      <c r="AC185" s="601"/>
      <c r="AD185" s="602"/>
      <c r="AE185" s="601"/>
      <c r="AF185" s="601"/>
      <c r="AG185" s="605"/>
      <c r="AH185" s="605"/>
      <c r="AI185" s="605"/>
      <c r="AJ185" s="605"/>
      <c r="AK185" s="605"/>
      <c r="AL185" s="605"/>
      <c r="AM185" s="605"/>
      <c r="AN185" s="605"/>
      <c r="AO185" s="605"/>
      <c r="AP185" s="605"/>
      <c r="AQ185" s="605"/>
      <c r="AR185" s="605"/>
      <c r="AS185" s="605"/>
      <c r="AT185" s="645"/>
      <c r="AU185" s="645"/>
      <c r="AV185" s="605"/>
      <c r="AW185" s="605"/>
      <c r="AX185" s="605"/>
      <c r="AY185" s="605"/>
      <c r="AZ185" s="605"/>
      <c r="BA185" s="645"/>
      <c r="BB185" s="605"/>
    </row>
    <row r="186" spans="1:54" ht="29.1" customHeight="1" thickBot="1" x14ac:dyDescent="0.3">
      <c r="A186" s="597"/>
      <c r="B186" s="592"/>
      <c r="C186" s="598"/>
      <c r="D186" s="592"/>
      <c r="E186" s="598"/>
      <c r="F186" s="591"/>
      <c r="G186" s="591"/>
      <c r="H186" s="599"/>
      <c r="I186" s="600"/>
      <c r="J186" s="600"/>
      <c r="K186" s="600"/>
      <c r="L186" s="592"/>
      <c r="M186" s="592"/>
      <c r="N186" s="592"/>
      <c r="O186" s="592"/>
      <c r="P186" s="591"/>
      <c r="Q186" s="592"/>
      <c r="R186" s="592"/>
      <c r="S186" s="592"/>
      <c r="T186" s="592"/>
      <c r="U186" s="591"/>
      <c r="V186" s="598"/>
      <c r="W186" s="592"/>
      <c r="X186" s="592"/>
      <c r="Y186" s="592"/>
      <c r="Z186" s="592"/>
      <c r="AA186" s="592"/>
      <c r="AB186" s="601"/>
      <c r="AC186" s="601"/>
      <c r="AD186" s="602"/>
      <c r="AE186" s="601"/>
      <c r="AF186" s="601"/>
      <c r="AG186" s="605"/>
      <c r="AH186" s="605"/>
      <c r="AI186" s="605"/>
      <c r="AJ186" s="605"/>
      <c r="AK186" s="605"/>
      <c r="AL186" s="605"/>
      <c r="AM186" s="605"/>
      <c r="AN186" s="605"/>
      <c r="AO186" s="605"/>
      <c r="AP186" s="605"/>
      <c r="AQ186" s="605"/>
      <c r="AR186" s="605"/>
      <c r="AS186" s="605"/>
      <c r="AT186" s="645"/>
      <c r="AU186" s="645"/>
      <c r="AV186" s="605"/>
      <c r="AW186" s="605"/>
      <c r="AX186" s="605"/>
      <c r="AY186" s="605"/>
      <c r="AZ186" s="605"/>
      <c r="BA186" s="645"/>
      <c r="BB186" s="605"/>
    </row>
    <row r="187" spans="1:54" ht="29.1" customHeight="1" thickBot="1" x14ac:dyDescent="0.3">
      <c r="A187" s="597"/>
      <c r="B187" s="592"/>
      <c r="C187" s="598"/>
      <c r="D187" s="592"/>
      <c r="E187" s="598"/>
      <c r="F187" s="591"/>
      <c r="G187" s="591"/>
      <c r="H187" s="599"/>
      <c r="I187" s="600"/>
      <c r="J187" s="600"/>
      <c r="K187" s="600"/>
      <c r="L187" s="592"/>
      <c r="M187" s="592"/>
      <c r="N187" s="592"/>
      <c r="O187" s="592"/>
      <c r="P187" s="591"/>
      <c r="Q187" s="592"/>
      <c r="R187" s="592"/>
      <c r="S187" s="592"/>
      <c r="T187" s="592"/>
      <c r="U187" s="591"/>
      <c r="V187" s="598"/>
      <c r="W187" s="592"/>
      <c r="X187" s="592"/>
      <c r="Y187" s="592"/>
      <c r="Z187" s="592"/>
      <c r="AA187" s="592"/>
      <c r="AB187" s="601"/>
      <c r="AC187" s="601"/>
      <c r="AD187" s="602"/>
      <c r="AE187" s="601"/>
      <c r="AF187" s="601"/>
      <c r="AG187" s="605"/>
      <c r="AH187" s="605"/>
      <c r="AI187" s="605"/>
      <c r="AJ187" s="605"/>
      <c r="AK187" s="605"/>
      <c r="AL187" s="605"/>
      <c r="AM187" s="605"/>
      <c r="AN187" s="605"/>
      <c r="AO187" s="605"/>
      <c r="AP187" s="605"/>
      <c r="AQ187" s="605"/>
      <c r="AR187" s="605"/>
      <c r="AS187" s="605"/>
      <c r="AT187" s="645"/>
      <c r="AU187" s="645"/>
      <c r="AV187" s="605"/>
      <c r="AW187" s="605"/>
      <c r="AX187" s="605"/>
      <c r="AY187" s="605"/>
      <c r="AZ187" s="605"/>
      <c r="BA187" s="645"/>
      <c r="BB187" s="605"/>
    </row>
    <row r="188" spans="1:54" ht="29.1" customHeight="1" thickBot="1" x14ac:dyDescent="0.3">
      <c r="A188" s="597"/>
      <c r="B188" s="592"/>
      <c r="C188" s="598"/>
      <c r="D188" s="592"/>
      <c r="E188" s="598"/>
      <c r="F188" s="591"/>
      <c r="G188" s="591"/>
      <c r="H188" s="599"/>
      <c r="I188" s="600"/>
      <c r="J188" s="600"/>
      <c r="K188" s="600"/>
      <c r="L188" s="592"/>
      <c r="M188" s="592"/>
      <c r="N188" s="592"/>
      <c r="O188" s="592"/>
      <c r="P188" s="591"/>
      <c r="Q188" s="592"/>
      <c r="R188" s="592"/>
      <c r="S188" s="592"/>
      <c r="T188" s="592"/>
      <c r="U188" s="591"/>
      <c r="V188" s="598"/>
      <c r="W188" s="592"/>
      <c r="X188" s="592"/>
      <c r="Y188" s="592"/>
      <c r="Z188" s="592"/>
      <c r="AA188" s="592"/>
      <c r="AB188" s="601"/>
      <c r="AC188" s="601"/>
      <c r="AD188" s="602"/>
      <c r="AE188" s="601"/>
      <c r="AF188" s="601"/>
      <c r="AG188" s="605"/>
      <c r="AH188" s="605"/>
      <c r="AI188" s="605"/>
      <c r="AJ188" s="605"/>
      <c r="AK188" s="605"/>
      <c r="AL188" s="605"/>
      <c r="AM188" s="605"/>
      <c r="AN188" s="605"/>
      <c r="AO188" s="605"/>
      <c r="AP188" s="605"/>
      <c r="AQ188" s="605"/>
      <c r="AR188" s="605"/>
      <c r="AS188" s="605"/>
      <c r="AT188" s="645"/>
      <c r="AU188" s="645"/>
      <c r="AV188" s="605"/>
      <c r="AW188" s="605"/>
      <c r="AX188" s="605"/>
      <c r="AY188" s="605"/>
      <c r="AZ188" s="605"/>
      <c r="BA188" s="645"/>
      <c r="BB188" s="605"/>
    </row>
    <row r="189" spans="1:54" ht="29.1" customHeight="1" thickBot="1" x14ac:dyDescent="0.3">
      <c r="A189" s="597"/>
      <c r="B189" s="592"/>
      <c r="C189" s="598"/>
      <c r="D189" s="592"/>
      <c r="E189" s="598"/>
      <c r="F189" s="591"/>
      <c r="G189" s="591"/>
      <c r="H189" s="599"/>
      <c r="I189" s="600"/>
      <c r="J189" s="600"/>
      <c r="K189" s="600"/>
      <c r="L189" s="592"/>
      <c r="M189" s="592"/>
      <c r="N189" s="592"/>
      <c r="O189" s="592"/>
      <c r="P189" s="591"/>
      <c r="Q189" s="592"/>
      <c r="R189" s="592"/>
      <c r="S189" s="592"/>
      <c r="T189" s="592"/>
      <c r="U189" s="591"/>
      <c r="V189" s="598"/>
      <c r="W189" s="592"/>
      <c r="X189" s="592"/>
      <c r="Y189" s="592"/>
      <c r="Z189" s="592"/>
      <c r="AA189" s="592"/>
      <c r="AB189" s="601"/>
      <c r="AC189" s="601"/>
      <c r="AD189" s="602"/>
      <c r="AE189" s="601"/>
      <c r="AF189" s="601"/>
      <c r="AG189" s="605"/>
      <c r="AH189" s="605"/>
      <c r="AI189" s="605"/>
      <c r="AJ189" s="605"/>
      <c r="AK189" s="605"/>
      <c r="AL189" s="605"/>
      <c r="AM189" s="605"/>
      <c r="AN189" s="605"/>
      <c r="AO189" s="605"/>
      <c r="AP189" s="605"/>
      <c r="AQ189" s="605"/>
      <c r="AR189" s="605"/>
      <c r="AS189" s="605"/>
      <c r="AT189" s="645"/>
      <c r="AU189" s="645"/>
      <c r="AV189" s="605"/>
      <c r="AW189" s="605"/>
      <c r="AX189" s="605"/>
      <c r="AY189" s="605"/>
      <c r="AZ189" s="605"/>
      <c r="BA189" s="645"/>
      <c r="BB189" s="605"/>
    </row>
    <row r="190" spans="1:54" ht="29.1" customHeight="1" thickBot="1" x14ac:dyDescent="0.3">
      <c r="A190" s="597"/>
      <c r="B190" s="592"/>
      <c r="C190" s="598"/>
      <c r="D190" s="592"/>
      <c r="E190" s="598"/>
      <c r="F190" s="591"/>
      <c r="G190" s="591"/>
      <c r="H190" s="599"/>
      <c r="I190" s="600"/>
      <c r="J190" s="600"/>
      <c r="K190" s="600"/>
      <c r="L190" s="592"/>
      <c r="M190" s="592"/>
      <c r="N190" s="592"/>
      <c r="O190" s="592"/>
      <c r="P190" s="591"/>
      <c r="Q190" s="592"/>
      <c r="R190" s="592"/>
      <c r="S190" s="592"/>
      <c r="T190" s="592"/>
      <c r="U190" s="591"/>
      <c r="V190" s="598"/>
      <c r="W190" s="592"/>
      <c r="X190" s="592"/>
      <c r="Y190" s="592"/>
      <c r="Z190" s="592"/>
      <c r="AA190" s="592"/>
      <c r="AB190" s="601"/>
      <c r="AC190" s="601"/>
      <c r="AD190" s="602"/>
      <c r="AE190" s="601"/>
      <c r="AF190" s="601"/>
      <c r="AG190" s="605"/>
      <c r="AH190" s="605"/>
      <c r="AI190" s="605"/>
      <c r="AJ190" s="605"/>
      <c r="AK190" s="605"/>
      <c r="AL190" s="605"/>
      <c r="AM190" s="605"/>
      <c r="AN190" s="605"/>
      <c r="AO190" s="605"/>
      <c r="AP190" s="605"/>
      <c r="AQ190" s="605"/>
      <c r="AR190" s="605"/>
      <c r="AS190" s="605"/>
      <c r="AT190" s="645"/>
      <c r="AU190" s="645"/>
      <c r="AV190" s="605"/>
      <c r="AW190" s="605"/>
      <c r="AX190" s="605"/>
      <c r="AY190" s="605"/>
      <c r="AZ190" s="605"/>
      <c r="BA190" s="645"/>
      <c r="BB190" s="605"/>
    </row>
    <row r="191" spans="1:54" ht="29.1" customHeight="1" thickBot="1" x14ac:dyDescent="0.3">
      <c r="A191" s="597"/>
      <c r="B191" s="592"/>
      <c r="C191" s="598"/>
      <c r="D191" s="592"/>
      <c r="E191" s="598"/>
      <c r="F191" s="591"/>
      <c r="G191" s="591"/>
      <c r="H191" s="599"/>
      <c r="I191" s="600"/>
      <c r="J191" s="600"/>
      <c r="K191" s="600"/>
      <c r="L191" s="592"/>
      <c r="M191" s="592"/>
      <c r="N191" s="592"/>
      <c r="O191" s="592"/>
      <c r="P191" s="591"/>
      <c r="Q191" s="592"/>
      <c r="R191" s="592"/>
      <c r="S191" s="592"/>
      <c r="T191" s="592"/>
      <c r="U191" s="591"/>
      <c r="V191" s="598"/>
      <c r="W191" s="592"/>
      <c r="X191" s="592"/>
      <c r="Y191" s="592"/>
      <c r="Z191" s="592"/>
      <c r="AA191" s="592"/>
      <c r="AB191" s="601"/>
      <c r="AC191" s="601"/>
      <c r="AD191" s="602"/>
      <c r="AE191" s="601"/>
      <c r="AF191" s="601"/>
      <c r="AG191" s="605"/>
      <c r="AH191" s="605"/>
      <c r="AI191" s="605"/>
      <c r="AJ191" s="605"/>
      <c r="AK191" s="605"/>
      <c r="AL191" s="605"/>
      <c r="AM191" s="605"/>
      <c r="AN191" s="605"/>
      <c r="AO191" s="605"/>
      <c r="AP191" s="605"/>
      <c r="AQ191" s="605"/>
      <c r="AR191" s="605"/>
      <c r="AS191" s="605"/>
      <c r="AT191" s="645"/>
      <c r="AU191" s="645"/>
      <c r="AV191" s="605"/>
      <c r="AW191" s="605"/>
      <c r="AX191" s="605"/>
      <c r="AY191" s="605"/>
      <c r="AZ191" s="605"/>
      <c r="BA191" s="645"/>
      <c r="BB191" s="605"/>
    </row>
    <row r="192" spans="1:54" ht="29.1" customHeight="1" thickBot="1" x14ac:dyDescent="0.3">
      <c r="A192" s="597"/>
      <c r="B192" s="592"/>
      <c r="C192" s="598"/>
      <c r="D192" s="592"/>
      <c r="E192" s="598"/>
      <c r="F192" s="591"/>
      <c r="G192" s="591"/>
      <c r="H192" s="599"/>
      <c r="I192" s="600"/>
      <c r="J192" s="600"/>
      <c r="K192" s="600"/>
      <c r="L192" s="592"/>
      <c r="M192" s="592"/>
      <c r="N192" s="592"/>
      <c r="O192" s="592"/>
      <c r="P192" s="591"/>
      <c r="Q192" s="592"/>
      <c r="R192" s="592"/>
      <c r="S192" s="592"/>
      <c r="T192" s="592"/>
      <c r="U192" s="591"/>
      <c r="V192" s="598"/>
      <c r="W192" s="592"/>
      <c r="X192" s="592"/>
      <c r="Y192" s="592"/>
      <c r="Z192" s="592"/>
      <c r="AA192" s="592"/>
      <c r="AB192" s="601"/>
      <c r="AC192" s="601"/>
      <c r="AD192" s="602"/>
      <c r="AE192" s="601"/>
      <c r="AF192" s="601"/>
      <c r="AG192" s="605"/>
      <c r="AH192" s="605"/>
      <c r="AI192" s="605"/>
      <c r="AJ192" s="605"/>
      <c r="AK192" s="605"/>
      <c r="AL192" s="605"/>
      <c r="AM192" s="605"/>
      <c r="AN192" s="605"/>
      <c r="AO192" s="605"/>
      <c r="AP192" s="605"/>
      <c r="AQ192" s="605"/>
      <c r="AR192" s="605"/>
      <c r="AS192" s="605"/>
      <c r="AT192" s="645"/>
      <c r="AU192" s="645"/>
      <c r="AV192" s="605"/>
      <c r="AW192" s="605"/>
      <c r="AX192" s="605"/>
      <c r="AY192" s="605"/>
      <c r="AZ192" s="605"/>
      <c r="BA192" s="645"/>
      <c r="BB192" s="605"/>
    </row>
    <row r="193" spans="1:54" ht="29.1" customHeight="1" thickBot="1" x14ac:dyDescent="0.3">
      <c r="A193" s="597"/>
      <c r="B193" s="592"/>
      <c r="C193" s="598"/>
      <c r="D193" s="592"/>
      <c r="E193" s="598"/>
      <c r="F193" s="591"/>
      <c r="G193" s="591"/>
      <c r="H193" s="599"/>
      <c r="I193" s="600"/>
      <c r="J193" s="600"/>
      <c r="K193" s="600"/>
      <c r="L193" s="592"/>
      <c r="M193" s="592"/>
      <c r="N193" s="592"/>
      <c r="O193" s="592"/>
      <c r="P193" s="591"/>
      <c r="Q193" s="592"/>
      <c r="R193" s="592"/>
      <c r="S193" s="592"/>
      <c r="T193" s="592"/>
      <c r="U193" s="591"/>
      <c r="V193" s="598"/>
      <c r="W193" s="592"/>
      <c r="X193" s="592"/>
      <c r="Y193" s="592"/>
      <c r="Z193" s="592"/>
      <c r="AA193" s="592"/>
      <c r="AB193" s="601"/>
      <c r="AC193" s="601"/>
      <c r="AD193" s="602"/>
      <c r="AE193" s="601"/>
      <c r="AF193" s="601"/>
      <c r="AG193" s="605"/>
      <c r="AH193" s="605"/>
      <c r="AI193" s="605"/>
      <c r="AJ193" s="605"/>
      <c r="AK193" s="605"/>
      <c r="AL193" s="605"/>
      <c r="AM193" s="605"/>
      <c r="AN193" s="605"/>
      <c r="AO193" s="605"/>
      <c r="AP193" s="605"/>
      <c r="AQ193" s="605"/>
      <c r="AR193" s="605"/>
      <c r="AS193" s="605"/>
      <c r="AT193" s="645"/>
      <c r="AU193" s="645"/>
      <c r="AV193" s="605"/>
      <c r="AW193" s="605"/>
      <c r="AX193" s="605"/>
      <c r="AY193" s="605"/>
      <c r="AZ193" s="605"/>
      <c r="BA193" s="645"/>
      <c r="BB193" s="605"/>
    </row>
    <row r="194" spans="1:54" ht="29.1" customHeight="1" thickBot="1" x14ac:dyDescent="0.3">
      <c r="A194" s="597"/>
      <c r="B194" s="592"/>
      <c r="C194" s="598"/>
      <c r="D194" s="592"/>
      <c r="E194" s="598"/>
      <c r="F194" s="591"/>
      <c r="G194" s="591"/>
      <c r="H194" s="599"/>
      <c r="I194" s="600"/>
      <c r="J194" s="600"/>
      <c r="K194" s="600"/>
      <c r="L194" s="592"/>
      <c r="M194" s="592"/>
      <c r="N194" s="592"/>
      <c r="O194" s="592"/>
      <c r="P194" s="591"/>
      <c r="Q194" s="592"/>
      <c r="R194" s="592"/>
      <c r="S194" s="592"/>
      <c r="T194" s="592"/>
      <c r="U194" s="591"/>
      <c r="V194" s="598"/>
      <c r="W194" s="592"/>
      <c r="X194" s="592"/>
      <c r="Y194" s="592"/>
      <c r="Z194" s="592"/>
      <c r="AA194" s="592"/>
      <c r="AB194" s="601"/>
      <c r="AC194" s="601"/>
      <c r="AD194" s="602"/>
      <c r="AE194" s="601"/>
      <c r="AF194" s="601"/>
      <c r="AG194" s="605"/>
      <c r="AH194" s="605"/>
      <c r="AI194" s="605"/>
      <c r="AJ194" s="605"/>
      <c r="AK194" s="605"/>
      <c r="AL194" s="605"/>
      <c r="AM194" s="605"/>
      <c r="AN194" s="605"/>
      <c r="AO194" s="605"/>
      <c r="AP194" s="605"/>
      <c r="AQ194" s="605"/>
      <c r="AR194" s="605"/>
      <c r="AS194" s="605"/>
      <c r="AT194" s="645"/>
      <c r="AU194" s="645"/>
      <c r="AV194" s="605"/>
      <c r="AW194" s="605"/>
      <c r="AX194" s="605"/>
      <c r="AY194" s="605"/>
      <c r="AZ194" s="605"/>
      <c r="BA194" s="645"/>
      <c r="BB194" s="605"/>
    </row>
    <row r="195" spans="1:54" ht="29.1" customHeight="1" thickBot="1" x14ac:dyDescent="0.3">
      <c r="A195" s="597"/>
      <c r="B195" s="592"/>
      <c r="C195" s="598"/>
      <c r="D195" s="592"/>
      <c r="E195" s="598"/>
      <c r="F195" s="591"/>
      <c r="G195" s="591"/>
      <c r="H195" s="599"/>
      <c r="I195" s="600"/>
      <c r="J195" s="600"/>
      <c r="K195" s="600"/>
      <c r="L195" s="592"/>
      <c r="M195" s="592"/>
      <c r="N195" s="592"/>
      <c r="O195" s="592"/>
      <c r="P195" s="591"/>
      <c r="Q195" s="592"/>
      <c r="R195" s="592"/>
      <c r="S195" s="592"/>
      <c r="T195" s="592"/>
      <c r="U195" s="591"/>
      <c r="V195" s="598"/>
      <c r="W195" s="592"/>
      <c r="X195" s="592"/>
      <c r="Y195" s="592"/>
      <c r="Z195" s="592"/>
      <c r="AA195" s="592"/>
      <c r="AB195" s="601"/>
      <c r="AC195" s="601"/>
      <c r="AD195" s="602"/>
      <c r="AE195" s="601"/>
      <c r="AF195" s="601"/>
      <c r="AG195" s="605"/>
      <c r="AH195" s="605"/>
      <c r="AI195" s="605"/>
      <c r="AJ195" s="605"/>
      <c r="AK195" s="605"/>
      <c r="AL195" s="605"/>
      <c r="AM195" s="605"/>
      <c r="AN195" s="605"/>
      <c r="AO195" s="605"/>
      <c r="AP195" s="605"/>
      <c r="AQ195" s="605"/>
      <c r="AR195" s="605"/>
      <c r="AS195" s="605"/>
      <c r="AT195" s="645"/>
      <c r="AU195" s="645"/>
      <c r="AV195" s="605"/>
      <c r="AW195" s="605"/>
      <c r="AX195" s="605"/>
      <c r="AY195" s="605"/>
      <c r="AZ195" s="605"/>
      <c r="BA195" s="645"/>
      <c r="BB195" s="605"/>
    </row>
    <row r="196" spans="1:54" ht="29.1" customHeight="1" thickBot="1" x14ac:dyDescent="0.3">
      <c r="A196" s="597"/>
      <c r="B196" s="592"/>
      <c r="C196" s="598"/>
      <c r="D196" s="592"/>
      <c r="E196" s="598"/>
      <c r="F196" s="591"/>
      <c r="G196" s="591"/>
      <c r="H196" s="599"/>
      <c r="I196" s="600"/>
      <c r="J196" s="600"/>
      <c r="K196" s="600"/>
      <c r="L196" s="592"/>
      <c r="M196" s="592"/>
      <c r="N196" s="592"/>
      <c r="O196" s="592"/>
      <c r="P196" s="591"/>
      <c r="Q196" s="592"/>
      <c r="R196" s="592"/>
      <c r="S196" s="592"/>
      <c r="T196" s="592"/>
      <c r="U196" s="591"/>
      <c r="V196" s="598"/>
      <c r="W196" s="592"/>
      <c r="X196" s="592"/>
      <c r="Y196" s="592"/>
      <c r="Z196" s="592"/>
      <c r="AA196" s="592"/>
      <c r="AB196" s="601"/>
      <c r="AC196" s="601"/>
      <c r="AD196" s="602"/>
      <c r="AE196" s="601"/>
      <c r="AF196" s="601"/>
      <c r="AG196" s="605"/>
      <c r="AH196" s="605"/>
      <c r="AI196" s="605"/>
      <c r="AJ196" s="605"/>
      <c r="AK196" s="605"/>
      <c r="AL196" s="605"/>
      <c r="AM196" s="605"/>
      <c r="AN196" s="605"/>
      <c r="AO196" s="605"/>
      <c r="AP196" s="605"/>
      <c r="AQ196" s="605"/>
      <c r="AR196" s="605"/>
      <c r="AS196" s="605"/>
      <c r="AT196" s="645"/>
      <c r="AU196" s="645"/>
      <c r="AV196" s="605"/>
      <c r="AW196" s="605"/>
      <c r="AX196" s="605"/>
      <c r="AY196" s="605"/>
      <c r="AZ196" s="605"/>
      <c r="BA196" s="645"/>
      <c r="BB196" s="605"/>
    </row>
    <row r="197" spans="1:54" ht="29.1" customHeight="1" thickBot="1" x14ac:dyDescent="0.3">
      <c r="A197" s="597"/>
      <c r="B197" s="592"/>
      <c r="C197" s="598"/>
      <c r="D197" s="592"/>
      <c r="E197" s="598"/>
      <c r="F197" s="591"/>
      <c r="G197" s="591"/>
      <c r="H197" s="599"/>
      <c r="I197" s="600"/>
      <c r="J197" s="600"/>
      <c r="K197" s="600"/>
      <c r="L197" s="592"/>
      <c r="M197" s="592"/>
      <c r="N197" s="592"/>
      <c r="O197" s="592"/>
      <c r="P197" s="591"/>
      <c r="Q197" s="592"/>
      <c r="R197" s="592"/>
      <c r="S197" s="592"/>
      <c r="T197" s="592"/>
      <c r="U197" s="591"/>
      <c r="V197" s="598"/>
      <c r="W197" s="592"/>
      <c r="X197" s="592"/>
      <c r="Y197" s="592"/>
      <c r="Z197" s="592"/>
      <c r="AA197" s="592"/>
      <c r="AB197" s="601"/>
      <c r="AC197" s="601"/>
      <c r="AD197" s="602"/>
      <c r="AE197" s="601"/>
      <c r="AF197" s="601"/>
      <c r="AG197" s="605"/>
      <c r="AH197" s="605"/>
      <c r="AI197" s="605"/>
      <c r="AJ197" s="605"/>
      <c r="AK197" s="605"/>
      <c r="AL197" s="605"/>
      <c r="AM197" s="605"/>
      <c r="AN197" s="605"/>
      <c r="AO197" s="605"/>
      <c r="AP197" s="605"/>
      <c r="AQ197" s="605"/>
      <c r="AR197" s="605"/>
      <c r="AS197" s="605"/>
      <c r="AT197" s="645"/>
      <c r="AU197" s="645"/>
      <c r="AV197" s="605"/>
      <c r="AW197" s="605"/>
      <c r="AX197" s="605"/>
      <c r="AY197" s="605"/>
      <c r="AZ197" s="605"/>
      <c r="BA197" s="645"/>
      <c r="BB197" s="605"/>
    </row>
    <row r="198" spans="1:54" ht="29.1" customHeight="1" thickBot="1" x14ac:dyDescent="0.3">
      <c r="A198" s="597"/>
      <c r="B198" s="592"/>
      <c r="C198" s="598"/>
      <c r="D198" s="592"/>
      <c r="E198" s="598"/>
      <c r="F198" s="591"/>
      <c r="G198" s="591"/>
      <c r="H198" s="599"/>
      <c r="I198" s="600"/>
      <c r="J198" s="600"/>
      <c r="K198" s="600"/>
      <c r="L198" s="592"/>
      <c r="M198" s="592"/>
      <c r="N198" s="592"/>
      <c r="O198" s="592"/>
      <c r="P198" s="591"/>
      <c r="Q198" s="592"/>
      <c r="R198" s="592"/>
      <c r="S198" s="592"/>
      <c r="T198" s="592"/>
      <c r="U198" s="591"/>
      <c r="V198" s="598"/>
      <c r="W198" s="592"/>
      <c r="X198" s="592"/>
      <c r="Y198" s="592"/>
      <c r="Z198" s="592"/>
      <c r="AA198" s="592"/>
      <c r="AB198" s="601"/>
      <c r="AC198" s="601"/>
      <c r="AD198" s="602"/>
      <c r="AE198" s="601"/>
      <c r="AF198" s="601"/>
      <c r="AG198" s="605"/>
      <c r="AH198" s="605"/>
      <c r="AI198" s="605"/>
      <c r="AJ198" s="605"/>
      <c r="AK198" s="605"/>
      <c r="AL198" s="605"/>
      <c r="AM198" s="605"/>
      <c r="AN198" s="605"/>
      <c r="AO198" s="605"/>
      <c r="AP198" s="605"/>
      <c r="AQ198" s="605"/>
      <c r="AR198" s="605"/>
      <c r="AS198" s="605"/>
      <c r="AT198" s="645"/>
      <c r="AU198" s="645"/>
      <c r="AV198" s="605"/>
      <c r="AW198" s="605"/>
      <c r="AX198" s="605"/>
      <c r="AY198" s="605"/>
      <c r="AZ198" s="605"/>
      <c r="BA198" s="645"/>
      <c r="BB198" s="605"/>
    </row>
    <row r="199" spans="1:54" ht="29.1" customHeight="1" thickBot="1" x14ac:dyDescent="0.3">
      <c r="A199" s="597"/>
      <c r="B199" s="592"/>
      <c r="C199" s="598"/>
      <c r="D199" s="592"/>
      <c r="E199" s="598"/>
      <c r="F199" s="591"/>
      <c r="G199" s="591"/>
      <c r="H199" s="599"/>
      <c r="I199" s="600"/>
      <c r="J199" s="600"/>
      <c r="K199" s="600"/>
      <c r="L199" s="592"/>
      <c r="M199" s="592"/>
      <c r="N199" s="592"/>
      <c r="O199" s="592"/>
      <c r="P199" s="591"/>
      <c r="Q199" s="592"/>
      <c r="R199" s="592"/>
      <c r="S199" s="592"/>
      <c r="T199" s="592"/>
      <c r="U199" s="591"/>
      <c r="V199" s="598"/>
      <c r="W199" s="592"/>
      <c r="X199" s="592"/>
      <c r="Y199" s="592"/>
      <c r="Z199" s="592"/>
      <c r="AA199" s="592"/>
      <c r="AB199" s="601"/>
      <c r="AC199" s="601"/>
      <c r="AD199" s="602"/>
      <c r="AE199" s="601"/>
      <c r="AF199" s="601"/>
      <c r="AG199" s="605"/>
      <c r="AH199" s="605"/>
      <c r="AI199" s="605"/>
      <c r="AJ199" s="605"/>
      <c r="AK199" s="605"/>
      <c r="AL199" s="605"/>
      <c r="AM199" s="605"/>
      <c r="AN199" s="605"/>
      <c r="AO199" s="605"/>
      <c r="AP199" s="605"/>
      <c r="AQ199" s="605"/>
      <c r="AR199" s="605"/>
      <c r="AS199" s="605"/>
      <c r="AT199" s="645"/>
      <c r="AU199" s="645"/>
      <c r="AV199" s="605"/>
      <c r="AW199" s="605"/>
      <c r="AX199" s="605"/>
      <c r="AY199" s="605"/>
      <c r="AZ199" s="605"/>
      <c r="BA199" s="645"/>
      <c r="BB199" s="605"/>
    </row>
    <row r="200" spans="1:54" ht="29.1" customHeight="1" thickBot="1" x14ac:dyDescent="0.3">
      <c r="A200" s="597"/>
      <c r="B200" s="592"/>
      <c r="C200" s="598"/>
      <c r="D200" s="592"/>
      <c r="E200" s="598"/>
      <c r="F200" s="591"/>
      <c r="G200" s="591"/>
      <c r="H200" s="599"/>
      <c r="I200" s="600"/>
      <c r="J200" s="600"/>
      <c r="K200" s="600"/>
      <c r="L200" s="592"/>
      <c r="M200" s="592"/>
      <c r="N200" s="592"/>
      <c r="O200" s="592"/>
      <c r="P200" s="591"/>
      <c r="Q200" s="592"/>
      <c r="R200" s="592"/>
      <c r="S200" s="592"/>
      <c r="T200" s="592"/>
      <c r="U200" s="591"/>
      <c r="V200" s="598"/>
      <c r="W200" s="592"/>
      <c r="X200" s="592"/>
      <c r="Y200" s="592"/>
      <c r="Z200" s="592"/>
      <c r="AA200" s="592"/>
      <c r="AB200" s="601"/>
      <c r="AC200" s="601"/>
      <c r="AD200" s="602"/>
      <c r="AE200" s="601"/>
      <c r="AF200" s="601"/>
      <c r="AG200" s="605"/>
      <c r="AH200" s="605"/>
      <c r="AI200" s="605"/>
      <c r="AJ200" s="605"/>
      <c r="AK200" s="605"/>
      <c r="AL200" s="605"/>
      <c r="AM200" s="605"/>
      <c r="AN200" s="605"/>
      <c r="AO200" s="605"/>
      <c r="AP200" s="605"/>
      <c r="AQ200" s="605"/>
      <c r="AR200" s="605"/>
      <c r="AS200" s="605"/>
      <c r="AT200" s="645"/>
      <c r="AU200" s="645"/>
      <c r="AV200" s="605"/>
      <c r="AW200" s="605"/>
      <c r="AX200" s="605"/>
      <c r="AY200" s="605"/>
      <c r="AZ200" s="605"/>
      <c r="BA200" s="645"/>
      <c r="BB200" s="605"/>
    </row>
    <row r="201" spans="1:54" ht="29.1" customHeight="1" thickBot="1" x14ac:dyDescent="0.3">
      <c r="A201" s="597"/>
      <c r="B201" s="592"/>
      <c r="C201" s="598"/>
      <c r="D201" s="592"/>
      <c r="E201" s="598"/>
      <c r="F201" s="591"/>
      <c r="G201" s="591"/>
      <c r="H201" s="599"/>
      <c r="I201" s="600"/>
      <c r="J201" s="600"/>
      <c r="K201" s="600"/>
      <c r="L201" s="592"/>
      <c r="M201" s="592"/>
      <c r="N201" s="592"/>
      <c r="O201" s="592"/>
      <c r="P201" s="591"/>
      <c r="Q201" s="592"/>
      <c r="R201" s="592"/>
      <c r="S201" s="592"/>
      <c r="T201" s="592"/>
      <c r="U201" s="591"/>
      <c r="V201" s="598"/>
      <c r="W201" s="592"/>
      <c r="X201" s="592"/>
      <c r="Y201" s="592"/>
      <c r="Z201" s="592"/>
      <c r="AA201" s="592"/>
      <c r="AB201" s="601"/>
      <c r="AC201" s="601"/>
      <c r="AD201" s="602"/>
      <c r="AE201" s="601"/>
      <c r="AF201" s="601"/>
      <c r="AG201" s="605"/>
      <c r="AH201" s="605"/>
      <c r="AI201" s="605"/>
      <c r="AJ201" s="605"/>
      <c r="AK201" s="605"/>
      <c r="AL201" s="605"/>
      <c r="AM201" s="605"/>
      <c r="AN201" s="605"/>
      <c r="AO201" s="605"/>
      <c r="AP201" s="605"/>
      <c r="AQ201" s="605"/>
      <c r="AR201" s="605"/>
      <c r="AS201" s="605"/>
      <c r="AT201" s="645"/>
      <c r="AU201" s="645"/>
      <c r="AV201" s="605"/>
      <c r="AW201" s="605"/>
      <c r="AX201" s="605"/>
      <c r="AY201" s="605"/>
      <c r="AZ201" s="605"/>
      <c r="BA201" s="645"/>
      <c r="BB201" s="605"/>
    </row>
    <row r="202" spans="1:54" ht="29.1" customHeight="1" thickBot="1" x14ac:dyDescent="0.3">
      <c r="A202" s="597"/>
      <c r="B202" s="592"/>
      <c r="C202" s="598"/>
      <c r="D202" s="592"/>
      <c r="E202" s="598"/>
      <c r="F202" s="591"/>
      <c r="G202" s="591"/>
      <c r="H202" s="599"/>
      <c r="I202" s="600"/>
      <c r="J202" s="600"/>
      <c r="K202" s="600"/>
      <c r="L202" s="592"/>
      <c r="M202" s="592"/>
      <c r="N202" s="592"/>
      <c r="O202" s="592"/>
      <c r="P202" s="591"/>
      <c r="Q202" s="592"/>
      <c r="R202" s="592"/>
      <c r="S202" s="592"/>
      <c r="T202" s="592"/>
      <c r="U202" s="591"/>
      <c r="V202" s="598"/>
      <c r="W202" s="592"/>
      <c r="X202" s="592"/>
      <c r="Y202" s="592"/>
      <c r="Z202" s="592"/>
      <c r="AA202" s="592"/>
      <c r="AB202" s="601"/>
      <c r="AC202" s="601"/>
      <c r="AD202" s="602"/>
      <c r="AE202" s="601"/>
      <c r="AF202" s="601"/>
      <c r="AG202" s="605"/>
      <c r="AH202" s="605"/>
      <c r="AI202" s="605"/>
      <c r="AJ202" s="605"/>
      <c r="AK202" s="605"/>
      <c r="AL202" s="605"/>
      <c r="AM202" s="605"/>
      <c r="AN202" s="605"/>
      <c r="AO202" s="605"/>
      <c r="AP202" s="605"/>
      <c r="AQ202" s="605"/>
      <c r="AR202" s="605"/>
      <c r="AS202" s="605"/>
      <c r="AT202" s="645"/>
      <c r="AU202" s="645"/>
      <c r="AV202" s="605"/>
      <c r="AW202" s="605"/>
      <c r="AX202" s="605"/>
      <c r="AY202" s="605"/>
      <c r="AZ202" s="605"/>
      <c r="BA202" s="645"/>
      <c r="BB202" s="605"/>
    </row>
    <row r="203" spans="1:54" ht="29.1" customHeight="1" thickBot="1" x14ac:dyDescent="0.3">
      <c r="A203" s="597"/>
      <c r="B203" s="592"/>
      <c r="C203" s="598"/>
      <c r="D203" s="592"/>
      <c r="E203" s="598"/>
      <c r="F203" s="591"/>
      <c r="G203" s="591"/>
      <c r="H203" s="599"/>
      <c r="I203" s="600"/>
      <c r="J203" s="600"/>
      <c r="K203" s="600"/>
      <c r="L203" s="592"/>
      <c r="M203" s="592"/>
      <c r="N203" s="592"/>
      <c r="O203" s="592"/>
      <c r="P203" s="591"/>
      <c r="Q203" s="592"/>
      <c r="R203" s="592"/>
      <c r="S203" s="592"/>
      <c r="T203" s="592"/>
      <c r="U203" s="591"/>
      <c r="V203" s="598"/>
      <c r="W203" s="592"/>
      <c r="X203" s="592"/>
      <c r="Y203" s="592"/>
      <c r="Z203" s="592"/>
      <c r="AA203" s="592"/>
      <c r="AB203" s="601"/>
      <c r="AC203" s="601"/>
      <c r="AD203" s="602"/>
      <c r="AE203" s="601"/>
      <c r="AF203" s="601"/>
      <c r="AG203" s="605"/>
      <c r="AH203" s="605"/>
      <c r="AI203" s="605"/>
      <c r="AJ203" s="605"/>
      <c r="AK203" s="605"/>
      <c r="AL203" s="605"/>
      <c r="AM203" s="605"/>
      <c r="AN203" s="605"/>
      <c r="AO203" s="605"/>
      <c r="AP203" s="605"/>
      <c r="AQ203" s="605"/>
      <c r="AR203" s="605"/>
      <c r="AS203" s="605"/>
      <c r="AT203" s="645"/>
      <c r="AU203" s="645"/>
      <c r="AV203" s="605"/>
      <c r="AW203" s="605"/>
      <c r="AX203" s="605"/>
      <c r="AY203" s="605"/>
      <c r="AZ203" s="605"/>
      <c r="BA203" s="645"/>
      <c r="BB203" s="605"/>
    </row>
    <row r="204" spans="1:54" ht="29.1" customHeight="1" thickBot="1" x14ac:dyDescent="0.3">
      <c r="A204" s="597"/>
      <c r="B204" s="592"/>
      <c r="C204" s="598"/>
      <c r="D204" s="592"/>
      <c r="E204" s="598"/>
      <c r="F204" s="591"/>
      <c r="G204" s="591"/>
      <c r="H204" s="599"/>
      <c r="I204" s="600"/>
      <c r="J204" s="600"/>
      <c r="K204" s="600"/>
      <c r="L204" s="592"/>
      <c r="M204" s="592"/>
      <c r="N204" s="592"/>
      <c r="O204" s="592"/>
      <c r="P204" s="591"/>
      <c r="Q204" s="592"/>
      <c r="R204" s="592"/>
      <c r="S204" s="592"/>
      <c r="T204" s="592"/>
      <c r="U204" s="591"/>
      <c r="V204" s="598"/>
      <c r="W204" s="592"/>
      <c r="X204" s="592"/>
      <c r="Y204" s="592"/>
      <c r="Z204" s="592"/>
      <c r="AA204" s="592"/>
      <c r="AB204" s="601"/>
      <c r="AC204" s="601"/>
      <c r="AD204" s="602"/>
      <c r="AE204" s="601"/>
      <c r="AF204" s="601"/>
      <c r="AG204" s="605"/>
      <c r="AH204" s="605"/>
      <c r="AI204" s="605"/>
      <c r="AJ204" s="605"/>
      <c r="AK204" s="605"/>
      <c r="AL204" s="605"/>
      <c r="AM204" s="605"/>
      <c r="AN204" s="605"/>
      <c r="AO204" s="605"/>
      <c r="AP204" s="605"/>
      <c r="AQ204" s="605"/>
      <c r="AR204" s="605"/>
      <c r="AS204" s="605"/>
      <c r="AT204" s="645"/>
      <c r="AU204" s="645"/>
      <c r="AV204" s="605"/>
      <c r="AW204" s="605"/>
      <c r="AX204" s="605"/>
      <c r="AY204" s="605"/>
      <c r="AZ204" s="605"/>
      <c r="BA204" s="645"/>
      <c r="BB204" s="605"/>
    </row>
    <row r="205" spans="1:54" ht="29.1" customHeight="1" thickBot="1" x14ac:dyDescent="0.3">
      <c r="A205" s="597"/>
      <c r="B205" s="592"/>
      <c r="C205" s="598"/>
      <c r="D205" s="592"/>
      <c r="E205" s="598"/>
      <c r="F205" s="591"/>
      <c r="G205" s="591"/>
      <c r="H205" s="599"/>
      <c r="I205" s="600"/>
      <c r="J205" s="600"/>
      <c r="K205" s="600"/>
      <c r="L205" s="592"/>
      <c r="M205" s="592"/>
      <c r="N205" s="592"/>
      <c r="O205" s="592"/>
      <c r="P205" s="591"/>
      <c r="Q205" s="592"/>
      <c r="R205" s="592"/>
      <c r="S205" s="592"/>
      <c r="T205" s="592"/>
      <c r="U205" s="591"/>
      <c r="V205" s="598"/>
      <c r="W205" s="592"/>
      <c r="X205" s="592"/>
      <c r="Y205" s="592"/>
      <c r="Z205" s="592"/>
      <c r="AA205" s="592"/>
      <c r="AB205" s="601"/>
      <c r="AC205" s="601"/>
      <c r="AD205" s="602"/>
      <c r="AE205" s="601"/>
      <c r="AF205" s="601"/>
      <c r="AG205" s="605"/>
      <c r="AH205" s="605"/>
      <c r="AI205" s="605"/>
      <c r="AJ205" s="605"/>
      <c r="AK205" s="605"/>
      <c r="AL205" s="605"/>
      <c r="AM205" s="605"/>
      <c r="AN205" s="605"/>
      <c r="AO205" s="605"/>
      <c r="AP205" s="605"/>
      <c r="AQ205" s="605"/>
      <c r="AR205" s="605"/>
      <c r="AS205" s="605"/>
      <c r="AT205" s="645"/>
      <c r="AU205" s="645"/>
      <c r="AV205" s="605"/>
      <c r="AW205" s="605"/>
      <c r="AX205" s="605"/>
      <c r="AY205" s="605"/>
      <c r="AZ205" s="605"/>
      <c r="BA205" s="645"/>
      <c r="BB205" s="605"/>
    </row>
    <row r="206" spans="1:54" ht="29.1" customHeight="1" thickBot="1" x14ac:dyDescent="0.3">
      <c r="A206" s="597"/>
      <c r="B206" s="592"/>
      <c r="C206" s="598"/>
      <c r="D206" s="592"/>
      <c r="E206" s="598"/>
      <c r="F206" s="591"/>
      <c r="G206" s="591"/>
      <c r="H206" s="599"/>
      <c r="I206" s="600"/>
      <c r="J206" s="600"/>
      <c r="K206" s="600"/>
      <c r="L206" s="592"/>
      <c r="M206" s="592"/>
      <c r="N206" s="592"/>
      <c r="O206" s="592"/>
      <c r="P206" s="591"/>
      <c r="Q206" s="592"/>
      <c r="R206" s="592"/>
      <c r="S206" s="592"/>
      <c r="T206" s="592"/>
      <c r="U206" s="591"/>
      <c r="V206" s="598"/>
      <c r="W206" s="592"/>
      <c r="X206" s="592"/>
      <c r="Y206" s="592"/>
      <c r="Z206" s="592"/>
      <c r="AA206" s="592"/>
      <c r="AB206" s="601"/>
      <c r="AC206" s="601"/>
      <c r="AD206" s="602"/>
      <c r="AE206" s="601"/>
      <c r="AF206" s="601"/>
      <c r="AG206" s="605"/>
      <c r="AH206" s="605"/>
      <c r="AI206" s="605"/>
      <c r="AJ206" s="605"/>
      <c r="AK206" s="605"/>
      <c r="AL206" s="605"/>
      <c r="AM206" s="605"/>
      <c r="AN206" s="605"/>
      <c r="AO206" s="605"/>
      <c r="AP206" s="605"/>
      <c r="AQ206" s="605"/>
      <c r="AR206" s="605"/>
      <c r="AS206" s="605"/>
      <c r="AT206" s="645"/>
      <c r="AU206" s="645"/>
      <c r="AV206" s="605"/>
      <c r="AW206" s="605"/>
      <c r="AX206" s="605"/>
      <c r="AY206" s="605"/>
      <c r="AZ206" s="605"/>
      <c r="BA206" s="645"/>
      <c r="BB206" s="605"/>
    </row>
    <row r="207" spans="1:54" ht="29.1" customHeight="1" thickBot="1" x14ac:dyDescent="0.3">
      <c r="A207" s="597"/>
      <c r="B207" s="592"/>
      <c r="C207" s="598"/>
      <c r="D207" s="592"/>
      <c r="E207" s="598"/>
      <c r="F207" s="591"/>
      <c r="G207" s="591"/>
      <c r="H207" s="599"/>
      <c r="I207" s="600"/>
      <c r="J207" s="600"/>
      <c r="K207" s="600"/>
      <c r="L207" s="592"/>
      <c r="M207" s="592"/>
      <c r="N207" s="592"/>
      <c r="O207" s="592"/>
      <c r="P207" s="591"/>
      <c r="Q207" s="592"/>
      <c r="R207" s="592"/>
      <c r="S207" s="592"/>
      <c r="T207" s="592"/>
      <c r="U207" s="591"/>
      <c r="V207" s="598"/>
      <c r="W207" s="592"/>
      <c r="X207" s="592"/>
      <c r="Y207" s="592"/>
      <c r="Z207" s="592"/>
      <c r="AA207" s="592"/>
      <c r="AB207" s="601"/>
      <c r="AC207" s="601"/>
      <c r="AD207" s="602"/>
      <c r="AE207" s="601"/>
      <c r="AF207" s="601"/>
      <c r="AG207" s="605"/>
      <c r="AH207" s="605"/>
      <c r="AI207" s="605"/>
      <c r="AJ207" s="605"/>
      <c r="AK207" s="605"/>
      <c r="AL207" s="605"/>
      <c r="AM207" s="605"/>
      <c r="AN207" s="605"/>
      <c r="AO207" s="605"/>
      <c r="AP207" s="605"/>
      <c r="AQ207" s="605"/>
      <c r="AR207" s="605"/>
      <c r="AS207" s="605"/>
      <c r="AT207" s="645"/>
      <c r="AU207" s="645"/>
      <c r="AV207" s="605"/>
      <c r="AW207" s="605"/>
      <c r="AX207" s="605"/>
      <c r="AY207" s="605"/>
      <c r="AZ207" s="605"/>
      <c r="BA207" s="645"/>
      <c r="BB207" s="605"/>
    </row>
    <row r="208" spans="1:54" ht="29.1" customHeight="1" thickBot="1" x14ac:dyDescent="0.3">
      <c r="A208" s="597"/>
      <c r="B208" s="592"/>
      <c r="C208" s="598"/>
      <c r="D208" s="592"/>
      <c r="E208" s="598"/>
      <c r="F208" s="591"/>
      <c r="G208" s="591"/>
      <c r="H208" s="599"/>
      <c r="I208" s="600"/>
      <c r="J208" s="600"/>
      <c r="K208" s="600"/>
      <c r="L208" s="592"/>
      <c r="M208" s="592"/>
      <c r="N208" s="592"/>
      <c r="O208" s="592"/>
      <c r="P208" s="591"/>
      <c r="Q208" s="592"/>
      <c r="R208" s="592"/>
      <c r="S208" s="592"/>
      <c r="T208" s="592"/>
      <c r="U208" s="591"/>
      <c r="V208" s="598"/>
      <c r="W208" s="592"/>
      <c r="X208" s="592"/>
      <c r="Y208" s="592"/>
      <c r="Z208" s="592"/>
      <c r="AA208" s="592"/>
      <c r="AB208" s="601"/>
      <c r="AC208" s="601"/>
      <c r="AD208" s="602"/>
      <c r="AE208" s="601"/>
      <c r="AF208" s="601"/>
      <c r="AG208" s="605"/>
      <c r="AH208" s="605"/>
      <c r="AI208" s="605"/>
      <c r="AJ208" s="605"/>
      <c r="AK208" s="605"/>
      <c r="AL208" s="605"/>
      <c r="AM208" s="605"/>
      <c r="AN208" s="605"/>
      <c r="AO208" s="605"/>
      <c r="AP208" s="605"/>
      <c r="AQ208" s="605"/>
      <c r="AR208" s="605"/>
      <c r="AS208" s="605"/>
      <c r="AT208" s="645"/>
      <c r="AU208" s="645"/>
      <c r="AV208" s="605"/>
      <c r="AW208" s="605"/>
      <c r="AX208" s="605"/>
      <c r="AY208" s="605"/>
      <c r="AZ208" s="605"/>
      <c r="BA208" s="645"/>
      <c r="BB208" s="605"/>
    </row>
    <row r="209" spans="1:54" ht="29.1" customHeight="1" thickBot="1" x14ac:dyDescent="0.3">
      <c r="A209" s="597"/>
      <c r="B209" s="592"/>
      <c r="C209" s="598"/>
      <c r="D209" s="592"/>
      <c r="E209" s="598"/>
      <c r="F209" s="591"/>
      <c r="G209" s="591"/>
      <c r="H209" s="599"/>
      <c r="I209" s="600"/>
      <c r="J209" s="600"/>
      <c r="K209" s="600"/>
      <c r="L209" s="592"/>
      <c r="M209" s="592"/>
      <c r="N209" s="592"/>
      <c r="O209" s="592"/>
      <c r="P209" s="591"/>
      <c r="Q209" s="592"/>
      <c r="R209" s="592"/>
      <c r="S209" s="592"/>
      <c r="T209" s="592"/>
      <c r="U209" s="591"/>
      <c r="V209" s="598"/>
      <c r="W209" s="592"/>
      <c r="X209" s="592"/>
      <c r="Y209" s="592"/>
      <c r="Z209" s="592"/>
      <c r="AA209" s="592"/>
      <c r="AB209" s="601"/>
      <c r="AC209" s="601"/>
      <c r="AD209" s="602"/>
      <c r="AE209" s="601"/>
      <c r="AF209" s="601"/>
      <c r="AG209" s="605"/>
      <c r="AH209" s="605"/>
      <c r="AI209" s="605"/>
      <c r="AJ209" s="605"/>
      <c r="AK209" s="605"/>
      <c r="AL209" s="605"/>
      <c r="AM209" s="605"/>
      <c r="AN209" s="605"/>
      <c r="AO209" s="605"/>
      <c r="AP209" s="605"/>
      <c r="AQ209" s="605"/>
      <c r="AR209" s="605"/>
      <c r="AS209" s="605"/>
      <c r="AT209" s="645"/>
      <c r="AU209" s="645"/>
      <c r="AV209" s="605"/>
      <c r="AW209" s="605"/>
      <c r="AX209" s="605"/>
      <c r="AY209" s="605"/>
      <c r="AZ209" s="605"/>
      <c r="BA209" s="645"/>
      <c r="BB209" s="605"/>
    </row>
    <row r="210" spans="1:54" ht="29.1" customHeight="1" thickBot="1" x14ac:dyDescent="0.3">
      <c r="A210" s="597"/>
      <c r="B210" s="592"/>
      <c r="C210" s="598"/>
      <c r="D210" s="592"/>
      <c r="E210" s="598"/>
      <c r="F210" s="591"/>
      <c r="G210" s="591"/>
      <c r="H210" s="599"/>
      <c r="I210" s="600"/>
      <c r="J210" s="600"/>
      <c r="K210" s="600"/>
      <c r="L210" s="592"/>
      <c r="M210" s="592"/>
      <c r="N210" s="592"/>
      <c r="O210" s="592"/>
      <c r="P210" s="591"/>
      <c r="Q210" s="592"/>
      <c r="R210" s="592"/>
      <c r="S210" s="592"/>
      <c r="T210" s="592"/>
      <c r="U210" s="591"/>
      <c r="V210" s="598"/>
      <c r="W210" s="592"/>
      <c r="X210" s="592"/>
      <c r="Y210" s="592"/>
      <c r="Z210" s="592"/>
      <c r="AA210" s="592"/>
      <c r="AB210" s="601"/>
      <c r="AC210" s="601"/>
      <c r="AD210" s="602"/>
      <c r="AE210" s="601"/>
      <c r="AF210" s="601"/>
      <c r="AG210" s="605"/>
      <c r="AH210" s="605"/>
      <c r="AI210" s="605"/>
      <c r="AJ210" s="605"/>
      <c r="AK210" s="605"/>
      <c r="AL210" s="605"/>
      <c r="AM210" s="605"/>
      <c r="AN210" s="605"/>
      <c r="AO210" s="605"/>
      <c r="AP210" s="605"/>
      <c r="AQ210" s="605"/>
      <c r="AR210" s="605"/>
      <c r="AS210" s="605"/>
      <c r="AT210" s="645"/>
      <c r="AU210" s="645"/>
      <c r="AV210" s="605"/>
      <c r="AW210" s="605"/>
      <c r="AX210" s="605"/>
      <c r="AY210" s="605"/>
      <c r="AZ210" s="605"/>
      <c r="BA210" s="645"/>
      <c r="BB210" s="605"/>
    </row>
    <row r="211" spans="1:54" ht="29.1" customHeight="1" thickBot="1" x14ac:dyDescent="0.3">
      <c r="A211" s="597"/>
      <c r="B211" s="592"/>
      <c r="C211" s="598"/>
      <c r="D211" s="592"/>
      <c r="E211" s="598"/>
      <c r="F211" s="591"/>
      <c r="G211" s="591"/>
      <c r="H211" s="599"/>
      <c r="I211" s="600"/>
      <c r="J211" s="600"/>
      <c r="K211" s="600"/>
      <c r="L211" s="592"/>
      <c r="M211" s="592"/>
      <c r="N211" s="592"/>
      <c r="O211" s="592"/>
      <c r="P211" s="591"/>
      <c r="Q211" s="592"/>
      <c r="R211" s="592"/>
      <c r="S211" s="592"/>
      <c r="T211" s="592"/>
      <c r="U211" s="591"/>
      <c r="V211" s="598"/>
      <c r="W211" s="592"/>
      <c r="X211" s="592"/>
      <c r="Y211" s="592"/>
      <c r="Z211" s="592"/>
      <c r="AA211" s="592"/>
      <c r="AB211" s="601"/>
      <c r="AC211" s="601"/>
      <c r="AD211" s="602"/>
      <c r="AE211" s="601"/>
      <c r="AF211" s="601"/>
      <c r="AG211" s="605"/>
      <c r="AH211" s="605"/>
      <c r="AI211" s="605"/>
      <c r="AJ211" s="605"/>
      <c r="AK211" s="605"/>
      <c r="AL211" s="605"/>
      <c r="AM211" s="605"/>
      <c r="AN211" s="605"/>
      <c r="AO211" s="605"/>
      <c r="AP211" s="605"/>
      <c r="AQ211" s="605"/>
      <c r="AR211" s="605"/>
      <c r="AS211" s="605"/>
      <c r="AT211" s="645"/>
      <c r="AU211" s="645"/>
      <c r="AV211" s="605"/>
      <c r="AW211" s="605"/>
      <c r="AX211" s="605"/>
      <c r="AY211" s="605"/>
      <c r="AZ211" s="605"/>
      <c r="BA211" s="645"/>
      <c r="BB211" s="605"/>
    </row>
    <row r="212" spans="1:54" ht="29.1" customHeight="1" thickBot="1" x14ac:dyDescent="0.3">
      <c r="A212" s="597"/>
      <c r="B212" s="592"/>
      <c r="C212" s="598"/>
      <c r="D212" s="592"/>
      <c r="E212" s="598"/>
      <c r="F212" s="591"/>
      <c r="G212" s="591"/>
      <c r="H212" s="599"/>
      <c r="I212" s="600"/>
      <c r="J212" s="600"/>
      <c r="K212" s="600"/>
      <c r="L212" s="592"/>
      <c r="M212" s="592"/>
      <c r="N212" s="592"/>
      <c r="O212" s="592"/>
      <c r="P212" s="591"/>
      <c r="Q212" s="592"/>
      <c r="R212" s="592"/>
      <c r="S212" s="592"/>
      <c r="T212" s="592"/>
      <c r="U212" s="591"/>
      <c r="V212" s="598"/>
      <c r="W212" s="592"/>
      <c r="X212" s="592"/>
      <c r="Y212" s="592"/>
      <c r="Z212" s="592"/>
      <c r="AA212" s="592"/>
      <c r="AB212" s="601"/>
      <c r="AC212" s="601"/>
      <c r="AD212" s="602"/>
      <c r="AE212" s="601"/>
      <c r="AF212" s="601"/>
      <c r="AG212" s="605"/>
      <c r="AH212" s="605"/>
      <c r="AI212" s="605"/>
      <c r="AJ212" s="605"/>
      <c r="AK212" s="605"/>
      <c r="AL212" s="605"/>
      <c r="AM212" s="605"/>
      <c r="AN212" s="605"/>
      <c r="AO212" s="605"/>
      <c r="AP212" s="605"/>
      <c r="AQ212" s="605"/>
      <c r="AR212" s="605"/>
      <c r="AS212" s="605"/>
      <c r="AT212" s="645"/>
      <c r="AU212" s="645"/>
      <c r="AV212" s="605"/>
      <c r="AW212" s="605"/>
      <c r="AX212" s="605"/>
      <c r="AY212" s="605"/>
      <c r="AZ212" s="605"/>
      <c r="BA212" s="645"/>
      <c r="BB212" s="605"/>
    </row>
    <row r="213" spans="1:54" ht="29.1" customHeight="1" thickBot="1" x14ac:dyDescent="0.3">
      <c r="A213" s="597"/>
      <c r="B213" s="592"/>
      <c r="C213" s="598"/>
      <c r="D213" s="592"/>
      <c r="E213" s="598"/>
      <c r="F213" s="591"/>
      <c r="G213" s="591"/>
      <c r="H213" s="599"/>
      <c r="I213" s="600"/>
      <c r="J213" s="600"/>
      <c r="K213" s="600"/>
      <c r="L213" s="592"/>
      <c r="M213" s="592"/>
      <c r="N213" s="592"/>
      <c r="O213" s="592"/>
      <c r="P213" s="591"/>
      <c r="Q213" s="592"/>
      <c r="R213" s="592"/>
      <c r="S213" s="592"/>
      <c r="T213" s="592"/>
      <c r="U213" s="591"/>
      <c r="V213" s="598"/>
      <c r="W213" s="592"/>
      <c r="X213" s="592"/>
      <c r="Y213" s="592"/>
      <c r="Z213" s="592"/>
      <c r="AA213" s="592"/>
      <c r="AB213" s="601"/>
      <c r="AC213" s="601"/>
      <c r="AD213" s="602"/>
      <c r="AE213" s="601"/>
      <c r="AF213" s="601"/>
      <c r="AG213" s="605"/>
      <c r="AH213" s="605"/>
      <c r="AI213" s="605"/>
      <c r="AJ213" s="605"/>
      <c r="AK213" s="605"/>
      <c r="AL213" s="605"/>
      <c r="AM213" s="605"/>
      <c r="AN213" s="605"/>
      <c r="AO213" s="605"/>
      <c r="AP213" s="605"/>
      <c r="AQ213" s="605"/>
      <c r="AR213" s="605"/>
      <c r="AS213" s="605"/>
      <c r="AT213" s="645"/>
      <c r="AU213" s="645"/>
      <c r="AV213" s="605"/>
      <c r="AW213" s="605"/>
      <c r="AX213" s="605"/>
      <c r="AY213" s="605"/>
      <c r="AZ213" s="605"/>
      <c r="BA213" s="645"/>
      <c r="BB213" s="605"/>
    </row>
    <row r="214" spans="1:54" ht="29.1" customHeight="1" thickBot="1" x14ac:dyDescent="0.3">
      <c r="A214" s="597"/>
      <c r="B214" s="592"/>
      <c r="C214" s="598"/>
      <c r="D214" s="592"/>
      <c r="E214" s="598"/>
      <c r="F214" s="591"/>
      <c r="G214" s="591"/>
      <c r="H214" s="599"/>
      <c r="I214" s="600"/>
      <c r="J214" s="600"/>
      <c r="K214" s="600"/>
      <c r="L214" s="592"/>
      <c r="M214" s="592"/>
      <c r="N214" s="592"/>
      <c r="O214" s="592"/>
      <c r="P214" s="591"/>
      <c r="Q214" s="592"/>
      <c r="R214" s="592"/>
      <c r="S214" s="592"/>
      <c r="T214" s="592"/>
      <c r="U214" s="591"/>
      <c r="V214" s="598"/>
      <c r="W214" s="592"/>
      <c r="X214" s="592"/>
      <c r="Y214" s="592"/>
      <c r="Z214" s="592"/>
      <c r="AA214" s="592"/>
      <c r="AB214" s="601"/>
      <c r="AC214" s="601"/>
      <c r="AD214" s="602"/>
      <c r="AE214" s="601"/>
      <c r="AF214" s="601"/>
      <c r="AG214" s="605"/>
      <c r="AH214" s="605"/>
      <c r="AI214" s="605"/>
      <c r="AJ214" s="605"/>
      <c r="AK214" s="605"/>
      <c r="AL214" s="605"/>
      <c r="AM214" s="605"/>
      <c r="AN214" s="605"/>
      <c r="AO214" s="605"/>
      <c r="AP214" s="605"/>
      <c r="AQ214" s="605"/>
      <c r="AR214" s="605"/>
      <c r="AS214" s="605"/>
      <c r="AT214" s="645"/>
      <c r="AU214" s="645"/>
      <c r="AV214" s="605"/>
      <c r="AW214" s="605"/>
      <c r="AX214" s="605"/>
      <c r="AY214" s="605"/>
      <c r="AZ214" s="605"/>
      <c r="BA214" s="645"/>
      <c r="BB214" s="605"/>
    </row>
    <row r="215" spans="1:54" ht="29.1" customHeight="1" thickBot="1" x14ac:dyDescent="0.3">
      <c r="A215" s="597"/>
      <c r="B215" s="592"/>
      <c r="C215" s="598"/>
      <c r="D215" s="592"/>
      <c r="E215" s="598"/>
      <c r="F215" s="591"/>
      <c r="G215" s="591"/>
      <c r="H215" s="599"/>
      <c r="I215" s="600"/>
      <c r="J215" s="600"/>
      <c r="K215" s="600"/>
      <c r="L215" s="592"/>
      <c r="M215" s="592"/>
      <c r="N215" s="592"/>
      <c r="O215" s="592"/>
      <c r="P215" s="591"/>
      <c r="Q215" s="592"/>
      <c r="R215" s="592"/>
      <c r="S215" s="592"/>
      <c r="T215" s="592"/>
      <c r="U215" s="591"/>
      <c r="V215" s="598"/>
      <c r="W215" s="592"/>
      <c r="X215" s="592"/>
      <c r="Y215" s="592"/>
      <c r="Z215" s="592"/>
      <c r="AA215" s="592"/>
      <c r="AB215" s="601"/>
      <c r="AC215" s="601"/>
      <c r="AD215" s="602"/>
      <c r="AE215" s="601"/>
      <c r="AF215" s="601"/>
      <c r="AG215" s="605"/>
      <c r="AH215" s="605"/>
      <c r="AI215" s="605"/>
      <c r="AJ215" s="605"/>
      <c r="AK215" s="605"/>
      <c r="AL215" s="605"/>
      <c r="AM215" s="605"/>
      <c r="AN215" s="605"/>
      <c r="AO215" s="605"/>
      <c r="AP215" s="605"/>
      <c r="AQ215" s="605"/>
      <c r="AR215" s="605"/>
      <c r="AS215" s="605"/>
      <c r="AT215" s="645"/>
      <c r="AU215" s="645"/>
      <c r="AV215" s="605"/>
      <c r="AW215" s="605"/>
      <c r="AX215" s="605"/>
      <c r="AY215" s="605"/>
      <c r="AZ215" s="605"/>
      <c r="BA215" s="645"/>
      <c r="BB215" s="605"/>
    </row>
    <row r="216" spans="1:54" ht="29.1" customHeight="1" thickBot="1" x14ac:dyDescent="0.3">
      <c r="A216" s="597"/>
      <c r="B216" s="592"/>
      <c r="C216" s="598"/>
      <c r="D216" s="592"/>
      <c r="E216" s="598"/>
      <c r="F216" s="591"/>
      <c r="G216" s="591"/>
      <c r="H216" s="599"/>
      <c r="I216" s="600"/>
      <c r="J216" s="600"/>
      <c r="K216" s="600"/>
      <c r="L216" s="592"/>
      <c r="M216" s="592"/>
      <c r="N216" s="592"/>
      <c r="O216" s="592"/>
      <c r="P216" s="591"/>
      <c r="Q216" s="592"/>
      <c r="R216" s="592"/>
      <c r="S216" s="592"/>
      <c r="T216" s="592"/>
      <c r="U216" s="591"/>
      <c r="V216" s="598"/>
      <c r="W216" s="592"/>
      <c r="X216" s="592"/>
      <c r="Y216" s="592"/>
      <c r="Z216" s="592"/>
      <c r="AA216" s="592"/>
      <c r="AB216" s="601"/>
      <c r="AC216" s="601"/>
      <c r="AD216" s="602"/>
      <c r="AE216" s="601"/>
      <c r="AF216" s="601"/>
      <c r="AG216" s="605"/>
      <c r="AH216" s="605"/>
      <c r="AI216" s="605"/>
      <c r="AJ216" s="605"/>
      <c r="AK216" s="605"/>
      <c r="AL216" s="605"/>
      <c r="AM216" s="605"/>
      <c r="AN216" s="605"/>
      <c r="AO216" s="605"/>
      <c r="AP216" s="605"/>
      <c r="AQ216" s="605"/>
      <c r="AR216" s="605"/>
      <c r="AS216" s="605"/>
      <c r="AT216" s="645"/>
      <c r="AU216" s="645"/>
      <c r="AV216" s="605"/>
      <c r="AW216" s="605"/>
      <c r="AX216" s="605"/>
      <c r="AY216" s="605"/>
      <c r="AZ216" s="605"/>
      <c r="BA216" s="645"/>
      <c r="BB216" s="605"/>
    </row>
    <row r="217" spans="1:54" ht="29.1" customHeight="1" thickBot="1" x14ac:dyDescent="0.3">
      <c r="A217" s="597"/>
      <c r="B217" s="592"/>
      <c r="C217" s="598"/>
      <c r="D217" s="592"/>
      <c r="E217" s="598"/>
      <c r="F217" s="591"/>
      <c r="G217" s="591"/>
      <c r="H217" s="599"/>
      <c r="I217" s="600"/>
      <c r="J217" s="600"/>
      <c r="K217" s="600"/>
      <c r="L217" s="592"/>
      <c r="M217" s="592"/>
      <c r="N217" s="592"/>
      <c r="O217" s="592"/>
      <c r="P217" s="591"/>
      <c r="Q217" s="592"/>
      <c r="R217" s="592"/>
      <c r="S217" s="592"/>
      <c r="T217" s="592"/>
      <c r="U217" s="591"/>
      <c r="V217" s="598"/>
      <c r="W217" s="592"/>
      <c r="X217" s="592"/>
      <c r="Y217" s="592"/>
      <c r="Z217" s="592"/>
      <c r="AA217" s="592"/>
      <c r="AB217" s="601"/>
      <c r="AC217" s="601"/>
      <c r="AD217" s="602"/>
      <c r="AE217" s="601"/>
      <c r="AF217" s="601"/>
      <c r="AG217" s="605"/>
      <c r="AH217" s="605"/>
      <c r="AI217" s="605"/>
      <c r="AJ217" s="605"/>
      <c r="AK217" s="605"/>
      <c r="AL217" s="605"/>
      <c r="AM217" s="605"/>
      <c r="AN217" s="605"/>
      <c r="AO217" s="605"/>
      <c r="AP217" s="605"/>
      <c r="AQ217" s="605"/>
      <c r="AR217" s="605"/>
      <c r="AS217" s="605"/>
      <c r="AT217" s="645"/>
      <c r="AU217" s="645"/>
      <c r="AV217" s="605"/>
      <c r="AW217" s="605"/>
      <c r="AX217" s="605"/>
      <c r="AY217" s="605"/>
      <c r="AZ217" s="605"/>
      <c r="BA217" s="645"/>
      <c r="BB217" s="605"/>
    </row>
    <row r="218" spans="1:54" ht="29.1" customHeight="1" thickBot="1" x14ac:dyDescent="0.3">
      <c r="A218" s="597"/>
      <c r="B218" s="592"/>
      <c r="C218" s="598"/>
      <c r="D218" s="592"/>
      <c r="E218" s="598"/>
      <c r="F218" s="591"/>
      <c r="G218" s="591"/>
      <c r="H218" s="599"/>
      <c r="I218" s="600"/>
      <c r="J218" s="600"/>
      <c r="K218" s="600"/>
      <c r="L218" s="592"/>
      <c r="M218" s="592"/>
      <c r="N218" s="592"/>
      <c r="O218" s="592"/>
      <c r="P218" s="591"/>
      <c r="Q218" s="592"/>
      <c r="R218" s="592"/>
      <c r="S218" s="592"/>
      <c r="T218" s="592"/>
      <c r="U218" s="591"/>
      <c r="V218" s="598"/>
      <c r="W218" s="592"/>
      <c r="X218" s="592"/>
      <c r="Y218" s="592"/>
      <c r="Z218" s="592"/>
      <c r="AA218" s="592"/>
      <c r="AB218" s="601"/>
      <c r="AC218" s="601"/>
      <c r="AD218" s="602"/>
      <c r="AE218" s="601"/>
      <c r="AF218" s="601"/>
      <c r="AG218" s="605"/>
      <c r="AH218" s="605"/>
      <c r="AI218" s="605"/>
      <c r="AJ218" s="605"/>
      <c r="AK218" s="605"/>
      <c r="AL218" s="605"/>
      <c r="AM218" s="605"/>
      <c r="AN218" s="605"/>
      <c r="AO218" s="605"/>
      <c r="AP218" s="605"/>
      <c r="AQ218" s="605"/>
      <c r="AR218" s="605"/>
      <c r="AS218" s="605"/>
      <c r="AT218" s="645"/>
      <c r="AU218" s="645"/>
      <c r="AV218" s="605"/>
      <c r="AW218" s="605"/>
      <c r="AX218" s="605"/>
      <c r="AY218" s="605"/>
      <c r="AZ218" s="605"/>
      <c r="BA218" s="645"/>
      <c r="BB218" s="605"/>
    </row>
    <row r="219" spans="1:54" ht="29.1" customHeight="1" thickBot="1" x14ac:dyDescent="0.3">
      <c r="A219" s="597"/>
      <c r="B219" s="592"/>
      <c r="C219" s="598"/>
      <c r="D219" s="592"/>
      <c r="E219" s="598"/>
      <c r="F219" s="591"/>
      <c r="G219" s="591"/>
      <c r="H219" s="599"/>
      <c r="I219" s="600"/>
      <c r="J219" s="600"/>
      <c r="K219" s="600"/>
      <c r="L219" s="592"/>
      <c r="M219" s="592"/>
      <c r="N219" s="592"/>
      <c r="O219" s="592"/>
      <c r="P219" s="591"/>
      <c r="Q219" s="592"/>
      <c r="R219" s="592"/>
      <c r="S219" s="592"/>
      <c r="T219" s="592"/>
      <c r="U219" s="591"/>
      <c r="V219" s="598"/>
      <c r="W219" s="592"/>
      <c r="X219" s="592"/>
      <c r="Y219" s="592"/>
      <c r="Z219" s="592"/>
      <c r="AA219" s="592"/>
      <c r="AB219" s="601"/>
      <c r="AC219" s="601"/>
      <c r="AD219" s="602"/>
      <c r="AE219" s="601"/>
      <c r="AF219" s="601"/>
      <c r="AG219" s="605"/>
      <c r="AH219" s="605"/>
      <c r="AI219" s="605"/>
      <c r="AJ219" s="605"/>
      <c r="AK219" s="605"/>
      <c r="AL219" s="605"/>
      <c r="AM219" s="605"/>
      <c r="AN219" s="605"/>
      <c r="AO219" s="605"/>
      <c r="AP219" s="605"/>
      <c r="AQ219" s="605"/>
      <c r="AR219" s="605"/>
      <c r="AS219" s="605"/>
      <c r="AT219" s="645"/>
      <c r="AU219" s="645"/>
      <c r="AV219" s="605"/>
      <c r="AW219" s="605"/>
      <c r="AX219" s="605"/>
      <c r="AY219" s="605"/>
      <c r="AZ219" s="605"/>
      <c r="BA219" s="645"/>
      <c r="BB219" s="605"/>
    </row>
    <row r="220" spans="1:54" ht="29.1" customHeight="1" thickBot="1" x14ac:dyDescent="0.3">
      <c r="A220" s="597"/>
      <c r="B220" s="592"/>
      <c r="C220" s="598"/>
      <c r="D220" s="592"/>
      <c r="E220" s="598"/>
      <c r="F220" s="591"/>
      <c r="G220" s="591"/>
      <c r="H220" s="599"/>
      <c r="I220" s="600"/>
      <c r="J220" s="600"/>
      <c r="K220" s="600"/>
      <c r="L220" s="592"/>
      <c r="M220" s="592"/>
      <c r="N220" s="592"/>
      <c r="O220" s="592"/>
      <c r="P220" s="591"/>
      <c r="Q220" s="592"/>
      <c r="R220" s="592"/>
      <c r="S220" s="592"/>
      <c r="T220" s="592"/>
      <c r="U220" s="591"/>
      <c r="V220" s="598"/>
      <c r="W220" s="592"/>
      <c r="X220" s="592"/>
      <c r="Y220" s="592"/>
      <c r="Z220" s="592"/>
      <c r="AA220" s="592"/>
      <c r="AB220" s="601"/>
      <c r="AC220" s="601"/>
      <c r="AD220" s="602"/>
      <c r="AE220" s="601"/>
      <c r="AF220" s="601"/>
      <c r="AG220" s="605"/>
      <c r="AH220" s="605"/>
      <c r="AI220" s="605"/>
      <c r="AJ220" s="605"/>
      <c r="AK220" s="605"/>
      <c r="AL220" s="605"/>
      <c r="AM220" s="605"/>
      <c r="AN220" s="605"/>
      <c r="AO220" s="605"/>
      <c r="AP220" s="605"/>
      <c r="AQ220" s="605"/>
      <c r="AR220" s="605"/>
      <c r="AS220" s="605"/>
      <c r="AT220" s="645"/>
      <c r="AU220" s="645"/>
      <c r="AV220" s="605"/>
      <c r="AW220" s="605"/>
      <c r="AX220" s="605"/>
      <c r="AY220" s="605"/>
      <c r="AZ220" s="605"/>
      <c r="BA220" s="645"/>
      <c r="BB220" s="605"/>
    </row>
    <row r="221" spans="1:54" ht="29.1" customHeight="1" thickBot="1" x14ac:dyDescent="0.3">
      <c r="A221" s="597"/>
      <c r="B221" s="592"/>
      <c r="C221" s="598"/>
      <c r="D221" s="592"/>
      <c r="E221" s="598"/>
      <c r="F221" s="591"/>
      <c r="G221" s="591"/>
      <c r="H221" s="599"/>
      <c r="I221" s="600"/>
      <c r="J221" s="600"/>
      <c r="K221" s="600"/>
      <c r="L221" s="592"/>
      <c r="M221" s="592"/>
      <c r="N221" s="592"/>
      <c r="O221" s="592"/>
      <c r="P221" s="591"/>
      <c r="Q221" s="592"/>
      <c r="R221" s="592"/>
      <c r="S221" s="592"/>
      <c r="T221" s="592"/>
      <c r="U221" s="591"/>
      <c r="V221" s="598"/>
      <c r="W221" s="592"/>
      <c r="X221" s="592"/>
      <c r="Y221" s="592"/>
      <c r="Z221" s="592"/>
      <c r="AA221" s="592"/>
      <c r="AB221" s="601"/>
      <c r="AC221" s="601"/>
      <c r="AD221" s="602"/>
      <c r="AE221" s="601"/>
      <c r="AF221" s="601"/>
      <c r="AG221" s="605"/>
      <c r="AH221" s="605"/>
      <c r="AI221" s="605"/>
      <c r="AJ221" s="605"/>
      <c r="AK221" s="605"/>
      <c r="AL221" s="605"/>
      <c r="AM221" s="605"/>
      <c r="AN221" s="605"/>
      <c r="AO221" s="605"/>
      <c r="AP221" s="605"/>
      <c r="AQ221" s="605"/>
      <c r="AR221" s="605"/>
      <c r="AS221" s="605"/>
      <c r="AT221" s="645"/>
      <c r="AU221" s="645"/>
      <c r="AV221" s="605"/>
      <c r="AW221" s="605"/>
      <c r="AX221" s="605"/>
      <c r="AY221" s="605"/>
      <c r="AZ221" s="605"/>
      <c r="BA221" s="645"/>
      <c r="BB221" s="605"/>
    </row>
    <row r="222" spans="1:54" ht="29.1" customHeight="1" thickBot="1" x14ac:dyDescent="0.3">
      <c r="A222" s="597"/>
      <c r="B222" s="592"/>
      <c r="C222" s="598"/>
      <c r="D222" s="592"/>
      <c r="E222" s="598"/>
      <c r="F222" s="591"/>
      <c r="G222" s="591"/>
      <c r="H222" s="599"/>
      <c r="I222" s="600"/>
      <c r="J222" s="600"/>
      <c r="K222" s="600"/>
      <c r="L222" s="592"/>
      <c r="M222" s="592"/>
      <c r="N222" s="592"/>
      <c r="O222" s="592"/>
      <c r="P222" s="591"/>
      <c r="Q222" s="592"/>
      <c r="R222" s="592"/>
      <c r="S222" s="592"/>
      <c r="T222" s="592"/>
      <c r="U222" s="591"/>
      <c r="V222" s="598"/>
      <c r="W222" s="592"/>
      <c r="X222" s="592"/>
      <c r="Y222" s="592"/>
      <c r="Z222" s="592"/>
      <c r="AA222" s="592"/>
      <c r="AB222" s="601"/>
      <c r="AC222" s="601"/>
      <c r="AD222" s="602"/>
      <c r="AE222" s="601"/>
      <c r="AF222" s="601"/>
      <c r="AG222" s="605"/>
      <c r="AH222" s="605"/>
      <c r="AI222" s="605"/>
      <c r="AJ222" s="605"/>
      <c r="AK222" s="605"/>
      <c r="AL222" s="605"/>
      <c r="AM222" s="605"/>
      <c r="AN222" s="605"/>
      <c r="AO222" s="605"/>
      <c r="AP222" s="605"/>
      <c r="AQ222" s="605"/>
      <c r="AR222" s="605"/>
      <c r="AS222" s="605"/>
      <c r="AT222" s="645"/>
      <c r="AU222" s="645"/>
      <c r="AV222" s="605"/>
      <c r="AW222" s="605"/>
      <c r="AX222" s="605"/>
      <c r="AY222" s="605"/>
      <c r="AZ222" s="605"/>
      <c r="BA222" s="645"/>
      <c r="BB222" s="605"/>
    </row>
    <row r="223" spans="1:54" ht="29.1" customHeight="1" thickBot="1" x14ac:dyDescent="0.3">
      <c r="A223" s="597"/>
      <c r="B223" s="592"/>
      <c r="C223" s="598"/>
      <c r="D223" s="592"/>
      <c r="E223" s="598"/>
      <c r="F223" s="591"/>
      <c r="G223" s="591"/>
      <c r="H223" s="599"/>
      <c r="I223" s="600"/>
      <c r="J223" s="600"/>
      <c r="K223" s="600"/>
      <c r="L223" s="592"/>
      <c r="M223" s="592"/>
      <c r="N223" s="592"/>
      <c r="O223" s="592"/>
      <c r="P223" s="591"/>
      <c r="Q223" s="592"/>
      <c r="R223" s="592"/>
      <c r="S223" s="592"/>
      <c r="T223" s="592"/>
      <c r="U223" s="591"/>
      <c r="V223" s="598"/>
      <c r="W223" s="592"/>
      <c r="X223" s="592"/>
      <c r="Y223" s="592"/>
      <c r="Z223" s="592"/>
      <c r="AA223" s="592"/>
      <c r="AB223" s="601"/>
      <c r="AC223" s="601"/>
      <c r="AD223" s="602"/>
      <c r="AE223" s="601"/>
      <c r="AF223" s="601"/>
      <c r="AG223" s="605"/>
      <c r="AH223" s="605"/>
      <c r="AI223" s="605"/>
      <c r="AJ223" s="605"/>
      <c r="AK223" s="605"/>
      <c r="AL223" s="605"/>
      <c r="AM223" s="605"/>
      <c r="AN223" s="605"/>
      <c r="AO223" s="605"/>
      <c r="AP223" s="605"/>
      <c r="AQ223" s="605"/>
      <c r="AR223" s="605"/>
      <c r="AS223" s="605"/>
      <c r="AT223" s="645"/>
      <c r="AU223" s="645"/>
      <c r="AV223" s="605"/>
      <c r="AW223" s="605"/>
      <c r="AX223" s="605"/>
      <c r="AY223" s="605"/>
      <c r="AZ223" s="605"/>
      <c r="BA223" s="645"/>
      <c r="BB223" s="605"/>
    </row>
    <row r="224" spans="1:54" ht="29.1" customHeight="1" thickBot="1" x14ac:dyDescent="0.3">
      <c r="A224" s="597"/>
      <c r="B224" s="592"/>
      <c r="C224" s="598"/>
      <c r="D224" s="592"/>
      <c r="E224" s="598"/>
      <c r="F224" s="591"/>
      <c r="G224" s="591"/>
      <c r="H224" s="599"/>
      <c r="I224" s="600"/>
      <c r="J224" s="600"/>
      <c r="K224" s="600"/>
      <c r="L224" s="592"/>
      <c r="M224" s="592"/>
      <c r="N224" s="592"/>
      <c r="O224" s="592"/>
      <c r="P224" s="591"/>
      <c r="Q224" s="592"/>
      <c r="R224" s="592"/>
      <c r="S224" s="592"/>
      <c r="T224" s="592"/>
      <c r="U224" s="591"/>
      <c r="V224" s="598"/>
      <c r="W224" s="592"/>
      <c r="X224" s="592"/>
      <c r="Y224" s="592"/>
      <c r="Z224" s="592"/>
      <c r="AA224" s="592"/>
      <c r="AB224" s="601"/>
      <c r="AC224" s="601"/>
      <c r="AD224" s="602"/>
      <c r="AE224" s="601"/>
      <c r="AF224" s="601"/>
      <c r="AG224" s="605"/>
      <c r="AH224" s="605"/>
      <c r="AI224" s="605"/>
      <c r="AJ224" s="605"/>
      <c r="AK224" s="605"/>
      <c r="AL224" s="605"/>
      <c r="AM224" s="605"/>
      <c r="AN224" s="605"/>
      <c r="AO224" s="605"/>
      <c r="AP224" s="605"/>
      <c r="AQ224" s="605"/>
      <c r="AR224" s="605"/>
      <c r="AS224" s="605"/>
      <c r="AT224" s="645"/>
      <c r="AU224" s="645"/>
      <c r="AV224" s="605"/>
      <c r="AW224" s="605"/>
      <c r="AX224" s="605"/>
      <c r="AY224" s="605"/>
      <c r="AZ224" s="605"/>
      <c r="BA224" s="645"/>
      <c r="BB224" s="605"/>
    </row>
    <row r="225" spans="1:54" ht="29.1" customHeight="1" thickBot="1" x14ac:dyDescent="0.3">
      <c r="A225" s="597"/>
      <c r="B225" s="592"/>
      <c r="C225" s="598"/>
      <c r="D225" s="592"/>
      <c r="E225" s="598"/>
      <c r="F225" s="591"/>
      <c r="G225" s="591"/>
      <c r="H225" s="599"/>
      <c r="I225" s="600"/>
      <c r="J225" s="600"/>
      <c r="K225" s="600"/>
      <c r="L225" s="592"/>
      <c r="M225" s="592"/>
      <c r="N225" s="592"/>
      <c r="O225" s="592"/>
      <c r="P225" s="591"/>
      <c r="Q225" s="592"/>
      <c r="R225" s="592"/>
      <c r="S225" s="592"/>
      <c r="T225" s="592"/>
      <c r="U225" s="591"/>
      <c r="V225" s="598"/>
      <c r="W225" s="592"/>
      <c r="X225" s="592"/>
      <c r="Y225" s="592"/>
      <c r="Z225" s="592"/>
      <c r="AA225" s="592"/>
      <c r="AB225" s="601"/>
      <c r="AC225" s="601"/>
      <c r="AD225" s="602"/>
      <c r="AE225" s="601"/>
      <c r="AF225" s="601"/>
      <c r="AG225" s="605"/>
      <c r="AH225" s="605"/>
      <c r="AI225" s="605"/>
      <c r="AJ225" s="605"/>
      <c r="AK225" s="605"/>
      <c r="AL225" s="605"/>
      <c r="AM225" s="605"/>
      <c r="AN225" s="605"/>
      <c r="AO225" s="605"/>
      <c r="AP225" s="605"/>
      <c r="AQ225" s="605"/>
      <c r="AR225" s="605"/>
      <c r="AS225" s="605"/>
      <c r="AT225" s="645"/>
      <c r="AU225" s="645"/>
      <c r="AV225" s="605"/>
      <c r="AW225" s="605"/>
      <c r="AX225" s="605"/>
      <c r="AY225" s="605"/>
      <c r="AZ225" s="605"/>
      <c r="BA225" s="645"/>
      <c r="BB225" s="605"/>
    </row>
    <row r="226" spans="1:54" ht="29.1" customHeight="1" thickBot="1" x14ac:dyDescent="0.3">
      <c r="A226" s="597"/>
      <c r="B226" s="592"/>
      <c r="C226" s="598"/>
      <c r="D226" s="592"/>
      <c r="E226" s="598"/>
      <c r="F226" s="591"/>
      <c r="G226" s="591"/>
      <c r="H226" s="599"/>
      <c r="I226" s="600"/>
      <c r="J226" s="600"/>
      <c r="K226" s="600"/>
      <c r="L226" s="592"/>
      <c r="M226" s="592"/>
      <c r="N226" s="592"/>
      <c r="O226" s="592"/>
      <c r="P226" s="591"/>
      <c r="Q226" s="592"/>
      <c r="R226" s="592"/>
      <c r="S226" s="592"/>
      <c r="T226" s="592"/>
      <c r="U226" s="591"/>
      <c r="V226" s="598"/>
      <c r="W226" s="592"/>
      <c r="X226" s="592"/>
      <c r="Y226" s="592"/>
      <c r="Z226" s="592"/>
      <c r="AA226" s="592"/>
      <c r="AB226" s="601"/>
      <c r="AC226" s="601"/>
      <c r="AD226" s="602"/>
      <c r="AE226" s="601"/>
      <c r="AF226" s="601"/>
      <c r="AG226" s="605"/>
      <c r="AH226" s="605"/>
      <c r="AI226" s="605"/>
      <c r="AJ226" s="605"/>
      <c r="AK226" s="605"/>
      <c r="AL226" s="605"/>
      <c r="AM226" s="605"/>
      <c r="AN226" s="605"/>
      <c r="AO226" s="605"/>
      <c r="AP226" s="605"/>
      <c r="AQ226" s="605"/>
      <c r="AR226" s="605"/>
      <c r="AS226" s="605"/>
      <c r="AT226" s="645"/>
      <c r="AU226" s="645"/>
      <c r="AV226" s="605"/>
      <c r="AW226" s="605"/>
      <c r="AX226" s="605"/>
      <c r="AY226" s="605"/>
      <c r="AZ226" s="605"/>
      <c r="BA226" s="645"/>
      <c r="BB226" s="605"/>
    </row>
    <row r="227" spans="1:54" ht="29.1" customHeight="1" thickBot="1" x14ac:dyDescent="0.3">
      <c r="A227" s="597"/>
      <c r="B227" s="592"/>
      <c r="C227" s="598"/>
      <c r="D227" s="592"/>
      <c r="E227" s="598"/>
      <c r="F227" s="591"/>
      <c r="G227" s="591"/>
      <c r="H227" s="599"/>
      <c r="I227" s="600"/>
      <c r="J227" s="600"/>
      <c r="K227" s="600"/>
      <c r="L227" s="592"/>
      <c r="M227" s="592"/>
      <c r="N227" s="592"/>
      <c r="O227" s="592"/>
      <c r="P227" s="591"/>
      <c r="Q227" s="592"/>
      <c r="R227" s="592"/>
      <c r="S227" s="592"/>
      <c r="T227" s="592"/>
      <c r="U227" s="591"/>
      <c r="V227" s="598"/>
      <c r="W227" s="592"/>
      <c r="X227" s="592"/>
      <c r="Y227" s="592"/>
      <c r="Z227" s="592"/>
      <c r="AA227" s="592"/>
      <c r="AB227" s="601"/>
      <c r="AC227" s="601"/>
      <c r="AD227" s="602"/>
      <c r="AE227" s="601"/>
      <c r="AF227" s="601"/>
      <c r="AG227" s="605"/>
      <c r="AH227" s="605"/>
      <c r="AI227" s="605"/>
      <c r="AJ227" s="605"/>
      <c r="AK227" s="605"/>
      <c r="AL227" s="605"/>
      <c r="AM227" s="605"/>
      <c r="AN227" s="605"/>
      <c r="AO227" s="605"/>
      <c r="AP227" s="605"/>
      <c r="AQ227" s="605"/>
      <c r="AR227" s="605"/>
      <c r="AS227" s="605"/>
      <c r="AT227" s="645"/>
      <c r="AU227" s="645"/>
      <c r="AV227" s="605"/>
      <c r="AW227" s="605"/>
      <c r="AX227" s="605"/>
      <c r="AY227" s="605"/>
      <c r="AZ227" s="605"/>
      <c r="BA227" s="645"/>
      <c r="BB227" s="605"/>
    </row>
    <row r="228" spans="1:54" ht="29.1" customHeight="1" thickBot="1" x14ac:dyDescent="0.3">
      <c r="A228" s="597"/>
      <c r="B228" s="592"/>
      <c r="C228" s="598"/>
      <c r="D228" s="592"/>
      <c r="E228" s="598"/>
      <c r="F228" s="591"/>
      <c r="G228" s="591"/>
      <c r="H228" s="599"/>
      <c r="I228" s="600"/>
      <c r="J228" s="600"/>
      <c r="K228" s="600"/>
      <c r="L228" s="592"/>
      <c r="M228" s="592"/>
      <c r="N228" s="592"/>
      <c r="O228" s="592"/>
      <c r="P228" s="591"/>
      <c r="Q228" s="592"/>
      <c r="R228" s="592"/>
      <c r="S228" s="592"/>
      <c r="T228" s="592"/>
      <c r="U228" s="591"/>
      <c r="V228" s="598"/>
      <c r="W228" s="592"/>
      <c r="X228" s="592"/>
      <c r="Y228" s="592"/>
      <c r="Z228" s="592"/>
      <c r="AA228" s="592"/>
      <c r="AB228" s="601"/>
      <c r="AC228" s="601"/>
      <c r="AD228" s="602"/>
      <c r="AE228" s="601"/>
      <c r="AF228" s="601"/>
      <c r="AG228" s="605"/>
      <c r="AH228" s="605"/>
      <c r="AI228" s="605"/>
      <c r="AJ228" s="605"/>
      <c r="AK228" s="605"/>
      <c r="AL228" s="605"/>
      <c r="AM228" s="605"/>
      <c r="AN228" s="605"/>
      <c r="AO228" s="605"/>
      <c r="AP228" s="605"/>
      <c r="AQ228" s="605"/>
      <c r="AR228" s="605"/>
      <c r="AS228" s="605"/>
      <c r="AT228" s="645"/>
      <c r="AU228" s="645"/>
      <c r="AV228" s="605"/>
      <c r="AW228" s="605"/>
      <c r="AX228" s="605"/>
      <c r="AY228" s="605"/>
      <c r="AZ228" s="605"/>
      <c r="BA228" s="645"/>
      <c r="BB228" s="605"/>
    </row>
    <row r="229" spans="1:54" ht="29.1" customHeight="1" thickBot="1" x14ac:dyDescent="0.3">
      <c r="A229" s="597"/>
      <c r="B229" s="592"/>
      <c r="C229" s="598"/>
      <c r="D229" s="592"/>
      <c r="E229" s="598"/>
      <c r="F229" s="591"/>
      <c r="G229" s="591"/>
      <c r="H229" s="599"/>
      <c r="I229" s="600"/>
      <c r="J229" s="600"/>
      <c r="K229" s="600"/>
      <c r="L229" s="592"/>
      <c r="M229" s="592"/>
      <c r="N229" s="592"/>
      <c r="O229" s="592"/>
      <c r="P229" s="591"/>
      <c r="Q229" s="592"/>
      <c r="R229" s="592"/>
      <c r="S229" s="592"/>
      <c r="T229" s="592"/>
      <c r="U229" s="591"/>
      <c r="V229" s="598"/>
      <c r="W229" s="592"/>
      <c r="X229" s="592"/>
      <c r="Y229" s="592"/>
      <c r="Z229" s="592"/>
      <c r="AA229" s="592"/>
      <c r="AB229" s="601"/>
      <c r="AC229" s="601"/>
      <c r="AD229" s="602"/>
      <c r="AE229" s="601"/>
      <c r="AF229" s="601"/>
      <c r="AG229" s="605"/>
      <c r="AH229" s="605"/>
      <c r="AI229" s="605"/>
      <c r="AJ229" s="605"/>
      <c r="AK229" s="605"/>
      <c r="AL229" s="605"/>
      <c r="AM229" s="605"/>
      <c r="AN229" s="605"/>
      <c r="AO229" s="605"/>
      <c r="AP229" s="605"/>
      <c r="AQ229" s="605"/>
      <c r="AR229" s="605"/>
      <c r="AS229" s="605"/>
      <c r="AT229" s="645"/>
      <c r="AU229" s="645"/>
      <c r="AV229" s="605"/>
      <c r="AW229" s="605"/>
      <c r="AX229" s="605"/>
      <c r="AY229" s="605"/>
      <c r="AZ229" s="605"/>
      <c r="BA229" s="645"/>
      <c r="BB229" s="605"/>
    </row>
    <row r="230" spans="1:54" ht="29.1" customHeight="1" thickBot="1" x14ac:dyDescent="0.3">
      <c r="A230" s="597"/>
      <c r="B230" s="592"/>
      <c r="C230" s="598"/>
      <c r="D230" s="592"/>
      <c r="E230" s="598"/>
      <c r="F230" s="591"/>
      <c r="G230" s="591"/>
      <c r="H230" s="599"/>
      <c r="I230" s="600"/>
      <c r="J230" s="600"/>
      <c r="K230" s="600"/>
      <c r="L230" s="592"/>
      <c r="M230" s="592"/>
      <c r="N230" s="592"/>
      <c r="O230" s="592"/>
      <c r="P230" s="591"/>
      <c r="Q230" s="592"/>
      <c r="R230" s="592"/>
      <c r="S230" s="592"/>
      <c r="T230" s="592"/>
      <c r="U230" s="591"/>
      <c r="V230" s="598"/>
      <c r="W230" s="592"/>
      <c r="X230" s="592"/>
      <c r="Y230" s="592"/>
      <c r="Z230" s="592"/>
      <c r="AA230" s="592"/>
      <c r="AB230" s="601"/>
      <c r="AC230" s="601"/>
      <c r="AD230" s="602"/>
      <c r="AE230" s="601"/>
      <c r="AF230" s="601"/>
      <c r="AG230" s="605"/>
      <c r="AH230" s="605"/>
      <c r="AI230" s="605"/>
      <c r="AJ230" s="605"/>
      <c r="AK230" s="605"/>
      <c r="AL230" s="605"/>
      <c r="AM230" s="605"/>
      <c r="AN230" s="605"/>
      <c r="AO230" s="605"/>
      <c r="AP230" s="605"/>
      <c r="AQ230" s="605"/>
      <c r="AR230" s="605"/>
      <c r="AS230" s="605"/>
      <c r="AT230" s="645"/>
      <c r="AU230" s="645"/>
      <c r="AV230" s="605"/>
      <c r="AW230" s="605"/>
      <c r="AX230" s="605"/>
      <c r="AY230" s="605"/>
      <c r="AZ230" s="605"/>
      <c r="BA230" s="645"/>
      <c r="BB230" s="605"/>
    </row>
    <row r="231" spans="1:54" ht="29.1" customHeight="1" thickBot="1" x14ac:dyDescent="0.3">
      <c r="A231" s="597"/>
      <c r="B231" s="592"/>
      <c r="C231" s="598"/>
      <c r="D231" s="592"/>
      <c r="E231" s="598"/>
      <c r="F231" s="591"/>
      <c r="G231" s="591"/>
      <c r="H231" s="599"/>
      <c r="I231" s="600"/>
      <c r="J231" s="600"/>
      <c r="K231" s="600"/>
      <c r="L231" s="592"/>
      <c r="M231" s="592"/>
      <c r="N231" s="592"/>
      <c r="O231" s="592"/>
      <c r="P231" s="591"/>
      <c r="Q231" s="592"/>
      <c r="R231" s="592"/>
      <c r="S231" s="592"/>
      <c r="T231" s="592"/>
      <c r="U231" s="591"/>
      <c r="V231" s="598"/>
      <c r="W231" s="592"/>
      <c r="X231" s="592"/>
      <c r="Y231" s="592"/>
      <c r="Z231" s="592"/>
      <c r="AA231" s="592"/>
      <c r="AB231" s="601"/>
      <c r="AC231" s="601"/>
      <c r="AD231" s="602"/>
      <c r="AE231" s="601"/>
      <c r="AF231" s="601"/>
      <c r="AG231" s="605"/>
      <c r="AH231" s="605"/>
      <c r="AI231" s="605"/>
      <c r="AJ231" s="605"/>
      <c r="AK231" s="605"/>
      <c r="AL231" s="605"/>
      <c r="AM231" s="605"/>
      <c r="AN231" s="605"/>
      <c r="AO231" s="605"/>
      <c r="AP231" s="605"/>
      <c r="AQ231" s="605"/>
      <c r="AR231" s="605"/>
      <c r="AS231" s="605"/>
      <c r="AT231" s="645"/>
      <c r="AU231" s="645"/>
      <c r="AV231" s="605"/>
      <c r="AW231" s="605"/>
      <c r="AX231" s="605"/>
      <c r="AY231" s="605"/>
      <c r="AZ231" s="605"/>
      <c r="BA231" s="645"/>
      <c r="BB231" s="605"/>
    </row>
    <row r="232" spans="1:54" ht="29.1" customHeight="1" thickBot="1" x14ac:dyDescent="0.3">
      <c r="A232" s="597"/>
      <c r="B232" s="592"/>
      <c r="C232" s="598"/>
      <c r="D232" s="592"/>
      <c r="E232" s="598"/>
      <c r="F232" s="591"/>
      <c r="G232" s="591"/>
      <c r="H232" s="599"/>
      <c r="I232" s="600"/>
      <c r="J232" s="600"/>
      <c r="K232" s="600"/>
      <c r="L232" s="592"/>
      <c r="M232" s="592"/>
      <c r="N232" s="592"/>
      <c r="O232" s="592"/>
      <c r="P232" s="591"/>
      <c r="Q232" s="592"/>
      <c r="R232" s="592"/>
      <c r="S232" s="592"/>
      <c r="T232" s="592"/>
      <c r="U232" s="591"/>
      <c r="V232" s="598"/>
      <c r="W232" s="592"/>
      <c r="X232" s="592"/>
      <c r="Y232" s="592"/>
      <c r="Z232" s="592"/>
      <c r="AA232" s="592"/>
      <c r="AB232" s="601"/>
      <c r="AC232" s="601"/>
      <c r="AD232" s="602"/>
      <c r="AE232" s="601"/>
      <c r="AF232" s="601"/>
      <c r="AG232" s="605"/>
      <c r="AH232" s="605"/>
      <c r="AI232" s="605"/>
      <c r="AJ232" s="605"/>
      <c r="AK232" s="605"/>
      <c r="AL232" s="605"/>
      <c r="AM232" s="605"/>
      <c r="AN232" s="605"/>
      <c r="AO232" s="605"/>
      <c r="AP232" s="605"/>
      <c r="AQ232" s="605"/>
      <c r="AR232" s="605"/>
      <c r="AS232" s="605"/>
      <c r="AT232" s="645"/>
      <c r="AU232" s="645"/>
      <c r="AV232" s="605"/>
      <c r="AW232" s="605"/>
      <c r="AX232" s="605"/>
      <c r="AY232" s="605"/>
      <c r="AZ232" s="605"/>
      <c r="BA232" s="645"/>
      <c r="BB232" s="605"/>
    </row>
    <row r="233" spans="1:54" ht="29.1" customHeight="1" thickBot="1" x14ac:dyDescent="0.3">
      <c r="A233" s="597"/>
      <c r="B233" s="592"/>
      <c r="C233" s="598"/>
      <c r="D233" s="592"/>
      <c r="E233" s="598"/>
      <c r="F233" s="591"/>
      <c r="G233" s="591"/>
      <c r="H233" s="599"/>
      <c r="I233" s="600"/>
      <c r="J233" s="600"/>
      <c r="K233" s="600"/>
      <c r="L233" s="592"/>
      <c r="M233" s="592"/>
      <c r="N233" s="592"/>
      <c r="O233" s="592"/>
      <c r="P233" s="591"/>
      <c r="Q233" s="592"/>
      <c r="R233" s="592"/>
      <c r="S233" s="592"/>
      <c r="T233" s="592"/>
      <c r="U233" s="591"/>
      <c r="V233" s="598"/>
      <c r="W233" s="592"/>
      <c r="X233" s="592"/>
      <c r="Y233" s="592"/>
      <c r="Z233" s="592"/>
      <c r="AA233" s="592"/>
      <c r="AB233" s="601"/>
      <c r="AC233" s="601"/>
      <c r="AD233" s="602"/>
      <c r="AE233" s="601"/>
      <c r="AF233" s="601"/>
      <c r="AG233" s="605"/>
      <c r="AH233" s="605"/>
      <c r="AI233" s="605"/>
      <c r="AJ233" s="605"/>
      <c r="AK233" s="605"/>
      <c r="AL233" s="605"/>
      <c r="AM233" s="605"/>
      <c r="AN233" s="605"/>
      <c r="AO233" s="605"/>
      <c r="AP233" s="605"/>
      <c r="AQ233" s="605"/>
      <c r="AR233" s="605"/>
      <c r="AS233" s="605"/>
      <c r="AT233" s="645"/>
      <c r="AU233" s="645"/>
      <c r="AV233" s="605"/>
      <c r="AW233" s="605"/>
      <c r="AX233" s="605"/>
      <c r="AY233" s="605"/>
      <c r="AZ233" s="605"/>
      <c r="BA233" s="645"/>
      <c r="BB233" s="605"/>
    </row>
    <row r="234" spans="1:54" ht="29.1" customHeight="1" thickBot="1" x14ac:dyDescent="0.3">
      <c r="A234" s="597"/>
      <c r="B234" s="592"/>
      <c r="C234" s="598"/>
      <c r="D234" s="592"/>
      <c r="E234" s="598"/>
      <c r="F234" s="591"/>
      <c r="G234" s="591"/>
      <c r="H234" s="599"/>
      <c r="I234" s="600"/>
      <c r="J234" s="600"/>
      <c r="K234" s="600"/>
      <c r="L234" s="592"/>
      <c r="M234" s="592"/>
      <c r="N234" s="592"/>
      <c r="O234" s="592"/>
      <c r="P234" s="591"/>
      <c r="Q234" s="592"/>
      <c r="R234" s="592"/>
      <c r="S234" s="592"/>
      <c r="T234" s="592"/>
      <c r="U234" s="591"/>
      <c r="V234" s="598"/>
      <c r="W234" s="592"/>
      <c r="X234" s="592"/>
      <c r="Y234" s="592"/>
      <c r="Z234" s="592"/>
      <c r="AA234" s="592"/>
      <c r="AB234" s="601"/>
      <c r="AC234" s="601"/>
      <c r="AD234" s="602"/>
      <c r="AE234" s="601"/>
      <c r="AF234" s="601"/>
      <c r="AG234" s="605"/>
      <c r="AH234" s="605"/>
      <c r="AI234" s="605"/>
      <c r="AJ234" s="605"/>
      <c r="AK234" s="605"/>
      <c r="AL234" s="605"/>
      <c r="AM234" s="605"/>
      <c r="AN234" s="605"/>
      <c r="AO234" s="605"/>
      <c r="AP234" s="605"/>
      <c r="AQ234" s="605"/>
      <c r="AR234" s="605"/>
      <c r="AS234" s="605"/>
      <c r="AT234" s="645"/>
      <c r="AU234" s="645"/>
      <c r="AV234" s="605"/>
      <c r="AW234" s="605"/>
      <c r="AX234" s="605"/>
      <c r="AY234" s="605"/>
      <c r="AZ234" s="605"/>
      <c r="BA234" s="645"/>
      <c r="BB234" s="605"/>
    </row>
    <row r="235" spans="1:54" ht="29.1" customHeight="1" thickBot="1" x14ac:dyDescent="0.3">
      <c r="A235" s="597"/>
      <c r="B235" s="592"/>
      <c r="C235" s="598"/>
      <c r="D235" s="592"/>
      <c r="E235" s="598"/>
      <c r="F235" s="591"/>
      <c r="G235" s="591"/>
      <c r="H235" s="599"/>
      <c r="I235" s="600"/>
      <c r="J235" s="600"/>
      <c r="K235" s="600"/>
      <c r="L235" s="592"/>
      <c r="M235" s="592"/>
      <c r="N235" s="592"/>
      <c r="O235" s="592"/>
      <c r="P235" s="591"/>
      <c r="Q235" s="592"/>
      <c r="R235" s="592"/>
      <c r="S235" s="592"/>
      <c r="T235" s="592"/>
      <c r="U235" s="591"/>
      <c r="V235" s="598"/>
      <c r="W235" s="592"/>
      <c r="X235" s="592"/>
      <c r="Y235" s="592"/>
      <c r="Z235" s="592"/>
      <c r="AA235" s="592"/>
      <c r="AB235" s="601"/>
      <c r="AC235" s="601"/>
      <c r="AD235" s="602"/>
      <c r="AE235" s="601"/>
      <c r="AF235" s="601"/>
      <c r="AG235" s="605"/>
      <c r="AH235" s="605"/>
      <c r="AI235" s="605"/>
      <c r="AJ235" s="605"/>
      <c r="AK235" s="605"/>
      <c r="AL235" s="605"/>
      <c r="AM235" s="605"/>
      <c r="AN235" s="605"/>
      <c r="AO235" s="605"/>
      <c r="AP235" s="605"/>
      <c r="AQ235" s="605"/>
      <c r="AR235" s="605"/>
      <c r="AS235" s="605"/>
      <c r="AT235" s="645"/>
      <c r="AU235" s="645"/>
      <c r="AV235" s="605"/>
      <c r="AW235" s="605"/>
      <c r="AX235" s="605"/>
      <c r="AY235" s="605"/>
      <c r="AZ235" s="605"/>
      <c r="BA235" s="645"/>
      <c r="BB235" s="605"/>
    </row>
    <row r="236" spans="1:54" ht="29.1" customHeight="1" thickBot="1" x14ac:dyDescent="0.3">
      <c r="A236" s="597"/>
      <c r="B236" s="592"/>
      <c r="C236" s="598"/>
      <c r="D236" s="592"/>
      <c r="E236" s="598"/>
      <c r="F236" s="591"/>
      <c r="G236" s="591"/>
      <c r="H236" s="599"/>
      <c r="I236" s="600"/>
      <c r="J236" s="600"/>
      <c r="K236" s="600"/>
      <c r="L236" s="592"/>
      <c r="M236" s="592"/>
      <c r="N236" s="592"/>
      <c r="O236" s="592"/>
      <c r="P236" s="591"/>
      <c r="Q236" s="592"/>
      <c r="R236" s="592"/>
      <c r="S236" s="592"/>
      <c r="T236" s="592"/>
      <c r="U236" s="591"/>
      <c r="V236" s="598"/>
      <c r="W236" s="592"/>
      <c r="X236" s="592"/>
      <c r="Y236" s="592"/>
      <c r="Z236" s="592"/>
      <c r="AA236" s="592"/>
      <c r="AB236" s="601"/>
      <c r="AC236" s="601"/>
      <c r="AD236" s="602"/>
      <c r="AE236" s="601"/>
      <c r="AF236" s="601"/>
      <c r="AG236" s="605"/>
      <c r="AH236" s="605"/>
      <c r="AI236" s="605"/>
      <c r="AJ236" s="605"/>
      <c r="AK236" s="605"/>
      <c r="AL236" s="605"/>
      <c r="AM236" s="605"/>
      <c r="AN236" s="605"/>
      <c r="AO236" s="605"/>
      <c r="AP236" s="605"/>
      <c r="AQ236" s="605"/>
      <c r="AR236" s="605"/>
      <c r="AS236" s="605"/>
      <c r="AT236" s="645"/>
      <c r="AU236" s="645"/>
      <c r="AV236" s="605"/>
      <c r="AW236" s="605"/>
      <c r="AX236" s="605"/>
      <c r="AY236" s="605"/>
      <c r="AZ236" s="605"/>
      <c r="BA236" s="645"/>
      <c r="BB236" s="605"/>
    </row>
    <row r="237" spans="1:54" ht="29.1" customHeight="1" thickBot="1" x14ac:dyDescent="0.3">
      <c r="A237" s="597"/>
      <c r="B237" s="592"/>
      <c r="C237" s="598"/>
      <c r="D237" s="592"/>
      <c r="E237" s="598"/>
      <c r="F237" s="591"/>
      <c r="G237" s="591"/>
      <c r="H237" s="599"/>
      <c r="I237" s="600"/>
      <c r="J237" s="600"/>
      <c r="K237" s="600"/>
      <c r="L237" s="592"/>
      <c r="M237" s="592"/>
      <c r="N237" s="592"/>
      <c r="O237" s="592"/>
      <c r="P237" s="591"/>
      <c r="Q237" s="592"/>
      <c r="R237" s="592"/>
      <c r="S237" s="592"/>
      <c r="T237" s="592"/>
      <c r="U237" s="591"/>
      <c r="V237" s="598"/>
      <c r="W237" s="592"/>
      <c r="X237" s="592"/>
      <c r="Y237" s="592"/>
      <c r="Z237" s="592"/>
      <c r="AA237" s="592"/>
      <c r="AB237" s="601"/>
      <c r="AC237" s="601"/>
      <c r="AD237" s="602"/>
      <c r="AE237" s="601"/>
      <c r="AF237" s="601"/>
      <c r="AG237" s="605"/>
      <c r="AH237" s="605"/>
      <c r="AI237" s="605"/>
      <c r="AJ237" s="605"/>
      <c r="AK237" s="605"/>
      <c r="AL237" s="605"/>
      <c r="AM237" s="605"/>
      <c r="AN237" s="605"/>
      <c r="AO237" s="605"/>
      <c r="AP237" s="605"/>
      <c r="AQ237" s="605"/>
      <c r="AR237" s="605"/>
      <c r="AS237" s="605"/>
      <c r="AT237" s="645"/>
      <c r="AU237" s="645"/>
      <c r="AV237" s="605"/>
      <c r="AW237" s="605"/>
      <c r="AX237" s="605"/>
      <c r="AY237" s="605"/>
      <c r="AZ237" s="605"/>
      <c r="BA237" s="645"/>
      <c r="BB237" s="605"/>
    </row>
    <row r="238" spans="1:54" ht="29.1" customHeight="1" thickBot="1" x14ac:dyDescent="0.3">
      <c r="A238" s="597"/>
      <c r="B238" s="592"/>
      <c r="C238" s="598"/>
      <c r="D238" s="592"/>
      <c r="E238" s="598"/>
      <c r="F238" s="591"/>
      <c r="G238" s="591"/>
      <c r="H238" s="599"/>
      <c r="I238" s="600"/>
      <c r="J238" s="600"/>
      <c r="K238" s="600"/>
      <c r="L238" s="592"/>
      <c r="M238" s="592"/>
      <c r="N238" s="592"/>
      <c r="O238" s="592"/>
      <c r="P238" s="591"/>
      <c r="Q238" s="592"/>
      <c r="R238" s="592"/>
      <c r="S238" s="592"/>
      <c r="T238" s="592"/>
      <c r="U238" s="591"/>
      <c r="V238" s="598"/>
      <c r="W238" s="592"/>
      <c r="X238" s="592"/>
      <c r="Y238" s="592"/>
      <c r="Z238" s="592"/>
      <c r="AA238" s="592"/>
      <c r="AB238" s="601"/>
      <c r="AC238" s="601"/>
      <c r="AD238" s="602"/>
      <c r="AE238" s="601"/>
      <c r="AF238" s="601"/>
      <c r="AG238" s="605"/>
      <c r="AH238" s="605"/>
      <c r="AI238" s="605"/>
      <c r="AJ238" s="605"/>
      <c r="AK238" s="605"/>
      <c r="AL238" s="605"/>
      <c r="AM238" s="605"/>
      <c r="AN238" s="605"/>
      <c r="AO238" s="605"/>
      <c r="AP238" s="605"/>
      <c r="AQ238" s="605"/>
      <c r="AR238" s="605"/>
      <c r="AS238" s="605"/>
      <c r="AT238" s="645"/>
      <c r="AU238" s="645"/>
      <c r="AV238" s="605"/>
      <c r="AW238" s="605"/>
      <c r="AX238" s="605"/>
      <c r="AY238" s="605"/>
      <c r="AZ238" s="605"/>
      <c r="BA238" s="645"/>
      <c r="BB238" s="605"/>
    </row>
    <row r="239" spans="1:54" ht="29.1" customHeight="1" thickBot="1" x14ac:dyDescent="0.3">
      <c r="A239" s="597"/>
      <c r="B239" s="592"/>
      <c r="C239" s="598"/>
      <c r="D239" s="592"/>
      <c r="E239" s="598"/>
      <c r="F239" s="591"/>
      <c r="G239" s="591"/>
      <c r="H239" s="599"/>
      <c r="I239" s="600"/>
      <c r="J239" s="600"/>
      <c r="K239" s="600"/>
      <c r="L239" s="592"/>
      <c r="M239" s="592"/>
      <c r="N239" s="592"/>
      <c r="O239" s="592"/>
      <c r="P239" s="591"/>
      <c r="Q239" s="592"/>
      <c r="R239" s="592"/>
      <c r="S239" s="592"/>
      <c r="T239" s="592"/>
      <c r="U239" s="591"/>
      <c r="V239" s="598"/>
      <c r="W239" s="592"/>
      <c r="X239" s="592"/>
      <c r="Y239" s="592"/>
      <c r="Z239" s="592"/>
      <c r="AA239" s="592"/>
      <c r="AB239" s="601"/>
      <c r="AC239" s="601"/>
      <c r="AD239" s="602"/>
      <c r="AE239" s="601"/>
      <c r="AF239" s="601"/>
      <c r="AG239" s="605"/>
      <c r="AH239" s="605"/>
      <c r="AI239" s="605"/>
      <c r="AJ239" s="605"/>
      <c r="AK239" s="605"/>
      <c r="AL239" s="605"/>
      <c r="AM239" s="605"/>
      <c r="AN239" s="605"/>
      <c r="AO239" s="605"/>
      <c r="AP239" s="605"/>
      <c r="AQ239" s="605"/>
      <c r="AR239" s="605"/>
      <c r="AS239" s="605"/>
      <c r="AT239" s="645"/>
      <c r="AU239" s="645"/>
      <c r="AV239" s="605"/>
      <c r="AW239" s="605"/>
      <c r="AX239" s="605"/>
      <c r="AY239" s="605"/>
      <c r="AZ239" s="605"/>
      <c r="BA239" s="645"/>
      <c r="BB239" s="605"/>
    </row>
    <row r="240" spans="1:54" ht="29.1" customHeight="1" thickBot="1" x14ac:dyDescent="0.3">
      <c r="A240" s="597"/>
      <c r="B240" s="592"/>
      <c r="C240" s="598"/>
      <c r="D240" s="592"/>
      <c r="E240" s="598"/>
      <c r="F240" s="591"/>
      <c r="G240" s="591"/>
      <c r="H240" s="599"/>
      <c r="I240" s="600"/>
      <c r="J240" s="600"/>
      <c r="K240" s="600"/>
      <c r="L240" s="592"/>
      <c r="M240" s="592"/>
      <c r="N240" s="592"/>
      <c r="O240" s="592"/>
      <c r="P240" s="591"/>
      <c r="Q240" s="592"/>
      <c r="R240" s="592"/>
      <c r="S240" s="592"/>
      <c r="T240" s="592"/>
      <c r="U240" s="591"/>
      <c r="V240" s="598"/>
      <c r="W240" s="592"/>
      <c r="X240" s="592"/>
      <c r="Y240" s="592"/>
      <c r="Z240" s="592"/>
      <c r="AA240" s="592"/>
      <c r="AB240" s="601"/>
      <c r="AC240" s="601"/>
      <c r="AD240" s="602"/>
      <c r="AE240" s="601"/>
      <c r="AF240" s="601"/>
      <c r="AG240" s="605"/>
      <c r="AH240" s="605"/>
      <c r="AI240" s="605"/>
      <c r="AJ240" s="605"/>
      <c r="AK240" s="605"/>
      <c r="AL240" s="605"/>
      <c r="AM240" s="605"/>
      <c r="AN240" s="605"/>
      <c r="AO240" s="605"/>
      <c r="AP240" s="605"/>
      <c r="AQ240" s="605"/>
      <c r="AR240" s="605"/>
      <c r="AS240" s="605"/>
      <c r="AT240" s="645"/>
      <c r="AU240" s="645"/>
      <c r="AV240" s="605"/>
      <c r="AW240" s="605"/>
      <c r="AX240" s="605"/>
      <c r="AY240" s="605"/>
      <c r="AZ240" s="605"/>
      <c r="BA240" s="645"/>
      <c r="BB240" s="605"/>
    </row>
    <row r="241" spans="1:54" ht="29.1" customHeight="1" thickBot="1" x14ac:dyDescent="0.3">
      <c r="A241" s="597"/>
      <c r="B241" s="592"/>
      <c r="C241" s="598"/>
      <c r="D241" s="592"/>
      <c r="E241" s="598"/>
      <c r="F241" s="591"/>
      <c r="G241" s="591"/>
      <c r="H241" s="599"/>
      <c r="I241" s="600"/>
      <c r="J241" s="600"/>
      <c r="K241" s="600"/>
      <c r="L241" s="592"/>
      <c r="M241" s="592"/>
      <c r="N241" s="592"/>
      <c r="O241" s="592"/>
      <c r="P241" s="591"/>
      <c r="Q241" s="592"/>
      <c r="R241" s="592"/>
      <c r="S241" s="592"/>
      <c r="T241" s="592"/>
      <c r="U241" s="591"/>
      <c r="V241" s="598"/>
      <c r="W241" s="592"/>
      <c r="X241" s="592"/>
      <c r="Y241" s="592"/>
      <c r="Z241" s="592"/>
      <c r="AA241" s="592"/>
      <c r="AB241" s="601"/>
      <c r="AC241" s="601"/>
      <c r="AD241" s="602"/>
      <c r="AE241" s="601"/>
      <c r="AF241" s="601"/>
      <c r="AG241" s="605"/>
      <c r="AH241" s="605"/>
      <c r="AI241" s="605"/>
      <c r="AJ241" s="605"/>
      <c r="AK241" s="605"/>
      <c r="AL241" s="605"/>
      <c r="AM241" s="605"/>
      <c r="AN241" s="605"/>
      <c r="AO241" s="605"/>
      <c r="AP241" s="605"/>
      <c r="AQ241" s="605"/>
      <c r="AR241" s="605"/>
      <c r="AS241" s="605"/>
      <c r="AT241" s="645"/>
      <c r="AU241" s="645"/>
      <c r="AV241" s="605"/>
      <c r="AW241" s="605"/>
      <c r="AX241" s="605"/>
      <c r="AY241" s="605"/>
      <c r="AZ241" s="605"/>
      <c r="BA241" s="645"/>
      <c r="BB241" s="605"/>
    </row>
    <row r="242" spans="1:54" ht="29.1" customHeight="1" thickBot="1" x14ac:dyDescent="0.3">
      <c r="A242" s="597"/>
      <c r="B242" s="592"/>
      <c r="C242" s="598"/>
      <c r="D242" s="592"/>
      <c r="E242" s="598"/>
      <c r="F242" s="591"/>
      <c r="G242" s="591"/>
      <c r="H242" s="599"/>
      <c r="I242" s="600"/>
      <c r="J242" s="600"/>
      <c r="K242" s="600"/>
      <c r="L242" s="592"/>
      <c r="M242" s="592"/>
      <c r="N242" s="592"/>
      <c r="O242" s="592"/>
      <c r="P242" s="591"/>
      <c r="Q242" s="592"/>
      <c r="R242" s="592"/>
      <c r="S242" s="592"/>
      <c r="T242" s="592"/>
      <c r="U242" s="591"/>
      <c r="V242" s="598"/>
      <c r="W242" s="592"/>
      <c r="X242" s="592"/>
      <c r="Y242" s="592"/>
      <c r="Z242" s="592"/>
      <c r="AA242" s="592"/>
      <c r="AB242" s="601"/>
      <c r="AC242" s="601"/>
      <c r="AD242" s="602"/>
      <c r="AE242" s="601"/>
      <c r="AF242" s="601"/>
      <c r="AG242" s="605"/>
      <c r="AH242" s="605"/>
      <c r="AI242" s="605"/>
      <c r="AJ242" s="605"/>
      <c r="AK242" s="605"/>
      <c r="AL242" s="605"/>
      <c r="AM242" s="605"/>
      <c r="AN242" s="605"/>
      <c r="AO242" s="605"/>
      <c r="AP242" s="605"/>
      <c r="AQ242" s="605"/>
      <c r="AR242" s="605"/>
      <c r="AS242" s="605"/>
      <c r="AT242" s="645"/>
      <c r="AU242" s="645"/>
      <c r="AV242" s="605"/>
      <c r="AW242" s="605"/>
      <c r="AX242" s="605"/>
      <c r="AY242" s="605"/>
      <c r="AZ242" s="605"/>
      <c r="BA242" s="645"/>
      <c r="BB242" s="605"/>
    </row>
    <row r="243" spans="1:54" ht="29.1" customHeight="1" thickBot="1" x14ac:dyDescent="0.3">
      <c r="A243" s="597"/>
      <c r="B243" s="592"/>
      <c r="C243" s="598"/>
      <c r="D243" s="592"/>
      <c r="E243" s="598"/>
      <c r="F243" s="591"/>
      <c r="G243" s="591"/>
      <c r="H243" s="599"/>
      <c r="I243" s="600"/>
      <c r="J243" s="600"/>
      <c r="K243" s="600"/>
      <c r="L243" s="592"/>
      <c r="M243" s="592"/>
      <c r="N243" s="592"/>
      <c r="O243" s="592"/>
      <c r="P243" s="591"/>
      <c r="Q243" s="592"/>
      <c r="R243" s="592"/>
      <c r="S243" s="592"/>
      <c r="T243" s="592"/>
      <c r="U243" s="591"/>
      <c r="V243" s="598"/>
      <c r="W243" s="592"/>
      <c r="X243" s="592"/>
      <c r="Y243" s="592"/>
      <c r="Z243" s="592"/>
      <c r="AA243" s="592"/>
      <c r="AB243" s="601"/>
      <c r="AC243" s="601"/>
      <c r="AD243" s="602"/>
      <c r="AE243" s="601"/>
      <c r="AF243" s="601"/>
      <c r="AG243" s="605"/>
      <c r="AH243" s="605"/>
      <c r="AI243" s="605"/>
      <c r="AJ243" s="605"/>
      <c r="AK243" s="605"/>
      <c r="AL243" s="605"/>
      <c r="AM243" s="605"/>
      <c r="AN243" s="605"/>
      <c r="AO243" s="605"/>
      <c r="AP243" s="605"/>
      <c r="AQ243" s="605"/>
      <c r="AR243" s="605"/>
      <c r="AS243" s="605"/>
      <c r="AT243" s="645"/>
      <c r="AU243" s="645"/>
      <c r="AV243" s="605"/>
      <c r="AW243" s="605"/>
      <c r="AX243" s="605"/>
      <c r="AY243" s="605"/>
      <c r="AZ243" s="605"/>
      <c r="BA243" s="645"/>
      <c r="BB243" s="605"/>
    </row>
    <row r="244" spans="1:54" ht="29.1" customHeight="1" thickBot="1" x14ac:dyDescent="0.3">
      <c r="A244" s="597"/>
      <c r="B244" s="592"/>
      <c r="C244" s="598"/>
      <c r="D244" s="592"/>
      <c r="E244" s="598"/>
      <c r="F244" s="591"/>
      <c r="G244" s="591"/>
      <c r="H244" s="599"/>
      <c r="I244" s="600"/>
      <c r="J244" s="600"/>
      <c r="K244" s="600"/>
      <c r="L244" s="592"/>
      <c r="M244" s="592"/>
      <c r="N244" s="592"/>
      <c r="O244" s="592"/>
      <c r="P244" s="591"/>
      <c r="Q244" s="592"/>
      <c r="R244" s="592"/>
      <c r="S244" s="592"/>
      <c r="T244" s="592"/>
      <c r="U244" s="591"/>
      <c r="V244" s="598"/>
      <c r="W244" s="592"/>
      <c r="X244" s="592"/>
      <c r="Y244" s="592"/>
      <c r="Z244" s="592"/>
      <c r="AA244" s="592"/>
      <c r="AB244" s="601"/>
      <c r="AC244" s="601"/>
      <c r="AD244" s="602"/>
      <c r="AE244" s="601"/>
      <c r="AF244" s="601"/>
      <c r="AG244" s="605"/>
      <c r="AH244" s="605"/>
      <c r="AI244" s="605"/>
      <c r="AJ244" s="605"/>
      <c r="AK244" s="605"/>
      <c r="AL244" s="605"/>
      <c r="AM244" s="605"/>
      <c r="AN244" s="605"/>
      <c r="AO244" s="605"/>
      <c r="AP244" s="605"/>
      <c r="AQ244" s="605"/>
      <c r="AR244" s="605"/>
      <c r="AS244" s="605"/>
      <c r="AT244" s="645"/>
      <c r="AU244" s="645"/>
      <c r="AV244" s="605"/>
      <c r="AW244" s="605"/>
      <c r="AX244" s="605"/>
      <c r="AY244" s="605"/>
      <c r="AZ244" s="605"/>
      <c r="BA244" s="645"/>
      <c r="BB244" s="605"/>
    </row>
    <row r="245" spans="1:54" ht="29.1" customHeight="1" thickBot="1" x14ac:dyDescent="0.3">
      <c r="A245" s="597"/>
      <c r="B245" s="592"/>
      <c r="C245" s="598"/>
      <c r="D245" s="592"/>
      <c r="E245" s="598"/>
      <c r="F245" s="591"/>
      <c r="G245" s="591"/>
      <c r="H245" s="599"/>
      <c r="I245" s="600"/>
      <c r="J245" s="600"/>
      <c r="K245" s="600"/>
      <c r="L245" s="592"/>
      <c r="M245" s="592"/>
      <c r="N245" s="592"/>
      <c r="O245" s="592"/>
      <c r="P245" s="591"/>
      <c r="Q245" s="592"/>
      <c r="R245" s="592"/>
      <c r="S245" s="592"/>
      <c r="T245" s="592"/>
      <c r="U245" s="591"/>
      <c r="V245" s="598"/>
      <c r="W245" s="592"/>
      <c r="X245" s="592"/>
      <c r="Y245" s="592"/>
      <c r="Z245" s="592"/>
      <c r="AA245" s="592"/>
      <c r="AB245" s="601"/>
      <c r="AC245" s="601"/>
      <c r="AD245" s="602"/>
      <c r="AE245" s="601"/>
      <c r="AF245" s="601"/>
      <c r="AG245" s="605"/>
      <c r="AH245" s="605"/>
      <c r="AI245" s="605"/>
      <c r="AJ245" s="605"/>
      <c r="AK245" s="605"/>
      <c r="AL245" s="605"/>
      <c r="AM245" s="605"/>
      <c r="AN245" s="605"/>
      <c r="AO245" s="605"/>
      <c r="AP245" s="605"/>
      <c r="AQ245" s="605"/>
      <c r="AR245" s="605"/>
      <c r="AS245" s="605"/>
      <c r="AT245" s="645"/>
      <c r="AU245" s="645"/>
      <c r="AV245" s="605"/>
      <c r="AW245" s="605"/>
      <c r="AX245" s="605"/>
      <c r="AY245" s="605"/>
      <c r="AZ245" s="605"/>
      <c r="BA245" s="645"/>
      <c r="BB245" s="605"/>
    </row>
    <row r="246" spans="1:54" ht="29.1" customHeight="1" thickBot="1" x14ac:dyDescent="0.3">
      <c r="A246" s="597"/>
      <c r="B246" s="592"/>
      <c r="C246" s="598"/>
      <c r="D246" s="592"/>
      <c r="E246" s="598"/>
      <c r="F246" s="591"/>
      <c r="G246" s="591"/>
      <c r="H246" s="599"/>
      <c r="I246" s="600"/>
      <c r="J246" s="600"/>
      <c r="K246" s="600"/>
      <c r="L246" s="592"/>
      <c r="M246" s="592"/>
      <c r="N246" s="592"/>
      <c r="O246" s="592"/>
      <c r="P246" s="591"/>
      <c r="Q246" s="592"/>
      <c r="R246" s="592"/>
      <c r="S246" s="592"/>
      <c r="T246" s="592"/>
      <c r="U246" s="591"/>
      <c r="V246" s="598"/>
      <c r="W246" s="592"/>
      <c r="X246" s="592"/>
      <c r="Y246" s="592"/>
      <c r="Z246" s="592"/>
      <c r="AA246" s="592"/>
      <c r="AB246" s="601"/>
      <c r="AC246" s="601"/>
      <c r="AD246" s="602"/>
      <c r="AE246" s="601"/>
      <c r="AF246" s="601"/>
      <c r="AG246" s="605"/>
      <c r="AH246" s="605"/>
      <c r="AI246" s="605"/>
      <c r="AJ246" s="605"/>
      <c r="AK246" s="605"/>
      <c r="AL246" s="605"/>
      <c r="AM246" s="605"/>
      <c r="AN246" s="605"/>
      <c r="AO246" s="605"/>
      <c r="AP246" s="605"/>
      <c r="AQ246" s="605"/>
      <c r="AR246" s="605"/>
      <c r="AS246" s="605"/>
      <c r="AT246" s="645"/>
      <c r="AU246" s="645"/>
      <c r="AV246" s="605"/>
      <c r="AW246" s="605"/>
      <c r="AX246" s="605"/>
      <c r="AY246" s="605"/>
      <c r="AZ246" s="605"/>
      <c r="BA246" s="645"/>
      <c r="BB246" s="605"/>
    </row>
    <row r="247" spans="1:54" ht="29.1" customHeight="1" thickBot="1" x14ac:dyDescent="0.3">
      <c r="A247" s="597"/>
      <c r="B247" s="592"/>
      <c r="C247" s="598"/>
      <c r="D247" s="592"/>
      <c r="E247" s="598"/>
      <c r="F247" s="591"/>
      <c r="G247" s="591"/>
      <c r="H247" s="599"/>
      <c r="I247" s="600"/>
      <c r="J247" s="600"/>
      <c r="K247" s="600"/>
      <c r="L247" s="592"/>
      <c r="M247" s="592"/>
      <c r="N247" s="592"/>
      <c r="O247" s="592"/>
      <c r="P247" s="591"/>
      <c r="Q247" s="592"/>
      <c r="R247" s="592"/>
      <c r="S247" s="592"/>
      <c r="T247" s="592"/>
      <c r="U247" s="591"/>
      <c r="V247" s="598"/>
      <c r="W247" s="592"/>
      <c r="X247" s="592"/>
      <c r="Y247" s="592"/>
      <c r="Z247" s="592"/>
      <c r="AA247" s="592"/>
      <c r="AB247" s="601"/>
      <c r="AC247" s="601"/>
      <c r="AD247" s="602"/>
      <c r="AE247" s="601"/>
      <c r="AF247" s="601"/>
      <c r="AG247" s="605"/>
      <c r="AH247" s="605"/>
      <c r="AI247" s="605"/>
      <c r="AJ247" s="605"/>
      <c r="AK247" s="605"/>
      <c r="AL247" s="605"/>
      <c r="AM247" s="605"/>
      <c r="AN247" s="605"/>
      <c r="AO247" s="605"/>
      <c r="AP247" s="605"/>
      <c r="AQ247" s="605"/>
      <c r="AR247" s="605"/>
      <c r="AS247" s="605"/>
      <c r="AT247" s="645"/>
      <c r="AU247" s="645"/>
      <c r="AV247" s="605"/>
      <c r="AW247" s="605"/>
      <c r="AX247" s="605"/>
      <c r="AY247" s="605"/>
      <c r="AZ247" s="605"/>
      <c r="BA247" s="645"/>
      <c r="BB247" s="605"/>
    </row>
    <row r="248" spans="1:54" ht="29.1" customHeight="1" thickBot="1" x14ac:dyDescent="0.3">
      <c r="A248" s="597"/>
      <c r="B248" s="592"/>
      <c r="C248" s="598"/>
      <c r="D248" s="592"/>
      <c r="E248" s="598"/>
      <c r="F248" s="591"/>
      <c r="G248" s="591"/>
      <c r="H248" s="599"/>
      <c r="I248" s="600"/>
      <c r="J248" s="600"/>
      <c r="K248" s="600"/>
      <c r="L248" s="592"/>
      <c r="M248" s="592"/>
      <c r="N248" s="592"/>
      <c r="O248" s="592"/>
      <c r="P248" s="591"/>
      <c r="Q248" s="592"/>
      <c r="R248" s="592"/>
      <c r="S248" s="592"/>
      <c r="T248" s="592"/>
      <c r="U248" s="591"/>
      <c r="V248" s="598"/>
      <c r="W248" s="592"/>
      <c r="X248" s="592"/>
      <c r="Y248" s="592"/>
      <c r="Z248" s="592"/>
      <c r="AA248" s="592"/>
      <c r="AB248" s="601"/>
      <c r="AC248" s="601"/>
      <c r="AD248" s="602"/>
      <c r="AE248" s="601"/>
      <c r="AF248" s="601"/>
      <c r="AG248" s="605"/>
      <c r="AH248" s="605"/>
      <c r="AI248" s="605"/>
      <c r="AJ248" s="605"/>
      <c r="AK248" s="605"/>
      <c r="AL248" s="605"/>
      <c r="AM248" s="605"/>
      <c r="AN248" s="605"/>
      <c r="AO248" s="605"/>
      <c r="AP248" s="605"/>
      <c r="AQ248" s="605"/>
      <c r="AR248" s="605"/>
      <c r="AS248" s="605"/>
      <c r="AT248" s="645"/>
      <c r="AU248" s="645"/>
      <c r="AV248" s="605"/>
      <c r="AW248" s="605"/>
      <c r="AX248" s="605"/>
      <c r="AY248" s="605"/>
      <c r="AZ248" s="605"/>
      <c r="BA248" s="645"/>
      <c r="BB248" s="605"/>
    </row>
    <row r="249" spans="1:54" ht="29.1" customHeight="1" thickBot="1" x14ac:dyDescent="0.3">
      <c r="A249" s="597"/>
      <c r="B249" s="592"/>
      <c r="C249" s="598"/>
      <c r="D249" s="592"/>
      <c r="E249" s="598"/>
      <c r="F249" s="591"/>
      <c r="G249" s="591"/>
      <c r="H249" s="599"/>
      <c r="I249" s="600"/>
      <c r="J249" s="600"/>
      <c r="K249" s="600"/>
      <c r="L249" s="592"/>
      <c r="M249" s="592"/>
      <c r="N249" s="592"/>
      <c r="O249" s="592"/>
      <c r="P249" s="591"/>
      <c r="Q249" s="592"/>
      <c r="R249" s="592"/>
      <c r="S249" s="592"/>
      <c r="T249" s="592"/>
      <c r="U249" s="591"/>
      <c r="V249" s="598"/>
      <c r="W249" s="592"/>
      <c r="X249" s="592"/>
      <c r="Y249" s="592"/>
      <c r="Z249" s="592"/>
      <c r="AA249" s="592"/>
      <c r="AB249" s="601"/>
      <c r="AC249" s="601"/>
      <c r="AD249" s="602"/>
      <c r="AE249" s="601"/>
      <c r="AF249" s="601"/>
      <c r="AG249" s="605"/>
      <c r="AH249" s="605"/>
      <c r="AI249" s="605"/>
      <c r="AJ249" s="605"/>
      <c r="AK249" s="605"/>
      <c r="AL249" s="605"/>
      <c r="AM249" s="605"/>
      <c r="AN249" s="605"/>
      <c r="AO249" s="605"/>
      <c r="AP249" s="605"/>
      <c r="AQ249" s="605"/>
      <c r="AR249" s="605"/>
      <c r="AS249" s="605"/>
      <c r="AT249" s="645"/>
      <c r="AU249" s="645"/>
      <c r="AV249" s="605"/>
      <c r="AW249" s="605"/>
      <c r="AX249" s="605"/>
      <c r="AY249" s="605"/>
      <c r="AZ249" s="605"/>
      <c r="BA249" s="645"/>
      <c r="BB249" s="605"/>
    </row>
    <row r="250" spans="1:54" ht="29.1" customHeight="1" thickBot="1" x14ac:dyDescent="0.3">
      <c r="A250" s="597"/>
      <c r="B250" s="592"/>
      <c r="C250" s="598"/>
      <c r="D250" s="592"/>
      <c r="E250" s="598"/>
      <c r="F250" s="591"/>
      <c r="G250" s="591"/>
      <c r="H250" s="599"/>
      <c r="I250" s="600"/>
      <c r="J250" s="600"/>
      <c r="K250" s="600"/>
      <c r="L250" s="592"/>
      <c r="M250" s="592"/>
      <c r="N250" s="592"/>
      <c r="O250" s="592"/>
      <c r="P250" s="591"/>
      <c r="Q250" s="592"/>
      <c r="R250" s="592"/>
      <c r="S250" s="592"/>
      <c r="T250" s="592"/>
      <c r="U250" s="591"/>
      <c r="V250" s="598"/>
      <c r="W250" s="592"/>
      <c r="X250" s="592"/>
      <c r="Y250" s="592"/>
      <c r="Z250" s="592"/>
      <c r="AA250" s="592"/>
      <c r="AB250" s="601"/>
      <c r="AC250" s="601"/>
      <c r="AD250" s="602"/>
      <c r="AE250" s="601"/>
      <c r="AF250" s="601"/>
      <c r="AG250" s="605"/>
      <c r="AH250" s="605"/>
      <c r="AI250" s="605"/>
      <c r="AJ250" s="605"/>
      <c r="AK250" s="605"/>
      <c r="AL250" s="605"/>
      <c r="AM250" s="605"/>
      <c r="AN250" s="605"/>
      <c r="AO250" s="605"/>
      <c r="AP250" s="605"/>
      <c r="AQ250" s="605"/>
      <c r="AR250" s="605"/>
      <c r="AS250" s="605"/>
      <c r="AT250" s="645"/>
      <c r="AU250" s="645"/>
      <c r="AV250" s="605"/>
      <c r="AW250" s="605"/>
      <c r="AX250" s="605"/>
      <c r="AY250" s="605"/>
      <c r="AZ250" s="605"/>
      <c r="BA250" s="645"/>
      <c r="BB250" s="605"/>
    </row>
    <row r="251" spans="1:54" ht="29.1" customHeight="1" thickBot="1" x14ac:dyDescent="0.3">
      <c r="A251" s="597"/>
      <c r="B251" s="592"/>
      <c r="C251" s="598"/>
      <c r="D251" s="592"/>
      <c r="E251" s="598"/>
      <c r="F251" s="591"/>
      <c r="G251" s="591"/>
      <c r="H251" s="599"/>
      <c r="I251" s="600"/>
      <c r="J251" s="600"/>
      <c r="K251" s="600"/>
      <c r="L251" s="592"/>
      <c r="M251" s="592"/>
      <c r="N251" s="592"/>
      <c r="O251" s="592"/>
      <c r="P251" s="591"/>
      <c r="Q251" s="592"/>
      <c r="R251" s="592"/>
      <c r="S251" s="592"/>
      <c r="T251" s="592"/>
      <c r="U251" s="591"/>
      <c r="V251" s="598"/>
      <c r="W251" s="592"/>
      <c r="X251" s="592"/>
      <c r="Y251" s="592"/>
      <c r="Z251" s="592"/>
      <c r="AA251" s="592"/>
      <c r="AB251" s="601"/>
      <c r="AC251" s="601"/>
      <c r="AD251" s="602"/>
      <c r="AE251" s="601"/>
      <c r="AF251" s="601"/>
      <c r="AG251" s="605"/>
      <c r="AH251" s="605"/>
      <c r="AI251" s="605"/>
      <c r="AJ251" s="605"/>
      <c r="AK251" s="605"/>
      <c r="AL251" s="605"/>
      <c r="AM251" s="605"/>
      <c r="AN251" s="605"/>
      <c r="AO251" s="605"/>
      <c r="AP251" s="605"/>
      <c r="AQ251" s="605"/>
      <c r="AR251" s="605"/>
      <c r="AS251" s="605"/>
      <c r="AT251" s="645"/>
      <c r="AU251" s="645"/>
      <c r="AV251" s="605"/>
      <c r="AW251" s="605"/>
      <c r="AX251" s="605"/>
      <c r="AY251" s="605"/>
      <c r="AZ251" s="605"/>
      <c r="BA251" s="645"/>
      <c r="BB251" s="605"/>
    </row>
    <row r="252" spans="1:54" ht="29.1" customHeight="1" thickBot="1" x14ac:dyDescent="0.3">
      <c r="A252" s="597"/>
      <c r="B252" s="592"/>
      <c r="C252" s="598"/>
      <c r="D252" s="592"/>
      <c r="E252" s="598"/>
      <c r="F252" s="591"/>
      <c r="G252" s="591"/>
      <c r="H252" s="599"/>
      <c r="I252" s="600"/>
      <c r="J252" s="600"/>
      <c r="K252" s="600"/>
      <c r="L252" s="592"/>
      <c r="M252" s="592"/>
      <c r="N252" s="592"/>
      <c r="O252" s="592"/>
      <c r="P252" s="591"/>
      <c r="Q252" s="592"/>
      <c r="R252" s="592"/>
      <c r="S252" s="592"/>
      <c r="T252" s="592"/>
      <c r="U252" s="591"/>
      <c r="V252" s="598"/>
      <c r="W252" s="592"/>
      <c r="X252" s="592"/>
      <c r="Y252" s="592"/>
      <c r="Z252" s="592"/>
      <c r="AA252" s="592"/>
      <c r="AB252" s="601"/>
      <c r="AC252" s="601"/>
      <c r="AD252" s="602"/>
      <c r="AE252" s="601"/>
      <c r="AF252" s="601"/>
      <c r="AG252" s="605"/>
      <c r="AH252" s="605"/>
      <c r="AI252" s="605"/>
      <c r="AJ252" s="605"/>
      <c r="AK252" s="605"/>
      <c r="AL252" s="605"/>
      <c r="AM252" s="605"/>
      <c r="AN252" s="605"/>
      <c r="AO252" s="605"/>
      <c r="AP252" s="605"/>
      <c r="AQ252" s="605"/>
      <c r="AR252" s="605"/>
      <c r="AS252" s="605"/>
      <c r="AT252" s="645"/>
      <c r="AU252" s="645"/>
      <c r="AV252" s="605"/>
      <c r="AW252" s="605"/>
      <c r="AX252" s="605"/>
      <c r="AY252" s="605"/>
      <c r="AZ252" s="605"/>
      <c r="BA252" s="645"/>
      <c r="BB252" s="605"/>
    </row>
    <row r="253" spans="1:54" ht="29.1" customHeight="1" thickBot="1" x14ac:dyDescent="0.3">
      <c r="A253" s="597"/>
      <c r="B253" s="592"/>
      <c r="C253" s="598"/>
      <c r="D253" s="592"/>
      <c r="E253" s="598"/>
      <c r="F253" s="591"/>
      <c r="G253" s="591"/>
      <c r="H253" s="599"/>
      <c r="I253" s="600"/>
      <c r="J253" s="600"/>
      <c r="K253" s="600"/>
      <c r="L253" s="592"/>
      <c r="M253" s="592"/>
      <c r="N253" s="592"/>
      <c r="O253" s="592"/>
      <c r="P253" s="591"/>
      <c r="Q253" s="592"/>
      <c r="R253" s="592"/>
      <c r="S253" s="592"/>
      <c r="T253" s="592"/>
      <c r="U253" s="591"/>
      <c r="V253" s="598"/>
      <c r="W253" s="592"/>
      <c r="X253" s="592"/>
      <c r="Y253" s="592"/>
      <c r="Z253" s="592"/>
      <c r="AA253" s="592"/>
      <c r="AB253" s="601"/>
      <c r="AC253" s="601"/>
      <c r="AD253" s="602"/>
      <c r="AE253" s="601"/>
      <c r="AF253" s="601"/>
      <c r="AG253" s="605"/>
      <c r="AH253" s="605"/>
      <c r="AI253" s="605"/>
      <c r="AJ253" s="605"/>
      <c r="AK253" s="605"/>
      <c r="AL253" s="605"/>
      <c r="AM253" s="605"/>
      <c r="AN253" s="605"/>
      <c r="AO253" s="605"/>
      <c r="AP253" s="605"/>
      <c r="AQ253" s="605"/>
      <c r="AR253" s="605"/>
      <c r="AS253" s="605"/>
      <c r="AT253" s="645"/>
      <c r="AU253" s="645"/>
      <c r="AV253" s="605"/>
      <c r="AW253" s="605"/>
      <c r="AX253" s="605"/>
      <c r="AY253" s="605"/>
      <c r="AZ253" s="605"/>
      <c r="BA253" s="645"/>
      <c r="BB253" s="605"/>
    </row>
    <row r="254" spans="1:54" ht="29.1" customHeight="1" thickBot="1" x14ac:dyDescent="0.3">
      <c r="A254" s="597"/>
      <c r="B254" s="592"/>
      <c r="C254" s="598"/>
      <c r="D254" s="592"/>
      <c r="E254" s="598"/>
      <c r="F254" s="591"/>
      <c r="G254" s="591"/>
      <c r="H254" s="599"/>
      <c r="I254" s="600"/>
      <c r="J254" s="600"/>
      <c r="K254" s="600"/>
      <c r="L254" s="592"/>
      <c r="M254" s="592"/>
      <c r="N254" s="592"/>
      <c r="O254" s="592"/>
      <c r="P254" s="591"/>
      <c r="Q254" s="592"/>
      <c r="R254" s="592"/>
      <c r="S254" s="592"/>
      <c r="T254" s="592"/>
      <c r="U254" s="591"/>
      <c r="V254" s="598"/>
      <c r="W254" s="592"/>
      <c r="X254" s="592"/>
      <c r="Y254" s="592"/>
      <c r="Z254" s="592"/>
      <c r="AA254" s="592"/>
      <c r="AB254" s="601"/>
      <c r="AC254" s="601"/>
      <c r="AD254" s="602"/>
      <c r="AE254" s="601"/>
      <c r="AF254" s="601"/>
      <c r="AG254" s="605"/>
      <c r="AH254" s="605"/>
      <c r="AI254" s="605"/>
      <c r="AJ254" s="605"/>
      <c r="AK254" s="605"/>
      <c r="AL254" s="605"/>
      <c r="AM254" s="605"/>
      <c r="AN254" s="605"/>
      <c r="AO254" s="605"/>
      <c r="AP254" s="605"/>
      <c r="AQ254" s="605"/>
      <c r="AR254" s="605"/>
      <c r="AS254" s="605"/>
      <c r="AT254" s="645"/>
      <c r="AU254" s="645"/>
      <c r="AV254" s="605"/>
      <c r="AW254" s="605"/>
      <c r="AX254" s="605"/>
      <c r="AY254" s="605"/>
      <c r="AZ254" s="605"/>
      <c r="BA254" s="645"/>
      <c r="BB254" s="605"/>
    </row>
    <row r="255" spans="1:54" ht="29.1" customHeight="1" thickBot="1" x14ac:dyDescent="0.3">
      <c r="A255" s="597"/>
      <c r="B255" s="592"/>
      <c r="C255" s="598"/>
      <c r="D255" s="592"/>
      <c r="E255" s="598"/>
      <c r="F255" s="591"/>
      <c r="G255" s="591"/>
      <c r="H255" s="599"/>
      <c r="I255" s="600"/>
      <c r="J255" s="600"/>
      <c r="K255" s="600"/>
      <c r="L255" s="592"/>
      <c r="M255" s="592"/>
      <c r="N255" s="592"/>
      <c r="O255" s="592"/>
      <c r="P255" s="591"/>
      <c r="Q255" s="592"/>
      <c r="R255" s="592"/>
      <c r="S255" s="592"/>
      <c r="T255" s="592"/>
      <c r="U255" s="591"/>
      <c r="V255" s="598"/>
      <c r="W255" s="592"/>
      <c r="X255" s="592"/>
      <c r="Y255" s="592"/>
      <c r="Z255" s="592"/>
      <c r="AA255" s="592"/>
      <c r="AB255" s="601"/>
      <c r="AC255" s="601"/>
      <c r="AD255" s="602"/>
      <c r="AE255" s="601"/>
      <c r="AF255" s="601"/>
      <c r="AG255" s="605"/>
      <c r="AH255" s="605"/>
      <c r="AI255" s="605"/>
      <c r="AJ255" s="605"/>
      <c r="AK255" s="605"/>
      <c r="AL255" s="605"/>
      <c r="AM255" s="605"/>
      <c r="AN255" s="605"/>
      <c r="AO255" s="605"/>
      <c r="AP255" s="605"/>
      <c r="AQ255" s="605"/>
      <c r="AR255" s="605"/>
      <c r="AS255" s="605"/>
      <c r="AT255" s="645"/>
      <c r="AU255" s="645"/>
      <c r="AV255" s="605"/>
      <c r="AW255" s="605"/>
      <c r="AX255" s="605"/>
      <c r="AY255" s="605"/>
      <c r="AZ255" s="605"/>
      <c r="BA255" s="645"/>
      <c r="BB255" s="605"/>
    </row>
    <row r="256" spans="1:54" ht="29.1" customHeight="1" thickBot="1" x14ac:dyDescent="0.3">
      <c r="A256" s="597"/>
      <c r="B256" s="592"/>
      <c r="C256" s="598"/>
      <c r="D256" s="592"/>
      <c r="E256" s="598"/>
      <c r="F256" s="591"/>
      <c r="G256" s="591"/>
      <c r="H256" s="599"/>
      <c r="I256" s="600"/>
      <c r="J256" s="600"/>
      <c r="K256" s="600"/>
      <c r="L256" s="592"/>
      <c r="M256" s="592"/>
      <c r="N256" s="592"/>
      <c r="O256" s="592"/>
      <c r="P256" s="591"/>
      <c r="Q256" s="592"/>
      <c r="R256" s="592"/>
      <c r="S256" s="592"/>
      <c r="T256" s="592"/>
      <c r="U256" s="591"/>
      <c r="V256" s="598"/>
      <c r="W256" s="592"/>
      <c r="X256" s="592"/>
      <c r="Y256" s="592"/>
      <c r="Z256" s="592"/>
      <c r="AA256" s="592"/>
      <c r="AB256" s="601"/>
      <c r="AC256" s="601"/>
      <c r="AD256" s="602"/>
      <c r="AE256" s="601"/>
      <c r="AF256" s="601"/>
      <c r="AG256" s="605"/>
      <c r="AH256" s="605"/>
      <c r="AI256" s="605"/>
      <c r="AJ256" s="605"/>
      <c r="AK256" s="605"/>
      <c r="AL256" s="605"/>
      <c r="AM256" s="605"/>
      <c r="AN256" s="605"/>
      <c r="AO256" s="605"/>
      <c r="AP256" s="605"/>
      <c r="AQ256" s="605"/>
      <c r="AR256" s="605"/>
      <c r="AS256" s="605"/>
      <c r="AT256" s="645"/>
      <c r="AU256" s="645"/>
      <c r="AV256" s="605"/>
      <c r="AW256" s="605"/>
      <c r="AX256" s="605"/>
      <c r="AY256" s="605"/>
      <c r="AZ256" s="605"/>
      <c r="BA256" s="645"/>
      <c r="BB256" s="605"/>
    </row>
    <row r="257" spans="1:54" ht="29.1" customHeight="1" thickBot="1" x14ac:dyDescent="0.3">
      <c r="A257" s="597"/>
      <c r="B257" s="592"/>
      <c r="C257" s="598"/>
      <c r="D257" s="592"/>
      <c r="E257" s="598"/>
      <c r="F257" s="591"/>
      <c r="G257" s="591"/>
      <c r="H257" s="599"/>
      <c r="I257" s="600"/>
      <c r="J257" s="600"/>
      <c r="K257" s="600"/>
      <c r="L257" s="592"/>
      <c r="M257" s="592"/>
      <c r="N257" s="592"/>
      <c r="O257" s="592"/>
      <c r="P257" s="591"/>
      <c r="Q257" s="592"/>
      <c r="R257" s="592"/>
      <c r="S257" s="592"/>
      <c r="T257" s="592"/>
      <c r="U257" s="591"/>
      <c r="V257" s="598"/>
      <c r="W257" s="592"/>
      <c r="X257" s="592"/>
      <c r="Y257" s="592"/>
      <c r="Z257" s="592"/>
      <c r="AA257" s="592"/>
      <c r="AB257" s="601"/>
      <c r="AC257" s="601"/>
      <c r="AD257" s="602"/>
      <c r="AE257" s="601"/>
      <c r="AF257" s="601"/>
      <c r="AG257" s="605"/>
      <c r="AH257" s="605"/>
      <c r="AI257" s="605"/>
      <c r="AJ257" s="605"/>
      <c r="AK257" s="605"/>
      <c r="AL257" s="605"/>
      <c r="AM257" s="605"/>
      <c r="AN257" s="605"/>
      <c r="AO257" s="605"/>
      <c r="AP257" s="605"/>
      <c r="AQ257" s="605"/>
      <c r="AR257" s="605"/>
      <c r="AS257" s="605"/>
      <c r="AT257" s="645"/>
      <c r="AU257" s="645"/>
      <c r="AV257" s="605"/>
      <c r="AW257" s="605"/>
      <c r="AX257" s="605"/>
      <c r="AY257" s="605"/>
      <c r="AZ257" s="605"/>
      <c r="BA257" s="645"/>
      <c r="BB257" s="605"/>
    </row>
    <row r="258" spans="1:54" ht="29.1" customHeight="1" thickBot="1" x14ac:dyDescent="0.3">
      <c r="A258" s="597"/>
      <c r="B258" s="592"/>
      <c r="C258" s="598"/>
      <c r="D258" s="592"/>
      <c r="E258" s="598"/>
      <c r="F258" s="591"/>
      <c r="G258" s="591"/>
      <c r="H258" s="599"/>
      <c r="I258" s="600"/>
      <c r="J258" s="600"/>
      <c r="K258" s="600"/>
      <c r="L258" s="592"/>
      <c r="M258" s="592"/>
      <c r="N258" s="592"/>
      <c r="O258" s="592"/>
      <c r="P258" s="591"/>
      <c r="Q258" s="592"/>
      <c r="R258" s="592"/>
      <c r="S258" s="592"/>
      <c r="T258" s="592"/>
      <c r="U258" s="591"/>
      <c r="V258" s="598"/>
      <c r="W258" s="592"/>
      <c r="X258" s="592"/>
      <c r="Y258" s="592"/>
      <c r="Z258" s="592"/>
      <c r="AA258" s="592"/>
      <c r="AB258" s="601"/>
      <c r="AC258" s="601"/>
      <c r="AD258" s="602"/>
      <c r="AE258" s="601"/>
      <c r="AF258" s="601"/>
      <c r="AG258" s="605"/>
      <c r="AH258" s="605"/>
      <c r="AI258" s="605"/>
      <c r="AJ258" s="605"/>
      <c r="AK258" s="605"/>
      <c r="AL258" s="605"/>
      <c r="AM258" s="605"/>
      <c r="AN258" s="605"/>
      <c r="AO258" s="605"/>
      <c r="AP258" s="605"/>
      <c r="AQ258" s="605"/>
      <c r="AR258" s="605"/>
      <c r="AS258" s="605"/>
      <c r="AT258" s="645"/>
      <c r="AU258" s="645"/>
      <c r="AV258" s="605"/>
      <c r="AW258" s="605"/>
      <c r="AX258" s="605"/>
      <c r="AY258" s="605"/>
      <c r="AZ258" s="605"/>
      <c r="BA258" s="645"/>
      <c r="BB258" s="605"/>
    </row>
    <row r="259" spans="1:54" ht="29.1" customHeight="1" thickBot="1" x14ac:dyDescent="0.3">
      <c r="A259" s="597"/>
      <c r="B259" s="592"/>
      <c r="C259" s="598"/>
      <c r="D259" s="592"/>
      <c r="E259" s="598"/>
      <c r="F259" s="591"/>
      <c r="G259" s="591"/>
      <c r="H259" s="599"/>
      <c r="I259" s="600"/>
      <c r="J259" s="600"/>
      <c r="K259" s="600"/>
      <c r="L259" s="592"/>
      <c r="M259" s="592"/>
      <c r="N259" s="592"/>
      <c r="O259" s="592"/>
      <c r="P259" s="591"/>
      <c r="Q259" s="592"/>
      <c r="R259" s="592"/>
      <c r="S259" s="592"/>
      <c r="T259" s="592"/>
      <c r="U259" s="591"/>
      <c r="V259" s="598"/>
      <c r="W259" s="592"/>
      <c r="X259" s="592"/>
      <c r="Y259" s="592"/>
      <c r="Z259" s="592"/>
      <c r="AA259" s="592"/>
      <c r="AB259" s="601"/>
      <c r="AC259" s="601"/>
      <c r="AD259" s="602"/>
      <c r="AE259" s="601"/>
      <c r="AF259" s="601"/>
      <c r="AG259" s="605"/>
      <c r="AH259" s="605"/>
      <c r="AI259" s="605"/>
      <c r="AJ259" s="605"/>
      <c r="AK259" s="605"/>
      <c r="AL259" s="605"/>
      <c r="AM259" s="605"/>
      <c r="AN259" s="605"/>
      <c r="AO259" s="605"/>
      <c r="AP259" s="605"/>
      <c r="AQ259" s="605"/>
      <c r="AR259" s="605"/>
      <c r="AS259" s="605"/>
      <c r="AT259" s="645"/>
      <c r="AU259" s="645"/>
      <c r="AV259" s="605"/>
      <c r="AW259" s="605"/>
      <c r="AX259" s="605"/>
      <c r="AY259" s="605"/>
      <c r="AZ259" s="605"/>
      <c r="BA259" s="645"/>
      <c r="BB259" s="605"/>
    </row>
    <row r="260" spans="1:54" ht="29.1" customHeight="1" thickBot="1" x14ac:dyDescent="0.3">
      <c r="A260" s="597"/>
      <c r="B260" s="592"/>
      <c r="C260" s="598"/>
      <c r="D260" s="592"/>
      <c r="E260" s="598"/>
      <c r="F260" s="591"/>
      <c r="G260" s="591"/>
      <c r="H260" s="599"/>
      <c r="I260" s="600"/>
      <c r="J260" s="600"/>
      <c r="K260" s="600"/>
      <c r="L260" s="592"/>
      <c r="M260" s="592"/>
      <c r="N260" s="592"/>
      <c r="O260" s="592"/>
      <c r="P260" s="591"/>
      <c r="Q260" s="592"/>
      <c r="R260" s="592"/>
      <c r="S260" s="592"/>
      <c r="T260" s="592"/>
      <c r="U260" s="591"/>
      <c r="V260" s="598"/>
      <c r="W260" s="592"/>
      <c r="X260" s="592"/>
      <c r="Y260" s="592"/>
      <c r="Z260" s="592"/>
      <c r="AA260" s="592"/>
      <c r="AB260" s="601"/>
      <c r="AC260" s="601"/>
      <c r="AD260" s="602"/>
      <c r="AE260" s="601"/>
      <c r="AF260" s="601"/>
      <c r="AG260" s="605"/>
      <c r="AH260" s="605"/>
      <c r="AI260" s="605"/>
      <c r="AJ260" s="605"/>
      <c r="AK260" s="605"/>
      <c r="AL260" s="605"/>
      <c r="AM260" s="605"/>
      <c r="AN260" s="605"/>
      <c r="AO260" s="605"/>
      <c r="AP260" s="605"/>
      <c r="AQ260" s="605"/>
      <c r="AR260" s="605"/>
      <c r="AS260" s="605"/>
      <c r="AT260" s="645"/>
      <c r="AU260" s="645"/>
      <c r="AV260" s="605"/>
      <c r="AW260" s="605"/>
      <c r="AX260" s="605"/>
      <c r="AY260" s="605"/>
      <c r="AZ260" s="605"/>
      <c r="BA260" s="645"/>
      <c r="BB260" s="605"/>
    </row>
    <row r="261" spans="1:54" ht="29.1" customHeight="1" thickBot="1" x14ac:dyDescent="0.3">
      <c r="A261" s="597"/>
      <c r="B261" s="592"/>
      <c r="C261" s="598"/>
      <c r="D261" s="592"/>
      <c r="E261" s="598"/>
      <c r="F261" s="591"/>
      <c r="G261" s="591"/>
      <c r="H261" s="599"/>
      <c r="I261" s="600"/>
      <c r="J261" s="600"/>
      <c r="K261" s="600"/>
      <c r="L261" s="592"/>
      <c r="M261" s="592"/>
      <c r="N261" s="592"/>
      <c r="O261" s="592"/>
      <c r="P261" s="591"/>
      <c r="Q261" s="592"/>
      <c r="R261" s="592"/>
      <c r="S261" s="592"/>
      <c r="T261" s="592"/>
      <c r="U261" s="591"/>
      <c r="V261" s="598"/>
      <c r="W261" s="592"/>
      <c r="X261" s="592"/>
      <c r="Y261" s="592"/>
      <c r="Z261" s="592"/>
      <c r="AA261" s="592"/>
      <c r="AB261" s="601"/>
      <c r="AC261" s="601"/>
      <c r="AD261" s="602"/>
      <c r="AE261" s="601"/>
      <c r="AF261" s="601"/>
      <c r="AG261" s="605"/>
      <c r="AH261" s="605"/>
      <c r="AI261" s="605"/>
      <c r="AJ261" s="605"/>
      <c r="AK261" s="605"/>
      <c r="AL261" s="605"/>
      <c r="AM261" s="605"/>
      <c r="AN261" s="605"/>
      <c r="AO261" s="605"/>
      <c r="AP261" s="605"/>
      <c r="AQ261" s="605"/>
      <c r="AR261" s="605"/>
      <c r="AS261" s="605"/>
      <c r="AT261" s="645"/>
      <c r="AU261" s="645"/>
      <c r="AV261" s="605"/>
      <c r="AW261" s="605"/>
      <c r="AX261" s="605"/>
      <c r="AY261" s="605"/>
      <c r="AZ261" s="605"/>
      <c r="BA261" s="645"/>
      <c r="BB261" s="605"/>
    </row>
    <row r="262" spans="1:54" ht="29.1" customHeight="1" thickBot="1" x14ac:dyDescent="0.3">
      <c r="A262" s="597"/>
      <c r="B262" s="592"/>
      <c r="C262" s="598"/>
      <c r="D262" s="592"/>
      <c r="E262" s="598"/>
      <c r="F262" s="591"/>
      <c r="G262" s="591"/>
      <c r="H262" s="599"/>
      <c r="I262" s="600"/>
      <c r="J262" s="600"/>
      <c r="K262" s="600"/>
      <c r="L262" s="592"/>
      <c r="M262" s="592"/>
      <c r="N262" s="592"/>
      <c r="O262" s="592"/>
      <c r="P262" s="591"/>
      <c r="Q262" s="592"/>
      <c r="R262" s="592"/>
      <c r="S262" s="592"/>
      <c r="T262" s="592"/>
      <c r="U262" s="591"/>
      <c r="V262" s="598"/>
      <c r="W262" s="592"/>
      <c r="X262" s="592"/>
      <c r="Y262" s="592"/>
      <c r="Z262" s="592"/>
      <c r="AA262" s="592"/>
      <c r="AB262" s="601"/>
      <c r="AC262" s="601"/>
      <c r="AD262" s="602"/>
      <c r="AE262" s="601"/>
      <c r="AF262" s="601"/>
      <c r="AG262" s="605"/>
      <c r="AH262" s="605"/>
      <c r="AI262" s="605"/>
      <c r="AJ262" s="605"/>
      <c r="AK262" s="605"/>
      <c r="AL262" s="605"/>
      <c r="AM262" s="605"/>
      <c r="AN262" s="605"/>
      <c r="AO262" s="605"/>
      <c r="AP262" s="605"/>
      <c r="AQ262" s="605"/>
      <c r="AR262" s="605"/>
      <c r="AS262" s="605"/>
      <c r="AT262" s="645"/>
      <c r="AU262" s="645"/>
      <c r="AV262" s="605"/>
      <c r="AW262" s="605"/>
      <c r="AX262" s="605"/>
      <c r="AY262" s="605"/>
      <c r="AZ262" s="605"/>
      <c r="BA262" s="645"/>
      <c r="BB262" s="605"/>
    </row>
    <row r="263" spans="1:54" ht="29.1" customHeight="1" thickBot="1" x14ac:dyDescent="0.3">
      <c r="A263" s="597"/>
      <c r="B263" s="592"/>
      <c r="C263" s="598"/>
      <c r="D263" s="592"/>
      <c r="E263" s="598"/>
      <c r="F263" s="591"/>
      <c r="G263" s="591"/>
      <c r="H263" s="599"/>
      <c r="I263" s="600"/>
      <c r="J263" s="600"/>
      <c r="K263" s="600"/>
      <c r="L263" s="592"/>
      <c r="M263" s="592"/>
      <c r="N263" s="592"/>
      <c r="O263" s="592"/>
      <c r="P263" s="591"/>
      <c r="Q263" s="592"/>
      <c r="R263" s="592"/>
      <c r="S263" s="592"/>
      <c r="T263" s="592"/>
      <c r="U263" s="591"/>
      <c r="V263" s="598"/>
      <c r="W263" s="592"/>
      <c r="X263" s="592"/>
      <c r="Y263" s="592"/>
      <c r="Z263" s="592"/>
      <c r="AA263" s="592"/>
      <c r="AB263" s="601"/>
      <c r="AC263" s="601"/>
      <c r="AD263" s="602"/>
      <c r="AE263" s="601"/>
      <c r="AF263" s="601"/>
      <c r="AG263" s="605"/>
      <c r="AH263" s="605"/>
      <c r="AI263" s="605"/>
      <c r="AJ263" s="605"/>
      <c r="AK263" s="605"/>
      <c r="AL263" s="605"/>
      <c r="AM263" s="605"/>
      <c r="AN263" s="605"/>
      <c r="AO263" s="605"/>
      <c r="AP263" s="605"/>
      <c r="AQ263" s="605"/>
      <c r="AR263" s="605"/>
      <c r="AS263" s="605"/>
      <c r="AT263" s="645"/>
      <c r="AU263" s="645"/>
      <c r="AV263" s="605"/>
      <c r="AW263" s="605"/>
      <c r="AX263" s="605"/>
      <c r="AY263" s="605"/>
      <c r="AZ263" s="605"/>
      <c r="BA263" s="645"/>
      <c r="BB263" s="605"/>
    </row>
    <row r="264" spans="1:54" ht="29.1" customHeight="1" thickBot="1" x14ac:dyDescent="0.3">
      <c r="A264" s="597"/>
      <c r="B264" s="592"/>
      <c r="C264" s="598"/>
      <c r="D264" s="592"/>
      <c r="E264" s="598"/>
      <c r="F264" s="591"/>
      <c r="G264" s="591"/>
      <c r="H264" s="599"/>
      <c r="I264" s="600"/>
      <c r="J264" s="600"/>
      <c r="K264" s="600"/>
      <c r="L264" s="592"/>
      <c r="M264" s="592"/>
      <c r="N264" s="592"/>
      <c r="O264" s="592"/>
      <c r="P264" s="591"/>
      <c r="Q264" s="592"/>
      <c r="R264" s="592"/>
      <c r="S264" s="592"/>
      <c r="T264" s="592"/>
      <c r="U264" s="591"/>
      <c r="V264" s="598"/>
      <c r="W264" s="592"/>
      <c r="X264" s="592"/>
      <c r="Y264" s="592"/>
      <c r="Z264" s="592"/>
      <c r="AA264" s="592"/>
      <c r="AB264" s="601"/>
      <c r="AC264" s="601"/>
      <c r="AD264" s="602"/>
      <c r="AE264" s="601"/>
      <c r="AF264" s="601"/>
      <c r="AG264" s="605"/>
      <c r="AH264" s="605"/>
      <c r="AI264" s="605"/>
      <c r="AJ264" s="605"/>
      <c r="AK264" s="605"/>
      <c r="AL264" s="605"/>
      <c r="AM264" s="605"/>
      <c r="AN264" s="605"/>
      <c r="AO264" s="605"/>
      <c r="AP264" s="605"/>
      <c r="AQ264" s="605"/>
      <c r="AR264" s="605"/>
      <c r="AS264" s="605"/>
      <c r="AT264" s="645"/>
      <c r="AU264" s="645"/>
      <c r="AV264" s="605"/>
      <c r="AW264" s="605"/>
      <c r="AX264" s="605"/>
      <c r="AY264" s="605"/>
      <c r="AZ264" s="605"/>
      <c r="BA264" s="645"/>
      <c r="BB264" s="605"/>
    </row>
    <row r="265" spans="1:54" ht="29.1" customHeight="1" thickBot="1" x14ac:dyDescent="0.3">
      <c r="A265" s="597"/>
      <c r="B265" s="592"/>
      <c r="C265" s="598"/>
      <c r="D265" s="592"/>
      <c r="E265" s="598"/>
      <c r="F265" s="591"/>
      <c r="G265" s="591"/>
      <c r="H265" s="599"/>
      <c r="I265" s="600"/>
      <c r="J265" s="600"/>
      <c r="K265" s="600"/>
      <c r="L265" s="592"/>
      <c r="M265" s="592"/>
      <c r="N265" s="592"/>
      <c r="O265" s="592"/>
      <c r="P265" s="591"/>
      <c r="Q265" s="592"/>
      <c r="R265" s="592"/>
      <c r="S265" s="592"/>
      <c r="T265" s="592"/>
      <c r="U265" s="591"/>
      <c r="V265" s="598"/>
      <c r="W265" s="592"/>
      <c r="X265" s="592"/>
      <c r="Y265" s="592"/>
      <c r="Z265" s="592"/>
      <c r="AA265" s="592"/>
      <c r="AB265" s="601"/>
      <c r="AC265" s="601"/>
      <c r="AD265" s="602"/>
      <c r="AE265" s="601"/>
      <c r="AF265" s="601"/>
      <c r="AG265" s="605"/>
      <c r="AH265" s="605"/>
      <c r="AI265" s="605"/>
      <c r="AJ265" s="605"/>
      <c r="AK265" s="605"/>
      <c r="AL265" s="605"/>
      <c r="AM265" s="605"/>
      <c r="AN265" s="605"/>
      <c r="AO265" s="605"/>
      <c r="AP265" s="605"/>
      <c r="AQ265" s="605"/>
      <c r="AR265" s="605"/>
      <c r="AS265" s="605"/>
      <c r="AT265" s="645"/>
      <c r="AU265" s="645"/>
      <c r="AV265" s="605"/>
      <c r="AW265" s="605"/>
      <c r="AX265" s="605"/>
      <c r="AY265" s="605"/>
      <c r="AZ265" s="605"/>
      <c r="BA265" s="645"/>
      <c r="BB265" s="605"/>
    </row>
    <row r="266" spans="1:54" ht="29.1" customHeight="1" thickBot="1" x14ac:dyDescent="0.3">
      <c r="A266" s="597"/>
      <c r="B266" s="592"/>
      <c r="C266" s="598"/>
      <c r="D266" s="592"/>
      <c r="E266" s="598"/>
      <c r="F266" s="591"/>
      <c r="G266" s="591"/>
      <c r="H266" s="599"/>
      <c r="I266" s="600"/>
      <c r="J266" s="600"/>
      <c r="K266" s="600"/>
      <c r="L266" s="592"/>
      <c r="M266" s="592"/>
      <c r="N266" s="592"/>
      <c r="O266" s="592"/>
      <c r="P266" s="591"/>
      <c r="Q266" s="592"/>
      <c r="R266" s="592"/>
      <c r="S266" s="592"/>
      <c r="T266" s="592"/>
      <c r="U266" s="591"/>
      <c r="V266" s="598"/>
      <c r="W266" s="592"/>
      <c r="X266" s="592"/>
      <c r="Y266" s="592"/>
      <c r="Z266" s="592"/>
      <c r="AA266" s="592"/>
      <c r="AB266" s="601"/>
      <c r="AC266" s="601"/>
      <c r="AD266" s="602"/>
      <c r="AE266" s="601"/>
      <c r="AF266" s="601"/>
      <c r="AG266" s="605"/>
      <c r="AH266" s="605"/>
      <c r="AI266" s="605"/>
      <c r="AJ266" s="605"/>
      <c r="AK266" s="605"/>
      <c r="AL266" s="605"/>
      <c r="AM266" s="605"/>
      <c r="AN266" s="605"/>
      <c r="AO266" s="605"/>
      <c r="AP266" s="605"/>
      <c r="AQ266" s="605"/>
      <c r="AR266" s="605"/>
      <c r="AS266" s="605"/>
      <c r="AT266" s="645"/>
      <c r="AU266" s="645"/>
      <c r="AV266" s="605"/>
      <c r="AW266" s="605"/>
      <c r="AX266" s="605"/>
      <c r="AY266" s="605"/>
      <c r="AZ266" s="605"/>
      <c r="BA266" s="645"/>
      <c r="BB266" s="605"/>
    </row>
    <row r="267" spans="1:54" ht="29.1" customHeight="1" thickBot="1" x14ac:dyDescent="0.3">
      <c r="A267" s="597"/>
      <c r="B267" s="592"/>
      <c r="C267" s="598"/>
      <c r="D267" s="592"/>
      <c r="E267" s="598"/>
      <c r="F267" s="591"/>
      <c r="G267" s="591"/>
      <c r="H267" s="599"/>
      <c r="I267" s="600"/>
      <c r="J267" s="600"/>
      <c r="K267" s="600"/>
      <c r="L267" s="592"/>
      <c r="M267" s="592"/>
      <c r="N267" s="592"/>
      <c r="O267" s="592"/>
      <c r="P267" s="591"/>
      <c r="Q267" s="592"/>
      <c r="R267" s="592"/>
      <c r="S267" s="592"/>
      <c r="T267" s="592"/>
      <c r="U267" s="591"/>
      <c r="V267" s="598"/>
      <c r="W267" s="592"/>
      <c r="X267" s="592"/>
      <c r="Y267" s="592"/>
      <c r="Z267" s="592"/>
      <c r="AA267" s="592"/>
      <c r="AB267" s="601"/>
      <c r="AC267" s="601"/>
      <c r="AD267" s="602"/>
      <c r="AE267" s="601"/>
      <c r="AF267" s="601"/>
      <c r="AG267" s="605"/>
      <c r="AH267" s="605"/>
      <c r="AI267" s="605"/>
      <c r="AJ267" s="605"/>
      <c r="AK267" s="605"/>
      <c r="AL267" s="605"/>
      <c r="AM267" s="605"/>
      <c r="AN267" s="605"/>
      <c r="AO267" s="605"/>
      <c r="AP267" s="605"/>
      <c r="AQ267" s="605"/>
      <c r="AR267" s="605"/>
      <c r="AS267" s="605"/>
      <c r="AT267" s="645"/>
      <c r="AU267" s="645"/>
      <c r="AV267" s="605"/>
      <c r="AW267" s="605"/>
      <c r="AX267" s="605"/>
      <c r="AY267" s="605"/>
      <c r="AZ267" s="605"/>
      <c r="BA267" s="645"/>
      <c r="BB267" s="605"/>
    </row>
    <row r="268" spans="1:54" ht="29.1" customHeight="1" thickBot="1" x14ac:dyDescent="0.3">
      <c r="A268" s="597"/>
      <c r="B268" s="592"/>
      <c r="C268" s="598"/>
      <c r="D268" s="592"/>
      <c r="E268" s="598"/>
      <c r="F268" s="591"/>
      <c r="G268" s="591"/>
      <c r="H268" s="599"/>
      <c r="I268" s="600"/>
      <c r="J268" s="600"/>
      <c r="K268" s="600"/>
      <c r="L268" s="592"/>
      <c r="M268" s="592"/>
      <c r="N268" s="592"/>
      <c r="O268" s="592"/>
      <c r="P268" s="591"/>
      <c r="Q268" s="592"/>
      <c r="R268" s="592"/>
      <c r="S268" s="592"/>
      <c r="T268" s="592"/>
      <c r="U268" s="591"/>
      <c r="V268" s="598"/>
      <c r="W268" s="592"/>
      <c r="X268" s="592"/>
      <c r="Y268" s="592"/>
      <c r="Z268" s="592"/>
      <c r="AA268" s="592"/>
      <c r="AB268" s="601"/>
      <c r="AC268" s="601"/>
      <c r="AD268" s="602"/>
      <c r="AE268" s="601"/>
      <c r="AF268" s="601"/>
      <c r="AG268" s="605"/>
      <c r="AH268" s="605"/>
      <c r="AI268" s="605"/>
      <c r="AJ268" s="605"/>
      <c r="AK268" s="605"/>
      <c r="AL268" s="605"/>
      <c r="AM268" s="605"/>
      <c r="AN268" s="605"/>
      <c r="AO268" s="605"/>
      <c r="AP268" s="605"/>
      <c r="AQ268" s="605"/>
      <c r="AR268" s="605"/>
      <c r="AS268" s="605"/>
      <c r="AT268" s="645"/>
      <c r="AU268" s="645"/>
      <c r="AV268" s="605"/>
      <c r="AW268" s="605"/>
      <c r="AX268" s="605"/>
      <c r="AY268" s="605"/>
      <c r="AZ268" s="605"/>
      <c r="BA268" s="645"/>
      <c r="BB268" s="605"/>
    </row>
    <row r="269" spans="1:54" ht="29.1" customHeight="1" thickBot="1" x14ac:dyDescent="0.3">
      <c r="A269" s="597"/>
      <c r="B269" s="592"/>
      <c r="C269" s="598"/>
      <c r="D269" s="592"/>
      <c r="E269" s="598"/>
      <c r="F269" s="591"/>
      <c r="G269" s="591"/>
      <c r="H269" s="599"/>
      <c r="I269" s="600"/>
      <c r="J269" s="600"/>
      <c r="K269" s="600"/>
      <c r="L269" s="592"/>
      <c r="M269" s="592"/>
      <c r="N269" s="592"/>
      <c r="O269" s="592"/>
      <c r="P269" s="591"/>
      <c r="Q269" s="592"/>
      <c r="R269" s="592"/>
      <c r="S269" s="592"/>
      <c r="T269" s="592"/>
      <c r="U269" s="591"/>
      <c r="V269" s="598"/>
      <c r="W269" s="592"/>
      <c r="X269" s="592"/>
      <c r="Y269" s="592"/>
      <c r="Z269" s="592"/>
      <c r="AA269" s="592"/>
      <c r="AB269" s="601"/>
      <c r="AC269" s="601"/>
      <c r="AD269" s="602"/>
      <c r="AE269" s="601"/>
      <c r="AF269" s="601"/>
      <c r="AG269" s="605"/>
      <c r="AH269" s="605"/>
      <c r="AI269" s="605"/>
      <c r="AJ269" s="605"/>
      <c r="AK269" s="605"/>
      <c r="AL269" s="605"/>
      <c r="AM269" s="605"/>
      <c r="AN269" s="605"/>
      <c r="AO269" s="605"/>
      <c r="AP269" s="605"/>
      <c r="AQ269" s="605"/>
      <c r="AR269" s="605"/>
      <c r="AS269" s="605"/>
      <c r="AT269" s="645"/>
      <c r="AU269" s="645"/>
      <c r="AV269" s="605"/>
      <c r="AW269" s="605"/>
      <c r="AX269" s="605"/>
      <c r="AY269" s="605"/>
      <c r="AZ269" s="605"/>
      <c r="BA269" s="645"/>
      <c r="BB269" s="605"/>
    </row>
    <row r="270" spans="1:54" ht="29.1" customHeight="1" thickBot="1" x14ac:dyDescent="0.3">
      <c r="A270" s="597"/>
      <c r="B270" s="592"/>
      <c r="C270" s="598"/>
      <c r="D270" s="592"/>
      <c r="E270" s="598"/>
      <c r="F270" s="591"/>
      <c r="G270" s="591"/>
      <c r="H270" s="599"/>
      <c r="I270" s="600"/>
      <c r="J270" s="600"/>
      <c r="K270" s="600"/>
      <c r="L270" s="592"/>
      <c r="M270" s="592"/>
      <c r="N270" s="592"/>
      <c r="O270" s="592"/>
      <c r="P270" s="591"/>
      <c r="Q270" s="592"/>
      <c r="R270" s="592"/>
      <c r="S270" s="592"/>
      <c r="T270" s="592"/>
      <c r="U270" s="591"/>
      <c r="V270" s="598"/>
      <c r="W270" s="592"/>
      <c r="X270" s="592"/>
      <c r="Y270" s="592"/>
      <c r="Z270" s="592"/>
      <c r="AA270" s="592"/>
      <c r="AB270" s="601"/>
      <c r="AC270" s="601"/>
      <c r="AD270" s="602"/>
      <c r="AE270" s="601"/>
      <c r="AF270" s="601"/>
      <c r="AG270" s="605"/>
      <c r="AH270" s="605"/>
      <c r="AI270" s="605"/>
      <c r="AJ270" s="605"/>
      <c r="AK270" s="605"/>
      <c r="AL270" s="605"/>
      <c r="AM270" s="605"/>
      <c r="AN270" s="605"/>
      <c r="AO270" s="605"/>
      <c r="AP270" s="605"/>
      <c r="AQ270" s="605"/>
      <c r="AR270" s="605"/>
      <c r="AS270" s="605"/>
      <c r="AT270" s="645"/>
      <c r="AU270" s="645"/>
      <c r="AV270" s="605"/>
      <c r="AW270" s="605"/>
      <c r="AX270" s="605"/>
      <c r="AY270" s="605"/>
      <c r="AZ270" s="605"/>
      <c r="BA270" s="645"/>
      <c r="BB270" s="605"/>
    </row>
    <row r="271" spans="1:54" ht="29.1" customHeight="1" thickBot="1" x14ac:dyDescent="0.3">
      <c r="A271" s="597"/>
      <c r="B271" s="592"/>
      <c r="C271" s="598"/>
      <c r="D271" s="592"/>
      <c r="E271" s="598"/>
      <c r="F271" s="591"/>
      <c r="G271" s="591"/>
      <c r="H271" s="599"/>
      <c r="I271" s="600"/>
      <c r="J271" s="600"/>
      <c r="K271" s="600"/>
      <c r="L271" s="592"/>
      <c r="M271" s="592"/>
      <c r="N271" s="592"/>
      <c r="O271" s="592"/>
      <c r="P271" s="591"/>
      <c r="Q271" s="592"/>
      <c r="R271" s="592"/>
      <c r="S271" s="592"/>
      <c r="T271" s="592"/>
      <c r="U271" s="591"/>
      <c r="V271" s="598"/>
      <c r="W271" s="592"/>
      <c r="X271" s="592"/>
      <c r="Y271" s="592"/>
      <c r="Z271" s="592"/>
      <c r="AA271" s="592"/>
      <c r="AB271" s="601"/>
      <c r="AC271" s="601"/>
      <c r="AD271" s="602"/>
      <c r="AE271" s="601"/>
      <c r="AF271" s="601"/>
      <c r="AG271" s="605"/>
      <c r="AH271" s="605"/>
      <c r="AI271" s="605"/>
      <c r="AJ271" s="605"/>
      <c r="AK271" s="605"/>
      <c r="AL271" s="605"/>
      <c r="AM271" s="605"/>
      <c r="AN271" s="605"/>
      <c r="AO271" s="605"/>
      <c r="AP271" s="605"/>
      <c r="AQ271" s="605"/>
      <c r="AR271" s="605"/>
      <c r="AS271" s="605"/>
      <c r="AT271" s="645"/>
      <c r="AU271" s="645"/>
      <c r="AV271" s="605"/>
      <c r="AW271" s="605"/>
      <c r="AX271" s="605"/>
      <c r="AY271" s="605"/>
      <c r="AZ271" s="605"/>
      <c r="BA271" s="645"/>
      <c r="BB271" s="605"/>
    </row>
    <row r="272" spans="1:54" ht="29.1" customHeight="1" thickBot="1" x14ac:dyDescent="0.3">
      <c r="A272" s="597"/>
      <c r="B272" s="592"/>
      <c r="C272" s="598"/>
      <c r="D272" s="592"/>
      <c r="E272" s="598"/>
      <c r="F272" s="591"/>
      <c r="G272" s="591"/>
      <c r="H272" s="599"/>
      <c r="I272" s="600"/>
      <c r="J272" s="600"/>
      <c r="K272" s="600"/>
      <c r="L272" s="592"/>
      <c r="M272" s="592"/>
      <c r="N272" s="592"/>
      <c r="O272" s="592"/>
      <c r="P272" s="591"/>
      <c r="Q272" s="592"/>
      <c r="R272" s="592"/>
      <c r="S272" s="592"/>
      <c r="T272" s="592"/>
      <c r="U272" s="591"/>
      <c r="V272" s="598"/>
      <c r="W272" s="592"/>
      <c r="X272" s="592"/>
      <c r="Y272" s="592"/>
      <c r="Z272" s="592"/>
      <c r="AA272" s="592"/>
      <c r="AB272" s="601"/>
      <c r="AC272" s="601"/>
      <c r="AD272" s="602"/>
      <c r="AE272" s="601"/>
      <c r="AF272" s="601"/>
      <c r="AG272" s="605"/>
      <c r="AH272" s="605"/>
      <c r="AI272" s="605"/>
      <c r="AJ272" s="605"/>
      <c r="AK272" s="605"/>
      <c r="AL272" s="605"/>
      <c r="AM272" s="605"/>
      <c r="AN272" s="605"/>
      <c r="AO272" s="605"/>
      <c r="AP272" s="605"/>
      <c r="AQ272" s="605"/>
      <c r="AR272" s="605"/>
      <c r="AS272" s="605"/>
      <c r="AT272" s="645"/>
      <c r="AU272" s="645"/>
      <c r="AV272" s="605"/>
      <c r="AW272" s="605"/>
      <c r="AX272" s="605"/>
      <c r="AY272" s="605"/>
      <c r="AZ272" s="605"/>
      <c r="BA272" s="645"/>
      <c r="BB272" s="605"/>
    </row>
    <row r="273" spans="1:54" ht="29.1" customHeight="1" thickBot="1" x14ac:dyDescent="0.3">
      <c r="A273" s="597"/>
      <c r="B273" s="592"/>
      <c r="C273" s="598"/>
      <c r="D273" s="592"/>
      <c r="E273" s="598"/>
      <c r="F273" s="591"/>
      <c r="G273" s="591"/>
      <c r="H273" s="599"/>
      <c r="I273" s="600"/>
      <c r="J273" s="600"/>
      <c r="K273" s="600"/>
      <c r="L273" s="592"/>
      <c r="M273" s="592"/>
      <c r="N273" s="592"/>
      <c r="O273" s="592"/>
      <c r="P273" s="591"/>
      <c r="Q273" s="592"/>
      <c r="R273" s="592"/>
      <c r="S273" s="592"/>
      <c r="T273" s="592"/>
      <c r="U273" s="591"/>
      <c r="V273" s="598"/>
      <c r="W273" s="592"/>
      <c r="X273" s="592"/>
      <c r="Y273" s="592"/>
      <c r="Z273" s="592"/>
      <c r="AA273" s="592"/>
      <c r="AB273" s="601"/>
      <c r="AC273" s="601"/>
      <c r="AD273" s="602"/>
      <c r="AE273" s="601"/>
      <c r="AF273" s="601"/>
      <c r="AG273" s="605"/>
      <c r="AH273" s="605"/>
      <c r="AI273" s="605"/>
      <c r="AJ273" s="605"/>
      <c r="AK273" s="605"/>
      <c r="AL273" s="605"/>
      <c r="AM273" s="605"/>
      <c r="AN273" s="605"/>
      <c r="AO273" s="605"/>
      <c r="AP273" s="605"/>
      <c r="AQ273" s="605"/>
      <c r="AR273" s="605"/>
      <c r="AS273" s="605"/>
      <c r="AT273" s="645"/>
      <c r="AU273" s="645"/>
      <c r="AV273" s="605"/>
      <c r="AW273" s="605"/>
      <c r="AX273" s="605"/>
      <c r="AY273" s="605"/>
      <c r="AZ273" s="605"/>
      <c r="BA273" s="645"/>
      <c r="BB273" s="605"/>
    </row>
    <row r="274" spans="1:54" ht="29.1" customHeight="1" thickBot="1" x14ac:dyDescent="0.3">
      <c r="A274" s="597"/>
      <c r="B274" s="592"/>
      <c r="C274" s="598"/>
      <c r="D274" s="592"/>
      <c r="E274" s="598"/>
      <c r="F274" s="591"/>
      <c r="G274" s="591"/>
      <c r="H274" s="599"/>
      <c r="I274" s="600"/>
      <c r="J274" s="600"/>
      <c r="K274" s="600"/>
      <c r="L274" s="592"/>
      <c r="M274" s="592"/>
      <c r="N274" s="592"/>
      <c r="O274" s="592"/>
      <c r="P274" s="591"/>
      <c r="Q274" s="592"/>
      <c r="R274" s="592"/>
      <c r="S274" s="592"/>
      <c r="T274" s="592"/>
      <c r="U274" s="591"/>
      <c r="V274" s="598"/>
      <c r="W274" s="592"/>
      <c r="X274" s="592"/>
      <c r="Y274" s="592"/>
      <c r="Z274" s="592"/>
      <c r="AA274" s="592"/>
      <c r="AB274" s="601"/>
      <c r="AC274" s="601"/>
      <c r="AD274" s="602"/>
      <c r="AE274" s="601"/>
      <c r="AF274" s="601"/>
      <c r="AG274" s="605"/>
      <c r="AH274" s="605"/>
      <c r="AI274" s="605"/>
      <c r="AJ274" s="605"/>
      <c r="AK274" s="605"/>
      <c r="AL274" s="605"/>
      <c r="AM274" s="605"/>
      <c r="AN274" s="605"/>
      <c r="AO274" s="605"/>
      <c r="AP274" s="605"/>
      <c r="AQ274" s="605"/>
      <c r="AR274" s="605"/>
      <c r="AS274" s="605"/>
      <c r="AT274" s="645"/>
      <c r="AU274" s="645"/>
      <c r="AV274" s="605"/>
      <c r="AW274" s="605"/>
      <c r="AX274" s="605"/>
      <c r="AY274" s="605"/>
      <c r="AZ274" s="605"/>
      <c r="BA274" s="645"/>
      <c r="BB274" s="605"/>
    </row>
    <row r="275" spans="1:54" ht="29.1" customHeight="1" thickBot="1" x14ac:dyDescent="0.3">
      <c r="A275" s="597"/>
      <c r="B275" s="592"/>
      <c r="C275" s="598"/>
      <c r="D275" s="592"/>
      <c r="E275" s="598"/>
      <c r="F275" s="591"/>
      <c r="G275" s="591"/>
      <c r="H275" s="599"/>
      <c r="I275" s="600"/>
      <c r="J275" s="600"/>
      <c r="K275" s="600"/>
      <c r="L275" s="592"/>
      <c r="M275" s="592"/>
      <c r="N275" s="592"/>
      <c r="O275" s="592"/>
      <c r="P275" s="591"/>
      <c r="Q275" s="592"/>
      <c r="R275" s="592"/>
      <c r="S275" s="592"/>
      <c r="T275" s="592"/>
      <c r="U275" s="591"/>
      <c r="V275" s="598"/>
      <c r="W275" s="592"/>
      <c r="X275" s="592"/>
      <c r="Y275" s="592"/>
      <c r="Z275" s="592"/>
      <c r="AA275" s="592"/>
      <c r="AB275" s="601"/>
      <c r="AC275" s="601"/>
      <c r="AD275" s="602"/>
      <c r="AE275" s="601"/>
      <c r="AF275" s="601"/>
      <c r="AG275" s="605"/>
      <c r="AH275" s="605"/>
      <c r="AI275" s="605"/>
      <c r="AJ275" s="605"/>
      <c r="AK275" s="605"/>
      <c r="AL275" s="605"/>
      <c r="AM275" s="605"/>
      <c r="AN275" s="605"/>
      <c r="AO275" s="605"/>
      <c r="AP275" s="605"/>
      <c r="AQ275" s="605"/>
      <c r="AR275" s="605"/>
      <c r="AS275" s="605"/>
      <c r="AT275" s="645"/>
      <c r="AU275" s="645"/>
      <c r="AV275" s="605"/>
      <c r="AW275" s="605"/>
      <c r="AX275" s="605"/>
      <c r="AY275" s="605"/>
      <c r="AZ275" s="605"/>
      <c r="BA275" s="645"/>
      <c r="BB275" s="605"/>
    </row>
    <row r="276" spans="1:54" ht="29.1" customHeight="1" thickBot="1" x14ac:dyDescent="0.3">
      <c r="A276" s="597"/>
      <c r="B276" s="592"/>
      <c r="C276" s="598"/>
      <c r="D276" s="592"/>
      <c r="E276" s="598"/>
      <c r="F276" s="591"/>
      <c r="G276" s="591"/>
      <c r="H276" s="599"/>
      <c r="I276" s="600"/>
      <c r="J276" s="600"/>
      <c r="K276" s="600"/>
      <c r="L276" s="592"/>
      <c r="M276" s="592"/>
      <c r="N276" s="592"/>
      <c r="O276" s="592"/>
      <c r="P276" s="591"/>
      <c r="Q276" s="592"/>
      <c r="R276" s="592"/>
      <c r="S276" s="592"/>
      <c r="T276" s="592"/>
      <c r="U276" s="591"/>
      <c r="V276" s="598"/>
      <c r="W276" s="592"/>
      <c r="X276" s="592"/>
      <c r="Y276" s="592"/>
      <c r="Z276" s="592"/>
      <c r="AA276" s="592"/>
      <c r="AB276" s="601"/>
      <c r="AC276" s="601"/>
      <c r="AD276" s="602"/>
      <c r="AE276" s="601"/>
      <c r="AF276" s="601"/>
      <c r="AG276" s="605"/>
      <c r="AH276" s="605"/>
      <c r="AI276" s="605"/>
      <c r="AJ276" s="605"/>
      <c r="AK276" s="605"/>
      <c r="AL276" s="605"/>
      <c r="AM276" s="605"/>
      <c r="AN276" s="605"/>
      <c r="AO276" s="605"/>
      <c r="AP276" s="605"/>
      <c r="AQ276" s="605"/>
      <c r="AR276" s="605"/>
      <c r="AS276" s="605"/>
      <c r="AT276" s="645"/>
      <c r="AU276" s="645"/>
      <c r="AV276" s="605"/>
      <c r="AW276" s="605"/>
      <c r="AX276" s="605"/>
      <c r="AY276" s="605"/>
      <c r="AZ276" s="605"/>
      <c r="BA276" s="645"/>
      <c r="BB276" s="605"/>
    </row>
    <row r="277" spans="1:54" ht="29.1" customHeight="1" thickBot="1" x14ac:dyDescent="0.3">
      <c r="A277" s="597"/>
      <c r="B277" s="592"/>
      <c r="C277" s="598"/>
      <c r="D277" s="592"/>
      <c r="E277" s="598"/>
      <c r="F277" s="591"/>
      <c r="G277" s="591"/>
      <c r="H277" s="599"/>
      <c r="I277" s="600"/>
      <c r="J277" s="600"/>
      <c r="K277" s="600"/>
      <c r="L277" s="592"/>
      <c r="M277" s="592"/>
      <c r="N277" s="592"/>
      <c r="O277" s="592"/>
      <c r="P277" s="591"/>
      <c r="Q277" s="592"/>
      <c r="R277" s="592"/>
      <c r="S277" s="592"/>
      <c r="T277" s="592"/>
      <c r="U277" s="591"/>
      <c r="V277" s="598"/>
      <c r="W277" s="592"/>
      <c r="X277" s="592"/>
      <c r="Y277" s="592"/>
      <c r="Z277" s="592"/>
      <c r="AA277" s="592"/>
      <c r="AB277" s="601"/>
      <c r="AC277" s="601"/>
      <c r="AD277" s="602"/>
      <c r="AE277" s="601"/>
      <c r="AF277" s="601"/>
      <c r="AG277" s="605"/>
      <c r="AH277" s="605"/>
      <c r="AI277" s="605"/>
      <c r="AJ277" s="605"/>
      <c r="AK277" s="605"/>
      <c r="AL277" s="605"/>
      <c r="AM277" s="605"/>
      <c r="AN277" s="605"/>
      <c r="AO277" s="605"/>
      <c r="AP277" s="605"/>
      <c r="AQ277" s="605"/>
      <c r="AR277" s="605"/>
      <c r="AS277" s="605"/>
      <c r="AT277" s="645"/>
      <c r="AU277" s="645"/>
      <c r="AV277" s="605"/>
      <c r="AW277" s="605"/>
      <c r="AX277" s="605"/>
      <c r="AY277" s="605"/>
      <c r="AZ277" s="605"/>
      <c r="BA277" s="645"/>
      <c r="BB277" s="605"/>
    </row>
    <row r="278" spans="1:54" ht="29.1" customHeight="1" thickBot="1" x14ac:dyDescent="0.3">
      <c r="A278" s="597"/>
      <c r="B278" s="592"/>
      <c r="C278" s="598"/>
      <c r="D278" s="592"/>
      <c r="E278" s="598"/>
      <c r="F278" s="591"/>
      <c r="G278" s="591"/>
      <c r="H278" s="599"/>
      <c r="I278" s="600"/>
      <c r="J278" s="600"/>
      <c r="K278" s="600"/>
      <c r="L278" s="592"/>
      <c r="M278" s="592"/>
      <c r="N278" s="592"/>
      <c r="O278" s="592"/>
      <c r="P278" s="591"/>
      <c r="Q278" s="592"/>
      <c r="R278" s="592"/>
      <c r="S278" s="592"/>
      <c r="T278" s="592"/>
      <c r="U278" s="591"/>
      <c r="V278" s="598"/>
      <c r="W278" s="592"/>
      <c r="X278" s="592"/>
      <c r="Y278" s="592"/>
      <c r="Z278" s="592"/>
      <c r="AA278" s="592"/>
      <c r="AB278" s="601"/>
      <c r="AC278" s="601"/>
      <c r="AD278" s="602"/>
      <c r="AE278" s="601"/>
      <c r="AF278" s="601"/>
      <c r="AG278" s="605"/>
      <c r="AH278" s="605"/>
      <c r="AI278" s="605"/>
      <c r="AJ278" s="605"/>
      <c r="AK278" s="605"/>
      <c r="AL278" s="605"/>
      <c r="AM278" s="605"/>
      <c r="AN278" s="605"/>
      <c r="AO278" s="605"/>
      <c r="AP278" s="605"/>
      <c r="AQ278" s="605"/>
      <c r="AR278" s="605"/>
      <c r="AS278" s="605"/>
      <c r="AT278" s="645"/>
      <c r="AU278" s="645"/>
      <c r="AV278" s="605"/>
      <c r="AW278" s="605"/>
      <c r="AX278" s="605"/>
      <c r="AY278" s="605"/>
      <c r="AZ278" s="605"/>
      <c r="BA278" s="645"/>
      <c r="BB278" s="605"/>
    </row>
    <row r="279" spans="1:54" ht="29.1" customHeight="1" thickBot="1" x14ac:dyDescent="0.3">
      <c r="A279" s="597"/>
      <c r="B279" s="592"/>
      <c r="C279" s="598"/>
      <c r="D279" s="592"/>
      <c r="E279" s="598"/>
      <c r="F279" s="591"/>
      <c r="G279" s="591"/>
      <c r="H279" s="599"/>
      <c r="I279" s="600"/>
      <c r="J279" s="600"/>
      <c r="K279" s="600"/>
      <c r="L279" s="592"/>
      <c r="M279" s="592"/>
      <c r="N279" s="592"/>
      <c r="O279" s="592"/>
      <c r="P279" s="591"/>
      <c r="Q279" s="592"/>
      <c r="R279" s="592"/>
      <c r="S279" s="592"/>
      <c r="T279" s="592"/>
      <c r="U279" s="591"/>
      <c r="V279" s="598"/>
      <c r="W279" s="592"/>
      <c r="X279" s="592"/>
      <c r="Y279" s="592"/>
      <c r="Z279" s="592"/>
      <c r="AA279" s="592"/>
      <c r="AB279" s="601"/>
      <c r="AC279" s="601"/>
      <c r="AD279" s="602"/>
      <c r="AE279" s="601"/>
      <c r="AF279" s="601"/>
      <c r="AG279" s="605"/>
      <c r="AH279" s="605"/>
      <c r="AI279" s="605"/>
      <c r="AJ279" s="605"/>
      <c r="AK279" s="605"/>
      <c r="AL279" s="605"/>
      <c r="AM279" s="605"/>
      <c r="AN279" s="605"/>
      <c r="AO279" s="605"/>
      <c r="AP279" s="605"/>
      <c r="AQ279" s="605"/>
      <c r="AR279" s="605"/>
      <c r="AS279" s="605"/>
      <c r="AT279" s="645"/>
      <c r="AU279" s="645"/>
      <c r="AV279" s="605"/>
      <c r="AW279" s="605"/>
      <c r="AX279" s="605"/>
      <c r="AY279" s="605"/>
      <c r="AZ279" s="605"/>
      <c r="BA279" s="645"/>
      <c r="BB279" s="605"/>
    </row>
    <row r="280" spans="1:54" ht="29.1" customHeight="1" thickBot="1" x14ac:dyDescent="0.3">
      <c r="A280" s="597"/>
      <c r="B280" s="592"/>
      <c r="C280" s="598"/>
      <c r="D280" s="592"/>
      <c r="E280" s="598"/>
      <c r="F280" s="591"/>
      <c r="G280" s="591"/>
      <c r="H280" s="599"/>
      <c r="I280" s="600"/>
      <c r="J280" s="600"/>
      <c r="K280" s="600"/>
      <c r="L280" s="592"/>
      <c r="M280" s="592"/>
      <c r="N280" s="592"/>
      <c r="O280" s="592"/>
      <c r="P280" s="591"/>
      <c r="Q280" s="592"/>
      <c r="R280" s="592"/>
      <c r="S280" s="592"/>
      <c r="T280" s="592"/>
      <c r="U280" s="591"/>
      <c r="V280" s="598"/>
      <c r="W280" s="592"/>
      <c r="X280" s="592"/>
      <c r="Y280" s="592"/>
      <c r="Z280" s="592"/>
      <c r="AA280" s="592"/>
      <c r="AB280" s="601"/>
      <c r="AC280" s="601"/>
      <c r="AD280" s="602"/>
      <c r="AE280" s="601"/>
      <c r="AF280" s="601"/>
      <c r="AG280" s="605"/>
      <c r="AH280" s="605"/>
      <c r="AI280" s="605"/>
      <c r="AJ280" s="605"/>
      <c r="AK280" s="605"/>
      <c r="AL280" s="605"/>
      <c r="AM280" s="605"/>
      <c r="AN280" s="605"/>
      <c r="AO280" s="605"/>
      <c r="AP280" s="605"/>
      <c r="AQ280" s="605"/>
      <c r="AR280" s="605"/>
      <c r="AS280" s="605"/>
      <c r="AT280" s="645"/>
      <c r="AU280" s="645"/>
      <c r="AV280" s="605"/>
      <c r="AW280" s="605"/>
      <c r="AX280" s="605"/>
      <c r="AY280" s="605"/>
      <c r="AZ280" s="605"/>
      <c r="BA280" s="645"/>
      <c r="BB280" s="605"/>
    </row>
    <row r="281" spans="1:54" ht="29.1" customHeight="1" thickBot="1" x14ac:dyDescent="0.3">
      <c r="A281" s="597"/>
      <c r="B281" s="592"/>
      <c r="C281" s="598"/>
      <c r="D281" s="592"/>
      <c r="E281" s="598"/>
      <c r="F281" s="591"/>
      <c r="G281" s="591"/>
      <c r="H281" s="599"/>
      <c r="I281" s="600"/>
      <c r="J281" s="600"/>
      <c r="K281" s="600"/>
      <c r="L281" s="592"/>
      <c r="M281" s="592"/>
      <c r="N281" s="592"/>
      <c r="O281" s="592"/>
      <c r="P281" s="591"/>
      <c r="Q281" s="592"/>
      <c r="R281" s="592"/>
      <c r="S281" s="592"/>
      <c r="T281" s="592"/>
      <c r="U281" s="591"/>
      <c r="V281" s="598"/>
      <c r="W281" s="592"/>
      <c r="X281" s="592"/>
      <c r="Y281" s="592"/>
      <c r="Z281" s="592"/>
      <c r="AA281" s="592"/>
      <c r="AB281" s="601"/>
      <c r="AC281" s="601"/>
      <c r="AD281" s="602"/>
      <c r="AE281" s="601"/>
      <c r="AF281" s="601"/>
      <c r="AG281" s="605"/>
      <c r="AH281" s="605"/>
      <c r="AI281" s="605"/>
      <c r="AJ281" s="605"/>
      <c r="AK281" s="605"/>
      <c r="AL281" s="605"/>
      <c r="AM281" s="605"/>
      <c r="AN281" s="605"/>
      <c r="AO281" s="605"/>
      <c r="AP281" s="605"/>
      <c r="AQ281" s="605"/>
      <c r="AR281" s="605"/>
      <c r="AS281" s="605"/>
      <c r="AT281" s="645"/>
      <c r="AU281" s="645"/>
      <c r="AV281" s="605"/>
      <c r="AW281" s="605"/>
      <c r="AX281" s="605"/>
      <c r="AY281" s="605"/>
      <c r="AZ281" s="605"/>
      <c r="BA281" s="645"/>
      <c r="BB281" s="605"/>
    </row>
    <row r="282" spans="1:54" ht="29.1" customHeight="1" thickBot="1" x14ac:dyDescent="0.3">
      <c r="A282" s="597"/>
      <c r="B282" s="592"/>
      <c r="C282" s="598"/>
      <c r="D282" s="592"/>
      <c r="E282" s="598"/>
      <c r="F282" s="591"/>
      <c r="G282" s="591"/>
      <c r="H282" s="599"/>
      <c r="I282" s="600"/>
      <c r="J282" s="600"/>
      <c r="K282" s="600"/>
      <c r="L282" s="592"/>
      <c r="M282" s="592"/>
      <c r="N282" s="592"/>
      <c r="O282" s="592"/>
      <c r="P282" s="591"/>
      <c r="Q282" s="592"/>
      <c r="R282" s="592"/>
      <c r="S282" s="592"/>
      <c r="T282" s="592"/>
      <c r="U282" s="591"/>
      <c r="V282" s="598"/>
      <c r="W282" s="592"/>
      <c r="X282" s="592"/>
      <c r="Y282" s="592"/>
      <c r="Z282" s="592"/>
      <c r="AA282" s="592"/>
      <c r="AB282" s="601"/>
      <c r="AC282" s="601"/>
      <c r="AD282" s="602"/>
      <c r="AE282" s="601"/>
      <c r="AF282" s="601"/>
      <c r="AG282" s="605"/>
      <c r="AH282" s="605"/>
      <c r="AI282" s="605"/>
      <c r="AJ282" s="605"/>
      <c r="AK282" s="605"/>
      <c r="AL282" s="605"/>
      <c r="AM282" s="605"/>
      <c r="AN282" s="605"/>
      <c r="AO282" s="605"/>
      <c r="AP282" s="605"/>
      <c r="AQ282" s="605"/>
      <c r="AR282" s="605"/>
      <c r="AS282" s="605"/>
      <c r="AT282" s="645"/>
      <c r="AU282" s="645"/>
      <c r="AV282" s="605"/>
      <c r="AW282" s="605"/>
      <c r="AX282" s="605"/>
      <c r="AY282" s="605"/>
      <c r="AZ282" s="605"/>
      <c r="BA282" s="645"/>
      <c r="BB282" s="605"/>
    </row>
    <row r="283" spans="1:54" ht="29.1" customHeight="1" thickBot="1" x14ac:dyDescent="0.3">
      <c r="A283" s="597"/>
      <c r="B283" s="592"/>
      <c r="C283" s="598"/>
      <c r="D283" s="592"/>
      <c r="E283" s="598"/>
      <c r="F283" s="591"/>
      <c r="G283" s="591"/>
      <c r="H283" s="599"/>
      <c r="I283" s="600"/>
      <c r="J283" s="600"/>
      <c r="K283" s="600"/>
      <c r="L283" s="592"/>
      <c r="M283" s="592"/>
      <c r="N283" s="592"/>
      <c r="O283" s="592"/>
      <c r="P283" s="591"/>
      <c r="Q283" s="592"/>
      <c r="R283" s="592"/>
      <c r="S283" s="592"/>
      <c r="T283" s="592"/>
      <c r="U283" s="591"/>
      <c r="V283" s="598"/>
      <c r="W283" s="592"/>
      <c r="X283" s="592"/>
      <c r="Y283" s="592"/>
      <c r="Z283" s="592"/>
      <c r="AA283" s="592"/>
      <c r="AB283" s="601"/>
      <c r="AC283" s="601"/>
      <c r="AD283" s="602"/>
      <c r="AE283" s="601"/>
      <c r="AF283" s="601"/>
      <c r="AG283" s="605"/>
      <c r="AH283" s="605"/>
      <c r="AI283" s="605"/>
      <c r="AJ283" s="605"/>
      <c r="AK283" s="605"/>
      <c r="AL283" s="605"/>
      <c r="AM283" s="605"/>
      <c r="AN283" s="605"/>
      <c r="AO283" s="605"/>
      <c r="AP283" s="605"/>
      <c r="AQ283" s="605"/>
      <c r="AR283" s="605"/>
      <c r="AS283" s="605"/>
      <c r="AT283" s="645"/>
      <c r="AU283" s="645"/>
      <c r="AV283" s="605"/>
      <c r="AW283" s="605"/>
      <c r="AX283" s="605"/>
      <c r="AY283" s="605"/>
      <c r="AZ283" s="605"/>
      <c r="BA283" s="645"/>
      <c r="BB283" s="605"/>
    </row>
    <row r="284" spans="1:54" ht="29.1" customHeight="1" thickBot="1" x14ac:dyDescent="0.3">
      <c r="A284" s="597"/>
      <c r="B284" s="592"/>
      <c r="C284" s="598"/>
      <c r="D284" s="592"/>
      <c r="E284" s="598"/>
      <c r="F284" s="591"/>
      <c r="G284" s="591"/>
      <c r="H284" s="599"/>
      <c r="I284" s="600"/>
      <c r="J284" s="600"/>
      <c r="K284" s="600"/>
      <c r="L284" s="592"/>
      <c r="M284" s="592"/>
      <c r="N284" s="592"/>
      <c r="O284" s="592"/>
      <c r="P284" s="591"/>
      <c r="Q284" s="592"/>
      <c r="R284" s="592"/>
      <c r="S284" s="592"/>
      <c r="T284" s="592"/>
      <c r="U284" s="591"/>
      <c r="V284" s="598"/>
      <c r="W284" s="592"/>
      <c r="X284" s="592"/>
      <c r="Y284" s="592"/>
      <c r="Z284" s="592"/>
      <c r="AA284" s="592"/>
      <c r="AB284" s="601"/>
      <c r="AC284" s="601"/>
      <c r="AD284" s="602"/>
      <c r="AE284" s="601"/>
      <c r="AF284" s="601"/>
      <c r="AG284" s="605"/>
      <c r="AH284" s="605"/>
      <c r="AI284" s="605"/>
      <c r="AJ284" s="605"/>
      <c r="AK284" s="605"/>
      <c r="AL284" s="605"/>
      <c r="AM284" s="605"/>
      <c r="AN284" s="605"/>
      <c r="AO284" s="605"/>
      <c r="AP284" s="605"/>
      <c r="AQ284" s="605"/>
      <c r="AR284" s="605"/>
      <c r="AS284" s="605"/>
      <c r="AT284" s="645"/>
      <c r="AU284" s="645"/>
      <c r="AV284" s="605"/>
      <c r="AW284" s="605"/>
      <c r="AX284" s="605"/>
      <c r="AY284" s="605"/>
      <c r="AZ284" s="605"/>
      <c r="BA284" s="645"/>
      <c r="BB284" s="605"/>
    </row>
    <row r="285" spans="1:54" ht="29.1" customHeight="1" thickBot="1" x14ac:dyDescent="0.3">
      <c r="A285" s="597"/>
      <c r="B285" s="592"/>
      <c r="C285" s="598"/>
      <c r="D285" s="592"/>
      <c r="E285" s="598"/>
      <c r="F285" s="591"/>
      <c r="G285" s="591"/>
      <c r="H285" s="599"/>
      <c r="I285" s="600"/>
      <c r="J285" s="600"/>
      <c r="K285" s="600"/>
      <c r="L285" s="592"/>
      <c r="M285" s="592"/>
      <c r="N285" s="592"/>
      <c r="O285" s="592"/>
      <c r="P285" s="591"/>
      <c r="Q285" s="592"/>
      <c r="R285" s="592"/>
      <c r="S285" s="592"/>
      <c r="T285" s="592"/>
      <c r="U285" s="591"/>
      <c r="V285" s="598"/>
      <c r="W285" s="592"/>
      <c r="X285" s="592"/>
      <c r="Y285" s="592"/>
      <c r="Z285" s="592"/>
      <c r="AA285" s="592"/>
      <c r="AB285" s="601"/>
      <c r="AC285" s="601"/>
      <c r="AD285" s="602"/>
      <c r="AE285" s="601"/>
      <c r="AF285" s="601"/>
      <c r="AG285" s="605"/>
      <c r="AH285" s="605"/>
      <c r="AI285" s="605"/>
      <c r="AJ285" s="605"/>
      <c r="AK285" s="605"/>
      <c r="AL285" s="605"/>
      <c r="AM285" s="605"/>
      <c r="AN285" s="605"/>
      <c r="AO285" s="605"/>
      <c r="AP285" s="605"/>
      <c r="AQ285" s="605"/>
      <c r="AR285" s="605"/>
      <c r="AS285" s="605"/>
      <c r="AT285" s="645"/>
      <c r="AU285" s="645"/>
      <c r="AV285" s="605"/>
      <c r="AW285" s="605"/>
      <c r="AX285" s="605"/>
      <c r="AY285" s="605"/>
      <c r="AZ285" s="605"/>
      <c r="BA285" s="645"/>
      <c r="BB285" s="605"/>
    </row>
    <row r="286" spans="1:54" ht="29.1" customHeight="1" thickBot="1" x14ac:dyDescent="0.3">
      <c r="A286" s="597"/>
      <c r="B286" s="592"/>
      <c r="C286" s="598"/>
      <c r="D286" s="592"/>
      <c r="E286" s="598"/>
      <c r="F286" s="591"/>
      <c r="G286" s="591"/>
      <c r="H286" s="599"/>
      <c r="I286" s="600"/>
      <c r="J286" s="600"/>
      <c r="K286" s="600"/>
      <c r="L286" s="592"/>
      <c r="M286" s="592"/>
      <c r="N286" s="592"/>
      <c r="O286" s="592"/>
      <c r="P286" s="591"/>
      <c r="Q286" s="592"/>
      <c r="R286" s="592"/>
      <c r="S286" s="592"/>
      <c r="T286" s="592"/>
      <c r="U286" s="591"/>
      <c r="V286" s="598"/>
      <c r="W286" s="592"/>
      <c r="X286" s="592"/>
      <c r="Y286" s="592"/>
      <c r="Z286" s="592"/>
      <c r="AA286" s="592"/>
      <c r="AB286" s="601"/>
      <c r="AC286" s="601"/>
      <c r="AD286" s="602"/>
      <c r="AE286" s="601"/>
      <c r="AF286" s="601"/>
      <c r="AG286" s="605"/>
      <c r="AH286" s="605"/>
      <c r="AI286" s="605"/>
      <c r="AJ286" s="605"/>
      <c r="AK286" s="605"/>
      <c r="AL286" s="605"/>
      <c r="AM286" s="605"/>
      <c r="AN286" s="605"/>
      <c r="AO286" s="605"/>
      <c r="AP286" s="605"/>
      <c r="AQ286" s="605"/>
      <c r="AR286" s="605"/>
      <c r="AS286" s="605"/>
      <c r="AT286" s="645"/>
      <c r="AU286" s="645"/>
      <c r="AV286" s="605"/>
      <c r="AW286" s="605"/>
      <c r="AX286" s="605"/>
      <c r="AY286" s="605"/>
      <c r="AZ286" s="605"/>
      <c r="BA286" s="645"/>
      <c r="BB286" s="605"/>
    </row>
    <row r="287" spans="1:54" ht="29.1" customHeight="1" thickBot="1" x14ac:dyDescent="0.3">
      <c r="A287" s="597"/>
      <c r="B287" s="592"/>
      <c r="C287" s="598"/>
      <c r="D287" s="592"/>
      <c r="E287" s="598"/>
      <c r="F287" s="591"/>
      <c r="G287" s="591"/>
      <c r="H287" s="599"/>
      <c r="I287" s="600"/>
      <c r="J287" s="600"/>
      <c r="K287" s="600"/>
      <c r="L287" s="592"/>
      <c r="M287" s="592"/>
      <c r="N287" s="592"/>
      <c r="O287" s="592"/>
      <c r="P287" s="591"/>
      <c r="Q287" s="592"/>
      <c r="R287" s="592"/>
      <c r="S287" s="592"/>
      <c r="T287" s="592"/>
      <c r="U287" s="591"/>
      <c r="V287" s="598"/>
      <c r="W287" s="592"/>
      <c r="X287" s="592"/>
      <c r="Y287" s="592"/>
      <c r="Z287" s="592"/>
      <c r="AA287" s="592"/>
      <c r="AB287" s="601"/>
      <c r="AC287" s="601"/>
      <c r="AD287" s="602"/>
      <c r="AE287" s="601"/>
      <c r="AF287" s="601"/>
      <c r="AG287" s="605"/>
      <c r="AH287" s="605"/>
      <c r="AI287" s="605"/>
      <c r="AJ287" s="605"/>
      <c r="AK287" s="605"/>
      <c r="AL287" s="605"/>
      <c r="AM287" s="605"/>
      <c r="AN287" s="605"/>
      <c r="AO287" s="605"/>
      <c r="AP287" s="605"/>
      <c r="AQ287" s="605"/>
      <c r="AR287" s="605"/>
      <c r="AS287" s="605"/>
      <c r="AT287" s="645"/>
      <c r="AU287" s="645"/>
      <c r="AV287" s="605"/>
      <c r="AW287" s="605"/>
      <c r="AX287" s="605"/>
      <c r="AY287" s="605"/>
      <c r="AZ287" s="605"/>
      <c r="BA287" s="645"/>
      <c r="BB287" s="605"/>
    </row>
    <row r="288" spans="1:54" ht="29.1" customHeight="1" thickBot="1" x14ac:dyDescent="0.3">
      <c r="A288" s="597"/>
      <c r="B288" s="592"/>
      <c r="C288" s="598"/>
      <c r="D288" s="592"/>
      <c r="E288" s="598"/>
      <c r="F288" s="591"/>
      <c r="G288" s="591"/>
      <c r="H288" s="599"/>
      <c r="I288" s="600"/>
      <c r="J288" s="600"/>
      <c r="K288" s="600"/>
      <c r="L288" s="592"/>
      <c r="M288" s="592"/>
      <c r="N288" s="592"/>
      <c r="O288" s="592"/>
      <c r="P288" s="591"/>
      <c r="Q288" s="592"/>
      <c r="R288" s="592"/>
      <c r="S288" s="592"/>
      <c r="T288" s="592"/>
      <c r="U288" s="591"/>
      <c r="V288" s="598"/>
      <c r="W288" s="592"/>
      <c r="X288" s="592"/>
      <c r="Y288" s="592"/>
      <c r="Z288" s="592"/>
      <c r="AA288" s="592"/>
      <c r="AB288" s="601"/>
      <c r="AC288" s="601"/>
      <c r="AD288" s="602"/>
      <c r="AE288" s="601"/>
      <c r="AF288" s="601"/>
      <c r="AG288" s="605"/>
      <c r="AH288" s="605"/>
      <c r="AI288" s="605"/>
      <c r="AJ288" s="605"/>
      <c r="AK288" s="605"/>
      <c r="AL288" s="605"/>
      <c r="AM288" s="605"/>
      <c r="AN288" s="605"/>
      <c r="AO288" s="605"/>
      <c r="AP288" s="605"/>
      <c r="AQ288" s="605"/>
      <c r="AR288" s="605"/>
      <c r="AS288" s="605"/>
      <c r="AT288" s="645"/>
      <c r="AU288" s="645"/>
      <c r="AV288" s="605"/>
      <c r="AW288" s="605"/>
      <c r="AX288" s="605"/>
      <c r="AY288" s="605"/>
      <c r="AZ288" s="605"/>
      <c r="BA288" s="645"/>
      <c r="BB288" s="605"/>
    </row>
    <row r="289" spans="1:54" ht="29.1" customHeight="1" thickBot="1" x14ac:dyDescent="0.3">
      <c r="A289" s="597"/>
      <c r="B289" s="592"/>
      <c r="C289" s="598"/>
      <c r="D289" s="592"/>
      <c r="E289" s="598"/>
      <c r="F289" s="591"/>
      <c r="G289" s="591"/>
      <c r="H289" s="599"/>
      <c r="I289" s="600"/>
      <c r="J289" s="600"/>
      <c r="K289" s="600"/>
      <c r="L289" s="592"/>
      <c r="M289" s="592"/>
      <c r="N289" s="592"/>
      <c r="O289" s="592"/>
      <c r="P289" s="591"/>
      <c r="Q289" s="592"/>
      <c r="R289" s="592"/>
      <c r="S289" s="592"/>
      <c r="T289" s="592"/>
      <c r="U289" s="591"/>
      <c r="V289" s="598"/>
      <c r="W289" s="592"/>
      <c r="X289" s="592"/>
      <c r="Y289" s="592"/>
      <c r="Z289" s="592"/>
      <c r="AA289" s="592"/>
      <c r="AB289" s="601"/>
      <c r="AC289" s="601"/>
      <c r="AD289" s="602"/>
      <c r="AE289" s="601"/>
      <c r="AF289" s="601"/>
      <c r="AG289" s="605"/>
      <c r="AH289" s="605"/>
      <c r="AI289" s="605"/>
      <c r="AJ289" s="605"/>
      <c r="AK289" s="605"/>
      <c r="AL289" s="605"/>
      <c r="AM289" s="605"/>
      <c r="AN289" s="605"/>
      <c r="AO289" s="605"/>
      <c r="AP289" s="605"/>
      <c r="AQ289" s="605"/>
      <c r="AR289" s="605"/>
      <c r="AS289" s="605"/>
      <c r="AT289" s="645"/>
      <c r="AU289" s="645"/>
      <c r="AV289" s="605"/>
      <c r="AW289" s="605"/>
      <c r="AX289" s="605"/>
      <c r="AY289" s="605"/>
      <c r="AZ289" s="605"/>
      <c r="BA289" s="645"/>
      <c r="BB289" s="605"/>
    </row>
    <row r="290" spans="1:54" ht="29.1" customHeight="1" thickBot="1" x14ac:dyDescent="0.3">
      <c r="A290" s="597"/>
      <c r="B290" s="592"/>
      <c r="C290" s="598"/>
      <c r="D290" s="592"/>
      <c r="E290" s="598"/>
      <c r="F290" s="591"/>
      <c r="G290" s="591"/>
      <c r="H290" s="599"/>
      <c r="I290" s="600"/>
      <c r="J290" s="600"/>
      <c r="K290" s="600"/>
      <c r="L290" s="592"/>
      <c r="M290" s="592"/>
      <c r="N290" s="592"/>
      <c r="O290" s="592"/>
      <c r="P290" s="591"/>
      <c r="Q290" s="592"/>
      <c r="R290" s="592"/>
      <c r="S290" s="592"/>
      <c r="T290" s="592"/>
      <c r="U290" s="591"/>
      <c r="V290" s="598"/>
      <c r="W290" s="592"/>
      <c r="X290" s="592"/>
      <c r="Y290" s="592"/>
      <c r="Z290" s="592"/>
      <c r="AA290" s="592"/>
      <c r="AB290" s="601"/>
      <c r="AC290" s="601"/>
      <c r="AD290" s="602"/>
      <c r="AE290" s="601"/>
      <c r="AF290" s="601"/>
      <c r="AG290" s="605"/>
      <c r="AH290" s="605"/>
      <c r="AI290" s="605"/>
      <c r="AJ290" s="605"/>
      <c r="AK290" s="605"/>
      <c r="AL290" s="605"/>
      <c r="AM290" s="605"/>
      <c r="AN290" s="605"/>
      <c r="AO290" s="605"/>
      <c r="AP290" s="605"/>
      <c r="AQ290" s="605"/>
      <c r="AR290" s="605"/>
      <c r="AS290" s="605"/>
      <c r="AT290" s="645"/>
      <c r="AU290" s="645"/>
      <c r="AV290" s="605"/>
      <c r="AW290" s="605"/>
      <c r="AX290" s="605"/>
      <c r="AY290" s="605"/>
      <c r="AZ290" s="605"/>
      <c r="BA290" s="645"/>
      <c r="BB290" s="605"/>
    </row>
    <row r="291" spans="1:54" ht="29.1" customHeight="1" thickBot="1" x14ac:dyDescent="0.3">
      <c r="A291" s="597"/>
      <c r="B291" s="592"/>
      <c r="C291" s="598"/>
      <c r="D291" s="592"/>
      <c r="E291" s="598"/>
      <c r="F291" s="591"/>
      <c r="G291" s="591"/>
      <c r="H291" s="599"/>
      <c r="I291" s="600"/>
      <c r="J291" s="600"/>
      <c r="K291" s="600"/>
      <c r="L291" s="592"/>
      <c r="M291" s="592"/>
      <c r="N291" s="592"/>
      <c r="O291" s="592"/>
      <c r="P291" s="591"/>
      <c r="Q291" s="592"/>
      <c r="R291" s="592"/>
      <c r="S291" s="592"/>
      <c r="T291" s="592"/>
      <c r="U291" s="591"/>
      <c r="V291" s="598"/>
      <c r="W291" s="592"/>
      <c r="X291" s="592"/>
      <c r="Y291" s="592"/>
      <c r="Z291" s="592"/>
      <c r="AA291" s="592"/>
      <c r="AB291" s="601"/>
      <c r="AC291" s="601"/>
      <c r="AD291" s="602"/>
      <c r="AE291" s="601"/>
      <c r="AF291" s="601"/>
      <c r="AG291" s="605"/>
      <c r="AH291" s="605"/>
      <c r="AI291" s="605"/>
      <c r="AJ291" s="605"/>
      <c r="AK291" s="605"/>
      <c r="AL291" s="605"/>
      <c r="AM291" s="605"/>
      <c r="AN291" s="605"/>
      <c r="AO291" s="605"/>
      <c r="AP291" s="605"/>
      <c r="AQ291" s="605"/>
      <c r="AR291" s="605"/>
      <c r="AS291" s="605"/>
      <c r="AT291" s="645"/>
      <c r="AU291" s="645"/>
      <c r="AV291" s="605"/>
      <c r="AW291" s="605"/>
      <c r="AX291" s="605"/>
      <c r="AY291" s="605"/>
      <c r="AZ291" s="605"/>
      <c r="BA291" s="645"/>
      <c r="BB291" s="605"/>
    </row>
    <row r="292" spans="1:54" ht="29.1" customHeight="1" thickBot="1" x14ac:dyDescent="0.3">
      <c r="A292" s="597"/>
      <c r="B292" s="592"/>
      <c r="C292" s="598"/>
      <c r="D292" s="592"/>
      <c r="E292" s="598"/>
      <c r="F292" s="591"/>
      <c r="G292" s="591"/>
      <c r="H292" s="599"/>
      <c r="I292" s="600"/>
      <c r="J292" s="600"/>
      <c r="K292" s="600"/>
      <c r="L292" s="592"/>
      <c r="M292" s="592"/>
      <c r="N292" s="592"/>
      <c r="O292" s="592"/>
      <c r="P292" s="591"/>
      <c r="Q292" s="592"/>
      <c r="R292" s="592"/>
      <c r="S292" s="592"/>
      <c r="T292" s="592"/>
      <c r="U292" s="591"/>
      <c r="V292" s="598"/>
      <c r="W292" s="592"/>
      <c r="X292" s="592"/>
      <c r="Y292" s="592"/>
      <c r="Z292" s="592"/>
      <c r="AA292" s="592"/>
      <c r="AB292" s="601"/>
      <c r="AC292" s="601"/>
      <c r="AD292" s="602"/>
      <c r="AE292" s="601"/>
      <c r="AF292" s="601"/>
      <c r="AG292" s="605"/>
      <c r="AH292" s="605"/>
      <c r="AI292" s="605"/>
      <c r="AJ292" s="605"/>
      <c r="AK292" s="605"/>
      <c r="AL292" s="605"/>
      <c r="AM292" s="605"/>
      <c r="AN292" s="605"/>
      <c r="AO292" s="605"/>
      <c r="AP292" s="605"/>
      <c r="AQ292" s="605"/>
      <c r="AR292" s="605"/>
      <c r="AS292" s="605"/>
      <c r="AT292" s="645"/>
      <c r="AU292" s="645"/>
      <c r="AV292" s="605"/>
      <c r="AW292" s="605"/>
      <c r="AX292" s="605"/>
      <c r="AY292" s="605"/>
      <c r="AZ292" s="605"/>
      <c r="BA292" s="645"/>
      <c r="BB292" s="605"/>
    </row>
    <row r="293" spans="1:54" ht="29.1" customHeight="1" thickBot="1" x14ac:dyDescent="0.3">
      <c r="A293" s="597"/>
      <c r="B293" s="592"/>
      <c r="C293" s="598"/>
      <c r="D293" s="592"/>
      <c r="E293" s="598"/>
      <c r="F293" s="591"/>
      <c r="G293" s="591"/>
      <c r="H293" s="599"/>
      <c r="I293" s="600"/>
      <c r="J293" s="600"/>
      <c r="K293" s="600"/>
      <c r="L293" s="592"/>
      <c r="M293" s="592"/>
      <c r="N293" s="592"/>
      <c r="O293" s="592"/>
      <c r="P293" s="591"/>
      <c r="Q293" s="592"/>
      <c r="R293" s="592"/>
      <c r="S293" s="592"/>
      <c r="T293" s="592"/>
      <c r="U293" s="591"/>
      <c r="V293" s="598"/>
      <c r="W293" s="592"/>
      <c r="X293" s="592"/>
      <c r="Y293" s="592"/>
      <c r="Z293" s="592"/>
      <c r="AA293" s="592"/>
      <c r="AB293" s="601"/>
      <c r="AC293" s="601"/>
      <c r="AD293" s="602"/>
      <c r="AE293" s="601"/>
      <c r="AF293" s="601"/>
      <c r="AG293" s="605"/>
      <c r="AH293" s="605"/>
      <c r="AI293" s="605"/>
      <c r="AJ293" s="605"/>
      <c r="AK293" s="605"/>
      <c r="AL293" s="605"/>
      <c r="AM293" s="605"/>
      <c r="AN293" s="605"/>
      <c r="AO293" s="605"/>
      <c r="AP293" s="605"/>
      <c r="AQ293" s="605"/>
      <c r="AR293" s="605"/>
      <c r="AS293" s="605"/>
      <c r="AT293" s="645"/>
      <c r="AU293" s="645"/>
      <c r="AV293" s="605"/>
      <c r="AW293" s="605"/>
      <c r="AX293" s="605"/>
      <c r="AY293" s="605"/>
      <c r="AZ293" s="605"/>
      <c r="BA293" s="645"/>
      <c r="BB293" s="605"/>
    </row>
    <row r="294" spans="1:54" ht="29.1" customHeight="1" thickBot="1" x14ac:dyDescent="0.3">
      <c r="A294" s="597"/>
      <c r="B294" s="592"/>
      <c r="C294" s="598"/>
      <c r="D294" s="592"/>
      <c r="E294" s="598"/>
      <c r="F294" s="591"/>
      <c r="G294" s="591"/>
      <c r="H294" s="599"/>
      <c r="I294" s="600"/>
      <c r="J294" s="600"/>
      <c r="K294" s="600"/>
      <c r="L294" s="592"/>
      <c r="M294" s="592"/>
      <c r="N294" s="592"/>
      <c r="O294" s="592"/>
      <c r="P294" s="591"/>
      <c r="Q294" s="592"/>
      <c r="R294" s="592"/>
      <c r="S294" s="592"/>
      <c r="T294" s="592"/>
      <c r="U294" s="591"/>
      <c r="V294" s="598"/>
      <c r="W294" s="592"/>
      <c r="X294" s="592"/>
      <c r="Y294" s="592"/>
      <c r="Z294" s="592"/>
      <c r="AA294" s="592"/>
      <c r="AB294" s="601"/>
      <c r="AC294" s="601"/>
      <c r="AD294" s="602"/>
      <c r="AE294" s="601"/>
      <c r="AF294" s="601"/>
      <c r="AG294" s="605"/>
      <c r="AH294" s="605"/>
      <c r="AI294" s="605"/>
      <c r="AJ294" s="605"/>
      <c r="AK294" s="605"/>
      <c r="AL294" s="605"/>
      <c r="AM294" s="605"/>
      <c r="AN294" s="605"/>
      <c r="AO294" s="605"/>
      <c r="AP294" s="605"/>
      <c r="AQ294" s="605"/>
      <c r="AR294" s="605"/>
      <c r="AS294" s="605"/>
      <c r="AT294" s="645"/>
      <c r="AU294" s="645"/>
      <c r="AV294" s="605"/>
      <c r="AW294" s="605"/>
      <c r="AX294" s="605"/>
      <c r="AY294" s="605"/>
      <c r="AZ294" s="605"/>
      <c r="BA294" s="645"/>
      <c r="BB294" s="605"/>
    </row>
    <row r="295" spans="1:54" ht="29.1" customHeight="1" thickBot="1" x14ac:dyDescent="0.3">
      <c r="A295" s="597"/>
      <c r="B295" s="592"/>
      <c r="C295" s="598"/>
      <c r="D295" s="592"/>
      <c r="E295" s="598"/>
      <c r="F295" s="591"/>
      <c r="G295" s="591"/>
      <c r="H295" s="599"/>
      <c r="I295" s="600"/>
      <c r="J295" s="600"/>
      <c r="K295" s="600"/>
      <c r="L295" s="592"/>
      <c r="M295" s="592"/>
      <c r="N295" s="592"/>
      <c r="O295" s="592"/>
      <c r="P295" s="591"/>
      <c r="Q295" s="592"/>
      <c r="R295" s="592"/>
      <c r="S295" s="592"/>
      <c r="T295" s="592"/>
      <c r="U295" s="591"/>
      <c r="V295" s="598"/>
      <c r="W295" s="592"/>
      <c r="X295" s="592"/>
      <c r="Y295" s="592"/>
      <c r="Z295" s="592"/>
      <c r="AA295" s="592"/>
      <c r="AB295" s="601"/>
      <c r="AC295" s="601"/>
      <c r="AD295" s="602"/>
      <c r="AE295" s="601"/>
      <c r="AF295" s="601"/>
      <c r="AG295" s="605"/>
      <c r="AH295" s="605"/>
      <c r="AI295" s="605"/>
      <c r="AJ295" s="605"/>
      <c r="AK295" s="605"/>
      <c r="AL295" s="605"/>
      <c r="AM295" s="605"/>
      <c r="AN295" s="605"/>
      <c r="AO295" s="605"/>
      <c r="AP295" s="605"/>
      <c r="AQ295" s="605"/>
      <c r="AR295" s="605"/>
      <c r="AS295" s="605"/>
      <c r="AT295" s="645"/>
      <c r="AU295" s="645"/>
      <c r="AV295" s="605"/>
      <c r="AW295" s="605"/>
      <c r="AX295" s="605"/>
      <c r="AY295" s="605"/>
      <c r="AZ295" s="605"/>
      <c r="BA295" s="645"/>
      <c r="BB295" s="605"/>
    </row>
    <row r="296" spans="1:54" ht="29.1" customHeight="1" thickBot="1" x14ac:dyDescent="0.3">
      <c r="A296" s="597"/>
      <c r="B296" s="592"/>
      <c r="C296" s="598"/>
      <c r="D296" s="592"/>
      <c r="E296" s="598"/>
      <c r="F296" s="591"/>
      <c r="G296" s="591"/>
      <c r="H296" s="599"/>
      <c r="I296" s="600"/>
      <c r="J296" s="600"/>
      <c r="K296" s="600"/>
      <c r="L296" s="592"/>
      <c r="M296" s="592"/>
      <c r="N296" s="592"/>
      <c r="O296" s="592"/>
      <c r="P296" s="591"/>
      <c r="Q296" s="592"/>
      <c r="R296" s="592"/>
      <c r="S296" s="592"/>
      <c r="T296" s="592"/>
      <c r="U296" s="591"/>
      <c r="V296" s="598"/>
      <c r="W296" s="592"/>
      <c r="X296" s="592"/>
      <c r="Y296" s="592"/>
      <c r="Z296" s="592"/>
      <c r="AA296" s="592"/>
      <c r="AB296" s="601"/>
      <c r="AC296" s="601"/>
      <c r="AD296" s="602"/>
      <c r="AE296" s="601"/>
      <c r="AF296" s="601"/>
      <c r="AG296" s="605"/>
      <c r="AH296" s="605"/>
      <c r="AI296" s="605"/>
      <c r="AJ296" s="605"/>
      <c r="AK296" s="605"/>
      <c r="AL296" s="605"/>
      <c r="AM296" s="605"/>
      <c r="AN296" s="605"/>
      <c r="AO296" s="605"/>
      <c r="AP296" s="605"/>
      <c r="AQ296" s="605"/>
      <c r="AR296" s="605"/>
      <c r="AS296" s="605"/>
      <c r="AT296" s="645"/>
      <c r="AU296" s="645"/>
      <c r="AV296" s="605"/>
      <c r="AW296" s="605"/>
      <c r="AX296" s="605"/>
      <c r="AY296" s="605"/>
      <c r="AZ296" s="605"/>
      <c r="BA296" s="645"/>
      <c r="BB296" s="605"/>
    </row>
    <row r="297" spans="1:54" ht="29.1" customHeight="1" thickBot="1" x14ac:dyDescent="0.3">
      <c r="A297" s="597"/>
      <c r="B297" s="592"/>
      <c r="C297" s="598"/>
      <c r="D297" s="592"/>
      <c r="E297" s="598"/>
      <c r="F297" s="591"/>
      <c r="G297" s="591"/>
      <c r="H297" s="599"/>
      <c r="I297" s="600"/>
      <c r="J297" s="600"/>
      <c r="K297" s="600"/>
      <c r="L297" s="592"/>
      <c r="M297" s="592"/>
      <c r="N297" s="592"/>
      <c r="O297" s="592"/>
      <c r="P297" s="591"/>
      <c r="Q297" s="592"/>
      <c r="R297" s="592"/>
      <c r="S297" s="592"/>
      <c r="T297" s="592"/>
      <c r="U297" s="591"/>
      <c r="V297" s="598"/>
      <c r="W297" s="592"/>
      <c r="X297" s="592"/>
      <c r="Y297" s="592"/>
      <c r="Z297" s="592"/>
      <c r="AA297" s="592"/>
      <c r="AB297" s="601"/>
      <c r="AC297" s="601"/>
      <c r="AD297" s="602"/>
      <c r="AE297" s="601"/>
      <c r="AF297" s="601"/>
      <c r="AG297" s="605"/>
      <c r="AH297" s="605"/>
      <c r="AI297" s="605"/>
      <c r="AJ297" s="605"/>
      <c r="AK297" s="605"/>
      <c r="AL297" s="605"/>
      <c r="AM297" s="605"/>
      <c r="AN297" s="605"/>
      <c r="AO297" s="605"/>
      <c r="AP297" s="605"/>
      <c r="AQ297" s="605"/>
      <c r="AR297" s="605"/>
      <c r="AS297" s="605"/>
      <c r="AT297" s="645"/>
      <c r="AU297" s="645"/>
      <c r="AV297" s="605"/>
      <c r="AW297" s="605"/>
      <c r="AX297" s="605"/>
      <c r="AY297" s="605"/>
      <c r="AZ297" s="605"/>
      <c r="BA297" s="645"/>
      <c r="BB297" s="605"/>
    </row>
    <row r="298" spans="1:54" ht="29.1" customHeight="1" thickBot="1" x14ac:dyDescent="0.3">
      <c r="A298" s="597"/>
      <c r="B298" s="592"/>
      <c r="C298" s="598"/>
      <c r="D298" s="592"/>
      <c r="E298" s="598"/>
      <c r="F298" s="591"/>
      <c r="G298" s="591"/>
      <c r="H298" s="599"/>
      <c r="I298" s="600"/>
      <c r="J298" s="600"/>
      <c r="K298" s="600"/>
      <c r="L298" s="592"/>
      <c r="M298" s="592"/>
      <c r="N298" s="592"/>
      <c r="O298" s="592"/>
      <c r="P298" s="591"/>
      <c r="Q298" s="592"/>
      <c r="R298" s="592"/>
      <c r="S298" s="592"/>
      <c r="T298" s="592"/>
      <c r="U298" s="591"/>
      <c r="V298" s="598"/>
      <c r="W298" s="592"/>
      <c r="X298" s="592"/>
      <c r="Y298" s="592"/>
      <c r="Z298" s="592"/>
      <c r="AA298" s="592"/>
      <c r="AB298" s="601"/>
      <c r="AC298" s="601"/>
      <c r="AD298" s="602"/>
      <c r="AE298" s="601"/>
      <c r="AF298" s="601"/>
      <c r="AG298" s="605"/>
      <c r="AH298" s="605"/>
      <c r="AI298" s="605"/>
      <c r="AJ298" s="605"/>
      <c r="AK298" s="605"/>
      <c r="AL298" s="605"/>
      <c r="AM298" s="605"/>
      <c r="AN298" s="605"/>
      <c r="AO298" s="605"/>
      <c r="AP298" s="605"/>
      <c r="AQ298" s="605"/>
      <c r="AR298" s="605"/>
      <c r="AS298" s="605"/>
      <c r="AT298" s="645"/>
      <c r="AU298" s="645"/>
      <c r="AV298" s="605"/>
      <c r="AW298" s="605"/>
      <c r="AX298" s="605"/>
      <c r="AY298" s="605"/>
      <c r="AZ298" s="605"/>
      <c r="BA298" s="645"/>
      <c r="BB298" s="605"/>
    </row>
    <row r="299" spans="1:54" ht="29.1" customHeight="1" thickBot="1" x14ac:dyDescent="0.3">
      <c r="A299" s="597"/>
      <c r="B299" s="592"/>
      <c r="C299" s="598"/>
      <c r="D299" s="592"/>
      <c r="E299" s="598"/>
      <c r="F299" s="591"/>
      <c r="G299" s="591"/>
      <c r="H299" s="599"/>
      <c r="I299" s="600"/>
      <c r="J299" s="600"/>
      <c r="K299" s="600"/>
      <c r="L299" s="592"/>
      <c r="M299" s="592"/>
      <c r="N299" s="592"/>
      <c r="O299" s="592"/>
      <c r="P299" s="591"/>
      <c r="Q299" s="592"/>
      <c r="R299" s="592"/>
      <c r="S299" s="592"/>
      <c r="T299" s="592"/>
      <c r="U299" s="591"/>
      <c r="V299" s="598"/>
      <c r="W299" s="592"/>
      <c r="X299" s="592"/>
      <c r="Y299" s="592"/>
      <c r="Z299" s="592"/>
      <c r="AA299" s="592"/>
      <c r="AB299" s="601"/>
      <c r="AC299" s="601"/>
      <c r="AD299" s="602"/>
      <c r="AE299" s="601"/>
      <c r="AF299" s="601"/>
      <c r="AG299" s="605"/>
      <c r="AH299" s="605"/>
      <c r="AI299" s="605"/>
      <c r="AJ299" s="605"/>
      <c r="AK299" s="605"/>
      <c r="AL299" s="605"/>
      <c r="AM299" s="605"/>
      <c r="AN299" s="605"/>
      <c r="AO299" s="605"/>
      <c r="AP299" s="605"/>
      <c r="AQ299" s="605"/>
      <c r="AR299" s="605"/>
      <c r="AS299" s="605"/>
      <c r="AT299" s="645"/>
      <c r="AU299" s="645"/>
      <c r="AV299" s="605"/>
      <c r="AW299" s="605"/>
      <c r="AX299" s="605"/>
      <c r="AY299" s="605"/>
      <c r="AZ299" s="605"/>
      <c r="BA299" s="645"/>
      <c r="BB299" s="605"/>
    </row>
    <row r="300" spans="1:54" ht="29.1" customHeight="1" thickBot="1" x14ac:dyDescent="0.3">
      <c r="A300" s="597"/>
      <c r="B300" s="592"/>
      <c r="C300" s="598"/>
      <c r="D300" s="592"/>
      <c r="E300" s="598"/>
      <c r="F300" s="591"/>
      <c r="G300" s="591"/>
      <c r="H300" s="599"/>
      <c r="I300" s="600"/>
      <c r="J300" s="600"/>
      <c r="K300" s="600"/>
      <c r="L300" s="592"/>
      <c r="M300" s="592"/>
      <c r="N300" s="592"/>
      <c r="O300" s="592"/>
      <c r="P300" s="591"/>
      <c r="Q300" s="592"/>
      <c r="R300" s="592"/>
      <c r="S300" s="592"/>
      <c r="T300" s="592"/>
      <c r="U300" s="591"/>
      <c r="V300" s="598"/>
      <c r="W300" s="592"/>
      <c r="X300" s="592"/>
      <c r="Y300" s="592"/>
      <c r="Z300" s="592"/>
      <c r="AA300" s="592"/>
      <c r="AB300" s="601"/>
      <c r="AC300" s="601"/>
      <c r="AD300" s="602"/>
      <c r="AE300" s="601"/>
      <c r="AF300" s="601"/>
      <c r="AG300" s="605"/>
      <c r="AH300" s="605"/>
      <c r="AI300" s="605"/>
      <c r="AJ300" s="605"/>
      <c r="AK300" s="605"/>
      <c r="AL300" s="605"/>
      <c r="AM300" s="605"/>
      <c r="AN300" s="605"/>
      <c r="AO300" s="605"/>
      <c r="AP300" s="605"/>
      <c r="AQ300" s="605"/>
      <c r="AR300" s="605"/>
      <c r="AS300" s="605"/>
      <c r="AT300" s="645"/>
      <c r="AU300" s="645"/>
      <c r="AV300" s="605"/>
      <c r="AW300" s="605"/>
      <c r="AX300" s="605"/>
      <c r="AY300" s="605"/>
      <c r="AZ300" s="605"/>
      <c r="BA300" s="645"/>
      <c r="BB300" s="605"/>
    </row>
    <row r="301" spans="1:54" ht="29.1" customHeight="1" thickBot="1" x14ac:dyDescent="0.3">
      <c r="A301" s="597"/>
      <c r="B301" s="592"/>
      <c r="C301" s="598"/>
      <c r="D301" s="592"/>
      <c r="E301" s="598"/>
      <c r="F301" s="591"/>
      <c r="G301" s="591"/>
      <c r="H301" s="599"/>
      <c r="I301" s="600"/>
      <c r="J301" s="600"/>
      <c r="K301" s="600"/>
      <c r="L301" s="592"/>
      <c r="M301" s="592"/>
      <c r="N301" s="592"/>
      <c r="O301" s="592"/>
      <c r="P301" s="591"/>
      <c r="Q301" s="592"/>
      <c r="R301" s="592"/>
      <c r="S301" s="592"/>
      <c r="T301" s="592"/>
      <c r="U301" s="591"/>
      <c r="V301" s="598"/>
      <c r="W301" s="592"/>
      <c r="X301" s="592"/>
      <c r="Y301" s="592"/>
      <c r="Z301" s="592"/>
      <c r="AA301" s="592"/>
      <c r="AB301" s="601"/>
      <c r="AC301" s="601"/>
      <c r="AD301" s="602"/>
      <c r="AE301" s="601"/>
      <c r="AF301" s="601"/>
      <c r="AG301" s="605"/>
      <c r="AH301" s="605"/>
      <c r="AI301" s="605"/>
      <c r="AJ301" s="605"/>
      <c r="AK301" s="605"/>
      <c r="AL301" s="605"/>
      <c r="AM301" s="605"/>
      <c r="AN301" s="605"/>
      <c r="AO301" s="605"/>
      <c r="AP301" s="605"/>
      <c r="AQ301" s="605"/>
      <c r="AR301" s="605"/>
      <c r="AS301" s="605"/>
      <c r="AT301" s="645"/>
      <c r="AU301" s="645"/>
      <c r="AV301" s="605"/>
      <c r="AW301" s="605"/>
      <c r="AX301" s="605"/>
      <c r="AY301" s="605"/>
      <c r="AZ301" s="605"/>
      <c r="BA301" s="645"/>
      <c r="BB301" s="605"/>
    </row>
    <row r="302" spans="1:54" ht="29.1" customHeight="1" thickBot="1" x14ac:dyDescent="0.3">
      <c r="A302" s="597"/>
      <c r="B302" s="592"/>
      <c r="C302" s="598"/>
      <c r="D302" s="592"/>
      <c r="E302" s="598"/>
      <c r="F302" s="591"/>
      <c r="G302" s="591"/>
      <c r="H302" s="599"/>
      <c r="I302" s="600"/>
      <c r="J302" s="600"/>
      <c r="K302" s="600"/>
      <c r="L302" s="592"/>
      <c r="M302" s="592"/>
      <c r="N302" s="592"/>
      <c r="O302" s="592"/>
      <c r="P302" s="591"/>
      <c r="Q302" s="592"/>
      <c r="R302" s="592"/>
      <c r="S302" s="592"/>
      <c r="T302" s="592"/>
      <c r="U302" s="591"/>
      <c r="V302" s="598"/>
      <c r="W302" s="592"/>
      <c r="X302" s="592"/>
      <c r="Y302" s="592"/>
      <c r="Z302" s="592"/>
      <c r="AA302" s="592"/>
      <c r="AB302" s="601"/>
      <c r="AC302" s="601"/>
      <c r="AD302" s="602"/>
      <c r="AE302" s="601"/>
      <c r="AF302" s="601"/>
      <c r="AG302" s="605"/>
      <c r="AH302" s="605"/>
      <c r="AI302" s="605"/>
      <c r="AJ302" s="605"/>
      <c r="AK302" s="605"/>
      <c r="AL302" s="605"/>
      <c r="AM302" s="605"/>
      <c r="AN302" s="605"/>
      <c r="AO302" s="605"/>
      <c r="AP302" s="605"/>
      <c r="AQ302" s="605"/>
      <c r="AR302" s="605"/>
      <c r="AS302" s="605"/>
      <c r="AT302" s="645"/>
      <c r="AU302" s="645"/>
      <c r="AV302" s="605"/>
      <c r="AW302" s="605"/>
      <c r="AX302" s="605"/>
      <c r="AY302" s="605"/>
      <c r="AZ302" s="605"/>
      <c r="BA302" s="645"/>
      <c r="BB302" s="605"/>
    </row>
    <row r="303" spans="1:54" ht="29.1" customHeight="1" thickBot="1" x14ac:dyDescent="0.3">
      <c r="A303" s="597"/>
      <c r="B303" s="592"/>
      <c r="C303" s="598"/>
      <c r="D303" s="592"/>
      <c r="E303" s="598"/>
      <c r="F303" s="591"/>
      <c r="G303" s="591"/>
      <c r="H303" s="599"/>
      <c r="I303" s="600"/>
      <c r="J303" s="600"/>
      <c r="K303" s="600"/>
      <c r="L303" s="592"/>
      <c r="M303" s="592"/>
      <c r="N303" s="592"/>
      <c r="O303" s="592"/>
      <c r="P303" s="591"/>
      <c r="Q303" s="592"/>
      <c r="R303" s="592"/>
      <c r="S303" s="592"/>
      <c r="T303" s="592"/>
      <c r="U303" s="591"/>
      <c r="V303" s="598"/>
      <c r="W303" s="592"/>
      <c r="X303" s="592"/>
      <c r="Y303" s="592"/>
      <c r="Z303" s="592"/>
      <c r="AA303" s="592"/>
      <c r="AB303" s="601"/>
      <c r="AC303" s="601"/>
      <c r="AD303" s="602"/>
      <c r="AE303" s="601"/>
      <c r="AF303" s="601"/>
      <c r="AG303" s="605"/>
      <c r="AH303" s="605"/>
      <c r="AI303" s="605"/>
      <c r="AJ303" s="605"/>
      <c r="AK303" s="605"/>
      <c r="AL303" s="605"/>
      <c r="AM303" s="605"/>
      <c r="AN303" s="605"/>
      <c r="AO303" s="605"/>
      <c r="AP303" s="605"/>
      <c r="AQ303" s="605"/>
      <c r="AR303" s="605"/>
      <c r="AS303" s="605"/>
      <c r="AT303" s="645"/>
      <c r="AU303" s="645"/>
      <c r="AV303" s="605"/>
      <c r="AW303" s="605"/>
      <c r="AX303" s="605"/>
      <c r="AY303" s="605"/>
      <c r="AZ303" s="605"/>
      <c r="BA303" s="645"/>
      <c r="BB303" s="605"/>
    </row>
    <row r="304" spans="1:54" ht="29.1" customHeight="1" thickBot="1" x14ac:dyDescent="0.3">
      <c r="A304" s="597"/>
      <c r="B304" s="592"/>
      <c r="C304" s="598"/>
      <c r="D304" s="592"/>
      <c r="E304" s="598"/>
      <c r="F304" s="591"/>
      <c r="G304" s="591"/>
      <c r="H304" s="599"/>
      <c r="I304" s="600"/>
      <c r="J304" s="600"/>
      <c r="K304" s="600"/>
      <c r="L304" s="592"/>
      <c r="M304" s="592"/>
      <c r="N304" s="592"/>
      <c r="O304" s="592"/>
      <c r="P304" s="591"/>
      <c r="Q304" s="592"/>
      <c r="R304" s="592"/>
      <c r="S304" s="592"/>
      <c r="T304" s="592"/>
      <c r="U304" s="591"/>
      <c r="V304" s="598"/>
      <c r="W304" s="592"/>
      <c r="X304" s="592"/>
      <c r="Y304" s="592"/>
      <c r="Z304" s="592"/>
      <c r="AA304" s="592"/>
      <c r="AB304" s="601"/>
      <c r="AC304" s="601"/>
      <c r="AD304" s="602"/>
      <c r="AE304" s="601"/>
      <c r="AF304" s="601"/>
      <c r="AG304" s="605"/>
      <c r="AH304" s="605"/>
      <c r="AI304" s="605"/>
      <c r="AJ304" s="605"/>
      <c r="AK304" s="605"/>
      <c r="AL304" s="605"/>
      <c r="AM304" s="605"/>
      <c r="AN304" s="605"/>
      <c r="AO304" s="605"/>
      <c r="AP304" s="605"/>
      <c r="AQ304" s="605"/>
      <c r="AR304" s="605"/>
      <c r="AS304" s="605"/>
      <c r="AT304" s="645"/>
      <c r="AU304" s="645"/>
      <c r="AV304" s="605"/>
      <c r="AW304" s="605"/>
      <c r="AX304" s="605"/>
      <c r="AY304" s="605"/>
      <c r="AZ304" s="605"/>
      <c r="BA304" s="645"/>
      <c r="BB304" s="605"/>
    </row>
    <row r="305" spans="1:54" ht="29.1" customHeight="1" thickBot="1" x14ac:dyDescent="0.3">
      <c r="A305" s="597"/>
      <c r="B305" s="592"/>
      <c r="C305" s="598"/>
      <c r="D305" s="592"/>
      <c r="E305" s="598"/>
      <c r="F305" s="591"/>
      <c r="G305" s="591"/>
      <c r="H305" s="599"/>
      <c r="I305" s="600"/>
      <c r="J305" s="600"/>
      <c r="K305" s="600"/>
      <c r="L305" s="592"/>
      <c r="M305" s="592"/>
      <c r="N305" s="592"/>
      <c r="O305" s="592"/>
      <c r="P305" s="591"/>
      <c r="Q305" s="592"/>
      <c r="R305" s="592"/>
      <c r="S305" s="592"/>
      <c r="T305" s="592"/>
      <c r="U305" s="591"/>
      <c r="V305" s="598"/>
      <c r="W305" s="592"/>
      <c r="X305" s="592"/>
      <c r="Y305" s="592"/>
      <c r="Z305" s="592"/>
      <c r="AA305" s="592"/>
      <c r="AB305" s="601"/>
      <c r="AC305" s="601"/>
      <c r="AD305" s="602"/>
      <c r="AE305" s="601"/>
      <c r="AF305" s="601"/>
      <c r="AG305" s="605"/>
      <c r="AH305" s="605"/>
      <c r="AI305" s="605"/>
      <c r="AJ305" s="605"/>
      <c r="AK305" s="605"/>
      <c r="AL305" s="605"/>
      <c r="AM305" s="605"/>
      <c r="AN305" s="605"/>
      <c r="AO305" s="605"/>
      <c r="AP305" s="605"/>
      <c r="AQ305" s="605"/>
      <c r="AR305" s="605"/>
      <c r="AS305" s="605"/>
      <c r="AT305" s="645"/>
      <c r="AU305" s="645"/>
      <c r="AV305" s="605"/>
      <c r="AW305" s="605"/>
      <c r="AX305" s="605"/>
      <c r="AY305" s="605"/>
      <c r="AZ305" s="605"/>
      <c r="BA305" s="645"/>
      <c r="BB305" s="605"/>
    </row>
    <row r="306" spans="1:54" ht="29.1" customHeight="1" thickBot="1" x14ac:dyDescent="0.3">
      <c r="A306" s="597"/>
      <c r="B306" s="592"/>
      <c r="C306" s="598"/>
      <c r="D306" s="592"/>
      <c r="E306" s="598"/>
      <c r="F306" s="591"/>
      <c r="G306" s="591"/>
      <c r="H306" s="599"/>
      <c r="I306" s="600"/>
      <c r="J306" s="600"/>
      <c r="K306" s="600"/>
      <c r="L306" s="592"/>
      <c r="M306" s="592"/>
      <c r="N306" s="592"/>
      <c r="O306" s="592"/>
      <c r="P306" s="591"/>
      <c r="Q306" s="592"/>
      <c r="R306" s="592"/>
      <c r="S306" s="592"/>
      <c r="T306" s="592"/>
      <c r="U306" s="591"/>
      <c r="V306" s="598"/>
      <c r="W306" s="592"/>
      <c r="X306" s="592"/>
      <c r="Y306" s="592"/>
      <c r="Z306" s="592"/>
      <c r="AA306" s="592"/>
      <c r="AB306" s="601"/>
      <c r="AC306" s="601"/>
      <c r="AD306" s="602"/>
      <c r="AE306" s="601"/>
      <c r="AF306" s="601"/>
      <c r="AG306" s="605"/>
      <c r="AH306" s="605"/>
      <c r="AI306" s="605"/>
      <c r="AJ306" s="605"/>
      <c r="AK306" s="605"/>
      <c r="AL306" s="605"/>
      <c r="AM306" s="605"/>
      <c r="AN306" s="605"/>
      <c r="AO306" s="605"/>
      <c r="AP306" s="605"/>
      <c r="AQ306" s="605"/>
      <c r="AR306" s="605"/>
      <c r="AS306" s="605"/>
      <c r="AT306" s="645"/>
      <c r="AU306" s="645"/>
      <c r="AV306" s="605"/>
      <c r="AW306" s="605"/>
      <c r="AX306" s="605"/>
      <c r="AY306" s="605"/>
      <c r="AZ306" s="605"/>
      <c r="BA306" s="645"/>
      <c r="BB306" s="605"/>
    </row>
    <row r="307" spans="1:54" ht="29.1" customHeight="1" thickBot="1" x14ac:dyDescent="0.3">
      <c r="A307" s="597"/>
      <c r="B307" s="592"/>
      <c r="C307" s="598"/>
      <c r="D307" s="592"/>
      <c r="E307" s="598"/>
      <c r="F307" s="591"/>
      <c r="G307" s="591"/>
      <c r="H307" s="599"/>
      <c r="I307" s="600"/>
      <c r="J307" s="600"/>
      <c r="K307" s="600"/>
      <c r="L307" s="592"/>
      <c r="M307" s="592"/>
      <c r="N307" s="592"/>
      <c r="O307" s="592"/>
      <c r="P307" s="591"/>
      <c r="Q307" s="592"/>
      <c r="R307" s="592"/>
      <c r="S307" s="592"/>
      <c r="T307" s="592"/>
      <c r="U307" s="591"/>
      <c r="V307" s="598"/>
      <c r="W307" s="592"/>
      <c r="X307" s="592"/>
      <c r="Y307" s="592"/>
      <c r="Z307" s="592"/>
      <c r="AA307" s="592"/>
      <c r="AB307" s="601"/>
      <c r="AC307" s="601"/>
      <c r="AD307" s="602"/>
      <c r="AE307" s="601"/>
      <c r="AF307" s="601"/>
      <c r="AG307" s="605"/>
      <c r="AH307" s="605"/>
      <c r="AI307" s="605"/>
      <c r="AJ307" s="605"/>
      <c r="AK307" s="605"/>
      <c r="AL307" s="605"/>
      <c r="AM307" s="605"/>
      <c r="AN307" s="605"/>
      <c r="AO307" s="605"/>
      <c r="AP307" s="605"/>
      <c r="AQ307" s="605"/>
      <c r="AR307" s="605"/>
      <c r="AS307" s="605"/>
      <c r="AT307" s="645"/>
      <c r="AU307" s="645"/>
      <c r="AV307" s="605"/>
      <c r="AW307" s="605"/>
      <c r="AX307" s="605"/>
      <c r="AY307" s="605"/>
      <c r="AZ307" s="605"/>
      <c r="BA307" s="645"/>
      <c r="BB307" s="605"/>
    </row>
    <row r="308" spans="1:54" ht="29.1" customHeight="1" thickBot="1" x14ac:dyDescent="0.3">
      <c r="A308" s="597"/>
      <c r="B308" s="592"/>
      <c r="C308" s="598"/>
      <c r="D308" s="592"/>
      <c r="E308" s="598"/>
      <c r="F308" s="591"/>
      <c r="G308" s="591"/>
      <c r="H308" s="599"/>
      <c r="I308" s="600"/>
      <c r="J308" s="600"/>
      <c r="K308" s="600"/>
      <c r="L308" s="592"/>
      <c r="M308" s="592"/>
      <c r="N308" s="592"/>
      <c r="O308" s="592"/>
      <c r="P308" s="591"/>
      <c r="Q308" s="592"/>
      <c r="R308" s="592"/>
      <c r="S308" s="592"/>
      <c r="T308" s="592"/>
      <c r="U308" s="591"/>
      <c r="V308" s="598"/>
      <c r="W308" s="592"/>
      <c r="X308" s="592"/>
      <c r="Y308" s="592"/>
      <c r="Z308" s="592"/>
      <c r="AA308" s="592"/>
      <c r="AB308" s="601"/>
      <c r="AC308" s="601"/>
      <c r="AD308" s="602"/>
      <c r="AE308" s="601"/>
      <c r="AF308" s="601"/>
      <c r="AG308" s="605"/>
      <c r="AH308" s="605"/>
      <c r="AI308" s="605"/>
      <c r="AJ308" s="605"/>
      <c r="AK308" s="605"/>
      <c r="AL308" s="605"/>
      <c r="AM308" s="605"/>
      <c r="AN308" s="605"/>
      <c r="AO308" s="605"/>
      <c r="AP308" s="605"/>
      <c r="AQ308" s="605"/>
      <c r="AR308" s="605"/>
      <c r="AS308" s="605"/>
      <c r="AT308" s="645"/>
      <c r="AU308" s="645"/>
      <c r="AV308" s="605"/>
      <c r="AW308" s="605"/>
      <c r="AX308" s="605"/>
      <c r="AY308" s="605"/>
      <c r="AZ308" s="605"/>
      <c r="BA308" s="645"/>
      <c r="BB308" s="605"/>
    </row>
    <row r="309" spans="1:54" ht="29.1" customHeight="1" thickBot="1" x14ac:dyDescent="0.3">
      <c r="A309" s="597"/>
      <c r="B309" s="592"/>
      <c r="C309" s="598"/>
      <c r="D309" s="592"/>
      <c r="E309" s="598"/>
      <c r="F309" s="591"/>
      <c r="G309" s="591"/>
      <c r="H309" s="599"/>
      <c r="I309" s="600"/>
      <c r="J309" s="600"/>
      <c r="K309" s="600"/>
      <c r="L309" s="592"/>
      <c r="M309" s="592"/>
      <c r="N309" s="592"/>
      <c r="O309" s="592"/>
      <c r="P309" s="591"/>
      <c r="Q309" s="592"/>
      <c r="R309" s="592"/>
      <c r="S309" s="592"/>
      <c r="T309" s="592"/>
      <c r="U309" s="591"/>
      <c r="V309" s="598"/>
      <c r="W309" s="592"/>
      <c r="X309" s="592"/>
      <c r="Y309" s="592"/>
      <c r="Z309" s="592"/>
      <c r="AA309" s="592"/>
      <c r="AB309" s="601"/>
      <c r="AC309" s="601"/>
      <c r="AD309" s="602"/>
      <c r="AE309" s="601"/>
      <c r="AF309" s="601"/>
      <c r="AG309" s="605"/>
      <c r="AH309" s="605"/>
      <c r="AI309" s="605"/>
      <c r="AJ309" s="605"/>
      <c r="AK309" s="605"/>
      <c r="AL309" s="605"/>
      <c r="AM309" s="605"/>
      <c r="AN309" s="605"/>
      <c r="AO309" s="605"/>
      <c r="AP309" s="605"/>
      <c r="AQ309" s="605"/>
      <c r="AR309" s="605"/>
      <c r="AS309" s="605"/>
      <c r="AT309" s="645"/>
      <c r="AU309" s="645"/>
      <c r="AV309" s="605"/>
      <c r="AW309" s="605"/>
      <c r="AX309" s="605"/>
      <c r="AY309" s="605"/>
      <c r="AZ309" s="605"/>
      <c r="BA309" s="645"/>
      <c r="BB309" s="605"/>
    </row>
    <row r="310" spans="1:54" ht="29.1" customHeight="1" thickBot="1" x14ac:dyDescent="0.3">
      <c r="A310" s="597"/>
      <c r="B310" s="592"/>
      <c r="C310" s="598"/>
      <c r="D310" s="592"/>
      <c r="E310" s="598"/>
      <c r="F310" s="591"/>
      <c r="G310" s="591"/>
      <c r="H310" s="599"/>
      <c r="I310" s="600"/>
      <c r="J310" s="600"/>
      <c r="K310" s="600"/>
      <c r="L310" s="592"/>
      <c r="M310" s="592"/>
      <c r="N310" s="592"/>
      <c r="O310" s="592"/>
      <c r="P310" s="591"/>
      <c r="Q310" s="592"/>
      <c r="R310" s="592"/>
      <c r="S310" s="592"/>
      <c r="T310" s="592"/>
      <c r="U310" s="591"/>
      <c r="V310" s="598"/>
      <c r="W310" s="592"/>
      <c r="X310" s="592"/>
      <c r="Y310" s="592"/>
      <c r="Z310" s="592"/>
      <c r="AA310" s="592"/>
      <c r="AB310" s="601"/>
      <c r="AC310" s="601"/>
      <c r="AD310" s="602"/>
      <c r="AE310" s="601"/>
      <c r="AF310" s="601"/>
      <c r="AG310" s="605"/>
      <c r="AH310" s="605"/>
      <c r="AI310" s="605"/>
      <c r="AJ310" s="605"/>
      <c r="AK310" s="605"/>
      <c r="AL310" s="605"/>
      <c r="AM310" s="605"/>
      <c r="AN310" s="605"/>
      <c r="AO310" s="605"/>
      <c r="AP310" s="605"/>
      <c r="AQ310" s="605"/>
      <c r="AR310" s="605"/>
      <c r="AS310" s="605"/>
      <c r="AT310" s="645"/>
      <c r="AU310" s="645"/>
      <c r="AV310" s="605"/>
      <c r="AW310" s="605"/>
      <c r="AX310" s="605"/>
      <c r="AY310" s="605"/>
      <c r="AZ310" s="605"/>
      <c r="BA310" s="645"/>
      <c r="BB310" s="605"/>
    </row>
    <row r="311" spans="1:54" ht="29.1" customHeight="1" thickBot="1" x14ac:dyDescent="0.3">
      <c r="A311" s="597"/>
      <c r="B311" s="592"/>
      <c r="C311" s="598"/>
      <c r="D311" s="592"/>
      <c r="E311" s="598"/>
      <c r="F311" s="591"/>
      <c r="G311" s="591"/>
      <c r="H311" s="599"/>
      <c r="I311" s="600"/>
      <c r="J311" s="600"/>
      <c r="K311" s="600"/>
      <c r="L311" s="592"/>
      <c r="M311" s="592"/>
      <c r="N311" s="592"/>
      <c r="O311" s="592"/>
      <c r="P311" s="591"/>
      <c r="Q311" s="592"/>
      <c r="R311" s="592"/>
      <c r="S311" s="592"/>
      <c r="T311" s="592"/>
      <c r="U311" s="591"/>
      <c r="V311" s="598"/>
      <c r="W311" s="592"/>
      <c r="X311" s="592"/>
      <c r="Y311" s="592"/>
      <c r="Z311" s="592"/>
      <c r="AA311" s="592"/>
      <c r="AB311" s="601"/>
      <c r="AC311" s="601"/>
      <c r="AD311" s="602"/>
      <c r="AE311" s="601"/>
      <c r="AF311" s="601"/>
      <c r="AG311" s="605"/>
      <c r="AH311" s="605"/>
      <c r="AI311" s="605"/>
      <c r="AJ311" s="605"/>
      <c r="AK311" s="605"/>
      <c r="AL311" s="605"/>
      <c r="AM311" s="605"/>
      <c r="AN311" s="605"/>
      <c r="AO311" s="605"/>
      <c r="AP311" s="605"/>
      <c r="AQ311" s="605"/>
      <c r="AR311" s="605"/>
      <c r="AS311" s="605"/>
      <c r="AT311" s="645"/>
      <c r="AU311" s="645"/>
      <c r="AV311" s="605"/>
      <c r="AW311" s="605"/>
      <c r="AX311" s="605"/>
      <c r="AY311" s="605"/>
      <c r="AZ311" s="605"/>
      <c r="BA311" s="645"/>
      <c r="BB311" s="605"/>
    </row>
    <row r="312" spans="1:54" ht="29.1" customHeight="1" thickBot="1" x14ac:dyDescent="0.3">
      <c r="A312" s="597"/>
      <c r="B312" s="592"/>
      <c r="C312" s="598"/>
      <c r="D312" s="592"/>
      <c r="E312" s="598"/>
      <c r="F312" s="591"/>
      <c r="G312" s="591"/>
      <c r="H312" s="599"/>
      <c r="I312" s="600"/>
      <c r="J312" s="600"/>
      <c r="K312" s="600"/>
      <c r="L312" s="592"/>
      <c r="M312" s="592"/>
      <c r="N312" s="592"/>
      <c r="O312" s="592"/>
      <c r="P312" s="591"/>
      <c r="Q312" s="592"/>
      <c r="R312" s="592"/>
      <c r="S312" s="592"/>
      <c r="T312" s="592"/>
      <c r="U312" s="591"/>
      <c r="V312" s="598"/>
      <c r="W312" s="592"/>
      <c r="X312" s="592"/>
      <c r="Y312" s="592"/>
      <c r="Z312" s="592"/>
      <c r="AA312" s="592"/>
      <c r="AB312" s="601"/>
      <c r="AC312" s="601"/>
      <c r="AD312" s="602"/>
      <c r="AE312" s="601"/>
      <c r="AF312" s="601"/>
      <c r="AG312" s="605"/>
      <c r="AH312" s="605"/>
      <c r="AI312" s="605"/>
      <c r="AJ312" s="605"/>
      <c r="AK312" s="605"/>
      <c r="AL312" s="605"/>
      <c r="AM312" s="605"/>
      <c r="AN312" s="605"/>
      <c r="AO312" s="605"/>
      <c r="AP312" s="605"/>
      <c r="AQ312" s="605"/>
      <c r="AR312" s="605"/>
      <c r="AS312" s="605"/>
      <c r="AT312" s="645"/>
      <c r="AU312" s="645"/>
      <c r="AV312" s="605"/>
      <c r="AW312" s="605"/>
      <c r="AX312" s="605"/>
      <c r="AY312" s="605"/>
      <c r="AZ312" s="605"/>
      <c r="BA312" s="645"/>
      <c r="BB312" s="605"/>
    </row>
    <row r="313" spans="1:54" ht="29.1" customHeight="1" thickBot="1" x14ac:dyDescent="0.3">
      <c r="A313" s="597"/>
      <c r="B313" s="592"/>
      <c r="C313" s="598"/>
      <c r="D313" s="592"/>
      <c r="E313" s="598"/>
      <c r="F313" s="591"/>
      <c r="G313" s="591"/>
      <c r="H313" s="599"/>
      <c r="I313" s="600"/>
      <c r="J313" s="600"/>
      <c r="K313" s="600"/>
      <c r="L313" s="592"/>
      <c r="M313" s="592"/>
      <c r="N313" s="592"/>
      <c r="O313" s="592"/>
      <c r="P313" s="591"/>
      <c r="Q313" s="592"/>
      <c r="R313" s="592"/>
      <c r="S313" s="592"/>
      <c r="T313" s="592"/>
      <c r="U313" s="591"/>
      <c r="V313" s="598"/>
      <c r="W313" s="592"/>
      <c r="X313" s="592"/>
      <c r="Y313" s="592"/>
      <c r="Z313" s="592"/>
      <c r="AA313" s="592"/>
      <c r="AB313" s="601"/>
      <c r="AC313" s="601"/>
      <c r="AD313" s="602"/>
      <c r="AE313" s="601"/>
      <c r="AF313" s="601"/>
      <c r="AG313" s="605"/>
      <c r="AH313" s="605"/>
      <c r="AI313" s="605"/>
      <c r="AJ313" s="605"/>
      <c r="AK313" s="605"/>
      <c r="AL313" s="605"/>
      <c r="AM313" s="605"/>
      <c r="AN313" s="605"/>
      <c r="AO313" s="605"/>
      <c r="AP313" s="605"/>
      <c r="AQ313" s="605"/>
      <c r="AR313" s="605"/>
      <c r="AS313" s="605"/>
      <c r="AT313" s="645"/>
      <c r="AU313" s="645"/>
      <c r="AV313" s="605"/>
      <c r="AW313" s="605"/>
      <c r="AX313" s="605"/>
      <c r="AY313" s="605"/>
      <c r="AZ313" s="605"/>
      <c r="BA313" s="645"/>
      <c r="BB313" s="605"/>
    </row>
    <row r="314" spans="1:54" ht="29.1" customHeight="1" thickBot="1" x14ac:dyDescent="0.3">
      <c r="A314" s="597"/>
      <c r="B314" s="592"/>
      <c r="C314" s="598"/>
      <c r="D314" s="592"/>
      <c r="E314" s="598"/>
      <c r="F314" s="591"/>
      <c r="G314" s="591"/>
      <c r="H314" s="599"/>
      <c r="I314" s="600"/>
      <c r="J314" s="600"/>
      <c r="K314" s="600"/>
      <c r="L314" s="592"/>
      <c r="M314" s="592"/>
      <c r="N314" s="592"/>
      <c r="O314" s="592"/>
      <c r="P314" s="591"/>
      <c r="Q314" s="592"/>
      <c r="R314" s="592"/>
      <c r="S314" s="592"/>
      <c r="T314" s="592"/>
      <c r="U314" s="591"/>
      <c r="V314" s="598"/>
      <c r="W314" s="592"/>
      <c r="X314" s="592"/>
      <c r="Y314" s="592"/>
      <c r="Z314" s="592"/>
      <c r="AA314" s="592"/>
      <c r="AB314" s="601"/>
      <c r="AC314" s="601"/>
      <c r="AD314" s="602"/>
      <c r="AE314" s="601"/>
      <c r="AF314" s="601"/>
      <c r="AG314" s="605"/>
      <c r="AH314" s="605"/>
      <c r="AI314" s="605"/>
      <c r="AJ314" s="605"/>
      <c r="AK314" s="605"/>
      <c r="AL314" s="605"/>
      <c r="AM314" s="605"/>
      <c r="AN314" s="605"/>
      <c r="AO314" s="605"/>
      <c r="AP314" s="605"/>
      <c r="AQ314" s="605"/>
      <c r="AR314" s="605"/>
      <c r="AS314" s="605"/>
      <c r="AT314" s="645"/>
      <c r="AU314" s="645"/>
      <c r="AV314" s="605"/>
      <c r="AW314" s="605"/>
      <c r="AX314" s="605"/>
      <c r="AY314" s="605"/>
      <c r="AZ314" s="605"/>
      <c r="BA314" s="645"/>
      <c r="BB314" s="605"/>
    </row>
    <row r="315" spans="1:54" ht="29.1" customHeight="1" thickBot="1" x14ac:dyDescent="0.3">
      <c r="A315" s="597"/>
      <c r="B315" s="592"/>
      <c r="C315" s="598"/>
      <c r="D315" s="592"/>
      <c r="E315" s="598"/>
      <c r="F315" s="591"/>
      <c r="G315" s="591"/>
      <c r="H315" s="599"/>
      <c r="I315" s="600"/>
      <c r="J315" s="600"/>
      <c r="K315" s="600"/>
      <c r="L315" s="592"/>
      <c r="M315" s="592"/>
      <c r="N315" s="592"/>
      <c r="O315" s="592"/>
      <c r="P315" s="591"/>
      <c r="Q315" s="592"/>
      <c r="R315" s="592"/>
      <c r="S315" s="592"/>
      <c r="T315" s="592"/>
      <c r="U315" s="591"/>
      <c r="V315" s="598"/>
      <c r="W315" s="592"/>
      <c r="X315" s="592"/>
      <c r="Y315" s="592"/>
      <c r="Z315" s="592"/>
      <c r="AA315" s="592"/>
      <c r="AB315" s="601"/>
      <c r="AC315" s="601"/>
      <c r="AD315" s="602"/>
      <c r="AE315" s="601"/>
      <c r="AF315" s="601"/>
      <c r="AG315" s="605"/>
      <c r="AH315" s="605"/>
      <c r="AI315" s="605"/>
      <c r="AJ315" s="605"/>
      <c r="AK315" s="605"/>
      <c r="AL315" s="605"/>
      <c r="AM315" s="605"/>
      <c r="AN315" s="605"/>
      <c r="AO315" s="605"/>
      <c r="AP315" s="605"/>
      <c r="AQ315" s="605"/>
      <c r="AR315" s="605"/>
      <c r="AS315" s="605"/>
      <c r="AT315" s="645"/>
      <c r="AU315" s="645"/>
      <c r="AV315" s="605"/>
      <c r="AW315" s="605"/>
      <c r="AX315" s="605"/>
      <c r="AY315" s="605"/>
      <c r="AZ315" s="605"/>
      <c r="BA315" s="645"/>
      <c r="BB315" s="605"/>
    </row>
    <row r="316" spans="1:54" ht="29.1" customHeight="1" thickBot="1" x14ac:dyDescent="0.3">
      <c r="A316" s="597"/>
      <c r="B316" s="592"/>
      <c r="C316" s="598"/>
      <c r="D316" s="592"/>
      <c r="E316" s="598"/>
      <c r="F316" s="591"/>
      <c r="G316" s="591"/>
      <c r="H316" s="599"/>
      <c r="I316" s="600"/>
      <c r="J316" s="600"/>
      <c r="K316" s="600"/>
      <c r="L316" s="592"/>
      <c r="M316" s="592"/>
      <c r="N316" s="592"/>
      <c r="O316" s="592"/>
      <c r="P316" s="591"/>
      <c r="Q316" s="592"/>
      <c r="R316" s="592"/>
      <c r="S316" s="592"/>
      <c r="T316" s="592"/>
      <c r="U316" s="591"/>
      <c r="V316" s="598"/>
      <c r="W316" s="592"/>
      <c r="X316" s="592"/>
      <c r="Y316" s="592"/>
      <c r="Z316" s="592"/>
      <c r="AA316" s="592"/>
      <c r="AB316" s="601"/>
      <c r="AC316" s="601"/>
      <c r="AD316" s="602"/>
      <c r="AE316" s="601"/>
      <c r="AF316" s="601"/>
      <c r="AG316" s="605"/>
      <c r="AH316" s="605"/>
      <c r="AI316" s="605"/>
      <c r="AJ316" s="605"/>
      <c r="AK316" s="605"/>
      <c r="AL316" s="605"/>
      <c r="AM316" s="605"/>
      <c r="AN316" s="605"/>
      <c r="AO316" s="605"/>
      <c r="AP316" s="605"/>
      <c r="AQ316" s="605"/>
      <c r="AR316" s="605"/>
      <c r="AS316" s="605"/>
      <c r="AT316" s="645"/>
      <c r="AU316" s="645"/>
      <c r="AV316" s="605"/>
      <c r="AW316" s="605"/>
      <c r="AX316" s="605"/>
      <c r="AY316" s="605"/>
      <c r="AZ316" s="605"/>
      <c r="BA316" s="645"/>
      <c r="BB316" s="605"/>
    </row>
    <row r="317" spans="1:54" ht="29.1" customHeight="1" thickBot="1" x14ac:dyDescent="0.3">
      <c r="A317" s="597"/>
      <c r="B317" s="592"/>
      <c r="C317" s="598"/>
      <c r="D317" s="592"/>
      <c r="E317" s="598"/>
      <c r="F317" s="591"/>
      <c r="G317" s="591"/>
      <c r="H317" s="599"/>
      <c r="I317" s="600"/>
      <c r="J317" s="600"/>
      <c r="K317" s="600"/>
      <c r="L317" s="592"/>
      <c r="M317" s="592"/>
      <c r="N317" s="592"/>
      <c r="O317" s="592"/>
      <c r="P317" s="591"/>
      <c r="Q317" s="592"/>
      <c r="R317" s="592"/>
      <c r="S317" s="592"/>
      <c r="T317" s="592"/>
      <c r="U317" s="591"/>
      <c r="V317" s="598"/>
      <c r="W317" s="592"/>
      <c r="X317" s="592"/>
      <c r="Y317" s="592"/>
      <c r="Z317" s="592"/>
      <c r="AA317" s="592"/>
      <c r="AB317" s="601"/>
      <c r="AC317" s="601"/>
      <c r="AD317" s="602"/>
      <c r="AE317" s="601"/>
      <c r="AF317" s="601"/>
      <c r="AG317" s="605"/>
      <c r="AH317" s="605"/>
      <c r="AI317" s="605"/>
      <c r="AJ317" s="605"/>
      <c r="AK317" s="605"/>
      <c r="AL317" s="605"/>
      <c r="AM317" s="605"/>
      <c r="AN317" s="605"/>
      <c r="AO317" s="605"/>
      <c r="AP317" s="605"/>
      <c r="AQ317" s="605"/>
      <c r="AR317" s="605"/>
      <c r="AS317" s="605"/>
      <c r="AT317" s="645"/>
      <c r="AU317" s="645"/>
      <c r="AV317" s="605"/>
      <c r="AW317" s="605"/>
      <c r="AX317" s="605"/>
      <c r="AY317" s="605"/>
      <c r="AZ317" s="605"/>
      <c r="BA317" s="645"/>
      <c r="BB317" s="605"/>
    </row>
    <row r="318" spans="1:54" ht="29.1" customHeight="1" thickBot="1" x14ac:dyDescent="0.3">
      <c r="A318" s="597"/>
      <c r="B318" s="592"/>
      <c r="C318" s="598"/>
      <c r="D318" s="592"/>
      <c r="E318" s="598"/>
      <c r="F318" s="591"/>
      <c r="G318" s="591"/>
      <c r="H318" s="599"/>
      <c r="I318" s="600"/>
      <c r="J318" s="600"/>
      <c r="K318" s="600"/>
      <c r="L318" s="592"/>
      <c r="M318" s="592"/>
      <c r="N318" s="592"/>
      <c r="O318" s="592"/>
      <c r="P318" s="591"/>
      <c r="Q318" s="592"/>
      <c r="R318" s="592"/>
      <c r="S318" s="592"/>
      <c r="T318" s="592"/>
      <c r="U318" s="591"/>
      <c r="V318" s="598"/>
      <c r="W318" s="592"/>
      <c r="X318" s="592"/>
      <c r="Y318" s="592"/>
      <c r="Z318" s="592"/>
      <c r="AA318" s="592"/>
      <c r="AB318" s="601"/>
      <c r="AC318" s="601"/>
      <c r="AD318" s="602"/>
      <c r="AE318" s="601"/>
      <c r="AF318" s="601"/>
      <c r="AG318" s="605"/>
      <c r="AH318" s="605"/>
      <c r="AI318" s="605"/>
      <c r="AJ318" s="605"/>
      <c r="AK318" s="605"/>
      <c r="AL318" s="605"/>
      <c r="AM318" s="605"/>
      <c r="AN318" s="605"/>
      <c r="AO318" s="605"/>
      <c r="AP318" s="605"/>
      <c r="AQ318" s="605"/>
      <c r="AR318" s="605"/>
      <c r="AS318" s="605"/>
      <c r="AT318" s="645"/>
      <c r="AU318" s="645"/>
      <c r="AV318" s="605"/>
      <c r="AW318" s="605"/>
      <c r="AX318" s="605"/>
      <c r="AY318" s="605"/>
      <c r="AZ318" s="605"/>
      <c r="BA318" s="645"/>
      <c r="BB318" s="605"/>
    </row>
    <row r="319" spans="1:54" ht="29.1" customHeight="1" thickBot="1" x14ac:dyDescent="0.3">
      <c r="A319" s="597"/>
      <c r="B319" s="592"/>
      <c r="C319" s="598"/>
      <c r="D319" s="592"/>
      <c r="E319" s="598"/>
      <c r="F319" s="591"/>
      <c r="G319" s="591"/>
      <c r="H319" s="599"/>
      <c r="I319" s="600"/>
      <c r="J319" s="600"/>
      <c r="K319" s="600"/>
      <c r="L319" s="592"/>
      <c r="M319" s="592"/>
      <c r="N319" s="592"/>
      <c r="O319" s="592"/>
      <c r="P319" s="591"/>
      <c r="Q319" s="592"/>
      <c r="R319" s="592"/>
      <c r="S319" s="592"/>
      <c r="T319" s="592"/>
      <c r="U319" s="591"/>
      <c r="V319" s="598"/>
      <c r="W319" s="592"/>
      <c r="X319" s="592"/>
      <c r="Y319" s="592"/>
      <c r="Z319" s="592"/>
      <c r="AA319" s="592"/>
      <c r="AB319" s="601"/>
      <c r="AC319" s="601"/>
      <c r="AD319" s="602"/>
      <c r="AE319" s="601"/>
      <c r="AF319" s="601"/>
      <c r="AG319" s="605"/>
      <c r="AH319" s="605"/>
      <c r="AI319" s="605"/>
      <c r="AJ319" s="605"/>
      <c r="AK319" s="605"/>
      <c r="AL319" s="605"/>
      <c r="AM319" s="605"/>
      <c r="AN319" s="605"/>
      <c r="AO319" s="605"/>
      <c r="AP319" s="605"/>
      <c r="AQ319" s="605"/>
      <c r="AR319" s="605"/>
      <c r="AS319" s="605"/>
      <c r="AT319" s="645"/>
      <c r="AU319" s="645"/>
      <c r="AV319" s="605"/>
      <c r="AW319" s="605"/>
      <c r="AX319" s="605"/>
      <c r="AY319" s="605"/>
      <c r="AZ319" s="605"/>
      <c r="BA319" s="645"/>
      <c r="BB319" s="605"/>
    </row>
    <row r="320" spans="1:54" ht="29.1" customHeight="1" thickBot="1" x14ac:dyDescent="0.3">
      <c r="A320" s="597"/>
      <c r="B320" s="592"/>
      <c r="C320" s="598"/>
      <c r="D320" s="592"/>
      <c r="E320" s="598"/>
      <c r="F320" s="591"/>
      <c r="G320" s="591"/>
      <c r="H320" s="599"/>
      <c r="I320" s="600"/>
      <c r="J320" s="600"/>
      <c r="K320" s="600"/>
      <c r="L320" s="592"/>
      <c r="M320" s="592"/>
      <c r="N320" s="592"/>
      <c r="O320" s="592"/>
      <c r="P320" s="591"/>
      <c r="Q320" s="592"/>
      <c r="R320" s="592"/>
      <c r="S320" s="592"/>
      <c r="T320" s="592"/>
      <c r="U320" s="591"/>
      <c r="V320" s="598"/>
      <c r="W320" s="592"/>
      <c r="X320" s="592"/>
      <c r="Y320" s="592"/>
      <c r="Z320" s="592"/>
      <c r="AA320" s="592"/>
      <c r="AB320" s="601"/>
      <c r="AC320" s="601"/>
      <c r="AD320" s="602"/>
      <c r="AE320" s="601"/>
      <c r="AF320" s="601"/>
      <c r="AG320" s="605"/>
      <c r="AH320" s="605"/>
      <c r="AI320" s="605"/>
      <c r="AJ320" s="605"/>
      <c r="AK320" s="605"/>
      <c r="AL320" s="605"/>
      <c r="AM320" s="605"/>
      <c r="AN320" s="605"/>
      <c r="AO320" s="605"/>
      <c r="AP320" s="605"/>
      <c r="AQ320" s="605"/>
      <c r="AR320" s="605"/>
      <c r="AS320" s="605"/>
      <c r="AT320" s="645"/>
      <c r="AU320" s="645"/>
      <c r="AV320" s="605"/>
      <c r="AW320" s="605"/>
      <c r="AX320" s="605"/>
      <c r="AY320" s="605"/>
      <c r="AZ320" s="605"/>
      <c r="BA320" s="645"/>
      <c r="BB320" s="605"/>
    </row>
    <row r="321" spans="1:54" ht="29.1" customHeight="1" thickBot="1" x14ac:dyDescent="0.3">
      <c r="A321" s="597"/>
      <c r="B321" s="592"/>
      <c r="C321" s="598"/>
      <c r="D321" s="592"/>
      <c r="E321" s="598"/>
      <c r="F321" s="591"/>
      <c r="G321" s="591"/>
      <c r="H321" s="599"/>
      <c r="I321" s="600"/>
      <c r="J321" s="600"/>
      <c r="K321" s="600"/>
      <c r="L321" s="592"/>
      <c r="M321" s="592"/>
      <c r="N321" s="592"/>
      <c r="O321" s="592"/>
      <c r="P321" s="591"/>
      <c r="Q321" s="592"/>
      <c r="R321" s="592"/>
      <c r="S321" s="592"/>
      <c r="T321" s="592"/>
      <c r="U321" s="591"/>
      <c r="V321" s="598"/>
      <c r="W321" s="592"/>
      <c r="X321" s="592"/>
      <c r="Y321" s="592"/>
      <c r="Z321" s="592"/>
      <c r="AA321" s="592"/>
      <c r="AB321" s="601"/>
      <c r="AC321" s="601"/>
      <c r="AD321" s="602"/>
      <c r="AE321" s="601"/>
      <c r="AF321" s="601"/>
      <c r="AG321" s="605"/>
      <c r="AH321" s="605"/>
      <c r="AI321" s="605"/>
      <c r="AJ321" s="605"/>
      <c r="AK321" s="605"/>
      <c r="AL321" s="605"/>
      <c r="AM321" s="605"/>
      <c r="AN321" s="605"/>
      <c r="AO321" s="605"/>
      <c r="AP321" s="605"/>
      <c r="AQ321" s="605"/>
      <c r="AR321" s="605"/>
      <c r="AS321" s="605"/>
      <c r="AT321" s="645"/>
      <c r="AU321" s="645"/>
      <c r="AV321" s="605"/>
      <c r="AW321" s="605"/>
      <c r="AX321" s="605"/>
      <c r="AY321" s="605"/>
      <c r="AZ321" s="605"/>
      <c r="BA321" s="645"/>
      <c r="BB321" s="605"/>
    </row>
    <row r="322" spans="1:54" ht="29.1" customHeight="1" thickBot="1" x14ac:dyDescent="0.3">
      <c r="A322" s="597"/>
      <c r="B322" s="592"/>
      <c r="C322" s="598"/>
      <c r="D322" s="592"/>
      <c r="E322" s="598"/>
      <c r="F322" s="591"/>
      <c r="G322" s="591"/>
      <c r="H322" s="599"/>
      <c r="I322" s="600"/>
      <c r="J322" s="600"/>
      <c r="K322" s="600"/>
      <c r="L322" s="592"/>
      <c r="M322" s="592"/>
      <c r="N322" s="592"/>
      <c r="O322" s="592"/>
      <c r="P322" s="591"/>
      <c r="Q322" s="592"/>
      <c r="R322" s="592"/>
      <c r="S322" s="592"/>
      <c r="T322" s="592"/>
      <c r="U322" s="591"/>
      <c r="V322" s="598"/>
      <c r="W322" s="592"/>
      <c r="X322" s="592"/>
      <c r="Y322" s="592"/>
      <c r="Z322" s="592"/>
      <c r="AA322" s="592"/>
      <c r="AB322" s="601"/>
      <c r="AC322" s="601"/>
      <c r="AD322" s="602"/>
      <c r="AE322" s="601"/>
      <c r="AF322" s="601"/>
      <c r="AG322" s="605"/>
      <c r="AH322" s="605"/>
      <c r="AI322" s="605"/>
      <c r="AJ322" s="605"/>
      <c r="AK322" s="605"/>
      <c r="AL322" s="605"/>
      <c r="AM322" s="605"/>
      <c r="AN322" s="605"/>
      <c r="AO322" s="605"/>
      <c r="AP322" s="605"/>
      <c r="AQ322" s="605"/>
      <c r="AR322" s="605"/>
      <c r="AS322" s="605"/>
      <c r="AT322" s="645"/>
      <c r="AU322" s="645"/>
      <c r="AV322" s="605"/>
      <c r="AW322" s="605"/>
      <c r="AX322" s="605"/>
      <c r="AY322" s="605"/>
      <c r="AZ322" s="605"/>
      <c r="BA322" s="645"/>
      <c r="BB322" s="605"/>
    </row>
    <row r="323" spans="1:54" ht="29.1" customHeight="1" thickBot="1" x14ac:dyDescent="0.3">
      <c r="A323" s="597"/>
      <c r="B323" s="592"/>
      <c r="C323" s="598"/>
      <c r="D323" s="592"/>
      <c r="E323" s="598"/>
      <c r="F323" s="591"/>
      <c r="G323" s="591"/>
      <c r="H323" s="599"/>
      <c r="I323" s="600"/>
      <c r="J323" s="600"/>
      <c r="K323" s="600"/>
      <c r="L323" s="592"/>
      <c r="M323" s="592"/>
      <c r="N323" s="592"/>
      <c r="O323" s="592"/>
      <c r="P323" s="591"/>
      <c r="Q323" s="592"/>
      <c r="R323" s="592"/>
      <c r="S323" s="592"/>
      <c r="T323" s="592"/>
      <c r="U323" s="591"/>
      <c r="V323" s="598"/>
      <c r="W323" s="592"/>
      <c r="X323" s="592"/>
      <c r="Y323" s="592"/>
      <c r="Z323" s="592"/>
      <c r="AA323" s="592"/>
      <c r="AB323" s="601"/>
      <c r="AC323" s="601"/>
      <c r="AD323" s="602"/>
      <c r="AE323" s="601"/>
      <c r="AF323" s="601"/>
      <c r="AG323" s="605"/>
      <c r="AH323" s="605"/>
      <c r="AI323" s="605"/>
      <c r="AJ323" s="605"/>
      <c r="AK323" s="605"/>
      <c r="AL323" s="605"/>
      <c r="AM323" s="605"/>
      <c r="AN323" s="605"/>
      <c r="AO323" s="605"/>
      <c r="AP323" s="605"/>
      <c r="AQ323" s="605"/>
      <c r="AR323" s="605"/>
      <c r="AS323" s="605"/>
      <c r="AT323" s="645"/>
      <c r="AU323" s="645"/>
      <c r="AV323" s="605"/>
      <c r="AW323" s="605"/>
      <c r="AX323" s="605"/>
      <c r="AY323" s="605"/>
      <c r="AZ323" s="605"/>
      <c r="BA323" s="645"/>
      <c r="BB323" s="605"/>
    </row>
    <row r="324" spans="1:54" ht="29.1" customHeight="1" thickBot="1" x14ac:dyDescent="0.3">
      <c r="A324" s="597"/>
      <c r="B324" s="592"/>
      <c r="C324" s="598"/>
      <c r="D324" s="592"/>
      <c r="E324" s="598"/>
      <c r="F324" s="591"/>
      <c r="G324" s="591"/>
      <c r="H324" s="599"/>
      <c r="I324" s="600"/>
      <c r="J324" s="600"/>
      <c r="K324" s="600"/>
      <c r="L324" s="592"/>
      <c r="M324" s="592"/>
      <c r="N324" s="592"/>
      <c r="O324" s="592"/>
      <c r="P324" s="591"/>
      <c r="Q324" s="592"/>
      <c r="R324" s="592"/>
      <c r="S324" s="592"/>
      <c r="T324" s="592"/>
      <c r="U324" s="591"/>
      <c r="V324" s="598"/>
      <c r="W324" s="592"/>
      <c r="X324" s="592"/>
      <c r="Y324" s="592"/>
      <c r="Z324" s="592"/>
      <c r="AA324" s="592"/>
      <c r="AB324" s="601"/>
      <c r="AC324" s="601"/>
      <c r="AD324" s="602"/>
      <c r="AE324" s="601"/>
      <c r="AF324" s="601"/>
      <c r="AG324" s="605"/>
      <c r="AH324" s="605"/>
      <c r="AI324" s="605"/>
      <c r="AJ324" s="605"/>
      <c r="AK324" s="605"/>
      <c r="AL324" s="605"/>
      <c r="AM324" s="605"/>
      <c r="AN324" s="605"/>
      <c r="AO324" s="605"/>
      <c r="AP324" s="605"/>
      <c r="AQ324" s="605"/>
      <c r="AR324" s="605"/>
      <c r="AS324" s="605"/>
      <c r="AT324" s="645"/>
      <c r="AU324" s="645"/>
      <c r="AV324" s="605"/>
      <c r="AW324" s="605"/>
      <c r="AX324" s="605"/>
      <c r="AY324" s="605"/>
      <c r="AZ324" s="605"/>
      <c r="BA324" s="645"/>
      <c r="BB324" s="605"/>
    </row>
    <row r="325" spans="1:54" ht="29.1" customHeight="1" thickBot="1" x14ac:dyDescent="0.3">
      <c r="A325" s="597"/>
      <c r="B325" s="592"/>
      <c r="C325" s="598"/>
      <c r="D325" s="592"/>
      <c r="E325" s="598"/>
      <c r="F325" s="591"/>
      <c r="G325" s="591"/>
      <c r="H325" s="599"/>
      <c r="I325" s="600"/>
      <c r="J325" s="600"/>
      <c r="K325" s="600"/>
      <c r="L325" s="592"/>
      <c r="M325" s="592"/>
      <c r="N325" s="592"/>
      <c r="O325" s="592"/>
      <c r="P325" s="591"/>
      <c r="Q325" s="592"/>
      <c r="R325" s="592"/>
      <c r="S325" s="592"/>
      <c r="T325" s="592"/>
      <c r="U325" s="591"/>
      <c r="V325" s="598"/>
      <c r="W325" s="592"/>
      <c r="X325" s="592"/>
      <c r="Y325" s="592"/>
      <c r="Z325" s="592"/>
      <c r="AA325" s="592"/>
      <c r="AB325" s="601"/>
      <c r="AC325" s="601"/>
      <c r="AD325" s="602"/>
      <c r="AE325" s="601"/>
      <c r="AF325" s="601"/>
      <c r="AG325" s="605"/>
      <c r="AH325" s="605"/>
      <c r="AI325" s="605"/>
      <c r="AJ325" s="605"/>
      <c r="AK325" s="605"/>
      <c r="AL325" s="605"/>
      <c r="AM325" s="605"/>
      <c r="AN325" s="605"/>
      <c r="AO325" s="605"/>
      <c r="AP325" s="605"/>
      <c r="AQ325" s="605"/>
      <c r="AR325" s="605"/>
      <c r="AS325" s="605"/>
      <c r="AT325" s="645"/>
      <c r="AU325" s="645"/>
      <c r="AV325" s="605"/>
      <c r="AW325" s="605"/>
      <c r="AX325" s="605"/>
      <c r="AY325" s="605"/>
      <c r="AZ325" s="605"/>
      <c r="BA325" s="645"/>
      <c r="BB325" s="605"/>
    </row>
    <row r="326" spans="1:54" ht="29.1" customHeight="1" thickBot="1" x14ac:dyDescent="0.3">
      <c r="A326" s="597"/>
      <c r="B326" s="592"/>
      <c r="C326" s="598"/>
      <c r="D326" s="592"/>
      <c r="E326" s="598"/>
      <c r="F326" s="591"/>
      <c r="G326" s="591"/>
      <c r="H326" s="599"/>
      <c r="I326" s="600"/>
      <c r="J326" s="600"/>
      <c r="K326" s="600"/>
      <c r="L326" s="592"/>
      <c r="M326" s="592"/>
      <c r="N326" s="592"/>
      <c r="O326" s="592"/>
      <c r="P326" s="591"/>
      <c r="Q326" s="592"/>
      <c r="R326" s="592"/>
      <c r="S326" s="592"/>
      <c r="T326" s="592"/>
      <c r="U326" s="591"/>
      <c r="V326" s="598"/>
      <c r="W326" s="592"/>
      <c r="X326" s="592"/>
      <c r="Y326" s="592"/>
      <c r="Z326" s="592"/>
      <c r="AA326" s="592"/>
      <c r="AB326" s="601"/>
      <c r="AC326" s="601"/>
      <c r="AD326" s="602"/>
      <c r="AE326" s="601"/>
      <c r="AF326" s="601"/>
      <c r="AG326" s="605"/>
      <c r="AH326" s="605"/>
      <c r="AI326" s="605"/>
      <c r="AJ326" s="605"/>
      <c r="AK326" s="605"/>
      <c r="AL326" s="605"/>
      <c r="AM326" s="605"/>
      <c r="AN326" s="605"/>
      <c r="AO326" s="605"/>
      <c r="AP326" s="605"/>
      <c r="AQ326" s="605"/>
      <c r="AR326" s="605"/>
      <c r="AS326" s="605"/>
      <c r="AT326" s="645"/>
      <c r="AU326" s="645"/>
      <c r="AV326" s="605"/>
      <c r="AW326" s="605"/>
      <c r="AX326" s="605"/>
      <c r="AY326" s="605"/>
      <c r="AZ326" s="605"/>
      <c r="BA326" s="645"/>
      <c r="BB326" s="605"/>
    </row>
    <row r="327" spans="1:54" ht="29.1" customHeight="1" thickBot="1" x14ac:dyDescent="0.3">
      <c r="A327" s="597"/>
      <c r="B327" s="592"/>
      <c r="C327" s="598"/>
      <c r="D327" s="592"/>
      <c r="E327" s="598"/>
      <c r="F327" s="591"/>
      <c r="G327" s="591"/>
      <c r="H327" s="599"/>
      <c r="I327" s="600"/>
      <c r="J327" s="600"/>
      <c r="K327" s="600"/>
      <c r="L327" s="592"/>
      <c r="M327" s="592"/>
      <c r="N327" s="592"/>
      <c r="O327" s="592"/>
      <c r="P327" s="591"/>
      <c r="Q327" s="592"/>
      <c r="R327" s="592"/>
      <c r="S327" s="592"/>
      <c r="T327" s="592"/>
      <c r="U327" s="591"/>
      <c r="V327" s="598"/>
      <c r="W327" s="592"/>
      <c r="X327" s="592"/>
      <c r="Y327" s="592"/>
      <c r="Z327" s="592"/>
      <c r="AA327" s="592"/>
      <c r="AB327" s="601"/>
      <c r="AC327" s="601"/>
      <c r="AD327" s="602"/>
      <c r="AE327" s="601"/>
      <c r="AF327" s="601"/>
      <c r="AG327" s="605"/>
      <c r="AH327" s="605"/>
      <c r="AI327" s="605"/>
      <c r="AJ327" s="605"/>
      <c r="AK327" s="605"/>
      <c r="AL327" s="605"/>
      <c r="AM327" s="605"/>
      <c r="AN327" s="605"/>
      <c r="AO327" s="605"/>
      <c r="AP327" s="605"/>
      <c r="AQ327" s="605"/>
      <c r="AR327" s="605"/>
      <c r="AS327" s="605"/>
      <c r="AT327" s="645"/>
      <c r="AU327" s="645"/>
      <c r="AV327" s="605"/>
      <c r="AW327" s="605"/>
      <c r="AX327" s="605"/>
      <c r="AY327" s="605"/>
      <c r="AZ327" s="605"/>
      <c r="BA327" s="645"/>
      <c r="BB327" s="605"/>
    </row>
    <row r="328" spans="1:54" ht="29.1" customHeight="1" thickBot="1" x14ac:dyDescent="0.3">
      <c r="A328" s="597"/>
      <c r="B328" s="592"/>
      <c r="C328" s="598"/>
      <c r="D328" s="592"/>
      <c r="E328" s="598"/>
      <c r="F328" s="591"/>
      <c r="G328" s="591"/>
      <c r="H328" s="599"/>
      <c r="I328" s="600"/>
      <c r="J328" s="600"/>
      <c r="K328" s="600"/>
      <c r="L328" s="592"/>
      <c r="M328" s="592"/>
      <c r="N328" s="592"/>
      <c r="O328" s="592"/>
      <c r="P328" s="591"/>
      <c r="Q328" s="592"/>
      <c r="R328" s="592"/>
      <c r="S328" s="592"/>
      <c r="T328" s="592"/>
      <c r="U328" s="591"/>
      <c r="V328" s="598"/>
      <c r="W328" s="592"/>
      <c r="X328" s="592"/>
      <c r="Y328" s="592"/>
      <c r="Z328" s="592"/>
      <c r="AA328" s="592"/>
      <c r="AB328" s="601"/>
      <c r="AC328" s="601"/>
      <c r="AD328" s="602"/>
      <c r="AE328" s="601"/>
      <c r="AF328" s="601"/>
      <c r="AG328" s="605"/>
      <c r="AH328" s="605"/>
      <c r="AI328" s="605"/>
      <c r="AJ328" s="605"/>
      <c r="AK328" s="605"/>
      <c r="AL328" s="605"/>
      <c r="AM328" s="605"/>
      <c r="AN328" s="605"/>
      <c r="AO328" s="605"/>
      <c r="AP328" s="605"/>
      <c r="AQ328" s="605"/>
      <c r="AR328" s="605"/>
      <c r="AS328" s="605"/>
      <c r="AT328" s="645"/>
      <c r="AU328" s="645"/>
      <c r="AV328" s="605"/>
      <c r="AW328" s="605"/>
      <c r="AX328" s="605"/>
      <c r="AY328" s="605"/>
      <c r="AZ328" s="605"/>
      <c r="BA328" s="645"/>
      <c r="BB328" s="605"/>
    </row>
    <row r="329" spans="1:54" ht="29.1" customHeight="1" thickBot="1" x14ac:dyDescent="0.3">
      <c r="A329" s="597"/>
      <c r="B329" s="592"/>
      <c r="C329" s="598"/>
      <c r="D329" s="592"/>
      <c r="E329" s="598"/>
      <c r="F329" s="591"/>
      <c r="G329" s="591"/>
      <c r="H329" s="599"/>
      <c r="I329" s="600"/>
      <c r="J329" s="600"/>
      <c r="K329" s="600"/>
      <c r="L329" s="592"/>
      <c r="M329" s="592"/>
      <c r="N329" s="592"/>
      <c r="O329" s="592"/>
      <c r="P329" s="591"/>
      <c r="Q329" s="592"/>
      <c r="R329" s="592"/>
      <c r="S329" s="592"/>
      <c r="T329" s="592"/>
      <c r="U329" s="591"/>
      <c r="V329" s="598"/>
      <c r="W329" s="592"/>
      <c r="X329" s="592"/>
      <c r="Y329" s="592"/>
      <c r="Z329" s="592"/>
      <c r="AA329" s="592"/>
      <c r="AB329" s="601"/>
      <c r="AC329" s="601"/>
      <c r="AD329" s="602"/>
      <c r="AE329" s="601"/>
      <c r="AF329" s="601"/>
      <c r="AG329" s="605"/>
      <c r="AH329" s="605"/>
      <c r="AI329" s="605"/>
      <c r="AJ329" s="605"/>
      <c r="AK329" s="605"/>
      <c r="AL329" s="605"/>
      <c r="AM329" s="605"/>
      <c r="AN329" s="605"/>
      <c r="AO329" s="605"/>
      <c r="AP329" s="605"/>
      <c r="AQ329" s="605"/>
      <c r="AR329" s="605"/>
      <c r="AS329" s="605"/>
      <c r="AT329" s="645"/>
      <c r="AU329" s="645"/>
      <c r="AV329" s="605"/>
      <c r="AW329" s="605"/>
      <c r="AX329" s="605"/>
      <c r="AY329" s="605"/>
      <c r="AZ329" s="605"/>
      <c r="BA329" s="645"/>
      <c r="BB329" s="605"/>
    </row>
    <row r="330" spans="1:54" ht="29.1" customHeight="1" thickBot="1" x14ac:dyDescent="0.3">
      <c r="A330" s="597"/>
      <c r="B330" s="592"/>
      <c r="C330" s="598"/>
      <c r="D330" s="592"/>
      <c r="E330" s="598"/>
      <c r="F330" s="591"/>
      <c r="G330" s="591"/>
      <c r="H330" s="599"/>
      <c r="I330" s="600"/>
      <c r="J330" s="600"/>
      <c r="K330" s="600"/>
      <c r="L330" s="592"/>
      <c r="M330" s="592"/>
      <c r="N330" s="592"/>
      <c r="O330" s="592"/>
      <c r="P330" s="591"/>
      <c r="Q330" s="592"/>
      <c r="R330" s="592"/>
      <c r="S330" s="592"/>
      <c r="T330" s="592"/>
      <c r="U330" s="591"/>
      <c r="V330" s="598"/>
      <c r="W330" s="592"/>
      <c r="X330" s="592"/>
      <c r="Y330" s="592"/>
      <c r="Z330" s="592"/>
      <c r="AA330" s="592"/>
      <c r="AB330" s="601"/>
      <c r="AC330" s="601"/>
      <c r="AD330" s="602"/>
      <c r="AE330" s="601"/>
      <c r="AF330" s="601"/>
      <c r="AG330" s="605"/>
      <c r="AH330" s="605"/>
      <c r="AI330" s="605"/>
      <c r="AJ330" s="605"/>
      <c r="AK330" s="605"/>
      <c r="AL330" s="605"/>
      <c r="AM330" s="605"/>
      <c r="AN330" s="605"/>
      <c r="AO330" s="605"/>
      <c r="AP330" s="605"/>
      <c r="AQ330" s="605"/>
      <c r="AR330" s="605"/>
      <c r="AS330" s="605"/>
      <c r="AT330" s="645"/>
      <c r="AU330" s="645"/>
      <c r="AV330" s="605"/>
      <c r="AW330" s="605"/>
      <c r="AX330" s="605"/>
      <c r="AY330" s="605"/>
      <c r="AZ330" s="605"/>
      <c r="BA330" s="645"/>
      <c r="BB330" s="605"/>
    </row>
    <row r="331" spans="1:54" ht="29.1" customHeight="1" thickBot="1" x14ac:dyDescent="0.3">
      <c r="A331" s="597"/>
      <c r="B331" s="592"/>
      <c r="C331" s="598"/>
      <c r="D331" s="592"/>
      <c r="E331" s="598"/>
      <c r="F331" s="591"/>
      <c r="G331" s="591"/>
      <c r="H331" s="599"/>
      <c r="I331" s="600"/>
      <c r="J331" s="600"/>
      <c r="K331" s="600"/>
      <c r="L331" s="592"/>
      <c r="M331" s="592"/>
      <c r="N331" s="592"/>
      <c r="O331" s="592"/>
      <c r="P331" s="591"/>
      <c r="Q331" s="592"/>
      <c r="R331" s="592"/>
      <c r="S331" s="592"/>
      <c r="T331" s="592"/>
      <c r="U331" s="591"/>
      <c r="V331" s="598"/>
      <c r="W331" s="592"/>
      <c r="X331" s="592"/>
      <c r="Y331" s="592"/>
      <c r="Z331" s="592"/>
      <c r="AA331" s="592"/>
      <c r="AB331" s="601"/>
      <c r="AC331" s="601"/>
      <c r="AD331" s="602"/>
      <c r="AE331" s="601"/>
      <c r="AF331" s="601"/>
      <c r="AG331" s="605"/>
      <c r="AH331" s="605"/>
      <c r="AI331" s="605"/>
      <c r="AJ331" s="605"/>
      <c r="AK331" s="605"/>
      <c r="AL331" s="605"/>
      <c r="AM331" s="605"/>
      <c r="AN331" s="605"/>
      <c r="AO331" s="605"/>
      <c r="AP331" s="605"/>
      <c r="AQ331" s="605"/>
      <c r="AR331" s="605"/>
      <c r="AS331" s="605"/>
      <c r="AT331" s="645"/>
      <c r="AU331" s="645"/>
      <c r="AV331" s="605"/>
      <c r="AW331" s="605"/>
      <c r="AX331" s="605"/>
      <c r="AY331" s="605"/>
      <c r="AZ331" s="605"/>
      <c r="BA331" s="645"/>
      <c r="BB331" s="605"/>
    </row>
    <row r="332" spans="1:54" ht="29.1" customHeight="1" thickBot="1" x14ac:dyDescent="0.3">
      <c r="A332" s="597"/>
      <c r="B332" s="592"/>
      <c r="C332" s="598"/>
      <c r="D332" s="592"/>
      <c r="E332" s="598"/>
      <c r="F332" s="591"/>
      <c r="G332" s="591"/>
      <c r="H332" s="599"/>
      <c r="I332" s="600"/>
      <c r="J332" s="600"/>
      <c r="K332" s="600"/>
      <c r="L332" s="592"/>
      <c r="M332" s="592"/>
      <c r="N332" s="592"/>
      <c r="O332" s="592"/>
      <c r="P332" s="591"/>
      <c r="Q332" s="592"/>
      <c r="R332" s="592"/>
      <c r="S332" s="592"/>
      <c r="T332" s="592"/>
      <c r="U332" s="591"/>
      <c r="V332" s="598"/>
      <c r="W332" s="592"/>
      <c r="X332" s="592"/>
      <c r="Y332" s="592"/>
      <c r="Z332" s="592"/>
      <c r="AA332" s="592"/>
      <c r="AB332" s="601"/>
      <c r="AC332" s="601"/>
      <c r="AD332" s="602"/>
      <c r="AE332" s="601"/>
      <c r="AF332" s="601"/>
      <c r="AG332" s="605"/>
      <c r="AH332" s="605"/>
      <c r="AI332" s="605"/>
      <c r="AJ332" s="605"/>
      <c r="AK332" s="605"/>
      <c r="AL332" s="605"/>
      <c r="AM332" s="605"/>
      <c r="AN332" s="605"/>
      <c r="AO332" s="605"/>
      <c r="AP332" s="605"/>
      <c r="AQ332" s="605"/>
      <c r="AR332" s="605"/>
      <c r="AS332" s="605"/>
      <c r="AT332" s="645"/>
      <c r="AU332" s="645"/>
      <c r="AV332" s="605"/>
      <c r="AW332" s="605"/>
      <c r="AX332" s="605"/>
      <c r="AY332" s="605"/>
      <c r="AZ332" s="605"/>
      <c r="BA332" s="645"/>
      <c r="BB332" s="605"/>
    </row>
    <row r="333" spans="1:54" ht="29.1" customHeight="1" thickBot="1" x14ac:dyDescent="0.3">
      <c r="A333" s="597"/>
      <c r="B333" s="592"/>
      <c r="C333" s="598"/>
      <c r="D333" s="592"/>
      <c r="E333" s="598"/>
      <c r="F333" s="591"/>
      <c r="G333" s="591"/>
      <c r="H333" s="599"/>
      <c r="I333" s="600"/>
      <c r="J333" s="600"/>
      <c r="K333" s="600"/>
      <c r="L333" s="592"/>
      <c r="M333" s="592"/>
      <c r="N333" s="592"/>
      <c r="O333" s="592"/>
      <c r="P333" s="591"/>
      <c r="Q333" s="592"/>
      <c r="R333" s="592"/>
      <c r="S333" s="592"/>
      <c r="T333" s="592"/>
      <c r="U333" s="591"/>
      <c r="V333" s="598"/>
      <c r="W333" s="592"/>
      <c r="X333" s="592"/>
      <c r="Y333" s="592"/>
      <c r="Z333" s="592"/>
      <c r="AA333" s="592"/>
      <c r="AB333" s="601"/>
      <c r="AC333" s="601"/>
      <c r="AD333" s="602"/>
      <c r="AE333" s="601"/>
      <c r="AF333" s="601"/>
      <c r="AG333" s="605"/>
      <c r="AH333" s="605"/>
      <c r="AI333" s="605"/>
      <c r="AJ333" s="605"/>
      <c r="AK333" s="605"/>
      <c r="AL333" s="605"/>
      <c r="AM333" s="605"/>
      <c r="AN333" s="605"/>
      <c r="AO333" s="605"/>
      <c r="AP333" s="605"/>
      <c r="AQ333" s="605"/>
      <c r="AR333" s="605"/>
      <c r="AS333" s="605"/>
      <c r="AT333" s="645"/>
      <c r="AU333" s="645"/>
      <c r="AV333" s="605"/>
      <c r="AW333" s="605"/>
      <c r="AX333" s="605"/>
      <c r="AY333" s="605"/>
      <c r="AZ333" s="605"/>
      <c r="BA333" s="645"/>
      <c r="BB333" s="605"/>
    </row>
    <row r="334" spans="1:54" ht="29.1" customHeight="1" thickBot="1" x14ac:dyDescent="0.3">
      <c r="A334" s="597"/>
      <c r="B334" s="592"/>
      <c r="C334" s="598"/>
      <c r="D334" s="592"/>
      <c r="E334" s="598"/>
      <c r="F334" s="591"/>
      <c r="G334" s="591"/>
      <c r="H334" s="599"/>
      <c r="I334" s="600"/>
      <c r="J334" s="600"/>
      <c r="K334" s="600"/>
      <c r="L334" s="592"/>
      <c r="M334" s="592"/>
      <c r="N334" s="592"/>
      <c r="O334" s="592"/>
      <c r="P334" s="591"/>
      <c r="Q334" s="592"/>
      <c r="R334" s="592"/>
      <c r="S334" s="592"/>
      <c r="T334" s="592"/>
      <c r="U334" s="591"/>
      <c r="V334" s="598"/>
      <c r="W334" s="592"/>
      <c r="X334" s="592"/>
      <c r="Y334" s="592"/>
      <c r="Z334" s="592"/>
      <c r="AA334" s="592"/>
      <c r="AB334" s="601"/>
      <c r="AC334" s="601"/>
      <c r="AD334" s="602"/>
      <c r="AE334" s="601"/>
      <c r="AF334" s="601"/>
      <c r="AG334" s="605"/>
      <c r="AH334" s="605"/>
      <c r="AI334" s="605"/>
      <c r="AJ334" s="605"/>
      <c r="AK334" s="605"/>
      <c r="AL334" s="605"/>
      <c r="AM334" s="605"/>
      <c r="AN334" s="605"/>
      <c r="AO334" s="605"/>
      <c r="AP334" s="605"/>
      <c r="AQ334" s="605"/>
      <c r="AR334" s="605"/>
      <c r="AS334" s="605"/>
      <c r="AT334" s="645"/>
      <c r="AU334" s="645"/>
      <c r="AV334" s="605"/>
      <c r="AW334" s="605"/>
      <c r="AX334" s="605"/>
      <c r="AY334" s="605"/>
      <c r="AZ334" s="605"/>
      <c r="BA334" s="645"/>
      <c r="BB334" s="605"/>
    </row>
    <row r="335" spans="1:54" ht="29.1" customHeight="1" thickBot="1" x14ac:dyDescent="0.3">
      <c r="A335" s="597"/>
      <c r="B335" s="592"/>
      <c r="C335" s="598"/>
      <c r="D335" s="592"/>
      <c r="E335" s="598"/>
      <c r="F335" s="591"/>
      <c r="G335" s="591"/>
      <c r="H335" s="599"/>
      <c r="I335" s="600"/>
      <c r="J335" s="600"/>
      <c r="K335" s="600"/>
      <c r="L335" s="592"/>
      <c r="M335" s="592"/>
      <c r="N335" s="592"/>
      <c r="O335" s="592"/>
      <c r="P335" s="591"/>
      <c r="Q335" s="592"/>
      <c r="R335" s="592"/>
      <c r="S335" s="592"/>
      <c r="T335" s="592"/>
      <c r="U335" s="591"/>
      <c r="V335" s="598"/>
      <c r="W335" s="592"/>
      <c r="X335" s="592"/>
      <c r="Y335" s="592"/>
      <c r="Z335" s="592"/>
      <c r="AA335" s="592"/>
      <c r="AB335" s="601"/>
      <c r="AC335" s="601"/>
      <c r="AD335" s="602"/>
      <c r="AE335" s="601"/>
      <c r="AF335" s="601"/>
      <c r="AG335" s="605"/>
      <c r="AH335" s="605"/>
      <c r="AI335" s="605"/>
      <c r="AJ335" s="605"/>
      <c r="AK335" s="605"/>
      <c r="AL335" s="605"/>
      <c r="AM335" s="605"/>
      <c r="AN335" s="605"/>
      <c r="AO335" s="605"/>
      <c r="AP335" s="605"/>
      <c r="AQ335" s="605"/>
      <c r="AR335" s="605"/>
      <c r="AS335" s="605"/>
      <c r="AT335" s="645"/>
      <c r="AU335" s="645"/>
      <c r="AV335" s="605"/>
      <c r="AW335" s="605"/>
      <c r="AX335" s="605"/>
      <c r="AY335" s="605"/>
      <c r="AZ335" s="605"/>
      <c r="BA335" s="645"/>
      <c r="BB335" s="605"/>
    </row>
    <row r="336" spans="1:54" ht="29.1" customHeight="1" thickBot="1" x14ac:dyDescent="0.3">
      <c r="A336" s="597"/>
      <c r="B336" s="592"/>
      <c r="C336" s="598"/>
      <c r="D336" s="592"/>
      <c r="E336" s="598"/>
      <c r="F336" s="591"/>
      <c r="G336" s="591"/>
      <c r="H336" s="599"/>
      <c r="I336" s="600"/>
      <c r="J336" s="600"/>
      <c r="K336" s="600"/>
      <c r="L336" s="592"/>
      <c r="M336" s="592"/>
      <c r="N336" s="592"/>
      <c r="O336" s="592"/>
      <c r="P336" s="591"/>
      <c r="Q336" s="592"/>
      <c r="R336" s="592"/>
      <c r="S336" s="592"/>
      <c r="T336" s="592"/>
      <c r="U336" s="591"/>
      <c r="V336" s="598"/>
      <c r="W336" s="592"/>
      <c r="X336" s="592"/>
      <c r="Y336" s="592"/>
      <c r="Z336" s="592"/>
      <c r="AA336" s="592"/>
      <c r="AB336" s="601"/>
      <c r="AC336" s="601"/>
      <c r="AD336" s="602"/>
      <c r="AE336" s="601"/>
      <c r="AF336" s="601"/>
      <c r="AG336" s="605"/>
      <c r="AH336" s="605"/>
      <c r="AI336" s="605"/>
      <c r="AJ336" s="605"/>
      <c r="AK336" s="605"/>
      <c r="AL336" s="605"/>
      <c r="AM336" s="605"/>
      <c r="AN336" s="605"/>
      <c r="AO336" s="605"/>
      <c r="AP336" s="605"/>
      <c r="AQ336" s="605"/>
      <c r="AR336" s="605"/>
      <c r="AS336" s="605"/>
      <c r="AT336" s="645"/>
      <c r="AU336" s="645"/>
      <c r="AV336" s="605"/>
      <c r="AW336" s="605"/>
      <c r="AX336" s="605"/>
      <c r="AY336" s="605"/>
      <c r="AZ336" s="605"/>
      <c r="BA336" s="645"/>
      <c r="BB336" s="605"/>
    </row>
    <row r="337" spans="1:54" ht="29.1" customHeight="1" thickBot="1" x14ac:dyDescent="0.3">
      <c r="A337" s="597"/>
      <c r="B337" s="592"/>
      <c r="C337" s="598"/>
      <c r="D337" s="592"/>
      <c r="E337" s="598"/>
      <c r="F337" s="591"/>
      <c r="G337" s="591"/>
      <c r="H337" s="599"/>
      <c r="I337" s="600"/>
      <c r="J337" s="600"/>
      <c r="K337" s="600"/>
      <c r="L337" s="592"/>
      <c r="M337" s="592"/>
      <c r="N337" s="592"/>
      <c r="O337" s="592"/>
      <c r="P337" s="591"/>
      <c r="Q337" s="592"/>
      <c r="R337" s="592"/>
      <c r="S337" s="592"/>
      <c r="T337" s="592"/>
      <c r="U337" s="591"/>
      <c r="V337" s="598"/>
      <c r="W337" s="592"/>
      <c r="X337" s="592"/>
      <c r="Y337" s="592"/>
      <c r="Z337" s="592"/>
      <c r="AA337" s="592"/>
      <c r="AB337" s="601"/>
      <c r="AC337" s="601"/>
      <c r="AD337" s="602"/>
      <c r="AE337" s="601"/>
      <c r="AF337" s="601"/>
      <c r="AG337" s="605"/>
      <c r="AH337" s="605"/>
      <c r="AI337" s="605"/>
      <c r="AJ337" s="605"/>
      <c r="AK337" s="605"/>
      <c r="AL337" s="605"/>
      <c r="AM337" s="605"/>
      <c r="AN337" s="605"/>
      <c r="AO337" s="605"/>
      <c r="AP337" s="605"/>
      <c r="AQ337" s="605"/>
      <c r="AR337" s="605"/>
      <c r="AS337" s="605"/>
      <c r="AT337" s="645"/>
      <c r="AU337" s="645"/>
      <c r="AV337" s="605"/>
      <c r="AW337" s="605"/>
      <c r="AX337" s="605"/>
      <c r="AY337" s="605"/>
      <c r="AZ337" s="605"/>
      <c r="BA337" s="645"/>
      <c r="BB337" s="605"/>
    </row>
    <row r="338" spans="1:54" ht="29.1" customHeight="1" thickBot="1" x14ac:dyDescent="0.3">
      <c r="A338" s="597"/>
      <c r="B338" s="592"/>
      <c r="C338" s="598"/>
      <c r="D338" s="592"/>
      <c r="E338" s="598"/>
      <c r="F338" s="591"/>
      <c r="G338" s="591"/>
      <c r="H338" s="599"/>
      <c r="I338" s="600"/>
      <c r="J338" s="600"/>
      <c r="K338" s="600"/>
      <c r="L338" s="592"/>
      <c r="M338" s="592"/>
      <c r="N338" s="592"/>
      <c r="O338" s="592"/>
      <c r="P338" s="591"/>
      <c r="Q338" s="592"/>
      <c r="R338" s="592"/>
      <c r="S338" s="592"/>
      <c r="T338" s="592"/>
      <c r="U338" s="591"/>
      <c r="V338" s="598"/>
      <c r="W338" s="592"/>
      <c r="X338" s="592"/>
      <c r="Y338" s="592"/>
      <c r="Z338" s="592"/>
      <c r="AA338" s="592"/>
      <c r="AB338" s="601"/>
      <c r="AC338" s="601"/>
      <c r="AD338" s="602"/>
      <c r="AE338" s="601"/>
      <c r="AF338" s="601"/>
      <c r="AG338" s="605"/>
      <c r="AH338" s="605"/>
      <c r="AI338" s="605"/>
      <c r="AJ338" s="605"/>
      <c r="AK338" s="605"/>
      <c r="AL338" s="605"/>
      <c r="AM338" s="605"/>
      <c r="AN338" s="605"/>
      <c r="AO338" s="605"/>
      <c r="AP338" s="605"/>
      <c r="AQ338" s="605"/>
      <c r="AR338" s="605"/>
      <c r="AS338" s="605"/>
      <c r="AT338" s="645"/>
      <c r="AU338" s="645"/>
      <c r="AV338" s="605"/>
      <c r="AW338" s="605"/>
      <c r="AX338" s="605"/>
      <c r="AY338" s="605"/>
      <c r="AZ338" s="605"/>
      <c r="BA338" s="645"/>
      <c r="BB338" s="605"/>
    </row>
    <row r="339" spans="1:54" ht="29.1" customHeight="1" thickBot="1" x14ac:dyDescent="0.3">
      <c r="A339" s="597"/>
      <c r="B339" s="592"/>
      <c r="C339" s="598"/>
      <c r="D339" s="592"/>
      <c r="E339" s="598"/>
      <c r="F339" s="591"/>
      <c r="G339" s="591"/>
      <c r="H339" s="599"/>
      <c r="I339" s="600"/>
      <c r="J339" s="600"/>
      <c r="K339" s="600"/>
      <c r="L339" s="592"/>
      <c r="M339" s="592"/>
      <c r="N339" s="592"/>
      <c r="O339" s="592"/>
      <c r="P339" s="591"/>
      <c r="Q339" s="592"/>
      <c r="R339" s="592"/>
      <c r="S339" s="592"/>
      <c r="T339" s="592"/>
      <c r="U339" s="591"/>
      <c r="V339" s="598"/>
      <c r="W339" s="592"/>
      <c r="X339" s="592"/>
      <c r="Y339" s="592"/>
      <c r="Z339" s="592"/>
      <c r="AA339" s="592"/>
      <c r="AB339" s="601"/>
      <c r="AC339" s="601"/>
      <c r="AD339" s="602"/>
      <c r="AE339" s="601"/>
      <c r="AF339" s="601"/>
      <c r="AG339" s="605"/>
      <c r="AH339" s="605"/>
      <c r="AI339" s="605"/>
      <c r="AJ339" s="605"/>
      <c r="AK339" s="605"/>
      <c r="AL339" s="605"/>
      <c r="AM339" s="605"/>
      <c r="AN339" s="605"/>
      <c r="AO339" s="605"/>
      <c r="AP339" s="605"/>
      <c r="AQ339" s="605"/>
      <c r="AR339" s="605"/>
      <c r="AS339" s="605"/>
      <c r="AT339" s="645"/>
      <c r="AU339" s="645"/>
      <c r="AV339" s="605"/>
      <c r="AW339" s="605"/>
      <c r="AX339" s="605"/>
      <c r="AY339" s="605"/>
      <c r="AZ339" s="605"/>
      <c r="BA339" s="645"/>
      <c r="BB339" s="605"/>
    </row>
    <row r="340" spans="1:54" ht="29.1" customHeight="1" thickBot="1" x14ac:dyDescent="0.3">
      <c r="A340" s="597"/>
      <c r="B340" s="592"/>
      <c r="C340" s="598"/>
      <c r="D340" s="592"/>
      <c r="E340" s="598"/>
      <c r="F340" s="591"/>
      <c r="G340" s="591"/>
      <c r="H340" s="599"/>
      <c r="I340" s="600"/>
      <c r="J340" s="600"/>
      <c r="K340" s="600"/>
      <c r="L340" s="592"/>
      <c r="M340" s="592"/>
      <c r="N340" s="592"/>
      <c r="O340" s="592"/>
      <c r="P340" s="591"/>
      <c r="Q340" s="592"/>
      <c r="R340" s="592"/>
      <c r="S340" s="592"/>
      <c r="T340" s="592"/>
      <c r="U340" s="591"/>
      <c r="V340" s="598"/>
      <c r="W340" s="592"/>
      <c r="X340" s="592"/>
      <c r="Y340" s="592"/>
      <c r="Z340" s="592"/>
      <c r="AA340" s="592"/>
      <c r="AB340" s="601"/>
      <c r="AC340" s="601"/>
      <c r="AD340" s="602"/>
      <c r="AE340" s="601"/>
      <c r="AF340" s="601"/>
      <c r="AG340" s="605"/>
      <c r="AH340" s="605"/>
      <c r="AI340" s="605"/>
      <c r="AJ340" s="605"/>
      <c r="AK340" s="605"/>
      <c r="AL340" s="605"/>
      <c r="AM340" s="605"/>
      <c r="AN340" s="605"/>
      <c r="AO340" s="605"/>
      <c r="AP340" s="605"/>
      <c r="AQ340" s="605"/>
      <c r="AR340" s="605"/>
      <c r="AS340" s="605"/>
      <c r="AT340" s="645"/>
      <c r="AU340" s="645"/>
      <c r="AV340" s="605"/>
      <c r="AW340" s="605"/>
      <c r="AX340" s="605"/>
      <c r="AY340" s="605"/>
      <c r="AZ340" s="605"/>
      <c r="BA340" s="645"/>
      <c r="BB340" s="605"/>
    </row>
    <row r="341" spans="1:54" ht="29.1" customHeight="1" thickBot="1" x14ac:dyDescent="0.3">
      <c r="A341" s="597"/>
      <c r="B341" s="592"/>
      <c r="C341" s="598"/>
      <c r="D341" s="592"/>
      <c r="E341" s="598"/>
      <c r="F341" s="591"/>
      <c r="G341" s="591"/>
      <c r="H341" s="599"/>
      <c r="I341" s="600"/>
      <c r="J341" s="600"/>
      <c r="K341" s="600"/>
      <c r="L341" s="592"/>
      <c r="M341" s="592"/>
      <c r="N341" s="592"/>
      <c r="O341" s="592"/>
      <c r="P341" s="591"/>
      <c r="Q341" s="592"/>
      <c r="R341" s="592"/>
      <c r="S341" s="592"/>
      <c r="T341" s="592"/>
      <c r="U341" s="591"/>
      <c r="V341" s="598"/>
      <c r="W341" s="592"/>
      <c r="X341" s="592"/>
      <c r="Y341" s="592"/>
      <c r="Z341" s="592"/>
      <c r="AA341" s="592"/>
      <c r="AB341" s="601"/>
      <c r="AC341" s="601"/>
      <c r="AD341" s="602"/>
      <c r="AE341" s="601"/>
      <c r="AF341" s="601"/>
      <c r="AG341" s="605"/>
      <c r="AH341" s="605"/>
      <c r="AI341" s="605"/>
      <c r="AJ341" s="605"/>
      <c r="AK341" s="605"/>
      <c r="AL341" s="605"/>
      <c r="AM341" s="605"/>
      <c r="AN341" s="605"/>
      <c r="AO341" s="605"/>
      <c r="AP341" s="605"/>
      <c r="AQ341" s="605"/>
      <c r="AR341" s="605"/>
      <c r="AS341" s="605"/>
      <c r="AT341" s="645"/>
      <c r="AU341" s="645"/>
      <c r="AV341" s="605"/>
      <c r="AW341" s="605"/>
      <c r="AX341" s="605"/>
      <c r="AY341" s="605"/>
      <c r="AZ341" s="605"/>
      <c r="BA341" s="645"/>
      <c r="BB341" s="605"/>
    </row>
    <row r="342" spans="1:54" ht="29.1" customHeight="1" thickBot="1" x14ac:dyDescent="0.3">
      <c r="A342" s="597"/>
      <c r="B342" s="592"/>
      <c r="C342" s="598"/>
      <c r="D342" s="592"/>
      <c r="E342" s="598"/>
      <c r="F342" s="591"/>
      <c r="G342" s="591"/>
      <c r="H342" s="599"/>
      <c r="I342" s="600"/>
      <c r="J342" s="600"/>
      <c r="K342" s="600"/>
      <c r="L342" s="592"/>
      <c r="M342" s="592"/>
      <c r="N342" s="592"/>
      <c r="O342" s="592"/>
      <c r="P342" s="591"/>
      <c r="Q342" s="592"/>
      <c r="R342" s="592"/>
      <c r="S342" s="592"/>
      <c r="T342" s="592"/>
      <c r="U342" s="591"/>
      <c r="V342" s="598"/>
      <c r="W342" s="592"/>
      <c r="X342" s="592"/>
      <c r="Y342" s="592"/>
      <c r="Z342" s="592"/>
      <c r="AA342" s="592"/>
      <c r="AB342" s="601"/>
      <c r="AC342" s="601"/>
      <c r="AD342" s="602"/>
      <c r="AE342" s="601"/>
      <c r="AF342" s="601"/>
      <c r="AG342" s="605"/>
      <c r="AH342" s="605"/>
      <c r="AI342" s="605"/>
      <c r="AJ342" s="605"/>
      <c r="AK342" s="605"/>
      <c r="AL342" s="605"/>
      <c r="AM342" s="605"/>
      <c r="AN342" s="605"/>
      <c r="AO342" s="605"/>
      <c r="AP342" s="605"/>
      <c r="AQ342" s="605"/>
      <c r="AR342" s="605"/>
      <c r="AS342" s="605"/>
      <c r="AT342" s="645"/>
      <c r="AU342" s="645"/>
      <c r="AV342" s="605"/>
      <c r="AW342" s="605"/>
      <c r="AX342" s="605"/>
      <c r="AY342" s="605"/>
      <c r="AZ342" s="605"/>
      <c r="BA342" s="645"/>
      <c r="BB342" s="605"/>
    </row>
    <row r="343" spans="1:54" ht="29.1" customHeight="1" thickBot="1" x14ac:dyDescent="0.3">
      <c r="A343" s="597"/>
      <c r="B343" s="592"/>
      <c r="C343" s="598"/>
      <c r="D343" s="592"/>
      <c r="E343" s="598"/>
      <c r="F343" s="591"/>
      <c r="G343" s="591"/>
      <c r="H343" s="599"/>
      <c r="I343" s="600"/>
      <c r="J343" s="600"/>
      <c r="K343" s="600"/>
      <c r="L343" s="592"/>
      <c r="M343" s="592"/>
      <c r="N343" s="592"/>
      <c r="O343" s="592"/>
      <c r="P343" s="591"/>
      <c r="Q343" s="592"/>
      <c r="R343" s="592"/>
      <c r="S343" s="592"/>
      <c r="T343" s="592"/>
      <c r="U343" s="591"/>
      <c r="V343" s="598"/>
      <c r="W343" s="592"/>
      <c r="X343" s="592"/>
      <c r="Y343" s="592"/>
      <c r="Z343" s="592"/>
      <c r="AA343" s="592"/>
      <c r="AB343" s="601"/>
      <c r="AC343" s="601"/>
      <c r="AD343" s="602"/>
      <c r="AE343" s="601"/>
      <c r="AF343" s="601"/>
      <c r="AG343" s="605"/>
      <c r="AH343" s="605"/>
      <c r="AI343" s="605"/>
      <c r="AJ343" s="605"/>
      <c r="AK343" s="605"/>
      <c r="AL343" s="605"/>
      <c r="AM343" s="605"/>
      <c r="AN343" s="605"/>
      <c r="AO343" s="605"/>
      <c r="AP343" s="605"/>
      <c r="AQ343" s="605"/>
      <c r="AR343" s="605"/>
      <c r="AS343" s="605"/>
      <c r="AT343" s="645"/>
      <c r="AU343" s="645"/>
      <c r="AV343" s="605"/>
      <c r="AW343" s="605"/>
      <c r="AX343" s="605"/>
      <c r="AY343" s="605"/>
      <c r="AZ343" s="605"/>
      <c r="BA343" s="645"/>
      <c r="BB343" s="605"/>
    </row>
    <row r="344" spans="1:54" ht="29.1" customHeight="1" thickBot="1" x14ac:dyDescent="0.3">
      <c r="A344" s="597"/>
      <c r="B344" s="592"/>
      <c r="C344" s="598"/>
      <c r="D344" s="592"/>
      <c r="E344" s="598"/>
      <c r="F344" s="591"/>
      <c r="G344" s="591"/>
      <c r="H344" s="599"/>
      <c r="I344" s="600"/>
      <c r="J344" s="600"/>
      <c r="K344" s="600"/>
      <c r="L344" s="592"/>
      <c r="M344" s="592"/>
      <c r="N344" s="592"/>
      <c r="O344" s="592"/>
      <c r="P344" s="591"/>
      <c r="Q344" s="592"/>
      <c r="R344" s="592"/>
      <c r="S344" s="592"/>
      <c r="T344" s="592"/>
      <c r="U344" s="591"/>
      <c r="V344" s="598"/>
      <c r="W344" s="592"/>
      <c r="X344" s="592"/>
      <c r="Y344" s="592"/>
      <c r="Z344" s="592"/>
      <c r="AA344" s="592"/>
      <c r="AB344" s="601"/>
      <c r="AC344" s="601"/>
      <c r="AD344" s="602"/>
      <c r="AE344" s="601"/>
      <c r="AF344" s="601"/>
      <c r="AG344" s="605"/>
      <c r="AH344" s="605"/>
      <c r="AI344" s="605"/>
      <c r="AJ344" s="605"/>
      <c r="AK344" s="605"/>
      <c r="AL344" s="605"/>
      <c r="AM344" s="605"/>
      <c r="AN344" s="605"/>
      <c r="AO344" s="605"/>
      <c r="AP344" s="605"/>
      <c r="AQ344" s="605"/>
      <c r="AR344" s="605"/>
      <c r="AS344" s="605"/>
      <c r="AT344" s="645"/>
      <c r="AU344" s="645"/>
      <c r="AV344" s="605"/>
      <c r="AW344" s="605"/>
      <c r="AX344" s="605"/>
      <c r="AY344" s="605"/>
      <c r="AZ344" s="605"/>
      <c r="BA344" s="645"/>
      <c r="BB344" s="605"/>
    </row>
    <row r="345" spans="1:54" ht="29.1" customHeight="1" thickBot="1" x14ac:dyDescent="0.3">
      <c r="A345" s="597"/>
      <c r="B345" s="592"/>
      <c r="C345" s="598"/>
      <c r="D345" s="592"/>
      <c r="E345" s="598"/>
      <c r="F345" s="591"/>
      <c r="G345" s="591"/>
      <c r="H345" s="599"/>
      <c r="I345" s="600"/>
      <c r="J345" s="600"/>
      <c r="K345" s="600"/>
      <c r="L345" s="592"/>
      <c r="M345" s="592"/>
      <c r="N345" s="592"/>
      <c r="O345" s="592"/>
      <c r="P345" s="591"/>
      <c r="Q345" s="592"/>
      <c r="R345" s="592"/>
      <c r="S345" s="592"/>
      <c r="T345" s="592"/>
      <c r="U345" s="591"/>
      <c r="V345" s="598"/>
      <c r="W345" s="592"/>
      <c r="X345" s="592"/>
      <c r="Y345" s="592"/>
      <c r="Z345" s="592"/>
      <c r="AA345" s="592"/>
      <c r="AB345" s="601"/>
      <c r="AC345" s="601"/>
      <c r="AD345" s="602"/>
      <c r="AE345" s="601"/>
      <c r="AF345" s="601"/>
      <c r="AG345" s="605"/>
      <c r="AH345" s="605"/>
      <c r="AI345" s="605"/>
      <c r="AJ345" s="605"/>
      <c r="AK345" s="605"/>
      <c r="AL345" s="605"/>
      <c r="AM345" s="605"/>
      <c r="AN345" s="605"/>
      <c r="AO345" s="605"/>
      <c r="AP345" s="605"/>
      <c r="AQ345" s="605"/>
      <c r="AR345" s="605"/>
      <c r="AS345" s="605"/>
      <c r="AT345" s="645"/>
      <c r="AU345" s="645"/>
      <c r="AV345" s="605"/>
      <c r="AW345" s="605"/>
      <c r="AX345" s="605"/>
      <c r="AY345" s="605"/>
      <c r="AZ345" s="605"/>
      <c r="BA345" s="645"/>
      <c r="BB345" s="605"/>
    </row>
    <row r="346" spans="1:54" ht="29.1" customHeight="1" thickBot="1" x14ac:dyDescent="0.3">
      <c r="A346" s="597"/>
      <c r="B346" s="592"/>
      <c r="C346" s="598"/>
      <c r="D346" s="592"/>
      <c r="E346" s="598"/>
      <c r="F346" s="591"/>
      <c r="G346" s="591"/>
      <c r="H346" s="599"/>
      <c r="I346" s="600"/>
      <c r="J346" s="600"/>
      <c r="K346" s="600"/>
      <c r="L346" s="592"/>
      <c r="M346" s="592"/>
      <c r="N346" s="592"/>
      <c r="O346" s="592"/>
      <c r="P346" s="591"/>
      <c r="Q346" s="592"/>
      <c r="R346" s="592"/>
      <c r="S346" s="592"/>
      <c r="T346" s="592"/>
      <c r="U346" s="591"/>
      <c r="V346" s="598"/>
      <c r="W346" s="592"/>
      <c r="X346" s="592"/>
      <c r="Y346" s="592"/>
      <c r="Z346" s="592"/>
      <c r="AA346" s="592"/>
      <c r="AB346" s="601"/>
      <c r="AC346" s="601"/>
      <c r="AD346" s="602"/>
      <c r="AE346" s="601"/>
      <c r="AF346" s="601"/>
      <c r="AG346" s="605"/>
      <c r="AH346" s="605"/>
      <c r="AI346" s="605"/>
      <c r="AJ346" s="605"/>
      <c r="AK346" s="605"/>
      <c r="AL346" s="605"/>
      <c r="AM346" s="605"/>
      <c r="AN346" s="605"/>
      <c r="AO346" s="605"/>
      <c r="AP346" s="605"/>
      <c r="AQ346" s="605"/>
      <c r="AR346" s="605"/>
      <c r="AS346" s="605"/>
      <c r="AT346" s="645"/>
      <c r="AU346" s="645"/>
      <c r="AV346" s="605"/>
      <c r="AW346" s="605"/>
      <c r="AX346" s="605"/>
      <c r="AY346" s="605"/>
      <c r="AZ346" s="605"/>
      <c r="BA346" s="645"/>
      <c r="BB346" s="605"/>
    </row>
    <row r="347" spans="1:54" ht="29.1" customHeight="1" thickBot="1" x14ac:dyDescent="0.3">
      <c r="A347" s="597"/>
      <c r="B347" s="592"/>
      <c r="C347" s="598"/>
      <c r="D347" s="592"/>
      <c r="E347" s="598"/>
      <c r="F347" s="591"/>
      <c r="G347" s="591"/>
      <c r="H347" s="599"/>
      <c r="I347" s="600"/>
      <c r="J347" s="600"/>
      <c r="K347" s="600"/>
      <c r="L347" s="592"/>
      <c r="M347" s="592"/>
      <c r="N347" s="592"/>
      <c r="O347" s="592"/>
      <c r="P347" s="591"/>
      <c r="Q347" s="592"/>
      <c r="R347" s="592"/>
      <c r="S347" s="592"/>
      <c r="T347" s="592"/>
      <c r="U347" s="591"/>
      <c r="V347" s="598"/>
      <c r="W347" s="592"/>
      <c r="X347" s="592"/>
      <c r="Y347" s="592"/>
      <c r="Z347" s="592"/>
      <c r="AA347" s="592"/>
      <c r="AB347" s="601"/>
      <c r="AC347" s="601"/>
      <c r="AD347" s="602"/>
      <c r="AE347" s="601"/>
      <c r="AF347" s="601"/>
      <c r="AG347" s="605"/>
      <c r="AH347" s="605"/>
      <c r="AI347" s="605"/>
      <c r="AJ347" s="605"/>
      <c r="AK347" s="605"/>
      <c r="AL347" s="605"/>
      <c r="AM347" s="605"/>
      <c r="AN347" s="605"/>
      <c r="AO347" s="605"/>
      <c r="AP347" s="605"/>
      <c r="AQ347" s="605"/>
      <c r="AR347" s="605"/>
      <c r="AS347" s="605"/>
      <c r="AT347" s="645"/>
      <c r="AU347" s="645"/>
      <c r="AV347" s="605"/>
      <c r="AW347" s="605"/>
      <c r="AX347" s="605"/>
      <c r="AY347" s="605"/>
      <c r="AZ347" s="605"/>
      <c r="BA347" s="645"/>
      <c r="BB347" s="605"/>
    </row>
    <row r="348" spans="1:54" ht="29.1" customHeight="1" thickBot="1" x14ac:dyDescent="0.3">
      <c r="A348" s="597"/>
      <c r="B348" s="592"/>
      <c r="C348" s="598"/>
      <c r="D348" s="592"/>
      <c r="E348" s="598"/>
      <c r="F348" s="591"/>
      <c r="G348" s="591"/>
      <c r="H348" s="599"/>
      <c r="I348" s="600"/>
      <c r="J348" s="600"/>
      <c r="K348" s="600"/>
      <c r="L348" s="592"/>
      <c r="M348" s="592"/>
      <c r="N348" s="592"/>
      <c r="O348" s="592"/>
      <c r="P348" s="591"/>
      <c r="Q348" s="592"/>
      <c r="R348" s="592"/>
      <c r="S348" s="592"/>
      <c r="T348" s="592"/>
      <c r="U348" s="591"/>
      <c r="V348" s="598"/>
      <c r="W348" s="592"/>
      <c r="X348" s="592"/>
      <c r="Y348" s="592"/>
      <c r="Z348" s="592"/>
      <c r="AA348" s="592"/>
      <c r="AB348" s="601"/>
      <c r="AC348" s="601"/>
      <c r="AD348" s="602"/>
      <c r="AE348" s="601"/>
      <c r="AF348" s="601"/>
      <c r="AG348" s="605"/>
      <c r="AH348" s="605"/>
      <c r="AI348" s="605"/>
      <c r="AJ348" s="605"/>
      <c r="AK348" s="605"/>
      <c r="AL348" s="605"/>
      <c r="AM348" s="605"/>
      <c r="AN348" s="605"/>
      <c r="AO348" s="605"/>
      <c r="AP348" s="605"/>
      <c r="AQ348" s="605"/>
      <c r="AR348" s="605"/>
      <c r="AS348" s="605"/>
      <c r="AT348" s="645"/>
      <c r="AU348" s="645"/>
      <c r="AV348" s="605"/>
      <c r="AW348" s="605"/>
      <c r="AX348" s="605"/>
      <c r="AY348" s="605"/>
      <c r="AZ348" s="605"/>
      <c r="BA348" s="645"/>
      <c r="BB348" s="605"/>
    </row>
    <row r="349" spans="1:54" ht="29.1" customHeight="1" thickBot="1" x14ac:dyDescent="0.3">
      <c r="A349" s="597"/>
      <c r="B349" s="592"/>
      <c r="C349" s="598"/>
      <c r="D349" s="592"/>
      <c r="E349" s="598"/>
      <c r="F349" s="591"/>
      <c r="G349" s="591"/>
      <c r="H349" s="599"/>
      <c r="I349" s="600"/>
      <c r="J349" s="600"/>
      <c r="K349" s="600"/>
      <c r="L349" s="592"/>
      <c r="M349" s="592"/>
      <c r="N349" s="592"/>
      <c r="O349" s="592"/>
      <c r="P349" s="591"/>
      <c r="Q349" s="592"/>
      <c r="R349" s="592"/>
      <c r="S349" s="592"/>
      <c r="T349" s="592"/>
      <c r="U349" s="591"/>
      <c r="V349" s="598"/>
      <c r="W349" s="592"/>
      <c r="X349" s="592"/>
      <c r="Y349" s="592"/>
      <c r="Z349" s="592"/>
      <c r="AA349" s="592"/>
      <c r="AB349" s="601"/>
      <c r="AC349" s="601"/>
      <c r="AD349" s="602"/>
      <c r="AE349" s="601"/>
      <c r="AF349" s="601"/>
      <c r="AG349" s="605"/>
      <c r="AH349" s="605"/>
      <c r="AI349" s="605"/>
      <c r="AJ349" s="605"/>
      <c r="AK349" s="605"/>
      <c r="AL349" s="605"/>
      <c r="AM349" s="605"/>
      <c r="AN349" s="605"/>
      <c r="AO349" s="605"/>
      <c r="AP349" s="605"/>
      <c r="AQ349" s="605"/>
      <c r="AR349" s="605"/>
      <c r="AS349" s="605"/>
      <c r="AT349" s="645"/>
      <c r="AU349" s="645"/>
      <c r="AV349" s="605"/>
      <c r="AW349" s="605"/>
      <c r="AX349" s="605"/>
      <c r="AY349" s="605"/>
      <c r="AZ349" s="605"/>
      <c r="BA349" s="645"/>
      <c r="BB349" s="605"/>
    </row>
    <row r="350" spans="1:54" ht="29.1" customHeight="1" thickBot="1" x14ac:dyDescent="0.3">
      <c r="A350" s="597"/>
      <c r="B350" s="592"/>
      <c r="C350" s="598"/>
      <c r="D350" s="592"/>
      <c r="E350" s="598"/>
      <c r="F350" s="591"/>
      <c r="G350" s="591"/>
      <c r="H350" s="599"/>
      <c r="I350" s="600"/>
      <c r="J350" s="600"/>
      <c r="K350" s="600"/>
      <c r="L350" s="592"/>
      <c r="M350" s="592"/>
      <c r="N350" s="592"/>
      <c r="O350" s="592"/>
      <c r="P350" s="591"/>
      <c r="Q350" s="592"/>
      <c r="R350" s="592"/>
      <c r="S350" s="592"/>
      <c r="T350" s="592"/>
      <c r="U350" s="591"/>
      <c r="V350" s="598"/>
      <c r="W350" s="592"/>
      <c r="X350" s="592"/>
      <c r="Y350" s="592"/>
      <c r="Z350" s="592"/>
      <c r="AA350" s="592"/>
      <c r="AB350" s="601"/>
      <c r="AC350" s="601"/>
      <c r="AD350" s="602"/>
      <c r="AE350" s="601"/>
      <c r="AF350" s="601"/>
      <c r="AG350" s="605"/>
      <c r="AH350" s="605"/>
      <c r="AI350" s="605"/>
      <c r="AJ350" s="605"/>
      <c r="AK350" s="605"/>
      <c r="AL350" s="605"/>
      <c r="AM350" s="605"/>
      <c r="AN350" s="605"/>
      <c r="AO350" s="605"/>
      <c r="AP350" s="605"/>
      <c r="AQ350" s="605"/>
      <c r="AR350" s="605"/>
      <c r="AS350" s="605"/>
      <c r="AT350" s="645"/>
      <c r="AU350" s="645"/>
      <c r="AV350" s="605"/>
      <c r="AW350" s="605"/>
      <c r="AX350" s="605"/>
      <c r="AY350" s="605"/>
      <c r="AZ350" s="605"/>
      <c r="BA350" s="645"/>
      <c r="BB350" s="605"/>
    </row>
    <row r="351" spans="1:54" ht="29.1" customHeight="1" thickBot="1" x14ac:dyDescent="0.3">
      <c r="A351" s="597"/>
      <c r="B351" s="592"/>
      <c r="C351" s="598"/>
      <c r="D351" s="592"/>
      <c r="E351" s="598"/>
      <c r="F351" s="591"/>
      <c r="G351" s="591"/>
      <c r="H351" s="599"/>
      <c r="I351" s="600"/>
      <c r="J351" s="600"/>
      <c r="K351" s="600"/>
      <c r="L351" s="592"/>
      <c r="M351" s="592"/>
      <c r="N351" s="592"/>
      <c r="O351" s="592"/>
      <c r="P351" s="591"/>
      <c r="Q351" s="592"/>
      <c r="R351" s="592"/>
      <c r="S351" s="592"/>
      <c r="T351" s="592"/>
      <c r="U351" s="591"/>
      <c r="V351" s="598"/>
      <c r="W351" s="592"/>
      <c r="X351" s="592"/>
      <c r="Y351" s="592"/>
      <c r="Z351" s="592"/>
      <c r="AA351" s="592"/>
      <c r="AB351" s="601"/>
      <c r="AC351" s="601"/>
      <c r="AD351" s="602"/>
      <c r="AE351" s="601"/>
      <c r="AF351" s="601"/>
      <c r="AG351" s="605"/>
      <c r="AH351" s="605"/>
      <c r="AI351" s="605"/>
      <c r="AJ351" s="605"/>
      <c r="AK351" s="605"/>
      <c r="AL351" s="605"/>
      <c r="AM351" s="605"/>
      <c r="AN351" s="605"/>
      <c r="AO351" s="605"/>
      <c r="AP351" s="605"/>
      <c r="AQ351" s="605"/>
      <c r="AR351" s="605"/>
      <c r="AS351" s="605"/>
      <c r="AT351" s="645"/>
      <c r="AU351" s="645"/>
      <c r="AV351" s="605"/>
      <c r="AW351" s="605"/>
      <c r="AX351" s="605"/>
      <c r="AY351" s="605"/>
      <c r="AZ351" s="605"/>
      <c r="BA351" s="645"/>
      <c r="BB351" s="605"/>
    </row>
    <row r="352" spans="1:54" ht="29.1" customHeight="1" thickBot="1" x14ac:dyDescent="0.3">
      <c r="A352" s="597"/>
      <c r="B352" s="592"/>
      <c r="C352" s="598"/>
      <c r="D352" s="592"/>
      <c r="E352" s="598"/>
      <c r="F352" s="591"/>
      <c r="G352" s="591"/>
      <c r="H352" s="599"/>
      <c r="I352" s="600"/>
      <c r="J352" s="600"/>
      <c r="K352" s="600"/>
      <c r="L352" s="592"/>
      <c r="M352" s="592"/>
      <c r="N352" s="592"/>
      <c r="O352" s="592"/>
      <c r="P352" s="591"/>
      <c r="Q352" s="592"/>
      <c r="R352" s="592"/>
      <c r="S352" s="592"/>
      <c r="T352" s="592"/>
      <c r="U352" s="591"/>
      <c r="V352" s="598"/>
      <c r="W352" s="592"/>
      <c r="X352" s="592"/>
      <c r="Y352" s="592"/>
      <c r="Z352" s="592"/>
      <c r="AA352" s="592"/>
      <c r="AB352" s="601"/>
      <c r="AC352" s="601"/>
      <c r="AD352" s="602"/>
      <c r="AE352" s="601"/>
      <c r="AF352" s="601"/>
      <c r="AG352" s="605"/>
      <c r="AH352" s="605"/>
      <c r="AI352" s="605"/>
      <c r="AJ352" s="605"/>
      <c r="AK352" s="605"/>
      <c r="AL352" s="605"/>
      <c r="AM352" s="605"/>
      <c r="AN352" s="605"/>
      <c r="AO352" s="605"/>
      <c r="AP352" s="605"/>
      <c r="AQ352" s="605"/>
      <c r="AR352" s="605"/>
      <c r="AS352" s="605"/>
      <c r="AT352" s="645"/>
      <c r="AU352" s="645"/>
      <c r="AV352" s="605"/>
      <c r="AW352" s="605"/>
      <c r="AX352" s="605"/>
      <c r="AY352" s="605"/>
      <c r="AZ352" s="605"/>
      <c r="BA352" s="645"/>
      <c r="BB352" s="605"/>
    </row>
    <row r="353" spans="1:54" ht="29.1" customHeight="1" thickBot="1" x14ac:dyDescent="0.3">
      <c r="A353" s="597"/>
      <c r="B353" s="592"/>
      <c r="C353" s="598"/>
      <c r="D353" s="592"/>
      <c r="E353" s="598"/>
      <c r="F353" s="591"/>
      <c r="G353" s="591"/>
      <c r="H353" s="599"/>
      <c r="I353" s="600"/>
      <c r="J353" s="600"/>
      <c r="K353" s="600"/>
      <c r="L353" s="592"/>
      <c r="M353" s="592"/>
      <c r="N353" s="592"/>
      <c r="O353" s="592"/>
      <c r="P353" s="591"/>
      <c r="Q353" s="592"/>
      <c r="R353" s="592"/>
      <c r="S353" s="592"/>
      <c r="T353" s="592"/>
      <c r="U353" s="591"/>
      <c r="V353" s="598"/>
      <c r="W353" s="592"/>
      <c r="X353" s="592"/>
      <c r="Y353" s="592"/>
      <c r="Z353" s="592"/>
      <c r="AA353" s="592"/>
      <c r="AB353" s="601"/>
      <c r="AC353" s="601"/>
      <c r="AD353" s="602"/>
      <c r="AE353" s="601"/>
      <c r="AF353" s="601"/>
      <c r="AG353" s="605"/>
      <c r="AH353" s="605"/>
      <c r="AI353" s="605"/>
      <c r="AJ353" s="605"/>
      <c r="AK353" s="605"/>
      <c r="AL353" s="605"/>
      <c r="AM353" s="605"/>
      <c r="AN353" s="605"/>
      <c r="AO353" s="605"/>
      <c r="AP353" s="605"/>
      <c r="AQ353" s="605"/>
      <c r="AR353" s="605"/>
      <c r="AS353" s="605"/>
      <c r="AT353" s="645"/>
      <c r="AU353" s="645"/>
      <c r="AV353" s="605"/>
      <c r="AW353" s="605"/>
      <c r="AX353" s="605"/>
      <c r="AY353" s="605"/>
      <c r="AZ353" s="605"/>
      <c r="BA353" s="645"/>
      <c r="BB353" s="605"/>
    </row>
    <row r="354" spans="1:54" ht="29.1" customHeight="1" thickBot="1" x14ac:dyDescent="0.3">
      <c r="A354" s="597"/>
      <c r="B354" s="592"/>
      <c r="C354" s="598"/>
      <c r="D354" s="592"/>
      <c r="E354" s="598"/>
      <c r="F354" s="591"/>
      <c r="G354" s="591"/>
      <c r="H354" s="599"/>
      <c r="I354" s="600"/>
      <c r="J354" s="600"/>
      <c r="K354" s="600"/>
      <c r="L354" s="592"/>
      <c r="M354" s="592"/>
      <c r="N354" s="592"/>
      <c r="O354" s="592"/>
      <c r="P354" s="591"/>
      <c r="Q354" s="592"/>
      <c r="R354" s="592"/>
      <c r="S354" s="592"/>
      <c r="T354" s="592"/>
      <c r="U354" s="591"/>
      <c r="V354" s="598"/>
      <c r="W354" s="592"/>
      <c r="X354" s="592"/>
      <c r="Y354" s="592"/>
      <c r="Z354" s="592"/>
      <c r="AA354" s="592"/>
      <c r="AB354" s="601"/>
      <c r="AC354" s="601"/>
      <c r="AD354" s="602"/>
      <c r="AE354" s="601"/>
      <c r="AF354" s="601"/>
      <c r="AG354" s="605"/>
      <c r="AH354" s="605"/>
      <c r="AI354" s="605"/>
      <c r="AJ354" s="605"/>
      <c r="AK354" s="605"/>
      <c r="AL354" s="605"/>
      <c r="AM354" s="605"/>
      <c r="AN354" s="605"/>
      <c r="AO354" s="605"/>
      <c r="AP354" s="605"/>
      <c r="AQ354" s="605"/>
      <c r="AR354" s="605"/>
      <c r="AS354" s="605"/>
      <c r="AT354" s="645"/>
      <c r="AU354" s="645"/>
      <c r="AV354" s="605"/>
      <c r="AW354" s="605"/>
      <c r="AX354" s="605"/>
      <c r="AY354" s="605"/>
      <c r="AZ354" s="605"/>
      <c r="BA354" s="645"/>
      <c r="BB354" s="605"/>
    </row>
    <row r="355" spans="1:54" ht="29.1" customHeight="1" thickBot="1" x14ac:dyDescent="0.3">
      <c r="A355" s="597"/>
      <c r="B355" s="592"/>
      <c r="C355" s="598"/>
      <c r="D355" s="592"/>
      <c r="E355" s="598"/>
      <c r="F355" s="591"/>
      <c r="G355" s="591"/>
      <c r="H355" s="599"/>
      <c r="I355" s="600"/>
      <c r="J355" s="600"/>
      <c r="K355" s="600"/>
      <c r="L355" s="592"/>
      <c r="M355" s="592"/>
      <c r="N355" s="592"/>
      <c r="O355" s="592"/>
      <c r="P355" s="591"/>
      <c r="Q355" s="592"/>
      <c r="R355" s="592"/>
      <c r="S355" s="592"/>
      <c r="T355" s="592"/>
      <c r="U355" s="591"/>
      <c r="V355" s="598"/>
      <c r="W355" s="592"/>
      <c r="X355" s="592"/>
      <c r="Y355" s="592"/>
      <c r="Z355" s="592"/>
      <c r="AA355" s="592"/>
      <c r="AB355" s="601"/>
      <c r="AC355" s="601"/>
      <c r="AD355" s="602"/>
      <c r="AE355" s="601"/>
      <c r="AF355" s="601"/>
      <c r="AG355" s="605"/>
      <c r="AH355" s="605"/>
      <c r="AI355" s="605"/>
      <c r="AJ355" s="605"/>
      <c r="AK355" s="605"/>
      <c r="AL355" s="605"/>
      <c r="AM355" s="605"/>
      <c r="AN355" s="605"/>
      <c r="AO355" s="605"/>
      <c r="AP355" s="605"/>
      <c r="AQ355" s="605"/>
      <c r="AR355" s="605"/>
      <c r="AS355" s="605"/>
      <c r="AT355" s="645"/>
      <c r="AU355" s="645"/>
      <c r="AV355" s="605"/>
      <c r="AW355" s="605"/>
      <c r="AX355" s="605"/>
      <c r="AY355" s="605"/>
      <c r="AZ355" s="605"/>
      <c r="BA355" s="645"/>
      <c r="BB355" s="605"/>
    </row>
    <row r="356" spans="1:54" ht="29.1" customHeight="1" thickBot="1" x14ac:dyDescent="0.3">
      <c r="A356" s="597"/>
      <c r="B356" s="592"/>
      <c r="C356" s="598"/>
      <c r="D356" s="592"/>
      <c r="E356" s="598"/>
      <c r="F356" s="591"/>
      <c r="G356" s="591"/>
      <c r="H356" s="599"/>
      <c r="I356" s="600"/>
      <c r="J356" s="600"/>
      <c r="K356" s="600"/>
      <c r="L356" s="592"/>
      <c r="M356" s="592"/>
      <c r="N356" s="592"/>
      <c r="O356" s="592"/>
      <c r="P356" s="591"/>
      <c r="Q356" s="592"/>
      <c r="R356" s="592"/>
      <c r="S356" s="592"/>
      <c r="T356" s="592"/>
      <c r="U356" s="591"/>
      <c r="V356" s="598"/>
      <c r="W356" s="592"/>
      <c r="X356" s="592"/>
      <c r="Y356" s="592"/>
      <c r="Z356" s="592"/>
      <c r="AA356" s="592"/>
      <c r="AB356" s="601"/>
      <c r="AC356" s="601"/>
      <c r="AD356" s="602"/>
      <c r="AE356" s="601"/>
      <c r="AF356" s="601"/>
      <c r="AG356" s="605"/>
      <c r="AH356" s="605"/>
      <c r="AI356" s="605"/>
      <c r="AJ356" s="605"/>
      <c r="AK356" s="605"/>
      <c r="AL356" s="605"/>
      <c r="AM356" s="605"/>
      <c r="AN356" s="605"/>
      <c r="AO356" s="605"/>
      <c r="AP356" s="605"/>
      <c r="AQ356" s="605"/>
      <c r="AR356" s="605"/>
      <c r="AS356" s="605"/>
      <c r="AT356" s="645"/>
      <c r="AU356" s="645"/>
      <c r="AV356" s="605"/>
      <c r="AW356" s="605"/>
      <c r="AX356" s="605"/>
      <c r="AY356" s="605"/>
      <c r="AZ356" s="605"/>
      <c r="BA356" s="645"/>
      <c r="BB356" s="605"/>
    </row>
    <row r="357" spans="1:54" ht="29.1" customHeight="1" thickBot="1" x14ac:dyDescent="0.3">
      <c r="A357" s="597"/>
      <c r="B357" s="592"/>
      <c r="C357" s="598"/>
      <c r="D357" s="592"/>
      <c r="E357" s="598"/>
      <c r="F357" s="591"/>
      <c r="G357" s="591"/>
      <c r="H357" s="599"/>
      <c r="I357" s="600"/>
      <c r="J357" s="600"/>
      <c r="K357" s="600"/>
      <c r="L357" s="592"/>
      <c r="M357" s="592"/>
      <c r="N357" s="592"/>
      <c r="O357" s="592"/>
      <c r="P357" s="591"/>
      <c r="Q357" s="592"/>
      <c r="R357" s="592"/>
      <c r="S357" s="592"/>
      <c r="T357" s="592"/>
      <c r="U357" s="591"/>
      <c r="V357" s="598"/>
      <c r="W357" s="592"/>
      <c r="X357" s="592"/>
      <c r="Y357" s="592"/>
      <c r="Z357" s="592"/>
      <c r="AA357" s="592"/>
      <c r="AB357" s="601"/>
      <c r="AC357" s="601"/>
      <c r="AD357" s="602"/>
      <c r="AE357" s="601"/>
      <c r="AF357" s="601"/>
      <c r="AG357" s="605"/>
      <c r="AH357" s="605"/>
      <c r="AI357" s="605"/>
      <c r="AJ357" s="605"/>
      <c r="AK357" s="605"/>
      <c r="AL357" s="605"/>
      <c r="AM357" s="605"/>
      <c r="AN357" s="605"/>
      <c r="AO357" s="605"/>
      <c r="AP357" s="605"/>
      <c r="AQ357" s="605"/>
      <c r="AR357" s="605"/>
      <c r="AS357" s="605"/>
      <c r="AT357" s="645"/>
      <c r="AU357" s="645"/>
      <c r="AV357" s="605"/>
      <c r="AW357" s="605"/>
      <c r="AX357" s="605"/>
      <c r="AY357" s="605"/>
      <c r="AZ357" s="605"/>
      <c r="BA357" s="645"/>
      <c r="BB357" s="605"/>
    </row>
    <row r="358" spans="1:54" ht="29.1" customHeight="1" thickBot="1" x14ac:dyDescent="0.3">
      <c r="A358" s="597"/>
      <c r="B358" s="592"/>
      <c r="C358" s="598"/>
      <c r="D358" s="592"/>
      <c r="E358" s="598"/>
      <c r="F358" s="591"/>
      <c r="G358" s="591"/>
      <c r="H358" s="599"/>
      <c r="I358" s="600"/>
      <c r="J358" s="600"/>
      <c r="K358" s="600"/>
      <c r="L358" s="592"/>
      <c r="M358" s="592"/>
      <c r="N358" s="592"/>
      <c r="O358" s="592"/>
      <c r="P358" s="591"/>
      <c r="Q358" s="592"/>
      <c r="R358" s="592"/>
      <c r="S358" s="592"/>
      <c r="T358" s="592"/>
      <c r="U358" s="591"/>
      <c r="V358" s="598"/>
      <c r="W358" s="592"/>
      <c r="X358" s="592"/>
      <c r="Y358" s="592"/>
      <c r="Z358" s="592"/>
      <c r="AA358" s="592"/>
      <c r="AB358" s="601"/>
      <c r="AC358" s="601"/>
      <c r="AD358" s="602"/>
      <c r="AE358" s="601"/>
      <c r="AF358" s="601"/>
      <c r="AG358" s="605"/>
      <c r="AH358" s="605"/>
      <c r="AI358" s="605"/>
      <c r="AJ358" s="605"/>
      <c r="AK358" s="605"/>
      <c r="AL358" s="605"/>
      <c r="AM358" s="605"/>
      <c r="AN358" s="605"/>
      <c r="AO358" s="605"/>
      <c r="AP358" s="605"/>
      <c r="AQ358" s="605"/>
      <c r="AR358" s="605"/>
      <c r="AS358" s="605"/>
      <c r="AT358" s="645"/>
      <c r="AU358" s="645"/>
      <c r="AV358" s="605"/>
      <c r="AW358" s="605"/>
      <c r="AX358" s="605"/>
      <c r="AY358" s="605"/>
      <c r="AZ358" s="605"/>
      <c r="BA358" s="645"/>
      <c r="BB358" s="605"/>
    </row>
    <row r="359" spans="1:54" ht="29.1" customHeight="1" thickBot="1" x14ac:dyDescent="0.3">
      <c r="A359" s="597"/>
      <c r="B359" s="592"/>
      <c r="C359" s="598"/>
      <c r="D359" s="592"/>
      <c r="E359" s="598"/>
      <c r="F359" s="591"/>
      <c r="G359" s="591"/>
      <c r="H359" s="599"/>
      <c r="I359" s="600"/>
      <c r="J359" s="600"/>
      <c r="K359" s="600"/>
      <c r="L359" s="592"/>
      <c r="M359" s="592"/>
      <c r="N359" s="592"/>
      <c r="O359" s="592"/>
      <c r="P359" s="591"/>
      <c r="Q359" s="592"/>
      <c r="R359" s="592"/>
      <c r="S359" s="592"/>
      <c r="T359" s="592"/>
      <c r="U359" s="591"/>
      <c r="V359" s="598"/>
      <c r="W359" s="592"/>
      <c r="X359" s="592"/>
      <c r="Y359" s="592"/>
      <c r="Z359" s="592"/>
      <c r="AA359" s="592"/>
      <c r="AB359" s="601"/>
      <c r="AC359" s="601"/>
      <c r="AD359" s="602"/>
      <c r="AE359" s="601"/>
      <c r="AF359" s="601"/>
      <c r="AG359" s="605"/>
      <c r="AH359" s="605"/>
      <c r="AI359" s="605"/>
      <c r="AJ359" s="605"/>
      <c r="AK359" s="605"/>
      <c r="AL359" s="605"/>
      <c r="AM359" s="605"/>
      <c r="AN359" s="605"/>
      <c r="AO359" s="605"/>
      <c r="AP359" s="605"/>
      <c r="AQ359" s="605"/>
      <c r="AR359" s="605"/>
      <c r="AS359" s="605"/>
      <c r="AT359" s="645"/>
      <c r="AU359" s="645"/>
      <c r="AV359" s="605"/>
      <c r="AW359" s="605"/>
      <c r="AX359" s="605"/>
      <c r="AY359" s="605"/>
      <c r="AZ359" s="605"/>
      <c r="BA359" s="645"/>
      <c r="BB359" s="605"/>
    </row>
    <row r="360" spans="1:54" ht="29.1" customHeight="1" thickBot="1" x14ac:dyDescent="0.3">
      <c r="A360" s="597"/>
      <c r="B360" s="592"/>
      <c r="C360" s="598"/>
      <c r="D360" s="592"/>
      <c r="E360" s="598"/>
      <c r="F360" s="591"/>
      <c r="G360" s="591"/>
      <c r="H360" s="599"/>
      <c r="I360" s="600"/>
      <c r="J360" s="600"/>
      <c r="K360" s="600"/>
      <c r="L360" s="592"/>
      <c r="M360" s="592"/>
      <c r="N360" s="592"/>
      <c r="O360" s="592"/>
      <c r="P360" s="591"/>
      <c r="Q360" s="592"/>
      <c r="R360" s="592"/>
      <c r="S360" s="592"/>
      <c r="T360" s="592"/>
      <c r="U360" s="591"/>
      <c r="V360" s="598"/>
      <c r="W360" s="592"/>
      <c r="X360" s="592"/>
      <c r="Y360" s="592"/>
      <c r="Z360" s="592"/>
      <c r="AA360" s="592"/>
      <c r="AB360" s="601"/>
      <c r="AC360" s="601"/>
      <c r="AD360" s="602"/>
      <c r="AE360" s="601"/>
      <c r="AF360" s="601"/>
      <c r="AG360" s="605"/>
      <c r="AH360" s="605"/>
      <c r="AI360" s="605"/>
      <c r="AJ360" s="605"/>
      <c r="AK360" s="605"/>
      <c r="AL360" s="605"/>
      <c r="AM360" s="605"/>
      <c r="AN360" s="605"/>
      <c r="AO360" s="605"/>
      <c r="AP360" s="605"/>
      <c r="AQ360" s="605"/>
      <c r="AR360" s="605"/>
      <c r="AS360" s="605"/>
      <c r="AT360" s="645"/>
      <c r="AU360" s="645"/>
      <c r="AV360" s="605"/>
      <c r="AW360" s="605"/>
      <c r="AX360" s="605"/>
      <c r="AY360" s="605"/>
      <c r="AZ360" s="605"/>
      <c r="BA360" s="645"/>
      <c r="BB360" s="605"/>
    </row>
    <row r="361" spans="1:54" ht="29.1" customHeight="1" thickBot="1" x14ac:dyDescent="0.3">
      <c r="A361" s="597"/>
      <c r="B361" s="592"/>
      <c r="C361" s="598"/>
      <c r="D361" s="592"/>
      <c r="E361" s="598"/>
      <c r="F361" s="591"/>
      <c r="G361" s="591"/>
      <c r="H361" s="599"/>
      <c r="I361" s="600"/>
      <c r="J361" s="600"/>
      <c r="K361" s="600"/>
      <c r="L361" s="592"/>
      <c r="M361" s="592"/>
      <c r="N361" s="592"/>
      <c r="O361" s="592"/>
      <c r="P361" s="591"/>
      <c r="Q361" s="592"/>
      <c r="R361" s="592"/>
      <c r="S361" s="592"/>
      <c r="T361" s="592"/>
      <c r="U361" s="591"/>
      <c r="V361" s="598"/>
      <c r="W361" s="592"/>
      <c r="X361" s="592"/>
      <c r="Y361" s="592"/>
      <c r="Z361" s="592"/>
      <c r="AA361" s="592"/>
      <c r="AB361" s="601"/>
      <c r="AC361" s="601"/>
      <c r="AD361" s="602"/>
      <c r="AE361" s="601"/>
      <c r="AF361" s="601"/>
      <c r="AG361" s="605"/>
      <c r="AH361" s="605"/>
      <c r="AI361" s="605"/>
      <c r="AJ361" s="605"/>
      <c r="AK361" s="605"/>
      <c r="AL361" s="605"/>
      <c r="AM361" s="605"/>
      <c r="AN361" s="605"/>
      <c r="AO361" s="605"/>
      <c r="AP361" s="605"/>
      <c r="AQ361" s="605"/>
      <c r="AR361" s="605"/>
      <c r="AS361" s="605"/>
      <c r="AT361" s="645"/>
      <c r="AU361" s="645"/>
      <c r="AV361" s="605"/>
      <c r="AW361" s="605"/>
      <c r="AX361" s="605"/>
      <c r="AY361" s="605"/>
      <c r="AZ361" s="605"/>
      <c r="BA361" s="645"/>
      <c r="BB361" s="605"/>
    </row>
    <row r="362" spans="1:54" ht="29.1" customHeight="1" thickBot="1" x14ac:dyDescent="0.3">
      <c r="A362" s="597"/>
      <c r="B362" s="592"/>
      <c r="C362" s="598"/>
      <c r="D362" s="592"/>
      <c r="E362" s="598"/>
      <c r="F362" s="591"/>
      <c r="G362" s="591"/>
      <c r="H362" s="599"/>
      <c r="I362" s="600"/>
      <c r="J362" s="600"/>
      <c r="K362" s="600"/>
      <c r="L362" s="592"/>
      <c r="M362" s="592"/>
      <c r="N362" s="592"/>
      <c r="O362" s="592"/>
      <c r="P362" s="591"/>
      <c r="Q362" s="592"/>
      <c r="R362" s="592"/>
      <c r="S362" s="592"/>
      <c r="T362" s="592"/>
      <c r="U362" s="591"/>
      <c r="V362" s="598"/>
      <c r="W362" s="592"/>
      <c r="X362" s="592"/>
      <c r="Y362" s="592"/>
      <c r="Z362" s="592"/>
      <c r="AA362" s="592"/>
      <c r="AB362" s="601"/>
      <c r="AC362" s="601"/>
      <c r="AD362" s="602"/>
      <c r="AE362" s="601"/>
      <c r="AF362" s="601"/>
      <c r="AG362" s="605"/>
      <c r="AH362" s="605"/>
      <c r="AI362" s="605"/>
      <c r="AJ362" s="605"/>
      <c r="AK362" s="605"/>
      <c r="AL362" s="605"/>
      <c r="AM362" s="605"/>
      <c r="AN362" s="605"/>
      <c r="AO362" s="605"/>
      <c r="AP362" s="605"/>
      <c r="AQ362" s="605"/>
      <c r="AR362" s="605"/>
      <c r="AS362" s="605"/>
      <c r="AT362" s="645"/>
      <c r="AU362" s="645"/>
      <c r="AV362" s="605"/>
      <c r="AW362" s="605"/>
      <c r="AX362" s="605"/>
      <c r="AY362" s="605"/>
      <c r="AZ362" s="605"/>
      <c r="BA362" s="645"/>
      <c r="BB362" s="605"/>
    </row>
    <row r="363" spans="1:54" ht="29.1" customHeight="1" thickBot="1" x14ac:dyDescent="0.3">
      <c r="A363" s="597"/>
      <c r="B363" s="592"/>
      <c r="C363" s="598"/>
      <c r="D363" s="592"/>
      <c r="E363" s="598"/>
      <c r="F363" s="591"/>
      <c r="G363" s="591"/>
      <c r="H363" s="599"/>
      <c r="I363" s="600"/>
      <c r="J363" s="600"/>
      <c r="K363" s="600"/>
      <c r="L363" s="592"/>
      <c r="M363" s="592"/>
      <c r="N363" s="592"/>
      <c r="O363" s="592"/>
      <c r="P363" s="591"/>
      <c r="Q363" s="592"/>
      <c r="R363" s="592"/>
      <c r="S363" s="592"/>
      <c r="T363" s="592"/>
      <c r="U363" s="591"/>
      <c r="V363" s="598"/>
      <c r="W363" s="592"/>
      <c r="X363" s="592"/>
      <c r="Y363" s="592"/>
      <c r="Z363" s="592"/>
      <c r="AA363" s="592"/>
      <c r="AB363" s="601"/>
      <c r="AC363" s="601"/>
      <c r="AD363" s="602"/>
      <c r="AE363" s="601"/>
      <c r="AF363" s="601"/>
      <c r="AG363" s="605"/>
      <c r="AH363" s="605"/>
      <c r="AI363" s="605"/>
      <c r="AJ363" s="605"/>
      <c r="AK363" s="605"/>
      <c r="AL363" s="605"/>
      <c r="AM363" s="605"/>
      <c r="AN363" s="605"/>
      <c r="AO363" s="605"/>
      <c r="AP363" s="605"/>
      <c r="AQ363" s="605"/>
      <c r="AR363" s="605"/>
      <c r="AS363" s="605"/>
      <c r="AT363" s="645"/>
      <c r="AU363" s="645"/>
      <c r="AV363" s="605"/>
      <c r="AW363" s="605"/>
      <c r="AX363" s="605"/>
      <c r="AY363" s="605"/>
      <c r="AZ363" s="605"/>
      <c r="BA363" s="645"/>
      <c r="BB363" s="605"/>
    </row>
    <row r="364" spans="1:54" ht="29.1" customHeight="1" thickBot="1" x14ac:dyDescent="0.3">
      <c r="A364" s="597"/>
      <c r="B364" s="592"/>
      <c r="C364" s="598"/>
      <c r="D364" s="592"/>
      <c r="E364" s="598"/>
      <c r="F364" s="591"/>
      <c r="G364" s="591"/>
      <c r="H364" s="599"/>
      <c r="I364" s="600"/>
      <c r="J364" s="600"/>
      <c r="K364" s="600"/>
      <c r="L364" s="592"/>
      <c r="M364" s="592"/>
      <c r="N364" s="592"/>
      <c r="O364" s="592"/>
      <c r="P364" s="591"/>
      <c r="Q364" s="592"/>
      <c r="R364" s="592"/>
      <c r="S364" s="592"/>
      <c r="T364" s="592"/>
      <c r="U364" s="591"/>
      <c r="V364" s="598"/>
      <c r="W364" s="592"/>
      <c r="X364" s="592"/>
      <c r="Y364" s="592"/>
      <c r="Z364" s="592"/>
      <c r="AA364" s="592"/>
      <c r="AB364" s="601"/>
      <c r="AC364" s="601"/>
      <c r="AD364" s="602"/>
      <c r="AE364" s="601"/>
      <c r="AF364" s="601"/>
      <c r="AG364" s="605"/>
      <c r="AH364" s="605"/>
      <c r="AI364" s="605"/>
      <c r="AJ364" s="605"/>
      <c r="AK364" s="605"/>
      <c r="AL364" s="605"/>
      <c r="AM364" s="605"/>
      <c r="AN364" s="605"/>
      <c r="AO364" s="605"/>
      <c r="AP364" s="605"/>
      <c r="AQ364" s="605"/>
      <c r="AR364" s="605"/>
      <c r="AS364" s="605"/>
      <c r="AT364" s="645"/>
      <c r="AU364" s="645"/>
      <c r="AV364" s="605"/>
      <c r="AW364" s="605"/>
      <c r="AX364" s="605"/>
      <c r="AY364" s="605"/>
      <c r="AZ364" s="605"/>
      <c r="BA364" s="645"/>
      <c r="BB364" s="605"/>
    </row>
    <row r="365" spans="1:54" ht="29.1" customHeight="1" thickBot="1" x14ac:dyDescent="0.3">
      <c r="A365" s="597"/>
      <c r="B365" s="592"/>
      <c r="C365" s="598"/>
      <c r="D365" s="592"/>
      <c r="E365" s="598"/>
      <c r="F365" s="591"/>
      <c r="G365" s="591"/>
      <c r="H365" s="599"/>
      <c r="I365" s="600"/>
      <c r="J365" s="600"/>
      <c r="K365" s="600"/>
      <c r="L365" s="592"/>
      <c r="M365" s="592"/>
      <c r="N365" s="592"/>
      <c r="O365" s="592"/>
      <c r="P365" s="591"/>
      <c r="Q365" s="592"/>
      <c r="R365" s="592"/>
      <c r="S365" s="592"/>
      <c r="T365" s="592"/>
      <c r="U365" s="591"/>
      <c r="V365" s="598"/>
      <c r="W365" s="592"/>
      <c r="X365" s="592"/>
      <c r="Y365" s="592"/>
      <c r="Z365" s="592"/>
      <c r="AA365" s="592"/>
      <c r="AB365" s="601"/>
      <c r="AC365" s="601"/>
      <c r="AD365" s="602"/>
      <c r="AE365" s="601"/>
      <c r="AF365" s="601"/>
      <c r="AG365" s="605"/>
      <c r="AH365" s="605"/>
      <c r="AI365" s="605"/>
      <c r="AJ365" s="605"/>
      <c r="AK365" s="605"/>
      <c r="AL365" s="605"/>
      <c r="AM365" s="605"/>
      <c r="AN365" s="605"/>
      <c r="AO365" s="605"/>
      <c r="AP365" s="605"/>
      <c r="AQ365" s="605"/>
      <c r="AR365" s="605"/>
      <c r="AS365" s="605"/>
      <c r="AT365" s="645"/>
      <c r="AU365" s="645"/>
      <c r="AV365" s="605"/>
      <c r="AW365" s="605"/>
      <c r="AX365" s="605"/>
      <c r="AY365" s="605"/>
      <c r="AZ365" s="605"/>
      <c r="BA365" s="645"/>
      <c r="BB365" s="605"/>
    </row>
    <row r="366" spans="1:54" ht="29.1" customHeight="1" thickBot="1" x14ac:dyDescent="0.3">
      <c r="A366" s="597"/>
      <c r="B366" s="592"/>
      <c r="C366" s="598"/>
      <c r="D366" s="592"/>
      <c r="E366" s="598"/>
      <c r="F366" s="591"/>
      <c r="G366" s="591"/>
      <c r="H366" s="599"/>
      <c r="I366" s="600"/>
      <c r="J366" s="600"/>
      <c r="K366" s="600"/>
      <c r="L366" s="592"/>
      <c r="M366" s="592"/>
      <c r="N366" s="592"/>
      <c r="O366" s="592"/>
      <c r="P366" s="591"/>
      <c r="Q366" s="592"/>
      <c r="R366" s="592"/>
      <c r="S366" s="592"/>
      <c r="T366" s="592"/>
      <c r="U366" s="591"/>
      <c r="V366" s="598"/>
      <c r="W366" s="592"/>
      <c r="X366" s="592"/>
      <c r="Y366" s="592"/>
      <c r="Z366" s="592"/>
      <c r="AA366" s="592"/>
      <c r="AB366" s="601"/>
      <c r="AC366" s="601"/>
      <c r="AD366" s="602"/>
      <c r="AE366" s="601"/>
      <c r="AF366" s="601"/>
      <c r="AG366" s="605"/>
      <c r="AH366" s="605"/>
      <c r="AI366" s="605"/>
      <c r="AJ366" s="605"/>
      <c r="AK366" s="605"/>
      <c r="AL366" s="605"/>
      <c r="AM366" s="605"/>
      <c r="AN366" s="605"/>
      <c r="AO366" s="605"/>
      <c r="AP366" s="605"/>
      <c r="AQ366" s="605"/>
      <c r="AR366" s="605"/>
      <c r="AS366" s="605"/>
      <c r="AT366" s="645"/>
      <c r="AU366" s="645"/>
      <c r="AV366" s="605"/>
      <c r="AW366" s="605"/>
      <c r="AX366" s="605"/>
      <c r="AY366" s="605"/>
      <c r="AZ366" s="605"/>
      <c r="BA366" s="645"/>
      <c r="BB366" s="605"/>
    </row>
    <row r="367" spans="1:54" ht="29.1" customHeight="1" thickBot="1" x14ac:dyDescent="0.3">
      <c r="A367" s="597"/>
      <c r="B367" s="592"/>
      <c r="C367" s="598"/>
      <c r="D367" s="592"/>
      <c r="E367" s="598"/>
      <c r="F367" s="591"/>
      <c r="G367" s="591"/>
      <c r="H367" s="599"/>
      <c r="I367" s="600"/>
      <c r="J367" s="600"/>
      <c r="K367" s="600"/>
      <c r="L367" s="592"/>
      <c r="M367" s="592"/>
      <c r="N367" s="592"/>
      <c r="O367" s="592"/>
      <c r="P367" s="591"/>
      <c r="Q367" s="592"/>
      <c r="R367" s="592"/>
      <c r="S367" s="592"/>
      <c r="T367" s="592"/>
      <c r="U367" s="591"/>
      <c r="V367" s="598"/>
      <c r="W367" s="592"/>
      <c r="X367" s="592"/>
      <c r="Y367" s="592"/>
      <c r="Z367" s="592"/>
      <c r="AA367" s="592"/>
      <c r="AB367" s="601"/>
      <c r="AC367" s="601"/>
      <c r="AD367" s="602"/>
      <c r="AE367" s="601"/>
      <c r="AF367" s="601"/>
      <c r="AG367" s="605"/>
      <c r="AH367" s="605"/>
      <c r="AI367" s="605"/>
      <c r="AJ367" s="605"/>
      <c r="AK367" s="605"/>
      <c r="AL367" s="605"/>
      <c r="AM367" s="605"/>
      <c r="AN367" s="605"/>
      <c r="AO367" s="605"/>
      <c r="AP367" s="605"/>
      <c r="AQ367" s="605"/>
      <c r="AR367" s="605"/>
      <c r="AS367" s="605"/>
      <c r="AT367" s="645"/>
      <c r="AU367" s="645"/>
      <c r="AV367" s="605"/>
      <c r="AW367" s="605"/>
      <c r="AX367" s="605"/>
      <c r="AY367" s="605"/>
      <c r="AZ367" s="605"/>
      <c r="BA367" s="645"/>
      <c r="BB367" s="605"/>
    </row>
    <row r="368" spans="1:54" ht="29.1" customHeight="1" thickBot="1" x14ac:dyDescent="0.3">
      <c r="A368" s="597"/>
      <c r="B368" s="592"/>
      <c r="C368" s="598"/>
      <c r="D368" s="592"/>
      <c r="E368" s="598"/>
      <c r="F368" s="591"/>
      <c r="G368" s="591"/>
      <c r="H368" s="599"/>
      <c r="I368" s="600"/>
      <c r="J368" s="600"/>
      <c r="K368" s="600"/>
      <c r="L368" s="592"/>
      <c r="M368" s="592"/>
      <c r="N368" s="592"/>
      <c r="O368" s="592"/>
      <c r="P368" s="591"/>
      <c r="Q368" s="592"/>
      <c r="R368" s="592"/>
      <c r="S368" s="592"/>
      <c r="T368" s="592"/>
      <c r="U368" s="591"/>
      <c r="V368" s="598"/>
      <c r="W368" s="592"/>
      <c r="X368" s="592"/>
      <c r="Y368" s="592"/>
      <c r="Z368" s="592"/>
      <c r="AA368" s="592"/>
      <c r="AB368" s="601"/>
      <c r="AC368" s="601"/>
      <c r="AD368" s="602"/>
      <c r="AE368" s="601"/>
      <c r="AF368" s="601"/>
      <c r="AG368" s="605"/>
      <c r="AH368" s="605"/>
      <c r="AI368" s="605"/>
      <c r="AJ368" s="605"/>
      <c r="AK368" s="605"/>
      <c r="AL368" s="605"/>
      <c r="AM368" s="605"/>
      <c r="AN368" s="605"/>
      <c r="AO368" s="605"/>
      <c r="AP368" s="605"/>
      <c r="AQ368" s="605"/>
      <c r="AR368" s="605"/>
      <c r="AS368" s="605"/>
      <c r="AT368" s="645"/>
      <c r="AU368" s="645"/>
      <c r="AV368" s="605"/>
      <c r="AW368" s="605"/>
      <c r="AX368" s="605"/>
      <c r="AY368" s="605"/>
      <c r="AZ368" s="605"/>
      <c r="BA368" s="645"/>
      <c r="BB368" s="605"/>
    </row>
    <row r="369" spans="1:54" ht="29.1" customHeight="1" thickBot="1" x14ac:dyDescent="0.3">
      <c r="A369" s="597"/>
      <c r="B369" s="592"/>
      <c r="C369" s="598"/>
      <c r="D369" s="592"/>
      <c r="E369" s="598"/>
      <c r="F369" s="591"/>
      <c r="G369" s="591"/>
      <c r="H369" s="599"/>
      <c r="I369" s="600"/>
      <c r="J369" s="600"/>
      <c r="K369" s="600"/>
      <c r="L369" s="592"/>
      <c r="M369" s="592"/>
      <c r="N369" s="592"/>
      <c r="O369" s="592"/>
      <c r="P369" s="591"/>
      <c r="Q369" s="592"/>
      <c r="R369" s="592"/>
      <c r="S369" s="592"/>
      <c r="T369" s="592"/>
      <c r="U369" s="591"/>
      <c r="V369" s="598"/>
      <c r="W369" s="592"/>
      <c r="X369" s="592"/>
      <c r="Y369" s="592"/>
      <c r="Z369" s="592"/>
      <c r="AA369" s="592"/>
      <c r="AB369" s="601"/>
      <c r="AC369" s="601"/>
      <c r="AD369" s="602"/>
      <c r="AE369" s="601"/>
      <c r="AF369" s="601"/>
      <c r="AG369" s="605"/>
      <c r="AH369" s="605"/>
      <c r="AI369" s="605"/>
      <c r="AJ369" s="605"/>
      <c r="AK369" s="605"/>
      <c r="AL369" s="605"/>
      <c r="AM369" s="605"/>
      <c r="AN369" s="605"/>
      <c r="AO369" s="605"/>
      <c r="AP369" s="605"/>
      <c r="AQ369" s="605"/>
      <c r="AR369" s="605"/>
      <c r="AS369" s="605"/>
      <c r="AT369" s="645"/>
      <c r="AU369" s="645"/>
      <c r="AV369" s="605"/>
      <c r="AW369" s="605"/>
      <c r="AX369" s="605"/>
      <c r="AY369" s="605"/>
      <c r="AZ369" s="605"/>
      <c r="BA369" s="645"/>
      <c r="BB369" s="605"/>
    </row>
    <row r="370" spans="1:54" ht="29.1" customHeight="1" thickBot="1" x14ac:dyDescent="0.3">
      <c r="A370" s="597"/>
      <c r="B370" s="592"/>
      <c r="C370" s="598"/>
      <c r="D370" s="592"/>
      <c r="E370" s="598"/>
      <c r="F370" s="591"/>
      <c r="G370" s="591"/>
      <c r="H370" s="599"/>
      <c r="I370" s="600"/>
      <c r="J370" s="600"/>
      <c r="K370" s="600"/>
      <c r="L370" s="592"/>
      <c r="M370" s="592"/>
      <c r="N370" s="592"/>
      <c r="O370" s="592"/>
      <c r="P370" s="591"/>
      <c r="Q370" s="592"/>
      <c r="R370" s="592"/>
      <c r="S370" s="592"/>
      <c r="T370" s="592"/>
      <c r="U370" s="591"/>
      <c r="V370" s="598"/>
      <c r="W370" s="592"/>
      <c r="X370" s="592"/>
      <c r="Y370" s="592"/>
      <c r="Z370" s="592"/>
      <c r="AA370" s="592"/>
      <c r="AB370" s="601"/>
      <c r="AC370" s="601"/>
      <c r="AD370" s="602"/>
      <c r="AE370" s="601"/>
      <c r="AF370" s="601"/>
      <c r="AG370" s="605"/>
      <c r="AH370" s="605"/>
      <c r="AI370" s="605"/>
      <c r="AJ370" s="605"/>
      <c r="AK370" s="605"/>
      <c r="AL370" s="605"/>
      <c r="AM370" s="605"/>
      <c r="AN370" s="605"/>
      <c r="AO370" s="605"/>
      <c r="AP370" s="605"/>
      <c r="AQ370" s="605"/>
      <c r="AR370" s="605"/>
      <c r="AS370" s="605"/>
      <c r="AT370" s="645"/>
      <c r="AU370" s="645"/>
      <c r="AV370" s="605"/>
      <c r="AW370" s="605"/>
      <c r="AX370" s="605"/>
      <c r="AY370" s="605"/>
      <c r="AZ370" s="605"/>
      <c r="BA370" s="645"/>
      <c r="BB370" s="605"/>
    </row>
    <row r="371" spans="1:54" ht="29.1" customHeight="1" thickBot="1" x14ac:dyDescent="0.3">
      <c r="A371" s="597"/>
      <c r="B371" s="592"/>
      <c r="C371" s="598"/>
      <c r="D371" s="592"/>
      <c r="E371" s="598"/>
      <c r="F371" s="591"/>
      <c r="G371" s="591"/>
      <c r="H371" s="599"/>
      <c r="I371" s="600"/>
      <c r="J371" s="600"/>
      <c r="K371" s="600"/>
      <c r="L371" s="592"/>
      <c r="M371" s="592"/>
      <c r="N371" s="592"/>
      <c r="O371" s="592"/>
      <c r="P371" s="591"/>
      <c r="Q371" s="592"/>
      <c r="R371" s="592"/>
      <c r="S371" s="592"/>
      <c r="T371" s="592"/>
      <c r="U371" s="591"/>
      <c r="V371" s="598"/>
      <c r="W371" s="592"/>
      <c r="X371" s="592"/>
      <c r="Y371" s="592"/>
      <c r="Z371" s="592"/>
      <c r="AA371" s="592"/>
      <c r="AB371" s="601"/>
      <c r="AC371" s="601"/>
      <c r="AD371" s="602"/>
      <c r="AE371" s="601"/>
      <c r="AF371" s="601"/>
      <c r="AG371" s="605"/>
      <c r="AH371" s="605"/>
      <c r="AI371" s="605"/>
      <c r="AJ371" s="605"/>
      <c r="AK371" s="605"/>
      <c r="AL371" s="605"/>
      <c r="AM371" s="605"/>
      <c r="AN371" s="605"/>
      <c r="AO371" s="605"/>
      <c r="AP371" s="605"/>
      <c r="AQ371" s="605"/>
      <c r="AR371" s="605"/>
      <c r="AS371" s="605"/>
      <c r="AT371" s="645"/>
      <c r="AU371" s="645"/>
      <c r="AV371" s="605"/>
      <c r="AW371" s="605"/>
      <c r="AX371" s="605"/>
      <c r="AY371" s="605"/>
      <c r="AZ371" s="605"/>
      <c r="BA371" s="645"/>
      <c r="BB371" s="605"/>
    </row>
    <row r="372" spans="1:54" ht="29.1" customHeight="1" thickBot="1" x14ac:dyDescent="0.3">
      <c r="A372" s="597"/>
      <c r="B372" s="592"/>
      <c r="C372" s="598"/>
      <c r="D372" s="592"/>
      <c r="E372" s="598"/>
      <c r="F372" s="591"/>
      <c r="G372" s="591"/>
      <c r="H372" s="599"/>
      <c r="I372" s="600"/>
      <c r="J372" s="600"/>
      <c r="K372" s="600"/>
      <c r="L372" s="592"/>
      <c r="M372" s="592"/>
      <c r="N372" s="592"/>
      <c r="O372" s="592"/>
      <c r="P372" s="591"/>
      <c r="Q372" s="592"/>
      <c r="R372" s="592"/>
      <c r="S372" s="592"/>
      <c r="T372" s="592"/>
      <c r="U372" s="591"/>
      <c r="V372" s="598"/>
      <c r="W372" s="592"/>
      <c r="X372" s="592"/>
      <c r="Y372" s="592"/>
      <c r="Z372" s="592"/>
      <c r="AA372" s="592"/>
      <c r="AB372" s="601"/>
      <c r="AC372" s="601"/>
      <c r="AD372" s="602"/>
      <c r="AE372" s="601"/>
      <c r="AF372" s="601"/>
      <c r="AG372" s="605"/>
      <c r="AH372" s="605"/>
      <c r="AI372" s="605"/>
      <c r="AJ372" s="605"/>
      <c r="AK372" s="605"/>
      <c r="AL372" s="605"/>
      <c r="AM372" s="605"/>
      <c r="AN372" s="605"/>
      <c r="AO372" s="605"/>
      <c r="AP372" s="605"/>
      <c r="AQ372" s="605"/>
      <c r="AR372" s="605"/>
      <c r="AS372" s="605"/>
      <c r="AT372" s="645"/>
      <c r="AU372" s="645"/>
      <c r="AV372" s="605"/>
      <c r="AW372" s="605"/>
      <c r="AX372" s="605"/>
      <c r="AY372" s="605"/>
      <c r="AZ372" s="605"/>
      <c r="BA372" s="645"/>
      <c r="BB372" s="605"/>
    </row>
    <row r="373" spans="1:54" ht="29.1" customHeight="1" thickBot="1" x14ac:dyDescent="0.3">
      <c r="A373" s="597"/>
      <c r="B373" s="592"/>
      <c r="C373" s="598"/>
      <c r="D373" s="592"/>
      <c r="E373" s="598"/>
      <c r="F373" s="591"/>
      <c r="G373" s="591"/>
      <c r="H373" s="599"/>
      <c r="I373" s="600"/>
      <c r="J373" s="600"/>
      <c r="K373" s="600"/>
      <c r="L373" s="592"/>
      <c r="M373" s="592"/>
      <c r="N373" s="592"/>
      <c r="O373" s="592"/>
      <c r="P373" s="591"/>
      <c r="Q373" s="592"/>
      <c r="R373" s="592"/>
      <c r="S373" s="592"/>
      <c r="T373" s="592"/>
      <c r="U373" s="591"/>
      <c r="V373" s="598"/>
      <c r="W373" s="592"/>
      <c r="X373" s="592"/>
      <c r="Y373" s="592"/>
      <c r="Z373" s="592"/>
      <c r="AA373" s="592"/>
      <c r="AB373" s="601"/>
      <c r="AC373" s="601"/>
      <c r="AD373" s="602"/>
      <c r="AE373" s="601"/>
      <c r="AF373" s="601"/>
      <c r="AG373" s="605"/>
      <c r="AH373" s="605"/>
      <c r="AI373" s="605"/>
      <c r="AJ373" s="605"/>
      <c r="AK373" s="605"/>
      <c r="AL373" s="605"/>
      <c r="AM373" s="605"/>
      <c r="AN373" s="605"/>
      <c r="AO373" s="605"/>
      <c r="AP373" s="605"/>
      <c r="AQ373" s="605"/>
      <c r="AR373" s="605"/>
      <c r="AS373" s="605"/>
      <c r="AT373" s="645"/>
      <c r="AU373" s="645"/>
      <c r="AV373" s="605"/>
      <c r="AW373" s="605"/>
      <c r="AX373" s="605"/>
      <c r="AY373" s="605"/>
      <c r="AZ373" s="605"/>
      <c r="BA373" s="645"/>
      <c r="BB373" s="605"/>
    </row>
    <row r="374" spans="1:54" ht="29.1" customHeight="1" thickBot="1" x14ac:dyDescent="0.3">
      <c r="A374" s="597"/>
      <c r="B374" s="592"/>
      <c r="C374" s="598"/>
      <c r="D374" s="592"/>
      <c r="E374" s="598"/>
      <c r="F374" s="591"/>
      <c r="G374" s="591"/>
      <c r="H374" s="599"/>
      <c r="I374" s="600"/>
      <c r="J374" s="600"/>
      <c r="K374" s="600"/>
      <c r="L374" s="592"/>
      <c r="M374" s="592"/>
      <c r="N374" s="592"/>
      <c r="O374" s="592"/>
      <c r="P374" s="591"/>
      <c r="Q374" s="592"/>
      <c r="R374" s="592"/>
      <c r="S374" s="592"/>
      <c r="T374" s="592"/>
      <c r="U374" s="591"/>
      <c r="V374" s="598"/>
      <c r="W374" s="592"/>
      <c r="X374" s="592"/>
      <c r="Y374" s="592"/>
      <c r="Z374" s="592"/>
      <c r="AA374" s="592"/>
      <c r="AB374" s="601"/>
      <c r="AC374" s="601"/>
      <c r="AD374" s="602"/>
      <c r="AE374" s="601"/>
      <c r="AF374" s="601"/>
      <c r="AG374" s="605"/>
      <c r="AH374" s="605"/>
      <c r="AI374" s="605"/>
      <c r="AJ374" s="605"/>
      <c r="AK374" s="605"/>
      <c r="AL374" s="605"/>
      <c r="AM374" s="605"/>
      <c r="AN374" s="605"/>
      <c r="AO374" s="605"/>
      <c r="AP374" s="605"/>
      <c r="AQ374" s="605"/>
      <c r="AR374" s="605"/>
      <c r="AS374" s="605"/>
      <c r="AT374" s="645"/>
      <c r="AU374" s="645"/>
      <c r="AV374" s="605"/>
      <c r="AW374" s="605"/>
      <c r="AX374" s="605"/>
      <c r="AY374" s="605"/>
      <c r="AZ374" s="605"/>
      <c r="BA374" s="645"/>
      <c r="BB374" s="605"/>
    </row>
    <row r="375" spans="1:54" ht="29.1" customHeight="1" thickBot="1" x14ac:dyDescent="0.3">
      <c r="A375" s="597"/>
      <c r="B375" s="592"/>
      <c r="C375" s="598"/>
      <c r="D375" s="592"/>
      <c r="E375" s="598"/>
      <c r="F375" s="591"/>
      <c r="G375" s="591"/>
      <c r="H375" s="599"/>
      <c r="I375" s="600"/>
      <c r="J375" s="600"/>
      <c r="K375" s="600"/>
      <c r="L375" s="592"/>
      <c r="M375" s="592"/>
      <c r="N375" s="592"/>
      <c r="O375" s="592"/>
      <c r="P375" s="591"/>
      <c r="Q375" s="592"/>
      <c r="R375" s="592"/>
      <c r="S375" s="592"/>
      <c r="T375" s="592"/>
      <c r="U375" s="591"/>
      <c r="V375" s="598"/>
      <c r="W375" s="592"/>
      <c r="X375" s="592"/>
      <c r="Y375" s="592"/>
      <c r="Z375" s="592"/>
      <c r="AA375" s="592"/>
      <c r="AB375" s="601"/>
      <c r="AC375" s="601"/>
      <c r="AD375" s="602"/>
      <c r="AE375" s="601"/>
      <c r="AF375" s="601"/>
      <c r="AG375" s="605"/>
      <c r="AH375" s="605"/>
      <c r="AI375" s="605"/>
      <c r="AJ375" s="605"/>
      <c r="AK375" s="605"/>
      <c r="AL375" s="605"/>
      <c r="AM375" s="605"/>
      <c r="AN375" s="605"/>
      <c r="AO375" s="605"/>
      <c r="AP375" s="605"/>
      <c r="AQ375" s="605"/>
      <c r="AR375" s="605"/>
      <c r="AS375" s="605"/>
      <c r="AT375" s="645"/>
      <c r="AU375" s="645"/>
      <c r="AV375" s="605"/>
      <c r="AW375" s="605"/>
      <c r="AX375" s="605"/>
      <c r="AY375" s="605"/>
      <c r="AZ375" s="605"/>
      <c r="BA375" s="645"/>
      <c r="BB375" s="605"/>
    </row>
    <row r="376" spans="1:54" ht="29.1" customHeight="1" thickBot="1" x14ac:dyDescent="0.3">
      <c r="A376" s="597"/>
      <c r="B376" s="592"/>
      <c r="C376" s="598"/>
      <c r="D376" s="592"/>
      <c r="E376" s="598"/>
      <c r="F376" s="591"/>
      <c r="G376" s="591"/>
      <c r="H376" s="599"/>
      <c r="I376" s="600"/>
      <c r="J376" s="600"/>
      <c r="K376" s="600"/>
      <c r="L376" s="592"/>
      <c r="M376" s="592"/>
      <c r="N376" s="592"/>
      <c r="O376" s="592"/>
      <c r="P376" s="591"/>
      <c r="Q376" s="592"/>
      <c r="R376" s="592"/>
      <c r="S376" s="592"/>
      <c r="T376" s="592"/>
      <c r="U376" s="591"/>
      <c r="V376" s="598"/>
      <c r="W376" s="592"/>
      <c r="X376" s="592"/>
      <c r="Y376" s="592"/>
      <c r="Z376" s="592"/>
      <c r="AA376" s="592"/>
      <c r="AB376" s="601"/>
      <c r="AC376" s="601"/>
      <c r="AD376" s="602"/>
      <c r="AE376" s="601"/>
      <c r="AF376" s="601"/>
      <c r="AG376" s="605"/>
      <c r="AH376" s="605"/>
      <c r="AI376" s="605"/>
      <c r="AJ376" s="605"/>
      <c r="AK376" s="605"/>
      <c r="AL376" s="605"/>
      <c r="AM376" s="605"/>
      <c r="AN376" s="605"/>
      <c r="AO376" s="605"/>
      <c r="AP376" s="605"/>
      <c r="AQ376" s="605"/>
      <c r="AR376" s="605"/>
      <c r="AS376" s="605"/>
      <c r="AT376" s="645"/>
      <c r="AU376" s="645"/>
      <c r="AV376" s="605"/>
      <c r="AW376" s="605"/>
      <c r="AX376" s="605"/>
      <c r="AY376" s="605"/>
      <c r="AZ376" s="605"/>
      <c r="BA376" s="645"/>
      <c r="BB376" s="605"/>
    </row>
    <row r="377" spans="1:54" ht="29.1" customHeight="1" thickBot="1" x14ac:dyDescent="0.3">
      <c r="A377" s="597"/>
      <c r="B377" s="592"/>
      <c r="C377" s="598"/>
      <c r="D377" s="592"/>
      <c r="E377" s="598"/>
      <c r="F377" s="591"/>
      <c r="G377" s="591"/>
      <c r="H377" s="599"/>
      <c r="I377" s="600"/>
      <c r="J377" s="600"/>
      <c r="K377" s="600"/>
      <c r="L377" s="592"/>
      <c r="M377" s="592"/>
      <c r="N377" s="592"/>
      <c r="O377" s="592"/>
      <c r="P377" s="591"/>
      <c r="Q377" s="592"/>
      <c r="R377" s="592"/>
      <c r="S377" s="592"/>
      <c r="T377" s="592"/>
      <c r="U377" s="591"/>
      <c r="V377" s="598"/>
      <c r="W377" s="592"/>
      <c r="X377" s="592"/>
      <c r="Y377" s="592"/>
      <c r="Z377" s="592"/>
      <c r="AA377" s="592"/>
      <c r="AB377" s="601"/>
      <c r="AC377" s="601"/>
      <c r="AD377" s="602"/>
      <c r="AE377" s="601"/>
      <c r="AF377" s="601"/>
      <c r="AG377" s="605"/>
      <c r="AH377" s="605"/>
      <c r="AI377" s="605"/>
      <c r="AJ377" s="605"/>
      <c r="AK377" s="605"/>
      <c r="AL377" s="605"/>
      <c r="AM377" s="605"/>
      <c r="AN377" s="605"/>
      <c r="AO377" s="605"/>
      <c r="AP377" s="605"/>
      <c r="AQ377" s="605"/>
      <c r="AR377" s="605"/>
      <c r="AS377" s="605"/>
      <c r="AT377" s="645"/>
      <c r="AU377" s="645"/>
      <c r="AV377" s="605"/>
      <c r="AW377" s="605"/>
      <c r="AX377" s="605"/>
      <c r="AY377" s="605"/>
      <c r="AZ377" s="605"/>
      <c r="BA377" s="645"/>
      <c r="BB377" s="605"/>
    </row>
    <row r="378" spans="1:54" ht="29.1" customHeight="1" thickBot="1" x14ac:dyDescent="0.3">
      <c r="A378" s="597"/>
      <c r="B378" s="592"/>
      <c r="C378" s="598"/>
      <c r="D378" s="592"/>
      <c r="E378" s="598"/>
      <c r="F378" s="591"/>
      <c r="G378" s="591"/>
      <c r="H378" s="599"/>
      <c r="I378" s="600"/>
      <c r="J378" s="600"/>
      <c r="K378" s="600"/>
      <c r="L378" s="592"/>
      <c r="M378" s="592"/>
      <c r="N378" s="592"/>
      <c r="O378" s="592"/>
      <c r="P378" s="591"/>
      <c r="Q378" s="592"/>
      <c r="R378" s="592"/>
      <c r="S378" s="592"/>
      <c r="T378" s="592"/>
      <c r="U378" s="591"/>
      <c r="V378" s="598"/>
      <c r="W378" s="592"/>
      <c r="X378" s="592"/>
      <c r="Y378" s="592"/>
      <c r="Z378" s="592"/>
      <c r="AA378" s="592"/>
      <c r="AB378" s="601"/>
      <c r="AC378" s="601"/>
      <c r="AD378" s="602"/>
      <c r="AE378" s="601"/>
      <c r="AF378" s="601"/>
      <c r="AG378" s="605"/>
      <c r="AH378" s="605"/>
      <c r="AI378" s="605"/>
      <c r="AJ378" s="605"/>
      <c r="AK378" s="605"/>
      <c r="AL378" s="605"/>
      <c r="AM378" s="605"/>
      <c r="AN378" s="605"/>
      <c r="AO378" s="605"/>
      <c r="AP378" s="605"/>
      <c r="AQ378" s="605"/>
      <c r="AR378" s="605"/>
      <c r="AS378" s="605"/>
      <c r="AT378" s="645"/>
      <c r="AU378" s="645"/>
      <c r="AV378" s="605"/>
      <c r="AW378" s="605"/>
      <c r="AX378" s="605"/>
      <c r="AY378" s="605"/>
      <c r="AZ378" s="605"/>
      <c r="BA378" s="645"/>
      <c r="BB378" s="605"/>
    </row>
    <row r="379" spans="1:54" ht="29.1" customHeight="1" thickBot="1" x14ac:dyDescent="0.3">
      <c r="A379" s="597"/>
      <c r="B379" s="592"/>
      <c r="C379" s="598"/>
      <c r="D379" s="592"/>
      <c r="E379" s="598"/>
      <c r="F379" s="591"/>
      <c r="G379" s="591"/>
      <c r="H379" s="599"/>
      <c r="I379" s="600"/>
      <c r="J379" s="600"/>
      <c r="K379" s="600"/>
      <c r="L379" s="592"/>
      <c r="M379" s="592"/>
      <c r="N379" s="592"/>
      <c r="O379" s="592"/>
      <c r="P379" s="591"/>
      <c r="Q379" s="592"/>
      <c r="R379" s="592"/>
      <c r="S379" s="592"/>
      <c r="T379" s="592"/>
      <c r="U379" s="591"/>
      <c r="V379" s="598"/>
      <c r="W379" s="592"/>
      <c r="X379" s="592"/>
      <c r="Y379" s="592"/>
      <c r="Z379" s="592"/>
      <c r="AA379" s="592"/>
      <c r="AB379" s="601"/>
      <c r="AC379" s="601"/>
      <c r="AD379" s="602"/>
      <c r="AE379" s="601"/>
      <c r="AF379" s="601"/>
      <c r="AG379" s="605"/>
      <c r="AH379" s="605"/>
      <c r="AI379" s="605"/>
      <c r="AJ379" s="605"/>
      <c r="AK379" s="605"/>
      <c r="AL379" s="605"/>
      <c r="AM379" s="605"/>
      <c r="AN379" s="605"/>
      <c r="AO379" s="605"/>
      <c r="AP379" s="605"/>
      <c r="AQ379" s="605"/>
      <c r="AR379" s="605"/>
      <c r="AS379" s="605"/>
      <c r="AT379" s="645"/>
      <c r="AU379" s="645"/>
      <c r="AV379" s="605"/>
      <c r="AW379" s="605"/>
      <c r="AX379" s="605"/>
      <c r="AY379" s="605"/>
      <c r="AZ379" s="605"/>
      <c r="BA379" s="645"/>
      <c r="BB379" s="605"/>
    </row>
    <row r="380" spans="1:54" ht="29.1" customHeight="1" thickBot="1" x14ac:dyDescent="0.3">
      <c r="A380" s="597"/>
      <c r="B380" s="592"/>
      <c r="C380" s="598"/>
      <c r="D380" s="592"/>
      <c r="E380" s="598"/>
      <c r="F380" s="591"/>
      <c r="G380" s="591"/>
      <c r="H380" s="599"/>
      <c r="I380" s="600"/>
      <c r="J380" s="600"/>
      <c r="K380" s="600"/>
      <c r="L380" s="592"/>
      <c r="M380" s="592"/>
      <c r="N380" s="592"/>
      <c r="O380" s="592"/>
      <c r="P380" s="591"/>
      <c r="Q380" s="592"/>
      <c r="R380" s="592"/>
      <c r="S380" s="592"/>
      <c r="T380" s="592"/>
      <c r="U380" s="591"/>
      <c r="V380" s="598"/>
      <c r="W380" s="592"/>
      <c r="X380" s="592"/>
      <c r="Y380" s="592"/>
      <c r="Z380" s="592"/>
      <c r="AA380" s="592"/>
      <c r="AB380" s="601"/>
      <c r="AC380" s="601"/>
      <c r="AD380" s="602"/>
      <c r="AE380" s="601"/>
      <c r="AF380" s="601"/>
      <c r="AG380" s="605"/>
      <c r="AH380" s="605"/>
      <c r="AI380" s="605"/>
      <c r="AJ380" s="605"/>
      <c r="AK380" s="605"/>
      <c r="AL380" s="605"/>
      <c r="AM380" s="605"/>
      <c r="AN380" s="605"/>
      <c r="AO380" s="605"/>
      <c r="AP380" s="605"/>
      <c r="AQ380" s="605"/>
      <c r="AR380" s="605"/>
      <c r="AS380" s="605"/>
      <c r="AT380" s="645"/>
      <c r="AU380" s="645"/>
      <c r="AV380" s="605"/>
      <c r="AW380" s="605"/>
      <c r="AX380" s="605"/>
      <c r="AY380" s="605"/>
      <c r="AZ380" s="605"/>
      <c r="BA380" s="645"/>
      <c r="BB380" s="605"/>
    </row>
    <row r="381" spans="1:54" ht="29.1" customHeight="1" thickBot="1" x14ac:dyDescent="0.3">
      <c r="A381" s="597"/>
      <c r="B381" s="592"/>
      <c r="C381" s="598"/>
      <c r="D381" s="592"/>
      <c r="E381" s="598"/>
      <c r="F381" s="591"/>
      <c r="G381" s="591"/>
      <c r="H381" s="599"/>
      <c r="I381" s="600"/>
      <c r="J381" s="600"/>
      <c r="K381" s="600"/>
      <c r="L381" s="592"/>
      <c r="M381" s="592"/>
      <c r="N381" s="592"/>
      <c r="O381" s="592"/>
      <c r="P381" s="591"/>
      <c r="Q381" s="592"/>
      <c r="R381" s="592"/>
      <c r="S381" s="592"/>
      <c r="T381" s="592"/>
      <c r="U381" s="591"/>
      <c r="V381" s="598"/>
      <c r="W381" s="592"/>
      <c r="X381" s="592"/>
      <c r="Y381" s="592"/>
      <c r="Z381" s="592"/>
      <c r="AA381" s="592"/>
      <c r="AB381" s="601"/>
      <c r="AC381" s="601"/>
      <c r="AD381" s="602"/>
      <c r="AE381" s="601"/>
      <c r="AF381" s="601"/>
      <c r="AG381" s="605"/>
      <c r="AH381" s="605"/>
      <c r="AI381" s="605"/>
      <c r="AJ381" s="605"/>
      <c r="AK381" s="605"/>
      <c r="AL381" s="605"/>
      <c r="AM381" s="605"/>
      <c r="AN381" s="605"/>
      <c r="AO381" s="605"/>
      <c r="AP381" s="605"/>
      <c r="AQ381" s="605"/>
      <c r="AR381" s="605"/>
      <c r="AS381" s="605"/>
      <c r="AT381" s="645"/>
      <c r="AU381" s="645"/>
      <c r="AV381" s="605"/>
      <c r="AW381" s="605"/>
      <c r="AX381" s="605"/>
      <c r="AY381" s="605"/>
      <c r="AZ381" s="605"/>
      <c r="BA381" s="645"/>
      <c r="BB381" s="605"/>
    </row>
    <row r="382" spans="1:54" ht="29.1" customHeight="1" thickBot="1" x14ac:dyDescent="0.3">
      <c r="A382" s="597"/>
      <c r="B382" s="592"/>
      <c r="C382" s="598"/>
      <c r="D382" s="592"/>
      <c r="E382" s="598"/>
      <c r="F382" s="591"/>
      <c r="G382" s="591"/>
      <c r="H382" s="599"/>
      <c r="I382" s="600"/>
      <c r="J382" s="600"/>
      <c r="K382" s="600"/>
      <c r="L382" s="592"/>
      <c r="M382" s="592"/>
      <c r="N382" s="592"/>
      <c r="O382" s="592"/>
      <c r="P382" s="591"/>
      <c r="Q382" s="592"/>
      <c r="R382" s="592"/>
      <c r="S382" s="592"/>
      <c r="T382" s="592"/>
      <c r="U382" s="591"/>
      <c r="V382" s="598"/>
      <c r="W382" s="592"/>
      <c r="X382" s="592"/>
      <c r="Y382" s="592"/>
      <c r="Z382" s="592"/>
      <c r="AA382" s="592"/>
      <c r="AB382" s="601"/>
      <c r="AC382" s="601"/>
      <c r="AD382" s="602"/>
      <c r="AE382" s="601"/>
      <c r="AF382" s="601"/>
      <c r="AG382" s="605"/>
      <c r="AH382" s="605"/>
      <c r="AI382" s="605"/>
      <c r="AJ382" s="605"/>
      <c r="AK382" s="605"/>
      <c r="AL382" s="605"/>
      <c r="AM382" s="605"/>
      <c r="AN382" s="605"/>
      <c r="AO382" s="605"/>
      <c r="AP382" s="605"/>
      <c r="AQ382" s="605"/>
      <c r="AR382" s="605"/>
      <c r="AS382" s="605"/>
      <c r="AT382" s="645"/>
      <c r="AU382" s="645"/>
      <c r="AV382" s="605"/>
      <c r="AW382" s="605"/>
      <c r="AX382" s="605"/>
      <c r="AY382" s="605"/>
      <c r="AZ382" s="605"/>
      <c r="BA382" s="645"/>
      <c r="BB382" s="605"/>
    </row>
    <row r="383" spans="1:54" ht="29.1" customHeight="1" thickBot="1" x14ac:dyDescent="0.3">
      <c r="A383" s="597"/>
      <c r="B383" s="592"/>
      <c r="C383" s="598"/>
      <c r="D383" s="592"/>
      <c r="E383" s="598"/>
      <c r="F383" s="591"/>
      <c r="G383" s="591"/>
      <c r="H383" s="599"/>
      <c r="I383" s="600"/>
      <c r="J383" s="600"/>
      <c r="K383" s="600"/>
      <c r="L383" s="592"/>
      <c r="M383" s="592"/>
      <c r="N383" s="592"/>
      <c r="O383" s="592"/>
      <c r="P383" s="591"/>
      <c r="Q383" s="592"/>
      <c r="R383" s="592"/>
      <c r="S383" s="592"/>
      <c r="T383" s="592"/>
      <c r="U383" s="591"/>
      <c r="V383" s="598"/>
      <c r="W383" s="592"/>
      <c r="X383" s="592"/>
      <c r="Y383" s="592"/>
      <c r="Z383" s="592"/>
      <c r="AA383" s="592"/>
      <c r="AB383" s="601"/>
      <c r="AC383" s="601"/>
      <c r="AD383" s="602"/>
      <c r="AE383" s="601"/>
      <c r="AF383" s="601"/>
      <c r="AG383" s="605"/>
      <c r="AH383" s="605"/>
      <c r="AI383" s="605"/>
      <c r="AJ383" s="605"/>
      <c r="AK383" s="605"/>
      <c r="AL383" s="605"/>
      <c r="AM383" s="605"/>
      <c r="AN383" s="605"/>
      <c r="AO383" s="605"/>
      <c r="AP383" s="605"/>
      <c r="AQ383" s="605"/>
      <c r="AR383" s="605"/>
      <c r="AS383" s="605"/>
      <c r="AT383" s="645"/>
      <c r="AU383" s="645"/>
      <c r="AV383" s="605"/>
      <c r="AW383" s="605"/>
      <c r="AX383" s="605"/>
      <c r="AY383" s="605"/>
      <c r="AZ383" s="605"/>
      <c r="BA383" s="645"/>
      <c r="BB383" s="605"/>
    </row>
    <row r="384" spans="1:54" ht="29.1" customHeight="1" thickBot="1" x14ac:dyDescent="0.3">
      <c r="A384" s="597"/>
      <c r="B384" s="592"/>
      <c r="C384" s="598"/>
      <c r="D384" s="592"/>
      <c r="E384" s="598"/>
      <c r="F384" s="591"/>
      <c r="G384" s="591"/>
      <c r="H384" s="599"/>
      <c r="I384" s="600"/>
      <c r="J384" s="600"/>
      <c r="K384" s="600"/>
      <c r="L384" s="592"/>
      <c r="M384" s="592"/>
      <c r="N384" s="592"/>
      <c r="O384" s="592"/>
      <c r="P384" s="591"/>
      <c r="Q384" s="592"/>
      <c r="R384" s="592"/>
      <c r="S384" s="592"/>
      <c r="T384" s="592"/>
      <c r="U384" s="591"/>
      <c r="V384" s="598"/>
      <c r="W384" s="592"/>
      <c r="X384" s="592"/>
      <c r="Y384" s="592"/>
      <c r="Z384" s="592"/>
      <c r="AA384" s="592"/>
      <c r="AB384" s="601"/>
      <c r="AC384" s="601"/>
      <c r="AD384" s="602"/>
      <c r="AE384" s="601"/>
      <c r="AF384" s="601"/>
      <c r="AG384" s="605"/>
      <c r="AH384" s="605"/>
      <c r="AI384" s="605"/>
      <c r="AJ384" s="605"/>
      <c r="AK384" s="605"/>
      <c r="AL384" s="605"/>
      <c r="AM384" s="605"/>
      <c r="AN384" s="605"/>
      <c r="AO384" s="605"/>
      <c r="AP384" s="605"/>
      <c r="AQ384" s="605"/>
      <c r="AR384" s="605"/>
      <c r="AS384" s="605"/>
      <c r="AT384" s="645"/>
      <c r="AU384" s="645"/>
      <c r="AV384" s="605"/>
      <c r="AW384" s="605"/>
      <c r="AX384" s="605"/>
      <c r="AY384" s="605"/>
      <c r="AZ384" s="605"/>
      <c r="BA384" s="645"/>
      <c r="BB384" s="605"/>
    </row>
    <row r="385" spans="1:54" ht="29.1" customHeight="1" thickBot="1" x14ac:dyDescent="0.3">
      <c r="A385" s="597"/>
      <c r="B385" s="592"/>
      <c r="C385" s="598"/>
      <c r="D385" s="592"/>
      <c r="E385" s="598"/>
      <c r="F385" s="591"/>
      <c r="G385" s="591"/>
      <c r="H385" s="599"/>
      <c r="I385" s="600"/>
      <c r="J385" s="600"/>
      <c r="K385" s="600"/>
      <c r="L385" s="592"/>
      <c r="M385" s="592"/>
      <c r="N385" s="592"/>
      <c r="O385" s="592"/>
      <c r="P385" s="591"/>
      <c r="Q385" s="592"/>
      <c r="R385" s="592"/>
      <c r="S385" s="592"/>
      <c r="T385" s="592"/>
      <c r="U385" s="591"/>
      <c r="V385" s="598"/>
      <c r="W385" s="592"/>
      <c r="X385" s="592"/>
      <c r="Y385" s="592"/>
      <c r="Z385" s="592"/>
      <c r="AA385" s="592"/>
      <c r="AB385" s="601"/>
      <c r="AC385" s="601"/>
      <c r="AD385" s="602"/>
      <c r="AE385" s="601"/>
      <c r="AF385" s="601"/>
      <c r="AG385" s="605"/>
      <c r="AH385" s="605"/>
      <c r="AI385" s="605"/>
      <c r="AJ385" s="605"/>
      <c r="AK385" s="605"/>
      <c r="AL385" s="605"/>
      <c r="AM385" s="605"/>
      <c r="AN385" s="605"/>
      <c r="AO385" s="605"/>
      <c r="AP385" s="605"/>
      <c r="AQ385" s="605"/>
      <c r="AR385" s="605"/>
      <c r="AS385" s="605"/>
      <c r="AT385" s="645"/>
      <c r="AU385" s="645"/>
      <c r="AV385" s="605"/>
      <c r="AW385" s="605"/>
      <c r="AX385" s="605"/>
      <c r="AY385" s="605"/>
      <c r="AZ385" s="605"/>
      <c r="BA385" s="645"/>
      <c r="BB385" s="605"/>
    </row>
    <row r="386" spans="1:54" ht="29.1" customHeight="1" thickBot="1" x14ac:dyDescent="0.3">
      <c r="A386" s="597"/>
      <c r="B386" s="592"/>
      <c r="C386" s="598"/>
      <c r="D386" s="592"/>
      <c r="E386" s="598"/>
      <c r="F386" s="591"/>
      <c r="G386" s="591"/>
      <c r="H386" s="599"/>
      <c r="I386" s="600"/>
      <c r="J386" s="600"/>
      <c r="K386" s="600"/>
      <c r="L386" s="592"/>
      <c r="M386" s="592"/>
      <c r="N386" s="592"/>
      <c r="O386" s="592"/>
      <c r="P386" s="591"/>
      <c r="Q386" s="592"/>
      <c r="R386" s="592"/>
      <c r="S386" s="592"/>
      <c r="T386" s="592"/>
      <c r="U386" s="591"/>
      <c r="V386" s="598"/>
      <c r="W386" s="592"/>
      <c r="X386" s="592"/>
      <c r="Y386" s="592"/>
      <c r="Z386" s="592"/>
      <c r="AA386" s="592"/>
      <c r="AB386" s="601"/>
      <c r="AC386" s="601"/>
      <c r="AD386" s="602"/>
      <c r="AE386" s="601"/>
      <c r="AF386" s="601"/>
      <c r="AG386" s="605"/>
      <c r="AH386" s="605"/>
      <c r="AI386" s="605"/>
      <c r="AJ386" s="605"/>
      <c r="AK386" s="605"/>
      <c r="AL386" s="605"/>
      <c r="AM386" s="605"/>
      <c r="AN386" s="605"/>
      <c r="AO386" s="605"/>
      <c r="AP386" s="605"/>
      <c r="AQ386" s="605"/>
      <c r="AR386" s="605"/>
      <c r="AS386" s="605"/>
      <c r="AT386" s="645"/>
      <c r="AU386" s="645"/>
      <c r="AV386" s="605"/>
      <c r="AW386" s="605"/>
      <c r="AX386" s="605"/>
      <c r="AY386" s="605"/>
      <c r="AZ386" s="605"/>
      <c r="BA386" s="645"/>
      <c r="BB386" s="605"/>
    </row>
    <row r="387" spans="1:54" ht="29.1" customHeight="1" thickBot="1" x14ac:dyDescent="0.3">
      <c r="A387" s="597"/>
      <c r="B387" s="592"/>
      <c r="C387" s="598"/>
      <c r="D387" s="592"/>
      <c r="E387" s="598"/>
      <c r="F387" s="591"/>
      <c r="G387" s="591"/>
      <c r="H387" s="599"/>
      <c r="I387" s="600"/>
      <c r="J387" s="600"/>
      <c r="K387" s="600"/>
      <c r="L387" s="592"/>
      <c r="M387" s="592"/>
      <c r="N387" s="592"/>
      <c r="O387" s="592"/>
      <c r="P387" s="591"/>
      <c r="Q387" s="592"/>
      <c r="R387" s="592"/>
      <c r="S387" s="592"/>
      <c r="T387" s="592"/>
      <c r="U387" s="591"/>
      <c r="V387" s="598"/>
      <c r="W387" s="592"/>
      <c r="X387" s="592"/>
      <c r="Y387" s="592"/>
      <c r="Z387" s="592"/>
      <c r="AA387" s="592"/>
      <c r="AB387" s="601"/>
      <c r="AC387" s="601"/>
      <c r="AD387" s="602"/>
      <c r="AE387" s="601"/>
      <c r="AF387" s="601"/>
      <c r="AG387" s="605"/>
      <c r="AH387" s="605"/>
      <c r="AI387" s="605"/>
      <c r="AJ387" s="605"/>
      <c r="AK387" s="605"/>
      <c r="AL387" s="605"/>
      <c r="AM387" s="605"/>
      <c r="AN387" s="605"/>
      <c r="AO387" s="605"/>
      <c r="AP387" s="605"/>
      <c r="AQ387" s="605"/>
      <c r="AR387" s="605"/>
      <c r="AS387" s="605"/>
      <c r="AT387" s="645"/>
      <c r="AU387" s="645"/>
      <c r="AV387" s="605"/>
      <c r="AW387" s="605"/>
      <c r="AX387" s="605"/>
      <c r="AY387" s="605"/>
      <c r="AZ387" s="605"/>
      <c r="BA387" s="645"/>
      <c r="BB387" s="605"/>
    </row>
    <row r="388" spans="1:54" ht="29.1" customHeight="1" thickBot="1" x14ac:dyDescent="0.3">
      <c r="A388" s="597"/>
      <c r="B388" s="592"/>
      <c r="C388" s="598"/>
      <c r="D388" s="592"/>
      <c r="E388" s="598"/>
      <c r="F388" s="591"/>
      <c r="G388" s="591"/>
      <c r="H388" s="599"/>
      <c r="I388" s="600"/>
      <c r="J388" s="600"/>
      <c r="K388" s="600"/>
      <c r="L388" s="592"/>
      <c r="M388" s="592"/>
      <c r="N388" s="592"/>
      <c r="O388" s="592"/>
      <c r="P388" s="591"/>
      <c r="Q388" s="592"/>
      <c r="R388" s="592"/>
      <c r="S388" s="592"/>
      <c r="T388" s="592"/>
      <c r="U388" s="591"/>
      <c r="V388" s="598"/>
      <c r="W388" s="592"/>
      <c r="X388" s="592"/>
      <c r="Y388" s="592"/>
      <c r="Z388" s="592"/>
      <c r="AA388" s="592"/>
      <c r="AB388" s="601"/>
      <c r="AC388" s="601"/>
      <c r="AD388" s="602"/>
      <c r="AE388" s="601"/>
      <c r="AF388" s="601"/>
      <c r="AG388" s="605"/>
      <c r="AH388" s="605"/>
      <c r="AI388" s="605"/>
      <c r="AJ388" s="605"/>
      <c r="AK388" s="605"/>
      <c r="AL388" s="605"/>
      <c r="AM388" s="605"/>
      <c r="AN388" s="605"/>
      <c r="AO388" s="605"/>
      <c r="AP388" s="605"/>
      <c r="AQ388" s="605"/>
      <c r="AR388" s="605"/>
      <c r="AS388" s="605"/>
      <c r="AT388" s="645"/>
      <c r="AU388" s="645"/>
      <c r="AV388" s="605"/>
      <c r="AW388" s="605"/>
      <c r="AX388" s="605"/>
      <c r="AY388" s="605"/>
      <c r="AZ388" s="605"/>
      <c r="BA388" s="645"/>
      <c r="BB388" s="605"/>
    </row>
    <row r="389" spans="1:54" ht="29.1" customHeight="1" thickBot="1" x14ac:dyDescent="0.3">
      <c r="A389" s="597"/>
      <c r="B389" s="592"/>
      <c r="C389" s="598"/>
      <c r="D389" s="592"/>
      <c r="E389" s="598"/>
      <c r="F389" s="591"/>
      <c r="G389" s="591"/>
      <c r="H389" s="599"/>
      <c r="I389" s="600"/>
      <c r="J389" s="600"/>
      <c r="K389" s="600"/>
      <c r="L389" s="592"/>
      <c r="M389" s="592"/>
      <c r="N389" s="592"/>
      <c r="O389" s="592"/>
      <c r="P389" s="591"/>
      <c r="Q389" s="592"/>
      <c r="R389" s="592"/>
      <c r="S389" s="592"/>
      <c r="T389" s="592"/>
      <c r="U389" s="591"/>
      <c r="V389" s="598"/>
      <c r="W389" s="592"/>
      <c r="X389" s="592"/>
      <c r="Y389" s="592"/>
      <c r="Z389" s="592"/>
      <c r="AA389" s="592"/>
      <c r="AB389" s="601"/>
      <c r="AC389" s="601"/>
      <c r="AD389" s="602"/>
      <c r="AE389" s="601"/>
      <c r="AF389" s="601"/>
      <c r="AG389" s="605"/>
      <c r="AH389" s="605"/>
      <c r="AI389" s="605"/>
      <c r="AJ389" s="605"/>
      <c r="AK389" s="605"/>
      <c r="AL389" s="605"/>
      <c r="AM389" s="605"/>
      <c r="AN389" s="605"/>
      <c r="AO389" s="605"/>
      <c r="AP389" s="605"/>
      <c r="AQ389" s="605"/>
      <c r="AR389" s="605"/>
      <c r="AS389" s="605"/>
      <c r="AT389" s="645"/>
      <c r="AU389" s="645"/>
      <c r="AV389" s="605"/>
      <c r="AW389" s="605"/>
      <c r="AX389" s="605"/>
      <c r="AY389" s="605"/>
      <c r="AZ389" s="605"/>
      <c r="BA389" s="645"/>
      <c r="BB389" s="605"/>
    </row>
    <row r="390" spans="1:54" ht="29.1" customHeight="1" thickBot="1" x14ac:dyDescent="0.3">
      <c r="A390" s="597"/>
      <c r="B390" s="592"/>
      <c r="C390" s="598"/>
      <c r="D390" s="592"/>
      <c r="E390" s="598"/>
      <c r="F390" s="591"/>
      <c r="G390" s="591"/>
      <c r="H390" s="599"/>
      <c r="I390" s="600"/>
      <c r="J390" s="600"/>
      <c r="K390" s="600"/>
      <c r="L390" s="592"/>
      <c r="M390" s="592"/>
      <c r="N390" s="592"/>
      <c r="O390" s="592"/>
      <c r="P390" s="591"/>
      <c r="Q390" s="592"/>
      <c r="R390" s="592"/>
      <c r="S390" s="592"/>
      <c r="T390" s="592"/>
      <c r="U390" s="591"/>
      <c r="V390" s="598"/>
      <c r="W390" s="592"/>
      <c r="X390" s="592"/>
      <c r="Y390" s="592"/>
      <c r="Z390" s="592"/>
      <c r="AA390" s="592"/>
      <c r="AB390" s="601"/>
      <c r="AC390" s="601"/>
      <c r="AD390" s="602"/>
      <c r="AE390" s="601"/>
      <c r="AF390" s="601"/>
      <c r="AG390" s="605"/>
      <c r="AH390" s="605"/>
      <c r="AI390" s="605"/>
      <c r="AJ390" s="605"/>
      <c r="AK390" s="605"/>
      <c r="AL390" s="605"/>
      <c r="AM390" s="605"/>
      <c r="AN390" s="605"/>
      <c r="AO390" s="605"/>
      <c r="AP390" s="605"/>
      <c r="AQ390" s="605"/>
      <c r="AR390" s="605"/>
      <c r="AS390" s="605"/>
      <c r="AT390" s="645"/>
      <c r="AU390" s="645"/>
      <c r="AV390" s="605"/>
      <c r="AW390" s="605"/>
      <c r="AX390" s="605"/>
      <c r="AY390" s="605"/>
      <c r="AZ390" s="605"/>
      <c r="BA390" s="645"/>
      <c r="BB390" s="605"/>
    </row>
    <row r="391" spans="1:54" ht="29.1" customHeight="1" thickBot="1" x14ac:dyDescent="0.3">
      <c r="A391" s="597"/>
      <c r="B391" s="592"/>
      <c r="C391" s="598"/>
      <c r="D391" s="592"/>
      <c r="E391" s="598"/>
      <c r="F391" s="591"/>
      <c r="G391" s="591"/>
      <c r="H391" s="599"/>
      <c r="I391" s="600"/>
      <c r="J391" s="600"/>
      <c r="K391" s="600"/>
      <c r="L391" s="592"/>
      <c r="M391" s="592"/>
      <c r="N391" s="592"/>
      <c r="O391" s="592"/>
      <c r="P391" s="591"/>
      <c r="Q391" s="592"/>
      <c r="R391" s="592"/>
      <c r="S391" s="592"/>
      <c r="T391" s="592"/>
      <c r="U391" s="591"/>
      <c r="V391" s="598"/>
      <c r="W391" s="592"/>
      <c r="X391" s="592"/>
      <c r="Y391" s="592"/>
      <c r="Z391" s="592"/>
      <c r="AA391" s="592"/>
      <c r="AB391" s="601"/>
      <c r="AC391" s="601"/>
      <c r="AD391" s="602"/>
      <c r="AE391" s="601"/>
      <c r="AF391" s="601"/>
      <c r="AG391" s="605"/>
      <c r="AH391" s="605"/>
      <c r="AI391" s="605"/>
      <c r="AJ391" s="605"/>
      <c r="AK391" s="605"/>
      <c r="AL391" s="605"/>
      <c r="AM391" s="605"/>
      <c r="AN391" s="605"/>
      <c r="AO391" s="605"/>
      <c r="AP391" s="605"/>
      <c r="AQ391" s="605"/>
      <c r="AR391" s="605"/>
      <c r="AS391" s="605"/>
      <c r="AT391" s="645"/>
      <c r="AU391" s="645"/>
      <c r="AV391" s="605"/>
      <c r="AW391" s="605"/>
      <c r="AX391" s="605"/>
      <c r="AY391" s="605"/>
      <c r="AZ391" s="605"/>
      <c r="BA391" s="645"/>
      <c r="BB391" s="605"/>
    </row>
    <row r="392" spans="1:54" ht="29.1" customHeight="1" thickBot="1" x14ac:dyDescent="0.3">
      <c r="A392" s="597"/>
      <c r="B392" s="592"/>
      <c r="C392" s="598"/>
      <c r="D392" s="592"/>
      <c r="E392" s="598"/>
      <c r="F392" s="591"/>
      <c r="G392" s="591"/>
      <c r="H392" s="599"/>
      <c r="I392" s="600"/>
      <c r="J392" s="600"/>
      <c r="K392" s="600"/>
      <c r="L392" s="592"/>
      <c r="M392" s="592"/>
      <c r="N392" s="592"/>
      <c r="O392" s="592"/>
      <c r="P392" s="591"/>
      <c r="Q392" s="592"/>
      <c r="R392" s="592"/>
      <c r="S392" s="592"/>
      <c r="T392" s="592"/>
      <c r="U392" s="591"/>
      <c r="V392" s="598"/>
      <c r="W392" s="592"/>
      <c r="X392" s="592"/>
      <c r="Y392" s="592"/>
      <c r="Z392" s="592"/>
      <c r="AA392" s="592"/>
      <c r="AB392" s="601"/>
      <c r="AC392" s="601"/>
      <c r="AD392" s="602"/>
      <c r="AE392" s="601"/>
      <c r="AF392" s="601"/>
      <c r="AG392" s="605"/>
      <c r="AH392" s="605"/>
      <c r="AI392" s="605"/>
      <c r="AJ392" s="605"/>
      <c r="AK392" s="605"/>
      <c r="AL392" s="605"/>
      <c r="AM392" s="605"/>
      <c r="AN392" s="605"/>
      <c r="AO392" s="605"/>
      <c r="AP392" s="605"/>
      <c r="AQ392" s="605"/>
      <c r="AR392" s="605"/>
      <c r="AS392" s="605"/>
      <c r="AT392" s="645"/>
      <c r="AU392" s="645"/>
      <c r="AV392" s="605"/>
      <c r="AW392" s="605"/>
      <c r="AX392" s="605"/>
      <c r="AY392" s="605"/>
      <c r="AZ392" s="605"/>
      <c r="BA392" s="645"/>
      <c r="BB392" s="605"/>
    </row>
    <row r="393" spans="1:54" ht="29.1" customHeight="1" thickBot="1" x14ac:dyDescent="0.3">
      <c r="A393" s="597"/>
      <c r="B393" s="592"/>
      <c r="C393" s="598"/>
      <c r="D393" s="592"/>
      <c r="E393" s="598"/>
      <c r="F393" s="591"/>
      <c r="G393" s="591"/>
      <c r="H393" s="599"/>
      <c r="I393" s="600"/>
      <c r="J393" s="600"/>
      <c r="K393" s="600"/>
      <c r="L393" s="592"/>
      <c r="M393" s="592"/>
      <c r="N393" s="592"/>
      <c r="O393" s="592"/>
      <c r="P393" s="591"/>
      <c r="Q393" s="592"/>
      <c r="R393" s="592"/>
      <c r="S393" s="592"/>
      <c r="T393" s="592"/>
      <c r="U393" s="591"/>
      <c r="V393" s="598"/>
      <c r="W393" s="592"/>
      <c r="X393" s="592"/>
      <c r="Y393" s="592"/>
      <c r="Z393" s="592"/>
      <c r="AA393" s="592"/>
      <c r="AB393" s="601"/>
      <c r="AC393" s="601"/>
      <c r="AD393" s="602"/>
      <c r="AE393" s="601"/>
      <c r="AF393" s="601"/>
      <c r="AG393" s="605"/>
      <c r="AH393" s="605"/>
      <c r="AI393" s="605"/>
      <c r="AJ393" s="605"/>
      <c r="AK393" s="605"/>
      <c r="AL393" s="605"/>
      <c r="AM393" s="605"/>
      <c r="AN393" s="605"/>
      <c r="AO393" s="605"/>
      <c r="AP393" s="605"/>
      <c r="AQ393" s="605"/>
      <c r="AR393" s="605"/>
      <c r="AS393" s="605"/>
      <c r="AT393" s="645"/>
      <c r="AU393" s="645"/>
      <c r="AV393" s="605"/>
      <c r="AW393" s="605"/>
      <c r="AX393" s="605"/>
      <c r="AY393" s="605"/>
      <c r="AZ393" s="605"/>
      <c r="BA393" s="645"/>
      <c r="BB393" s="605"/>
    </row>
    <row r="394" spans="1:54" ht="29.1" customHeight="1" thickBot="1" x14ac:dyDescent="0.3">
      <c r="A394" s="597"/>
      <c r="B394" s="592"/>
      <c r="C394" s="598"/>
      <c r="D394" s="592"/>
      <c r="E394" s="598"/>
      <c r="F394" s="591"/>
      <c r="G394" s="591"/>
      <c r="H394" s="599"/>
      <c r="I394" s="600"/>
      <c r="J394" s="600"/>
      <c r="K394" s="600"/>
      <c r="L394" s="592"/>
      <c r="M394" s="592"/>
      <c r="N394" s="592"/>
      <c r="O394" s="592"/>
      <c r="P394" s="591"/>
      <c r="Q394" s="592"/>
      <c r="R394" s="592"/>
      <c r="S394" s="592"/>
      <c r="T394" s="592"/>
      <c r="U394" s="591"/>
      <c r="V394" s="598"/>
      <c r="W394" s="592"/>
      <c r="X394" s="592"/>
      <c r="Y394" s="592"/>
      <c r="Z394" s="592"/>
      <c r="AA394" s="592"/>
      <c r="AB394" s="601"/>
      <c r="AC394" s="601"/>
      <c r="AD394" s="602"/>
      <c r="AE394" s="601"/>
      <c r="AF394" s="601"/>
      <c r="AG394" s="605"/>
      <c r="AH394" s="605"/>
      <c r="AI394" s="605"/>
      <c r="AJ394" s="605"/>
      <c r="AK394" s="605"/>
      <c r="AL394" s="605"/>
      <c r="AM394" s="605"/>
      <c r="AN394" s="605"/>
      <c r="AO394" s="605"/>
      <c r="AP394" s="605"/>
      <c r="AQ394" s="605"/>
      <c r="AR394" s="605"/>
      <c r="AS394" s="605"/>
      <c r="AT394" s="645"/>
      <c r="AU394" s="645"/>
      <c r="AV394" s="605"/>
      <c r="AW394" s="605"/>
      <c r="AX394" s="605"/>
      <c r="AY394" s="605"/>
      <c r="AZ394" s="605"/>
      <c r="BA394" s="645"/>
      <c r="BB394" s="605"/>
    </row>
    <row r="395" spans="1:54" ht="29.1" customHeight="1" thickBot="1" x14ac:dyDescent="0.3">
      <c r="A395" s="597"/>
      <c r="B395" s="592"/>
      <c r="C395" s="598"/>
      <c r="D395" s="592"/>
      <c r="E395" s="598"/>
      <c r="F395" s="591"/>
      <c r="G395" s="591"/>
      <c r="H395" s="599"/>
      <c r="I395" s="600"/>
      <c r="J395" s="600"/>
      <c r="K395" s="600"/>
      <c r="L395" s="592"/>
      <c r="M395" s="592"/>
      <c r="N395" s="592"/>
      <c r="O395" s="592"/>
      <c r="P395" s="591"/>
      <c r="Q395" s="592"/>
      <c r="R395" s="592"/>
      <c r="S395" s="592"/>
      <c r="T395" s="592"/>
      <c r="U395" s="591"/>
      <c r="V395" s="598"/>
      <c r="W395" s="592"/>
      <c r="X395" s="592"/>
      <c r="Y395" s="592"/>
      <c r="Z395" s="592"/>
      <c r="AA395" s="592"/>
      <c r="AB395" s="601"/>
      <c r="AC395" s="601"/>
      <c r="AD395" s="602"/>
      <c r="AE395" s="601"/>
      <c r="AF395" s="601"/>
      <c r="AG395" s="605"/>
      <c r="AH395" s="605"/>
      <c r="AI395" s="605"/>
      <c r="AJ395" s="605"/>
      <c r="AK395" s="605"/>
      <c r="AL395" s="605"/>
      <c r="AM395" s="605"/>
      <c r="AN395" s="605"/>
      <c r="AO395" s="605"/>
      <c r="AP395" s="605"/>
      <c r="AQ395" s="605"/>
      <c r="AR395" s="605"/>
      <c r="AS395" s="605"/>
      <c r="AT395" s="645"/>
      <c r="AU395" s="645"/>
      <c r="AV395" s="605"/>
      <c r="AW395" s="605"/>
      <c r="AX395" s="605"/>
      <c r="AY395" s="605"/>
      <c r="AZ395" s="605"/>
      <c r="BA395" s="645"/>
      <c r="BB395" s="605"/>
    </row>
    <row r="396" spans="1:54" ht="29.1" customHeight="1" thickBot="1" x14ac:dyDescent="0.3">
      <c r="A396" s="597"/>
      <c r="B396" s="592"/>
      <c r="C396" s="598"/>
      <c r="D396" s="592"/>
      <c r="E396" s="598"/>
      <c r="F396" s="591"/>
      <c r="G396" s="591"/>
      <c r="H396" s="599"/>
      <c r="I396" s="600"/>
      <c r="J396" s="600"/>
      <c r="K396" s="600"/>
      <c r="L396" s="592"/>
      <c r="M396" s="592"/>
      <c r="N396" s="592"/>
      <c r="O396" s="592"/>
      <c r="P396" s="591"/>
      <c r="Q396" s="592"/>
      <c r="R396" s="592"/>
      <c r="S396" s="592"/>
      <c r="T396" s="592"/>
      <c r="U396" s="591"/>
      <c r="V396" s="598"/>
      <c r="W396" s="592"/>
      <c r="X396" s="592"/>
      <c r="Y396" s="592"/>
      <c r="Z396" s="592"/>
      <c r="AA396" s="592"/>
      <c r="AB396" s="601"/>
      <c r="AC396" s="601"/>
      <c r="AD396" s="602"/>
      <c r="AE396" s="601"/>
      <c r="AF396" s="601"/>
      <c r="AG396" s="605"/>
      <c r="AH396" s="605"/>
      <c r="AI396" s="605"/>
      <c r="AJ396" s="605"/>
      <c r="AK396" s="605"/>
      <c r="AL396" s="605"/>
      <c r="AM396" s="605"/>
      <c r="AN396" s="605"/>
      <c r="AO396" s="605"/>
      <c r="AP396" s="605"/>
      <c r="AQ396" s="605"/>
      <c r="AR396" s="605"/>
      <c r="AS396" s="605"/>
      <c r="AT396" s="645"/>
      <c r="AU396" s="645"/>
      <c r="AV396" s="605"/>
      <c r="AW396" s="605"/>
      <c r="AX396" s="605"/>
      <c r="AY396" s="605"/>
      <c r="AZ396" s="605"/>
      <c r="BA396" s="645"/>
      <c r="BB396" s="605"/>
    </row>
    <row r="397" spans="1:54" ht="29.1" customHeight="1" thickBot="1" x14ac:dyDescent="0.3">
      <c r="A397" s="597"/>
      <c r="B397" s="592"/>
      <c r="C397" s="598"/>
      <c r="D397" s="592"/>
      <c r="E397" s="598"/>
      <c r="F397" s="591"/>
      <c r="G397" s="591"/>
      <c r="H397" s="599"/>
      <c r="I397" s="600"/>
      <c r="J397" s="600"/>
      <c r="K397" s="600"/>
      <c r="L397" s="592"/>
      <c r="M397" s="592"/>
      <c r="N397" s="592"/>
      <c r="O397" s="592"/>
      <c r="P397" s="591"/>
      <c r="Q397" s="592"/>
      <c r="R397" s="592"/>
      <c r="S397" s="592"/>
      <c r="T397" s="592"/>
      <c r="U397" s="591"/>
      <c r="V397" s="598"/>
      <c r="W397" s="592"/>
      <c r="X397" s="592"/>
      <c r="Y397" s="592"/>
      <c r="Z397" s="592"/>
      <c r="AA397" s="592"/>
      <c r="AB397" s="601"/>
      <c r="AC397" s="601"/>
      <c r="AD397" s="602"/>
      <c r="AE397" s="601"/>
      <c r="AF397" s="601"/>
      <c r="AG397" s="605"/>
      <c r="AH397" s="605"/>
      <c r="AI397" s="605"/>
      <c r="AJ397" s="605"/>
      <c r="AK397" s="605"/>
      <c r="AL397" s="605"/>
      <c r="AM397" s="605"/>
      <c r="AN397" s="605"/>
      <c r="AO397" s="605"/>
      <c r="AP397" s="605"/>
      <c r="AQ397" s="605"/>
      <c r="AR397" s="605"/>
      <c r="AS397" s="605"/>
      <c r="AT397" s="645"/>
      <c r="AU397" s="645"/>
      <c r="AV397" s="605"/>
      <c r="AW397" s="605"/>
      <c r="AX397" s="605"/>
      <c r="AY397" s="605"/>
      <c r="AZ397" s="605"/>
      <c r="BA397" s="645"/>
      <c r="BB397" s="605"/>
    </row>
    <row r="398" spans="1:54" ht="29.1" customHeight="1" thickBot="1" x14ac:dyDescent="0.3">
      <c r="A398" s="597"/>
      <c r="B398" s="592"/>
      <c r="C398" s="598"/>
      <c r="D398" s="592"/>
      <c r="E398" s="598"/>
      <c r="F398" s="591"/>
      <c r="G398" s="591"/>
      <c r="H398" s="599"/>
      <c r="I398" s="600"/>
      <c r="J398" s="600"/>
      <c r="K398" s="600"/>
      <c r="L398" s="592"/>
      <c r="M398" s="592"/>
      <c r="N398" s="592"/>
      <c r="O398" s="592"/>
      <c r="P398" s="591"/>
      <c r="Q398" s="592"/>
      <c r="R398" s="592"/>
      <c r="S398" s="592"/>
      <c r="T398" s="592"/>
      <c r="U398" s="591"/>
      <c r="V398" s="598"/>
      <c r="W398" s="592"/>
      <c r="X398" s="592"/>
      <c r="Y398" s="592"/>
      <c r="Z398" s="592"/>
      <c r="AA398" s="592"/>
      <c r="AB398" s="601"/>
      <c r="AC398" s="601"/>
      <c r="AD398" s="602"/>
      <c r="AE398" s="601"/>
      <c r="AF398" s="601"/>
      <c r="AG398" s="605"/>
      <c r="AH398" s="605"/>
      <c r="AI398" s="605"/>
      <c r="AJ398" s="605"/>
      <c r="AK398" s="605"/>
      <c r="AL398" s="605"/>
      <c r="AM398" s="605"/>
      <c r="AN398" s="605"/>
      <c r="AO398" s="605"/>
      <c r="AP398" s="605"/>
      <c r="AQ398" s="605"/>
      <c r="AR398" s="605"/>
      <c r="AS398" s="605"/>
      <c r="AT398" s="645"/>
      <c r="AU398" s="645"/>
      <c r="AV398" s="605"/>
      <c r="AW398" s="605"/>
      <c r="AX398" s="605"/>
      <c r="AY398" s="605"/>
      <c r="AZ398" s="605"/>
      <c r="BA398" s="645"/>
      <c r="BB398" s="605"/>
    </row>
    <row r="399" spans="1:54" ht="29.1" customHeight="1" thickBot="1" x14ac:dyDescent="0.3">
      <c r="A399" s="597"/>
      <c r="B399" s="592"/>
      <c r="C399" s="598"/>
      <c r="D399" s="592"/>
      <c r="E399" s="598"/>
      <c r="F399" s="591"/>
      <c r="G399" s="591"/>
      <c r="H399" s="599"/>
      <c r="I399" s="600"/>
      <c r="J399" s="600"/>
      <c r="K399" s="600"/>
      <c r="L399" s="592"/>
      <c r="M399" s="592"/>
      <c r="N399" s="592"/>
      <c r="O399" s="592"/>
      <c r="P399" s="591"/>
      <c r="Q399" s="592"/>
      <c r="R399" s="592"/>
      <c r="S399" s="592"/>
      <c r="T399" s="592"/>
      <c r="U399" s="591"/>
      <c r="V399" s="598"/>
      <c r="W399" s="592"/>
      <c r="X399" s="592"/>
      <c r="Y399" s="592"/>
      <c r="Z399" s="592"/>
      <c r="AA399" s="592"/>
      <c r="AB399" s="601"/>
      <c r="AC399" s="601"/>
      <c r="AD399" s="602"/>
      <c r="AE399" s="601"/>
      <c r="AF399" s="601"/>
      <c r="AG399" s="605"/>
      <c r="AH399" s="605"/>
      <c r="AI399" s="605"/>
      <c r="AJ399" s="605"/>
      <c r="AK399" s="605"/>
      <c r="AL399" s="605"/>
      <c r="AM399" s="605"/>
      <c r="AN399" s="605"/>
      <c r="AO399" s="605"/>
      <c r="AP399" s="605"/>
      <c r="AQ399" s="605"/>
      <c r="AR399" s="605"/>
      <c r="AS399" s="605"/>
      <c r="AT399" s="645"/>
      <c r="AU399" s="645"/>
      <c r="AV399" s="605"/>
      <c r="AW399" s="605"/>
      <c r="AX399" s="605"/>
      <c r="AY399" s="605"/>
      <c r="AZ399" s="605"/>
      <c r="BA399" s="645"/>
      <c r="BB399" s="605"/>
    </row>
    <row r="400" spans="1:54" ht="29.1" customHeight="1" thickBot="1" x14ac:dyDescent="0.3">
      <c r="A400" s="597"/>
      <c r="B400" s="592"/>
      <c r="C400" s="598"/>
      <c r="D400" s="592"/>
      <c r="E400" s="598"/>
      <c r="F400" s="591"/>
      <c r="G400" s="591"/>
      <c r="H400" s="599"/>
      <c r="I400" s="600"/>
      <c r="J400" s="600"/>
      <c r="K400" s="600"/>
      <c r="L400" s="592"/>
      <c r="M400" s="592"/>
      <c r="N400" s="592"/>
      <c r="O400" s="592"/>
      <c r="P400" s="591"/>
      <c r="Q400" s="592"/>
      <c r="R400" s="592"/>
      <c r="S400" s="592"/>
      <c r="T400" s="592"/>
      <c r="U400" s="591"/>
      <c r="V400" s="598"/>
      <c r="W400" s="592"/>
      <c r="X400" s="592"/>
      <c r="Y400" s="592"/>
      <c r="Z400" s="592"/>
      <c r="AA400" s="592"/>
      <c r="AB400" s="601"/>
      <c r="AC400" s="601"/>
      <c r="AD400" s="602"/>
      <c r="AE400" s="601"/>
      <c r="AF400" s="601"/>
      <c r="AG400" s="605"/>
      <c r="AH400" s="605"/>
      <c r="AI400" s="605"/>
      <c r="AJ400" s="605"/>
      <c r="AK400" s="605"/>
      <c r="AL400" s="605"/>
      <c r="AM400" s="605"/>
      <c r="AN400" s="605"/>
      <c r="AO400" s="605"/>
      <c r="AP400" s="605"/>
      <c r="AQ400" s="605"/>
      <c r="AR400" s="605"/>
      <c r="AS400" s="605"/>
      <c r="AT400" s="645"/>
      <c r="AU400" s="645"/>
      <c r="AV400" s="605"/>
      <c r="AW400" s="605"/>
      <c r="AX400" s="605"/>
      <c r="AY400" s="605"/>
      <c r="AZ400" s="605"/>
      <c r="BA400" s="645"/>
      <c r="BB400" s="605"/>
    </row>
    <row r="401" spans="1:54" ht="29.1" customHeight="1" thickBot="1" x14ac:dyDescent="0.3">
      <c r="A401" s="597"/>
      <c r="B401" s="592"/>
      <c r="C401" s="598"/>
      <c r="D401" s="592"/>
      <c r="E401" s="598"/>
      <c r="F401" s="591"/>
      <c r="G401" s="591"/>
      <c r="H401" s="599"/>
      <c r="I401" s="600"/>
      <c r="J401" s="600"/>
      <c r="K401" s="600"/>
      <c r="L401" s="592"/>
      <c r="M401" s="592"/>
      <c r="N401" s="592"/>
      <c r="O401" s="592"/>
      <c r="P401" s="591"/>
      <c r="Q401" s="592"/>
      <c r="R401" s="592"/>
      <c r="S401" s="592"/>
      <c r="T401" s="592"/>
      <c r="U401" s="591"/>
      <c r="V401" s="598"/>
      <c r="W401" s="592"/>
      <c r="X401" s="592"/>
      <c r="Y401" s="592"/>
      <c r="Z401" s="592"/>
      <c r="AA401" s="592"/>
      <c r="AB401" s="601"/>
      <c r="AC401" s="601"/>
      <c r="AD401" s="602"/>
      <c r="AE401" s="601"/>
      <c r="AF401" s="601"/>
      <c r="AG401" s="605"/>
      <c r="AH401" s="605"/>
      <c r="AI401" s="605"/>
      <c r="AJ401" s="605"/>
      <c r="AK401" s="605"/>
      <c r="AL401" s="605"/>
      <c r="AM401" s="605"/>
      <c r="AN401" s="605"/>
      <c r="AO401" s="605"/>
      <c r="AP401" s="605"/>
      <c r="AQ401" s="605"/>
      <c r="AR401" s="605"/>
      <c r="AS401" s="605"/>
      <c r="AT401" s="645"/>
      <c r="AU401" s="645"/>
      <c r="AV401" s="605"/>
      <c r="AW401" s="605"/>
      <c r="AX401" s="605"/>
      <c r="AY401" s="605"/>
      <c r="AZ401" s="605"/>
      <c r="BA401" s="645"/>
      <c r="BB401" s="605"/>
    </row>
    <row r="402" spans="1:54" ht="29.1" customHeight="1" thickBot="1" x14ac:dyDescent="0.3">
      <c r="A402" s="597"/>
      <c r="B402" s="592"/>
      <c r="C402" s="598"/>
      <c r="D402" s="592"/>
      <c r="E402" s="598"/>
      <c r="F402" s="591"/>
      <c r="G402" s="591"/>
      <c r="H402" s="599"/>
      <c r="I402" s="600"/>
      <c r="J402" s="600"/>
      <c r="K402" s="600"/>
      <c r="L402" s="592"/>
      <c r="M402" s="592"/>
      <c r="N402" s="592"/>
      <c r="O402" s="592"/>
      <c r="P402" s="591"/>
      <c r="Q402" s="592"/>
      <c r="R402" s="592"/>
      <c r="S402" s="592"/>
      <c r="T402" s="592"/>
      <c r="U402" s="591"/>
      <c r="V402" s="598"/>
      <c r="W402" s="592"/>
      <c r="X402" s="592"/>
      <c r="Y402" s="592"/>
      <c r="Z402" s="592"/>
      <c r="AA402" s="592"/>
      <c r="AB402" s="601"/>
      <c r="AC402" s="601"/>
      <c r="AD402" s="602"/>
      <c r="AE402" s="601"/>
      <c r="AF402" s="601"/>
      <c r="AG402" s="605"/>
      <c r="AH402" s="605"/>
      <c r="AI402" s="605"/>
      <c r="AJ402" s="605"/>
      <c r="AK402" s="605"/>
      <c r="AL402" s="605"/>
      <c r="AM402" s="605"/>
      <c r="AN402" s="605"/>
      <c r="AO402" s="605"/>
      <c r="AP402" s="605"/>
      <c r="AQ402" s="605"/>
      <c r="AR402" s="605"/>
      <c r="AS402" s="605"/>
      <c r="AT402" s="645"/>
      <c r="AU402" s="645"/>
      <c r="AV402" s="605"/>
      <c r="AW402" s="605"/>
      <c r="AX402" s="605"/>
      <c r="AY402" s="605"/>
      <c r="AZ402" s="605"/>
      <c r="BA402" s="645"/>
      <c r="BB402" s="605"/>
    </row>
    <row r="403" spans="1:54" ht="29.1" customHeight="1" thickBot="1" x14ac:dyDescent="0.3">
      <c r="A403" s="597"/>
      <c r="B403" s="592"/>
      <c r="C403" s="598"/>
      <c r="D403" s="592"/>
      <c r="E403" s="598"/>
      <c r="F403" s="591"/>
      <c r="G403" s="591"/>
      <c r="H403" s="599"/>
      <c r="I403" s="600"/>
      <c r="J403" s="600"/>
      <c r="K403" s="600"/>
      <c r="L403" s="592"/>
      <c r="M403" s="592"/>
      <c r="N403" s="592"/>
      <c r="O403" s="592"/>
      <c r="P403" s="591"/>
      <c r="Q403" s="592"/>
      <c r="R403" s="592"/>
      <c r="S403" s="592"/>
      <c r="T403" s="592"/>
      <c r="U403" s="591"/>
      <c r="V403" s="598"/>
      <c r="W403" s="592"/>
      <c r="X403" s="592"/>
      <c r="Y403" s="592"/>
      <c r="Z403" s="592"/>
      <c r="AA403" s="592"/>
      <c r="AB403" s="601"/>
      <c r="AC403" s="601"/>
      <c r="AD403" s="602"/>
      <c r="AE403" s="601"/>
      <c r="AF403" s="601"/>
      <c r="AG403" s="605"/>
      <c r="AH403" s="605"/>
      <c r="AI403" s="605"/>
      <c r="AJ403" s="605"/>
      <c r="AK403" s="605"/>
      <c r="AL403" s="605"/>
      <c r="AM403" s="605"/>
      <c r="AN403" s="605"/>
      <c r="AO403" s="605"/>
      <c r="AP403" s="605"/>
      <c r="AQ403" s="605"/>
      <c r="AR403" s="605"/>
      <c r="AS403" s="605"/>
      <c r="AT403" s="645"/>
      <c r="AU403" s="645"/>
      <c r="AV403" s="605"/>
      <c r="AW403" s="605"/>
      <c r="AX403" s="605"/>
      <c r="AY403" s="605"/>
      <c r="AZ403" s="605"/>
      <c r="BA403" s="645"/>
      <c r="BB403" s="605"/>
    </row>
    <row r="404" spans="1:54" ht="29.1" customHeight="1" thickBot="1" x14ac:dyDescent="0.3">
      <c r="A404" s="597"/>
      <c r="B404" s="592"/>
      <c r="C404" s="598"/>
      <c r="D404" s="592"/>
      <c r="E404" s="598"/>
      <c r="F404" s="591"/>
      <c r="G404" s="591"/>
      <c r="H404" s="599"/>
      <c r="I404" s="600"/>
      <c r="J404" s="600"/>
      <c r="K404" s="600"/>
      <c r="L404" s="592"/>
      <c r="M404" s="592"/>
      <c r="N404" s="592"/>
      <c r="O404" s="592"/>
      <c r="P404" s="591"/>
      <c r="Q404" s="592"/>
      <c r="R404" s="592"/>
      <c r="S404" s="592"/>
      <c r="T404" s="592"/>
      <c r="U404" s="591"/>
      <c r="V404" s="598"/>
      <c r="W404" s="592"/>
      <c r="X404" s="592"/>
      <c r="Y404" s="592"/>
      <c r="Z404" s="592"/>
      <c r="AA404" s="592"/>
      <c r="AB404" s="601"/>
      <c r="AC404" s="601"/>
      <c r="AD404" s="602"/>
      <c r="AE404" s="601"/>
      <c r="AF404" s="601"/>
      <c r="AG404" s="605"/>
      <c r="AH404" s="605"/>
      <c r="AI404" s="605"/>
      <c r="AJ404" s="605"/>
      <c r="AK404" s="605"/>
      <c r="AL404" s="605"/>
      <c r="AM404" s="605"/>
      <c r="AN404" s="605"/>
      <c r="AO404" s="605"/>
      <c r="AP404" s="605"/>
      <c r="AQ404" s="605"/>
      <c r="AR404" s="605"/>
      <c r="AS404" s="605"/>
      <c r="AT404" s="645"/>
      <c r="AU404" s="645"/>
      <c r="AV404" s="605"/>
      <c r="AW404" s="605"/>
      <c r="AX404" s="605"/>
      <c r="AY404" s="605"/>
      <c r="AZ404" s="605"/>
      <c r="BA404" s="645"/>
      <c r="BB404" s="605"/>
    </row>
    <row r="405" spans="1:54" ht="29.1" customHeight="1" thickBot="1" x14ac:dyDescent="0.3">
      <c r="A405" s="597"/>
      <c r="B405" s="592"/>
      <c r="C405" s="598"/>
      <c r="D405" s="592"/>
      <c r="E405" s="598"/>
      <c r="F405" s="591"/>
      <c r="G405" s="591"/>
      <c r="H405" s="599"/>
      <c r="I405" s="600"/>
      <c r="J405" s="600"/>
      <c r="K405" s="600"/>
      <c r="L405" s="592"/>
      <c r="M405" s="592"/>
      <c r="N405" s="592"/>
      <c r="O405" s="592"/>
      <c r="P405" s="591"/>
      <c r="Q405" s="592"/>
      <c r="R405" s="592"/>
      <c r="S405" s="592"/>
      <c r="T405" s="592"/>
      <c r="U405" s="591"/>
      <c r="V405" s="598"/>
      <c r="W405" s="592"/>
      <c r="X405" s="592"/>
      <c r="Y405" s="592"/>
      <c r="Z405" s="592"/>
      <c r="AA405" s="592"/>
      <c r="AB405" s="601"/>
      <c r="AC405" s="601"/>
      <c r="AD405" s="602"/>
      <c r="AE405" s="601"/>
      <c r="AF405" s="601"/>
      <c r="AG405" s="605"/>
      <c r="AH405" s="605"/>
      <c r="AI405" s="605"/>
      <c r="AJ405" s="605"/>
      <c r="AK405" s="605"/>
      <c r="AL405" s="605"/>
      <c r="AM405" s="605"/>
      <c r="AN405" s="605"/>
      <c r="AO405" s="605"/>
      <c r="AP405" s="605"/>
      <c r="AQ405" s="605"/>
      <c r="AR405" s="605"/>
      <c r="AS405" s="605"/>
      <c r="AT405" s="645"/>
      <c r="AU405" s="645"/>
      <c r="AV405" s="605"/>
      <c r="AW405" s="605"/>
      <c r="AX405" s="605"/>
      <c r="AY405" s="605"/>
      <c r="AZ405" s="605"/>
      <c r="BA405" s="645"/>
      <c r="BB405" s="605"/>
    </row>
    <row r="406" spans="1:54" ht="29.1" customHeight="1" thickBot="1" x14ac:dyDescent="0.3">
      <c r="A406" s="597"/>
      <c r="B406" s="592"/>
      <c r="C406" s="598"/>
      <c r="D406" s="592"/>
      <c r="E406" s="598"/>
      <c r="F406" s="591"/>
      <c r="G406" s="591"/>
      <c r="H406" s="599"/>
      <c r="I406" s="600"/>
      <c r="J406" s="600"/>
      <c r="K406" s="600"/>
      <c r="L406" s="592"/>
      <c r="M406" s="592"/>
      <c r="N406" s="592"/>
      <c r="O406" s="592"/>
      <c r="P406" s="591"/>
      <c r="Q406" s="592"/>
      <c r="R406" s="592"/>
      <c r="S406" s="592"/>
      <c r="T406" s="592"/>
      <c r="U406" s="591"/>
      <c r="V406" s="598"/>
      <c r="W406" s="592"/>
      <c r="X406" s="592"/>
      <c r="Y406" s="592"/>
      <c r="Z406" s="592"/>
      <c r="AA406" s="592"/>
      <c r="AB406" s="601"/>
      <c r="AC406" s="601"/>
      <c r="AD406" s="602"/>
      <c r="AE406" s="601"/>
      <c r="AF406" s="601"/>
      <c r="AG406" s="605"/>
      <c r="AH406" s="605"/>
      <c r="AI406" s="605"/>
      <c r="AJ406" s="605"/>
      <c r="AK406" s="605"/>
      <c r="AL406" s="605"/>
      <c r="AM406" s="605"/>
      <c r="AN406" s="605"/>
      <c r="AO406" s="605"/>
      <c r="AP406" s="605"/>
      <c r="AQ406" s="605"/>
      <c r="AR406" s="605"/>
      <c r="AS406" s="605"/>
      <c r="AT406" s="645"/>
      <c r="AU406" s="645"/>
      <c r="AV406" s="605"/>
      <c r="AW406" s="605"/>
      <c r="AX406" s="605"/>
      <c r="AY406" s="605"/>
      <c r="AZ406" s="605"/>
      <c r="BA406" s="645"/>
      <c r="BB406" s="605"/>
    </row>
    <row r="407" spans="1:54" ht="29.1" customHeight="1" thickBot="1" x14ac:dyDescent="0.3">
      <c r="A407" s="597"/>
      <c r="B407" s="592"/>
      <c r="C407" s="598"/>
      <c r="D407" s="592"/>
      <c r="E407" s="598"/>
      <c r="F407" s="591"/>
      <c r="G407" s="591"/>
      <c r="H407" s="599"/>
      <c r="I407" s="600"/>
      <c r="J407" s="600"/>
      <c r="K407" s="600"/>
      <c r="L407" s="592"/>
      <c r="M407" s="592"/>
      <c r="N407" s="592"/>
      <c r="O407" s="592"/>
      <c r="P407" s="591"/>
      <c r="Q407" s="592"/>
      <c r="R407" s="592"/>
      <c r="S407" s="592"/>
      <c r="T407" s="592"/>
      <c r="U407" s="591"/>
      <c r="V407" s="598"/>
      <c r="W407" s="592"/>
      <c r="X407" s="592"/>
      <c r="Y407" s="592"/>
      <c r="Z407" s="592"/>
      <c r="AA407" s="592"/>
      <c r="AB407" s="601"/>
      <c r="AC407" s="601"/>
      <c r="AD407" s="602"/>
      <c r="AE407" s="601"/>
      <c r="AF407" s="601"/>
      <c r="AG407" s="605"/>
      <c r="AH407" s="605"/>
      <c r="AI407" s="605"/>
      <c r="AJ407" s="605"/>
      <c r="AK407" s="605"/>
      <c r="AL407" s="605"/>
      <c r="AM407" s="605"/>
      <c r="AN407" s="605"/>
      <c r="AO407" s="605"/>
      <c r="AP407" s="605"/>
      <c r="AQ407" s="605"/>
      <c r="AR407" s="605"/>
      <c r="AS407" s="605"/>
      <c r="AT407" s="645"/>
      <c r="AU407" s="645"/>
      <c r="AV407" s="605"/>
      <c r="AW407" s="605"/>
      <c r="AX407" s="605"/>
      <c r="AY407" s="605"/>
      <c r="AZ407" s="605"/>
      <c r="BA407" s="645"/>
      <c r="BB407" s="605"/>
    </row>
    <row r="408" spans="1:54" ht="29.1" customHeight="1" thickBot="1" x14ac:dyDescent="0.3">
      <c r="A408" s="597"/>
      <c r="B408" s="592"/>
      <c r="C408" s="598"/>
      <c r="D408" s="592"/>
      <c r="E408" s="598"/>
      <c r="F408" s="591"/>
      <c r="G408" s="591"/>
      <c r="H408" s="599"/>
      <c r="I408" s="600"/>
      <c r="J408" s="600"/>
      <c r="K408" s="600"/>
      <c r="L408" s="592"/>
      <c r="M408" s="592"/>
      <c r="N408" s="592"/>
      <c r="O408" s="592"/>
      <c r="P408" s="591"/>
      <c r="Q408" s="592"/>
      <c r="R408" s="592"/>
      <c r="S408" s="592"/>
      <c r="T408" s="592"/>
      <c r="U408" s="591"/>
      <c r="V408" s="598"/>
      <c r="W408" s="592"/>
      <c r="X408" s="592"/>
      <c r="Y408" s="592"/>
      <c r="Z408" s="592"/>
      <c r="AA408" s="592"/>
      <c r="AB408" s="601"/>
      <c r="AC408" s="601"/>
      <c r="AD408" s="602"/>
      <c r="AE408" s="601"/>
      <c r="AF408" s="601"/>
      <c r="AG408" s="605"/>
      <c r="AH408" s="605"/>
      <c r="AI408" s="605"/>
      <c r="AJ408" s="605"/>
      <c r="AK408" s="605"/>
      <c r="AL408" s="605"/>
      <c r="AM408" s="605"/>
      <c r="AN408" s="605"/>
      <c r="AO408" s="605"/>
      <c r="AP408" s="605"/>
      <c r="AQ408" s="605"/>
      <c r="AR408" s="605"/>
      <c r="AS408" s="605"/>
      <c r="AT408" s="645"/>
      <c r="AU408" s="645"/>
      <c r="AV408" s="605"/>
      <c r="AW408" s="605"/>
      <c r="AX408" s="605"/>
      <c r="AY408" s="605"/>
      <c r="AZ408" s="605"/>
      <c r="BA408" s="645"/>
      <c r="BB408" s="605"/>
    </row>
    <row r="409" spans="1:54" ht="29.1" customHeight="1" thickBot="1" x14ac:dyDescent="0.3">
      <c r="A409" s="597"/>
      <c r="B409" s="592"/>
      <c r="C409" s="598"/>
      <c r="D409" s="592"/>
      <c r="E409" s="598"/>
      <c r="F409" s="591"/>
      <c r="G409" s="591"/>
      <c r="H409" s="599"/>
      <c r="I409" s="600"/>
      <c r="J409" s="600"/>
      <c r="K409" s="600"/>
      <c r="L409" s="592"/>
      <c r="M409" s="592"/>
      <c r="N409" s="592"/>
      <c r="O409" s="592"/>
      <c r="P409" s="591"/>
      <c r="Q409" s="592"/>
      <c r="R409" s="592"/>
      <c r="S409" s="592"/>
      <c r="T409" s="592"/>
      <c r="U409" s="591"/>
      <c r="V409" s="598"/>
      <c r="W409" s="592"/>
      <c r="X409" s="592"/>
      <c r="Y409" s="592"/>
      <c r="Z409" s="592"/>
      <c r="AA409" s="592"/>
      <c r="AB409" s="601"/>
      <c r="AC409" s="601"/>
      <c r="AD409" s="602"/>
      <c r="AE409" s="601"/>
      <c r="AF409" s="601"/>
      <c r="AG409" s="605"/>
      <c r="AH409" s="605"/>
      <c r="AI409" s="605"/>
      <c r="AJ409" s="605"/>
      <c r="AK409" s="605"/>
      <c r="AL409" s="605"/>
      <c r="AM409" s="605"/>
      <c r="AN409" s="605"/>
      <c r="AO409" s="605"/>
      <c r="AP409" s="605"/>
      <c r="AQ409" s="605"/>
      <c r="AR409" s="605"/>
      <c r="AS409" s="605"/>
      <c r="AT409" s="645"/>
      <c r="AU409" s="645"/>
      <c r="AV409" s="605"/>
      <c r="AW409" s="605"/>
      <c r="AX409" s="605"/>
      <c r="AY409" s="605"/>
      <c r="AZ409" s="605"/>
      <c r="BA409" s="645"/>
      <c r="BB409" s="605"/>
    </row>
    <row r="410" spans="1:54" ht="29.1" customHeight="1" thickBot="1" x14ac:dyDescent="0.3">
      <c r="A410" s="597"/>
      <c r="B410" s="592"/>
      <c r="C410" s="598"/>
      <c r="D410" s="592"/>
      <c r="E410" s="598"/>
      <c r="F410" s="591"/>
      <c r="G410" s="591"/>
      <c r="H410" s="599"/>
      <c r="I410" s="600"/>
      <c r="J410" s="600"/>
      <c r="K410" s="600"/>
      <c r="L410" s="592"/>
      <c r="M410" s="592"/>
      <c r="N410" s="592"/>
      <c r="O410" s="592"/>
      <c r="P410" s="591"/>
      <c r="Q410" s="592"/>
      <c r="R410" s="592"/>
      <c r="S410" s="592"/>
      <c r="T410" s="592"/>
      <c r="U410" s="591"/>
      <c r="V410" s="598"/>
      <c r="W410" s="592"/>
      <c r="X410" s="592"/>
      <c r="Y410" s="592"/>
      <c r="Z410" s="592"/>
      <c r="AA410" s="592"/>
      <c r="AB410" s="601"/>
      <c r="AC410" s="601"/>
      <c r="AD410" s="602"/>
      <c r="AE410" s="601"/>
      <c r="AF410" s="601"/>
      <c r="AG410" s="605"/>
      <c r="AH410" s="605"/>
      <c r="AI410" s="605"/>
      <c r="AJ410" s="605"/>
      <c r="AK410" s="605"/>
      <c r="AL410" s="605"/>
      <c r="AM410" s="605"/>
      <c r="AN410" s="605"/>
      <c r="AO410" s="605"/>
      <c r="AP410" s="605"/>
      <c r="AQ410" s="605"/>
      <c r="AR410" s="605"/>
      <c r="AS410" s="605"/>
      <c r="AT410" s="645"/>
      <c r="AU410" s="645"/>
      <c r="AV410" s="605"/>
      <c r="AW410" s="605"/>
      <c r="AX410" s="605"/>
      <c r="AY410" s="605"/>
      <c r="AZ410" s="605"/>
      <c r="BA410" s="645"/>
      <c r="BB410" s="605"/>
    </row>
    <row r="411" spans="1:54" ht="29.1" customHeight="1" thickBot="1" x14ac:dyDescent="0.3">
      <c r="A411" s="597"/>
      <c r="B411" s="592"/>
      <c r="C411" s="598"/>
      <c r="D411" s="592"/>
      <c r="E411" s="598"/>
      <c r="F411" s="591"/>
      <c r="G411" s="591"/>
      <c r="H411" s="599"/>
      <c r="I411" s="600"/>
      <c r="J411" s="600"/>
      <c r="K411" s="600"/>
      <c r="L411" s="592"/>
      <c r="M411" s="592"/>
      <c r="N411" s="592"/>
      <c r="O411" s="592"/>
      <c r="P411" s="591"/>
      <c r="Q411" s="592"/>
      <c r="R411" s="592"/>
      <c r="S411" s="592"/>
      <c r="T411" s="592"/>
      <c r="U411" s="591"/>
      <c r="V411" s="598"/>
      <c r="W411" s="592"/>
      <c r="X411" s="592"/>
      <c r="Y411" s="592"/>
      <c r="Z411" s="592"/>
      <c r="AA411" s="592"/>
      <c r="AB411" s="601"/>
      <c r="AC411" s="601"/>
      <c r="AD411" s="602"/>
      <c r="AE411" s="601"/>
      <c r="AF411" s="601"/>
      <c r="AG411" s="605"/>
      <c r="AH411" s="605"/>
      <c r="AI411" s="605"/>
      <c r="AJ411" s="605"/>
      <c r="AK411" s="605"/>
      <c r="AL411" s="605"/>
      <c r="AM411" s="605"/>
      <c r="AN411" s="605"/>
      <c r="AO411" s="605"/>
      <c r="AP411" s="605"/>
      <c r="AQ411" s="605"/>
      <c r="AR411" s="605"/>
      <c r="AS411" s="605"/>
      <c r="AT411" s="645"/>
      <c r="AU411" s="645"/>
      <c r="AV411" s="605"/>
      <c r="AW411" s="605"/>
      <c r="AX411" s="605"/>
      <c r="AY411" s="605"/>
      <c r="AZ411" s="605"/>
      <c r="BA411" s="645"/>
      <c r="BB411" s="605"/>
    </row>
    <row r="412" spans="1:54" ht="29.1" customHeight="1" thickBot="1" x14ac:dyDescent="0.3">
      <c r="A412" s="597"/>
      <c r="B412" s="592"/>
      <c r="C412" s="598"/>
      <c r="D412" s="592"/>
      <c r="E412" s="598"/>
      <c r="F412" s="591"/>
      <c r="G412" s="591"/>
      <c r="H412" s="599"/>
      <c r="I412" s="600"/>
      <c r="J412" s="600"/>
      <c r="K412" s="600"/>
      <c r="L412" s="592"/>
      <c r="M412" s="592"/>
      <c r="N412" s="592"/>
      <c r="O412" s="592"/>
      <c r="P412" s="591"/>
      <c r="Q412" s="592"/>
      <c r="R412" s="592"/>
      <c r="S412" s="592"/>
      <c r="T412" s="592"/>
      <c r="U412" s="591"/>
      <c r="V412" s="598"/>
      <c r="W412" s="592"/>
      <c r="X412" s="592"/>
      <c r="Y412" s="592"/>
      <c r="Z412" s="592"/>
      <c r="AA412" s="592"/>
      <c r="AB412" s="601"/>
      <c r="AC412" s="601"/>
      <c r="AD412" s="602"/>
      <c r="AE412" s="601"/>
      <c r="AF412" s="601"/>
      <c r="AG412" s="605"/>
      <c r="AH412" s="605"/>
      <c r="AI412" s="605"/>
      <c r="AJ412" s="605"/>
      <c r="AK412" s="605"/>
      <c r="AL412" s="605"/>
      <c r="AM412" s="605"/>
      <c r="AN412" s="605"/>
      <c r="AO412" s="605"/>
      <c r="AP412" s="605"/>
      <c r="AQ412" s="605"/>
      <c r="AR412" s="605"/>
      <c r="AS412" s="605"/>
      <c r="AT412" s="645"/>
      <c r="AU412" s="645"/>
      <c r="AV412" s="605"/>
      <c r="AW412" s="605"/>
      <c r="AX412" s="605"/>
      <c r="AY412" s="605"/>
      <c r="AZ412" s="605"/>
      <c r="BA412" s="645"/>
      <c r="BB412" s="605"/>
    </row>
    <row r="413" spans="1:54" ht="29.1" customHeight="1" thickBot="1" x14ac:dyDescent="0.3">
      <c r="A413" s="597"/>
      <c r="B413" s="592"/>
      <c r="C413" s="598"/>
      <c r="D413" s="592"/>
      <c r="E413" s="598"/>
      <c r="F413" s="591"/>
      <c r="G413" s="591"/>
      <c r="H413" s="599"/>
      <c r="I413" s="600"/>
      <c r="J413" s="600"/>
      <c r="K413" s="600"/>
      <c r="L413" s="592"/>
      <c r="M413" s="592"/>
      <c r="N413" s="592"/>
      <c r="O413" s="592"/>
      <c r="P413" s="591"/>
      <c r="Q413" s="592"/>
      <c r="R413" s="592"/>
      <c r="S413" s="592"/>
      <c r="T413" s="592"/>
      <c r="U413" s="591"/>
      <c r="V413" s="598"/>
      <c r="W413" s="592"/>
      <c r="X413" s="592"/>
      <c r="Y413" s="592"/>
      <c r="Z413" s="592"/>
      <c r="AA413" s="592"/>
      <c r="AB413" s="601"/>
      <c r="AC413" s="601"/>
      <c r="AD413" s="602"/>
      <c r="AE413" s="601"/>
      <c r="AF413" s="601"/>
      <c r="AG413" s="605"/>
      <c r="AH413" s="605"/>
      <c r="AI413" s="605"/>
      <c r="AJ413" s="605"/>
      <c r="AK413" s="605"/>
      <c r="AL413" s="605"/>
      <c r="AM413" s="605"/>
      <c r="AN413" s="605"/>
      <c r="AO413" s="605"/>
      <c r="AP413" s="605"/>
      <c r="AQ413" s="605"/>
      <c r="AR413" s="605"/>
      <c r="AS413" s="605"/>
      <c r="AT413" s="645"/>
      <c r="AU413" s="645"/>
      <c r="AV413" s="605"/>
      <c r="AW413" s="605"/>
      <c r="AX413" s="605"/>
      <c r="AY413" s="605"/>
      <c r="AZ413" s="605"/>
      <c r="BA413" s="645"/>
      <c r="BB413" s="605"/>
    </row>
    <row r="414" spans="1:54" ht="29.1" customHeight="1" thickBot="1" x14ac:dyDescent="0.3">
      <c r="A414" s="597"/>
      <c r="B414" s="592"/>
      <c r="C414" s="598"/>
      <c r="D414" s="592"/>
      <c r="E414" s="598"/>
      <c r="F414" s="591"/>
      <c r="G414" s="591"/>
      <c r="H414" s="599"/>
      <c r="I414" s="600"/>
      <c r="J414" s="600"/>
      <c r="K414" s="600"/>
      <c r="L414" s="592"/>
      <c r="M414" s="592"/>
      <c r="N414" s="592"/>
      <c r="O414" s="592"/>
      <c r="P414" s="591"/>
      <c r="Q414" s="592"/>
      <c r="R414" s="592"/>
      <c r="S414" s="592"/>
      <c r="T414" s="592"/>
      <c r="U414" s="591"/>
      <c r="V414" s="598"/>
      <c r="W414" s="592"/>
      <c r="X414" s="592"/>
      <c r="Y414" s="592"/>
      <c r="Z414" s="592"/>
      <c r="AA414" s="592"/>
      <c r="AB414" s="601"/>
      <c r="AC414" s="601"/>
      <c r="AD414" s="602"/>
      <c r="AE414" s="601"/>
      <c r="AF414" s="601"/>
      <c r="AG414" s="605"/>
      <c r="AH414" s="605"/>
      <c r="AI414" s="605"/>
      <c r="AJ414" s="605"/>
      <c r="AK414" s="605"/>
      <c r="AL414" s="605"/>
      <c r="AM414" s="605"/>
      <c r="AN414" s="605"/>
      <c r="AO414" s="605"/>
      <c r="AP414" s="605"/>
      <c r="AQ414" s="605"/>
      <c r="AR414" s="605"/>
      <c r="AS414" s="605"/>
      <c r="AT414" s="645"/>
      <c r="AU414" s="645"/>
      <c r="AV414" s="605"/>
      <c r="AW414" s="605"/>
      <c r="AX414" s="605"/>
      <c r="AY414" s="605"/>
      <c r="AZ414" s="605"/>
      <c r="BA414" s="645"/>
      <c r="BB414" s="605"/>
    </row>
    <row r="415" spans="1:54" ht="29.1" customHeight="1" thickBot="1" x14ac:dyDescent="0.3">
      <c r="A415" s="597"/>
      <c r="B415" s="592"/>
      <c r="C415" s="598"/>
      <c r="D415" s="592"/>
      <c r="E415" s="598"/>
      <c r="F415" s="591"/>
      <c r="G415" s="591"/>
      <c r="H415" s="599"/>
      <c r="I415" s="600"/>
      <c r="J415" s="600"/>
      <c r="K415" s="600"/>
      <c r="L415" s="592"/>
      <c r="M415" s="592"/>
      <c r="N415" s="592"/>
      <c r="O415" s="592"/>
      <c r="P415" s="591"/>
      <c r="Q415" s="592"/>
      <c r="R415" s="592"/>
      <c r="S415" s="592"/>
      <c r="T415" s="592"/>
      <c r="U415" s="591"/>
      <c r="V415" s="598"/>
      <c r="W415" s="592"/>
      <c r="X415" s="592"/>
      <c r="Y415" s="592"/>
      <c r="Z415" s="592"/>
      <c r="AA415" s="592"/>
      <c r="AB415" s="601"/>
      <c r="AC415" s="601"/>
      <c r="AD415" s="602"/>
      <c r="AE415" s="601"/>
      <c r="AF415" s="601"/>
      <c r="AG415" s="605"/>
      <c r="AH415" s="605"/>
      <c r="AI415" s="605"/>
      <c r="AJ415" s="605"/>
      <c r="AK415" s="605"/>
      <c r="AL415" s="605"/>
      <c r="AM415" s="605"/>
      <c r="AN415" s="605"/>
      <c r="AO415" s="605"/>
      <c r="AP415" s="605"/>
      <c r="AQ415" s="605"/>
      <c r="AR415" s="605"/>
      <c r="AS415" s="605"/>
      <c r="AT415" s="645"/>
      <c r="AU415" s="645"/>
      <c r="AV415" s="605"/>
      <c r="AW415" s="605"/>
      <c r="AX415" s="605"/>
      <c r="AY415" s="605"/>
      <c r="AZ415" s="605"/>
      <c r="BA415" s="645"/>
      <c r="BB415" s="605"/>
    </row>
    <row r="416" spans="1:54" ht="29.1" customHeight="1" thickBot="1" x14ac:dyDescent="0.3">
      <c r="A416" s="597"/>
      <c r="B416" s="592"/>
      <c r="C416" s="598"/>
      <c r="D416" s="592"/>
      <c r="E416" s="598"/>
      <c r="F416" s="591"/>
      <c r="G416" s="591"/>
      <c r="H416" s="599"/>
      <c r="I416" s="600"/>
      <c r="J416" s="600"/>
      <c r="K416" s="600"/>
      <c r="L416" s="592"/>
      <c r="M416" s="592"/>
      <c r="N416" s="592"/>
      <c r="O416" s="592"/>
      <c r="P416" s="591"/>
      <c r="Q416" s="592"/>
      <c r="R416" s="592"/>
      <c r="S416" s="592"/>
      <c r="T416" s="592"/>
      <c r="U416" s="591"/>
      <c r="V416" s="598"/>
      <c r="W416" s="592"/>
      <c r="X416" s="592"/>
      <c r="Y416" s="592"/>
      <c r="Z416" s="592"/>
      <c r="AA416" s="592"/>
      <c r="AB416" s="601"/>
      <c r="AC416" s="601"/>
      <c r="AD416" s="602"/>
      <c r="AE416" s="601"/>
      <c r="AF416" s="601"/>
      <c r="AG416" s="605"/>
      <c r="AH416" s="605"/>
      <c r="AI416" s="605"/>
      <c r="AJ416" s="605"/>
      <c r="AK416" s="605"/>
      <c r="AL416" s="605"/>
      <c r="AM416" s="605"/>
      <c r="AN416" s="605"/>
      <c r="AO416" s="605"/>
      <c r="AP416" s="605"/>
      <c r="AQ416" s="605"/>
      <c r="AR416" s="605"/>
      <c r="AS416" s="605"/>
      <c r="AT416" s="645"/>
      <c r="AU416" s="645"/>
      <c r="AV416" s="605"/>
      <c r="AW416" s="605"/>
      <c r="AX416" s="605"/>
      <c r="AY416" s="605"/>
      <c r="AZ416" s="605"/>
      <c r="BA416" s="645"/>
      <c r="BB416" s="605"/>
    </row>
    <row r="417" spans="1:54" ht="29.1" customHeight="1" thickBot="1" x14ac:dyDescent="0.3">
      <c r="A417" s="597"/>
      <c r="B417" s="592"/>
      <c r="C417" s="598"/>
      <c r="D417" s="592"/>
      <c r="E417" s="598"/>
      <c r="F417" s="591"/>
      <c r="G417" s="591"/>
      <c r="H417" s="599"/>
      <c r="I417" s="600"/>
      <c r="J417" s="600"/>
      <c r="K417" s="600"/>
      <c r="L417" s="592"/>
      <c r="M417" s="592"/>
      <c r="N417" s="592"/>
      <c r="O417" s="592"/>
      <c r="P417" s="591"/>
      <c r="Q417" s="592"/>
      <c r="R417" s="592"/>
      <c r="S417" s="592"/>
      <c r="T417" s="592"/>
      <c r="U417" s="591"/>
      <c r="V417" s="598"/>
      <c r="W417" s="592"/>
      <c r="X417" s="592"/>
      <c r="Y417" s="592"/>
      <c r="Z417" s="592"/>
      <c r="AA417" s="592"/>
      <c r="AB417" s="601"/>
      <c r="AC417" s="601"/>
      <c r="AD417" s="602"/>
      <c r="AE417" s="601"/>
      <c r="AF417" s="601"/>
      <c r="AG417" s="605"/>
      <c r="AH417" s="605"/>
      <c r="AI417" s="605"/>
      <c r="AJ417" s="605"/>
      <c r="AK417" s="605"/>
      <c r="AL417" s="605"/>
      <c r="AM417" s="605"/>
      <c r="AN417" s="605"/>
      <c r="AO417" s="605"/>
      <c r="AP417" s="605"/>
      <c r="AQ417" s="605"/>
      <c r="AR417" s="605"/>
      <c r="AS417" s="605"/>
      <c r="AT417" s="645"/>
      <c r="AU417" s="645"/>
      <c r="AV417" s="605"/>
      <c r="AW417" s="605"/>
      <c r="AX417" s="605"/>
      <c r="AY417" s="605"/>
      <c r="AZ417" s="605"/>
      <c r="BA417" s="645"/>
      <c r="BB417" s="605"/>
    </row>
    <row r="418" spans="1:54" ht="29.1" customHeight="1" thickBot="1" x14ac:dyDescent="0.3">
      <c r="A418" s="597"/>
      <c r="B418" s="592"/>
      <c r="C418" s="598"/>
      <c r="D418" s="592"/>
      <c r="E418" s="598"/>
      <c r="F418" s="591"/>
      <c r="G418" s="591"/>
      <c r="H418" s="599"/>
      <c r="I418" s="600"/>
      <c r="J418" s="600"/>
      <c r="K418" s="600"/>
      <c r="L418" s="592"/>
      <c r="M418" s="592"/>
      <c r="N418" s="592"/>
      <c r="O418" s="592"/>
      <c r="P418" s="591"/>
      <c r="Q418" s="592"/>
      <c r="R418" s="592"/>
      <c r="S418" s="592"/>
      <c r="T418" s="592"/>
      <c r="U418" s="591"/>
      <c r="V418" s="598"/>
      <c r="W418" s="592"/>
      <c r="X418" s="592"/>
      <c r="Y418" s="592"/>
      <c r="Z418" s="592"/>
      <c r="AA418" s="592"/>
      <c r="AB418" s="601"/>
      <c r="AC418" s="601"/>
      <c r="AD418" s="602"/>
      <c r="AE418" s="601"/>
      <c r="AF418" s="601"/>
      <c r="AG418" s="605"/>
      <c r="AH418" s="605"/>
      <c r="AI418" s="605"/>
      <c r="AJ418" s="605"/>
      <c r="AK418" s="605"/>
      <c r="AL418" s="605"/>
      <c r="AM418" s="605"/>
      <c r="AN418" s="605"/>
      <c r="AO418" s="605"/>
      <c r="AP418" s="605"/>
      <c r="AQ418" s="605"/>
      <c r="AR418" s="605"/>
      <c r="AS418" s="605"/>
      <c r="AT418" s="645"/>
      <c r="AU418" s="645"/>
      <c r="AV418" s="605"/>
      <c r="AW418" s="605"/>
      <c r="AX418" s="605"/>
      <c r="AY418" s="605"/>
      <c r="AZ418" s="605"/>
      <c r="BA418" s="645"/>
      <c r="BB418" s="605"/>
    </row>
    <row r="419" spans="1:54" ht="29.1" customHeight="1" thickBot="1" x14ac:dyDescent="0.3">
      <c r="A419" s="597"/>
      <c r="B419" s="592"/>
      <c r="C419" s="598"/>
      <c r="D419" s="592"/>
      <c r="E419" s="598"/>
      <c r="F419" s="591"/>
      <c r="G419" s="591"/>
      <c r="H419" s="599"/>
      <c r="I419" s="600"/>
      <c r="J419" s="600"/>
      <c r="K419" s="600"/>
      <c r="L419" s="592"/>
      <c r="M419" s="592"/>
      <c r="N419" s="592"/>
      <c r="O419" s="592"/>
      <c r="P419" s="591"/>
      <c r="Q419" s="592"/>
      <c r="R419" s="592"/>
      <c r="S419" s="592"/>
      <c r="T419" s="592"/>
      <c r="U419" s="591"/>
      <c r="V419" s="598"/>
      <c r="W419" s="592"/>
      <c r="X419" s="592"/>
      <c r="Y419" s="592"/>
      <c r="Z419" s="592"/>
      <c r="AA419" s="592"/>
      <c r="AB419" s="601"/>
      <c r="AC419" s="601"/>
      <c r="AD419" s="602"/>
      <c r="AE419" s="601"/>
      <c r="AF419" s="601"/>
      <c r="AG419" s="605"/>
      <c r="AH419" s="605"/>
      <c r="AI419" s="605"/>
      <c r="AJ419" s="605"/>
      <c r="AK419" s="605"/>
      <c r="AL419" s="605"/>
      <c r="AM419" s="605"/>
      <c r="AN419" s="605"/>
      <c r="AO419" s="605"/>
      <c r="AP419" s="605"/>
      <c r="AQ419" s="605"/>
      <c r="AR419" s="605"/>
      <c r="AS419" s="605"/>
      <c r="AT419" s="645"/>
      <c r="AU419" s="645"/>
      <c r="AV419" s="605"/>
      <c r="AW419" s="605"/>
      <c r="AX419" s="605"/>
      <c r="AY419" s="605"/>
      <c r="AZ419" s="605"/>
      <c r="BA419" s="645"/>
      <c r="BB419" s="605"/>
    </row>
    <row r="420" spans="1:54" ht="29.1" customHeight="1" thickBot="1" x14ac:dyDescent="0.3">
      <c r="A420" s="597"/>
      <c r="B420" s="592"/>
      <c r="C420" s="598"/>
      <c r="D420" s="592"/>
      <c r="E420" s="598"/>
      <c r="F420" s="591"/>
      <c r="G420" s="591"/>
      <c r="H420" s="599"/>
      <c r="I420" s="600"/>
      <c r="J420" s="600"/>
      <c r="K420" s="600"/>
      <c r="L420" s="592"/>
      <c r="M420" s="592"/>
      <c r="N420" s="592"/>
      <c r="O420" s="592"/>
      <c r="P420" s="591"/>
      <c r="Q420" s="592"/>
      <c r="R420" s="592"/>
      <c r="S420" s="592"/>
      <c r="T420" s="592"/>
      <c r="U420" s="591"/>
      <c r="V420" s="598"/>
      <c r="W420" s="592"/>
      <c r="X420" s="592"/>
      <c r="Y420" s="592"/>
      <c r="Z420" s="592"/>
      <c r="AA420" s="592"/>
      <c r="AB420" s="601"/>
      <c r="AC420" s="601"/>
      <c r="AD420" s="602"/>
      <c r="AE420" s="601"/>
      <c r="AF420" s="601"/>
      <c r="AG420" s="605"/>
      <c r="AH420" s="605"/>
      <c r="AI420" s="605"/>
      <c r="AJ420" s="605"/>
      <c r="AK420" s="605"/>
      <c r="AL420" s="605"/>
      <c r="AM420" s="605"/>
      <c r="AN420" s="605"/>
      <c r="AO420" s="605"/>
      <c r="AP420" s="605"/>
      <c r="AQ420" s="605"/>
      <c r="AR420" s="605"/>
      <c r="AS420" s="605"/>
      <c r="AT420" s="645"/>
      <c r="AU420" s="645"/>
      <c r="AV420" s="605"/>
      <c r="AW420" s="605"/>
      <c r="AX420" s="605"/>
      <c r="AY420" s="605"/>
      <c r="AZ420" s="605"/>
      <c r="BA420" s="645"/>
      <c r="BB420" s="605"/>
    </row>
    <row r="421" spans="1:54" ht="29.1" customHeight="1" thickBot="1" x14ac:dyDescent="0.3">
      <c r="A421" s="597"/>
      <c r="B421" s="592"/>
      <c r="C421" s="598"/>
      <c r="D421" s="592"/>
      <c r="E421" s="598"/>
      <c r="F421" s="591"/>
      <c r="G421" s="591"/>
      <c r="H421" s="599"/>
      <c r="I421" s="600"/>
      <c r="J421" s="600"/>
      <c r="K421" s="600"/>
      <c r="L421" s="592"/>
      <c r="M421" s="592"/>
      <c r="N421" s="592"/>
      <c r="O421" s="592"/>
      <c r="P421" s="591"/>
      <c r="Q421" s="592"/>
      <c r="R421" s="592"/>
      <c r="S421" s="592"/>
      <c r="T421" s="592"/>
      <c r="U421" s="591"/>
      <c r="V421" s="598"/>
      <c r="W421" s="592"/>
      <c r="X421" s="592"/>
      <c r="Y421" s="592"/>
      <c r="Z421" s="592"/>
      <c r="AA421" s="592"/>
      <c r="AB421" s="601"/>
      <c r="AC421" s="601"/>
      <c r="AD421" s="602"/>
      <c r="AE421" s="601"/>
      <c r="AF421" s="601"/>
      <c r="AG421" s="605"/>
      <c r="AH421" s="605"/>
      <c r="AI421" s="605"/>
      <c r="AJ421" s="605"/>
      <c r="AK421" s="605"/>
      <c r="AL421" s="605"/>
      <c r="AM421" s="605"/>
      <c r="AN421" s="605"/>
      <c r="AO421" s="605"/>
      <c r="AP421" s="605"/>
      <c r="AQ421" s="605"/>
      <c r="AR421" s="605"/>
      <c r="AS421" s="605"/>
      <c r="AT421" s="645"/>
      <c r="AU421" s="645"/>
      <c r="AV421" s="605"/>
      <c r="AW421" s="605"/>
      <c r="AX421" s="605"/>
      <c r="AY421" s="605"/>
      <c r="AZ421" s="605"/>
      <c r="BA421" s="645"/>
      <c r="BB421" s="605"/>
    </row>
    <row r="422" spans="1:54" ht="29.1" customHeight="1" thickBot="1" x14ac:dyDescent="0.3">
      <c r="A422" s="597"/>
      <c r="B422" s="592"/>
      <c r="C422" s="598"/>
      <c r="D422" s="592"/>
      <c r="E422" s="598"/>
      <c r="F422" s="591"/>
      <c r="G422" s="591"/>
      <c r="H422" s="599"/>
      <c r="I422" s="600"/>
      <c r="J422" s="600"/>
      <c r="K422" s="600"/>
      <c r="L422" s="592"/>
      <c r="M422" s="592"/>
      <c r="N422" s="592"/>
      <c r="O422" s="592"/>
      <c r="P422" s="591"/>
      <c r="Q422" s="592"/>
      <c r="R422" s="592"/>
      <c r="S422" s="592"/>
      <c r="T422" s="592"/>
      <c r="U422" s="591"/>
      <c r="V422" s="598"/>
      <c r="W422" s="592"/>
      <c r="X422" s="592"/>
      <c r="Y422" s="592"/>
      <c r="Z422" s="592"/>
      <c r="AA422" s="592"/>
      <c r="AB422" s="601"/>
      <c r="AC422" s="601"/>
      <c r="AD422" s="602"/>
      <c r="AE422" s="601"/>
      <c r="AF422" s="601"/>
      <c r="AG422" s="605"/>
      <c r="AH422" s="605"/>
      <c r="AI422" s="605"/>
      <c r="AJ422" s="605"/>
      <c r="AK422" s="605"/>
      <c r="AL422" s="605"/>
      <c r="AM422" s="605"/>
      <c r="AN422" s="605"/>
      <c r="AO422" s="605"/>
      <c r="AP422" s="605"/>
      <c r="AQ422" s="605"/>
      <c r="AR422" s="605"/>
      <c r="AS422" s="605"/>
      <c r="AT422" s="645"/>
      <c r="AU422" s="645"/>
      <c r="AV422" s="605"/>
      <c r="AW422" s="605"/>
      <c r="AX422" s="605"/>
      <c r="AY422" s="605"/>
      <c r="AZ422" s="605"/>
      <c r="BA422" s="645"/>
      <c r="BB422" s="605"/>
    </row>
    <row r="423" spans="1:54" ht="29.1" customHeight="1" thickBot="1" x14ac:dyDescent="0.3">
      <c r="A423" s="597"/>
      <c r="B423" s="592"/>
      <c r="C423" s="598"/>
      <c r="D423" s="592"/>
      <c r="E423" s="598"/>
      <c r="F423" s="591"/>
      <c r="G423" s="591"/>
      <c r="H423" s="599"/>
      <c r="I423" s="600"/>
      <c r="J423" s="600"/>
      <c r="K423" s="600"/>
      <c r="L423" s="592"/>
      <c r="M423" s="592"/>
      <c r="N423" s="592"/>
      <c r="O423" s="592"/>
      <c r="P423" s="591"/>
      <c r="Q423" s="592"/>
      <c r="R423" s="592"/>
      <c r="S423" s="592"/>
      <c r="T423" s="592"/>
      <c r="U423" s="591"/>
      <c r="V423" s="598"/>
      <c r="W423" s="592"/>
      <c r="X423" s="592"/>
      <c r="Y423" s="592"/>
      <c r="Z423" s="592"/>
      <c r="AA423" s="592"/>
      <c r="AB423" s="601"/>
      <c r="AC423" s="601"/>
      <c r="AD423" s="602"/>
      <c r="AE423" s="601"/>
      <c r="AF423" s="601"/>
      <c r="AG423" s="605"/>
      <c r="AH423" s="605"/>
      <c r="AI423" s="605"/>
      <c r="AJ423" s="605"/>
      <c r="AK423" s="605"/>
      <c r="AL423" s="605"/>
      <c r="AM423" s="605"/>
      <c r="AN423" s="605"/>
      <c r="AO423" s="605"/>
      <c r="AP423" s="605"/>
      <c r="AQ423" s="605"/>
      <c r="AR423" s="605"/>
      <c r="AS423" s="605"/>
      <c r="AT423" s="645"/>
      <c r="AU423" s="645"/>
      <c r="AV423" s="605"/>
      <c r="AW423" s="605"/>
      <c r="AX423" s="605"/>
      <c r="AY423" s="605"/>
      <c r="AZ423" s="605"/>
      <c r="BA423" s="645"/>
      <c r="BB423" s="605"/>
    </row>
    <row r="424" spans="1:54" ht="29.1" customHeight="1" thickBot="1" x14ac:dyDescent="0.3">
      <c r="A424" s="597"/>
      <c r="B424" s="592"/>
      <c r="C424" s="598"/>
      <c r="D424" s="592"/>
      <c r="E424" s="598"/>
      <c r="F424" s="591"/>
      <c r="G424" s="591"/>
      <c r="H424" s="599"/>
      <c r="I424" s="600"/>
      <c r="J424" s="600"/>
      <c r="K424" s="600"/>
      <c r="L424" s="592"/>
      <c r="M424" s="592"/>
      <c r="N424" s="592"/>
      <c r="O424" s="592"/>
      <c r="P424" s="591"/>
      <c r="Q424" s="592"/>
      <c r="R424" s="592"/>
      <c r="S424" s="592"/>
      <c r="T424" s="592"/>
      <c r="U424" s="591"/>
      <c r="V424" s="598"/>
      <c r="W424" s="592"/>
      <c r="X424" s="592"/>
      <c r="Y424" s="592"/>
      <c r="Z424" s="592"/>
      <c r="AA424" s="592"/>
      <c r="AB424" s="601"/>
      <c r="AC424" s="601"/>
      <c r="AD424" s="602"/>
      <c r="AE424" s="601"/>
      <c r="AF424" s="601"/>
      <c r="AG424" s="605"/>
      <c r="AH424" s="605"/>
      <c r="AI424" s="605"/>
      <c r="AJ424" s="605"/>
      <c r="AK424" s="605"/>
      <c r="AL424" s="605"/>
      <c r="AM424" s="605"/>
      <c r="AN424" s="605"/>
      <c r="AO424" s="605"/>
      <c r="AP424" s="605"/>
      <c r="AQ424" s="605"/>
      <c r="AR424" s="605"/>
      <c r="AS424" s="605"/>
      <c r="AT424" s="645"/>
      <c r="AU424" s="645"/>
      <c r="AV424" s="605"/>
      <c r="AW424" s="605"/>
      <c r="AX424" s="605"/>
      <c r="AY424" s="605"/>
      <c r="AZ424" s="605"/>
      <c r="BA424" s="645"/>
      <c r="BB424" s="605"/>
    </row>
    <row r="425" spans="1:54" ht="29.1" customHeight="1" thickBot="1" x14ac:dyDescent="0.3">
      <c r="A425" s="597"/>
      <c r="B425" s="592"/>
      <c r="C425" s="598"/>
      <c r="D425" s="592"/>
      <c r="E425" s="598"/>
      <c r="F425" s="591"/>
      <c r="G425" s="591"/>
      <c r="H425" s="599"/>
      <c r="I425" s="600"/>
      <c r="J425" s="600"/>
      <c r="K425" s="600"/>
      <c r="L425" s="592"/>
      <c r="M425" s="592"/>
      <c r="N425" s="592"/>
      <c r="O425" s="592"/>
      <c r="P425" s="591"/>
      <c r="Q425" s="592"/>
      <c r="R425" s="592"/>
      <c r="S425" s="592"/>
      <c r="T425" s="592"/>
      <c r="U425" s="591"/>
      <c r="V425" s="598"/>
      <c r="W425" s="592"/>
      <c r="X425" s="592"/>
      <c r="Y425" s="592"/>
      <c r="Z425" s="592"/>
      <c r="AA425" s="592"/>
      <c r="AB425" s="601"/>
      <c r="AC425" s="601"/>
      <c r="AD425" s="602"/>
      <c r="AE425" s="601"/>
      <c r="AF425" s="601"/>
      <c r="AG425" s="605"/>
      <c r="AH425" s="605"/>
      <c r="AI425" s="605"/>
      <c r="AJ425" s="605"/>
      <c r="AK425" s="605"/>
      <c r="AL425" s="605"/>
      <c r="AM425" s="605"/>
      <c r="AN425" s="605"/>
      <c r="AO425" s="605"/>
      <c r="AP425" s="605"/>
      <c r="AQ425" s="605"/>
      <c r="AR425" s="605"/>
      <c r="AS425" s="605"/>
      <c r="AT425" s="645"/>
      <c r="AU425" s="645"/>
      <c r="AV425" s="605"/>
      <c r="AW425" s="605"/>
      <c r="AX425" s="605"/>
      <c r="AY425" s="605"/>
      <c r="AZ425" s="605"/>
      <c r="BA425" s="645"/>
      <c r="BB425" s="605"/>
    </row>
    <row r="426" spans="1:54" ht="29.1" customHeight="1" thickBot="1" x14ac:dyDescent="0.3">
      <c r="A426" s="597"/>
      <c r="B426" s="592"/>
      <c r="C426" s="598"/>
      <c r="D426" s="592"/>
      <c r="E426" s="598"/>
      <c r="F426" s="591"/>
      <c r="G426" s="591"/>
      <c r="H426" s="599"/>
      <c r="I426" s="600"/>
      <c r="J426" s="600"/>
      <c r="K426" s="600"/>
      <c r="L426" s="592"/>
      <c r="M426" s="592"/>
      <c r="N426" s="592"/>
      <c r="O426" s="592"/>
      <c r="P426" s="591"/>
      <c r="Q426" s="592"/>
      <c r="R426" s="592"/>
      <c r="S426" s="592"/>
      <c r="T426" s="592"/>
      <c r="U426" s="591"/>
      <c r="V426" s="598"/>
      <c r="W426" s="592"/>
      <c r="X426" s="592"/>
      <c r="Y426" s="592"/>
      <c r="Z426" s="592"/>
      <c r="AA426" s="592"/>
      <c r="AB426" s="601"/>
      <c r="AC426" s="601"/>
      <c r="AD426" s="602"/>
      <c r="AE426" s="601"/>
      <c r="AF426" s="601"/>
      <c r="AG426" s="605"/>
      <c r="AH426" s="605"/>
      <c r="AI426" s="605"/>
      <c r="AJ426" s="605"/>
      <c r="AK426" s="605"/>
      <c r="AL426" s="605"/>
      <c r="AM426" s="605"/>
      <c r="AN426" s="605"/>
      <c r="AO426" s="605"/>
      <c r="AP426" s="605"/>
      <c r="AQ426" s="605"/>
      <c r="AR426" s="605"/>
      <c r="AS426" s="605"/>
      <c r="AT426" s="645"/>
      <c r="AU426" s="645"/>
      <c r="AV426" s="605"/>
      <c r="AW426" s="605"/>
      <c r="AX426" s="605"/>
      <c r="AY426" s="605"/>
      <c r="AZ426" s="605"/>
      <c r="BA426" s="645"/>
      <c r="BB426" s="605"/>
    </row>
    <row r="427" spans="1:54" ht="29.1" customHeight="1" thickBot="1" x14ac:dyDescent="0.3">
      <c r="A427" s="597"/>
      <c r="B427" s="592"/>
      <c r="C427" s="598"/>
      <c r="D427" s="592"/>
      <c r="E427" s="598"/>
      <c r="F427" s="591"/>
      <c r="G427" s="591"/>
      <c r="H427" s="599"/>
      <c r="I427" s="600"/>
      <c r="J427" s="600"/>
      <c r="K427" s="600"/>
      <c r="L427" s="592"/>
      <c r="M427" s="592"/>
      <c r="N427" s="592"/>
      <c r="O427" s="592"/>
      <c r="P427" s="591"/>
      <c r="Q427" s="592"/>
      <c r="R427" s="592"/>
      <c r="S427" s="592"/>
      <c r="T427" s="592"/>
      <c r="U427" s="591"/>
      <c r="V427" s="598"/>
      <c r="W427" s="592"/>
      <c r="X427" s="592"/>
      <c r="Y427" s="592"/>
      <c r="Z427" s="592"/>
      <c r="AA427" s="592"/>
      <c r="AB427" s="601"/>
      <c r="AC427" s="601"/>
      <c r="AD427" s="602"/>
      <c r="AE427" s="601"/>
      <c r="AF427" s="601"/>
      <c r="AG427" s="605"/>
      <c r="AH427" s="605"/>
      <c r="AI427" s="605"/>
      <c r="AJ427" s="605"/>
      <c r="AK427" s="605"/>
      <c r="AL427" s="605"/>
      <c r="AM427" s="605"/>
      <c r="AN427" s="605"/>
      <c r="AO427" s="605"/>
      <c r="AP427" s="605"/>
      <c r="AQ427" s="605"/>
      <c r="AR427" s="605"/>
      <c r="AS427" s="605"/>
      <c r="AT427" s="645"/>
      <c r="AU427" s="645"/>
      <c r="AV427" s="605"/>
      <c r="AW427" s="605"/>
      <c r="AX427" s="605"/>
      <c r="AY427" s="605"/>
      <c r="AZ427" s="605"/>
      <c r="BA427" s="645"/>
      <c r="BB427" s="605"/>
    </row>
    <row r="428" spans="1:54" ht="29.1" customHeight="1" thickBot="1" x14ac:dyDescent="0.3">
      <c r="A428" s="597"/>
      <c r="B428" s="592"/>
      <c r="C428" s="598"/>
      <c r="D428" s="592"/>
      <c r="E428" s="598"/>
      <c r="F428" s="591"/>
      <c r="G428" s="591"/>
      <c r="H428" s="599"/>
      <c r="I428" s="600"/>
      <c r="J428" s="600"/>
      <c r="K428" s="600"/>
      <c r="L428" s="592"/>
      <c r="M428" s="592"/>
      <c r="N428" s="592"/>
      <c r="O428" s="592"/>
      <c r="P428" s="591"/>
      <c r="Q428" s="592"/>
      <c r="R428" s="592"/>
      <c r="S428" s="592"/>
      <c r="T428" s="592"/>
      <c r="U428" s="591"/>
      <c r="V428" s="598"/>
      <c r="W428" s="592"/>
      <c r="X428" s="592"/>
      <c r="Y428" s="592"/>
      <c r="Z428" s="592"/>
      <c r="AA428" s="592"/>
      <c r="AB428" s="601"/>
      <c r="AC428" s="601"/>
      <c r="AD428" s="602"/>
      <c r="AE428" s="601"/>
      <c r="AF428" s="601"/>
      <c r="AG428" s="605"/>
      <c r="AH428" s="605"/>
      <c r="AI428" s="605"/>
      <c r="AJ428" s="605"/>
      <c r="AK428" s="605"/>
      <c r="AL428" s="605"/>
      <c r="AM428" s="605"/>
      <c r="AN428" s="605"/>
      <c r="AO428" s="605"/>
      <c r="AP428" s="605"/>
      <c r="AQ428" s="605"/>
      <c r="AR428" s="605"/>
      <c r="AS428" s="605"/>
      <c r="AT428" s="645"/>
      <c r="AU428" s="645"/>
      <c r="AV428" s="605"/>
      <c r="AW428" s="605"/>
      <c r="AX428" s="605"/>
      <c r="AY428" s="605"/>
      <c r="AZ428" s="605"/>
      <c r="BA428" s="645"/>
      <c r="BB428" s="605"/>
    </row>
    <row r="429" spans="1:54" ht="29.1" customHeight="1" thickBot="1" x14ac:dyDescent="0.3">
      <c r="A429" s="597"/>
      <c r="B429" s="592"/>
      <c r="C429" s="598"/>
      <c r="D429" s="592"/>
      <c r="E429" s="598"/>
      <c r="F429" s="591"/>
      <c r="G429" s="591"/>
      <c r="H429" s="599"/>
      <c r="I429" s="600"/>
      <c r="J429" s="600"/>
      <c r="K429" s="600"/>
      <c r="L429" s="592"/>
      <c r="M429" s="592"/>
      <c r="N429" s="592"/>
      <c r="O429" s="592"/>
      <c r="P429" s="591"/>
      <c r="Q429" s="592"/>
      <c r="R429" s="592"/>
      <c r="S429" s="592"/>
      <c r="T429" s="592"/>
      <c r="U429" s="591"/>
      <c r="V429" s="598"/>
      <c r="W429" s="592"/>
      <c r="X429" s="592"/>
      <c r="Y429" s="592"/>
      <c r="Z429" s="592"/>
      <c r="AA429" s="592"/>
      <c r="AB429" s="601"/>
      <c r="AC429" s="601"/>
      <c r="AD429" s="602"/>
      <c r="AE429" s="601"/>
      <c r="AF429" s="601"/>
      <c r="AG429" s="605"/>
      <c r="AH429" s="605"/>
      <c r="AI429" s="605"/>
      <c r="AJ429" s="605"/>
      <c r="AK429" s="605"/>
      <c r="AL429" s="605"/>
      <c r="AM429" s="605"/>
      <c r="AN429" s="605"/>
      <c r="AO429" s="605"/>
      <c r="AP429" s="605"/>
      <c r="AQ429" s="605"/>
      <c r="AR429" s="605"/>
      <c r="AS429" s="605"/>
      <c r="AT429" s="645"/>
      <c r="AU429" s="645"/>
      <c r="AV429" s="605"/>
      <c r="AW429" s="605"/>
      <c r="AX429" s="605"/>
      <c r="AY429" s="605"/>
      <c r="AZ429" s="605"/>
      <c r="BA429" s="645"/>
      <c r="BB429" s="605"/>
    </row>
    <row r="430" spans="1:54" ht="29.1" customHeight="1" thickBot="1" x14ac:dyDescent="0.3">
      <c r="A430" s="597"/>
      <c r="B430" s="592"/>
      <c r="C430" s="598"/>
      <c r="D430" s="592"/>
      <c r="E430" s="598"/>
      <c r="F430" s="591"/>
      <c r="G430" s="591"/>
      <c r="H430" s="599"/>
      <c r="I430" s="600"/>
      <c r="J430" s="600"/>
      <c r="K430" s="600"/>
      <c r="L430" s="592"/>
      <c r="M430" s="592"/>
      <c r="N430" s="592"/>
      <c r="O430" s="592"/>
      <c r="P430" s="591"/>
      <c r="Q430" s="592"/>
      <c r="R430" s="592"/>
      <c r="S430" s="592"/>
      <c r="T430" s="592"/>
      <c r="U430" s="591"/>
      <c r="V430" s="598"/>
      <c r="W430" s="592"/>
      <c r="X430" s="592"/>
      <c r="Y430" s="592"/>
      <c r="Z430" s="592"/>
      <c r="AA430" s="592"/>
      <c r="AB430" s="601"/>
      <c r="AC430" s="601"/>
      <c r="AD430" s="602"/>
      <c r="AE430" s="601"/>
      <c r="AF430" s="601"/>
      <c r="AG430" s="605"/>
      <c r="AH430" s="605"/>
      <c r="AI430" s="605"/>
      <c r="AJ430" s="605"/>
      <c r="AK430" s="605"/>
      <c r="AL430" s="605"/>
      <c r="AM430" s="605"/>
      <c r="AN430" s="605"/>
      <c r="AO430" s="605"/>
      <c r="AP430" s="605"/>
      <c r="AQ430" s="605"/>
      <c r="AR430" s="605"/>
      <c r="AS430" s="605"/>
      <c r="AT430" s="645"/>
      <c r="AU430" s="645"/>
      <c r="AV430" s="605"/>
      <c r="AW430" s="605"/>
      <c r="AX430" s="605"/>
      <c r="AY430" s="605"/>
      <c r="AZ430" s="605"/>
      <c r="BA430" s="645"/>
      <c r="BB430" s="605"/>
    </row>
    <row r="431" spans="1:54" ht="29.1" customHeight="1" thickBot="1" x14ac:dyDescent="0.3">
      <c r="A431" s="597"/>
      <c r="B431" s="592"/>
      <c r="C431" s="598"/>
      <c r="D431" s="592"/>
      <c r="E431" s="598"/>
      <c r="F431" s="591"/>
      <c r="G431" s="591"/>
      <c r="H431" s="599"/>
      <c r="I431" s="600"/>
      <c r="J431" s="600"/>
      <c r="K431" s="600"/>
      <c r="L431" s="592"/>
      <c r="M431" s="592"/>
      <c r="N431" s="592"/>
      <c r="O431" s="592"/>
      <c r="P431" s="591"/>
      <c r="Q431" s="592"/>
      <c r="R431" s="592"/>
      <c r="S431" s="592"/>
      <c r="T431" s="592"/>
      <c r="U431" s="591"/>
      <c r="V431" s="598"/>
      <c r="W431" s="592"/>
      <c r="X431" s="592"/>
      <c r="Y431" s="592"/>
      <c r="Z431" s="592"/>
      <c r="AA431" s="592"/>
      <c r="AB431" s="601"/>
      <c r="AC431" s="601"/>
      <c r="AD431" s="602"/>
      <c r="AE431" s="601"/>
      <c r="AF431" s="601"/>
      <c r="AG431" s="605"/>
      <c r="AH431" s="605"/>
      <c r="AI431" s="605"/>
      <c r="AJ431" s="605"/>
      <c r="AK431" s="605"/>
      <c r="AL431" s="605"/>
      <c r="AM431" s="605"/>
      <c r="AN431" s="605"/>
      <c r="AO431" s="605"/>
      <c r="AP431" s="605"/>
      <c r="AQ431" s="605"/>
      <c r="AR431" s="605"/>
      <c r="AS431" s="605"/>
      <c r="AT431" s="645"/>
      <c r="AU431" s="645"/>
      <c r="AV431" s="605"/>
      <c r="AW431" s="605"/>
      <c r="AX431" s="605"/>
      <c r="AY431" s="605"/>
      <c r="AZ431" s="605"/>
      <c r="BA431" s="645"/>
      <c r="BB431" s="605"/>
    </row>
    <row r="432" spans="1:54" ht="29.1" customHeight="1" thickBot="1" x14ac:dyDescent="0.3">
      <c r="A432" s="597"/>
      <c r="B432" s="592"/>
      <c r="C432" s="598"/>
      <c r="D432" s="592"/>
      <c r="E432" s="598"/>
      <c r="F432" s="591"/>
      <c r="G432" s="591"/>
      <c r="H432" s="599"/>
      <c r="I432" s="600"/>
      <c r="J432" s="600"/>
      <c r="K432" s="600"/>
      <c r="L432" s="592"/>
      <c r="M432" s="592"/>
      <c r="N432" s="592"/>
      <c r="O432" s="592"/>
      <c r="P432" s="591"/>
      <c r="Q432" s="592"/>
      <c r="R432" s="592"/>
      <c r="S432" s="592"/>
      <c r="T432" s="592"/>
      <c r="U432" s="591"/>
      <c r="V432" s="598"/>
      <c r="W432" s="592"/>
      <c r="X432" s="592"/>
      <c r="Y432" s="592"/>
      <c r="Z432" s="592"/>
      <c r="AA432" s="592"/>
      <c r="AB432" s="601"/>
      <c r="AC432" s="601"/>
      <c r="AD432" s="602"/>
      <c r="AE432" s="601"/>
      <c r="AF432" s="601"/>
      <c r="AG432" s="605"/>
      <c r="AH432" s="605"/>
      <c r="AI432" s="605"/>
      <c r="AJ432" s="605"/>
      <c r="AK432" s="605"/>
      <c r="AL432" s="605"/>
      <c r="AM432" s="605"/>
      <c r="AN432" s="605"/>
      <c r="AO432" s="605"/>
      <c r="AP432" s="605"/>
      <c r="AQ432" s="605"/>
      <c r="AR432" s="605"/>
      <c r="AS432" s="605"/>
      <c r="AT432" s="645"/>
      <c r="AU432" s="645"/>
      <c r="AV432" s="605"/>
      <c r="AW432" s="605"/>
      <c r="AX432" s="605"/>
      <c r="AY432" s="605"/>
      <c r="AZ432" s="605"/>
      <c r="BA432" s="645"/>
      <c r="BB432" s="605"/>
    </row>
    <row r="433" spans="1:54" ht="29.1" customHeight="1" thickBot="1" x14ac:dyDescent="0.3">
      <c r="A433" s="597"/>
      <c r="B433" s="592"/>
      <c r="C433" s="598"/>
      <c r="D433" s="592"/>
      <c r="E433" s="598"/>
      <c r="F433" s="591"/>
      <c r="G433" s="591"/>
      <c r="H433" s="599"/>
      <c r="I433" s="600"/>
      <c r="J433" s="600"/>
      <c r="K433" s="600"/>
      <c r="L433" s="592"/>
      <c r="M433" s="592"/>
      <c r="N433" s="592"/>
      <c r="O433" s="592"/>
      <c r="P433" s="591"/>
      <c r="Q433" s="592"/>
      <c r="R433" s="592"/>
      <c r="S433" s="592"/>
      <c r="T433" s="592"/>
      <c r="U433" s="591"/>
      <c r="V433" s="598"/>
      <c r="W433" s="592"/>
      <c r="X433" s="592"/>
      <c r="Y433" s="592"/>
      <c r="Z433" s="592"/>
      <c r="AA433" s="592"/>
      <c r="AB433" s="601"/>
      <c r="AC433" s="601"/>
      <c r="AD433" s="602"/>
      <c r="AE433" s="601"/>
      <c r="AF433" s="601"/>
      <c r="AG433" s="605"/>
      <c r="AH433" s="605"/>
      <c r="AI433" s="605"/>
      <c r="AJ433" s="605"/>
      <c r="AK433" s="605"/>
      <c r="AL433" s="605"/>
      <c r="AM433" s="605"/>
      <c r="AN433" s="605"/>
      <c r="AO433" s="605"/>
      <c r="AP433" s="605"/>
      <c r="AQ433" s="605"/>
      <c r="AR433" s="605"/>
      <c r="AS433" s="605"/>
      <c r="AT433" s="645"/>
      <c r="AU433" s="645"/>
      <c r="AV433" s="605"/>
      <c r="AW433" s="605"/>
      <c r="AX433" s="605"/>
      <c r="AY433" s="605"/>
      <c r="AZ433" s="605"/>
      <c r="BA433" s="645"/>
      <c r="BB433" s="605"/>
    </row>
    <row r="434" spans="1:54" ht="29.1" customHeight="1" thickBot="1" x14ac:dyDescent="0.3">
      <c r="A434" s="597"/>
      <c r="B434" s="592"/>
      <c r="C434" s="598"/>
      <c r="D434" s="592"/>
      <c r="E434" s="598"/>
      <c r="F434" s="591"/>
      <c r="G434" s="591"/>
      <c r="H434" s="599"/>
      <c r="I434" s="600"/>
      <c r="J434" s="600"/>
      <c r="K434" s="600"/>
      <c r="L434" s="592"/>
      <c r="M434" s="592"/>
      <c r="N434" s="592"/>
      <c r="O434" s="592"/>
      <c r="P434" s="591"/>
      <c r="Q434" s="592"/>
      <c r="R434" s="592"/>
      <c r="S434" s="592"/>
      <c r="T434" s="592"/>
      <c r="U434" s="591"/>
      <c r="V434" s="598"/>
      <c r="W434" s="592"/>
      <c r="X434" s="592"/>
      <c r="Y434" s="592"/>
      <c r="Z434" s="592"/>
      <c r="AA434" s="592"/>
      <c r="AB434" s="601"/>
      <c r="AC434" s="601"/>
      <c r="AD434" s="602"/>
      <c r="AE434" s="601"/>
      <c r="AF434" s="601"/>
      <c r="AG434" s="605"/>
      <c r="AH434" s="605"/>
      <c r="AI434" s="605"/>
      <c r="AJ434" s="605"/>
      <c r="AK434" s="605"/>
      <c r="AL434" s="605"/>
      <c r="AM434" s="605"/>
      <c r="AN434" s="605"/>
      <c r="AO434" s="605"/>
      <c r="AP434" s="605"/>
      <c r="AQ434" s="605"/>
      <c r="AR434" s="605"/>
      <c r="AS434" s="605"/>
      <c r="AT434" s="645"/>
      <c r="AU434" s="645"/>
      <c r="AV434" s="605"/>
      <c r="AW434" s="605"/>
      <c r="AX434" s="605"/>
      <c r="AY434" s="605"/>
      <c r="AZ434" s="605"/>
      <c r="BA434" s="645"/>
      <c r="BB434" s="605"/>
    </row>
    <row r="435" spans="1:54" ht="29.1" customHeight="1" thickBot="1" x14ac:dyDescent="0.3">
      <c r="A435" s="597"/>
      <c r="B435" s="592"/>
      <c r="C435" s="598"/>
      <c r="D435" s="592"/>
      <c r="E435" s="598"/>
      <c r="F435" s="591"/>
      <c r="G435" s="591"/>
      <c r="H435" s="599"/>
      <c r="I435" s="600"/>
      <c r="J435" s="600"/>
      <c r="K435" s="600"/>
      <c r="L435" s="592"/>
      <c r="M435" s="592"/>
      <c r="N435" s="592"/>
      <c r="O435" s="592"/>
      <c r="P435" s="591"/>
      <c r="Q435" s="592"/>
      <c r="R435" s="592"/>
      <c r="S435" s="592"/>
      <c r="T435" s="592"/>
      <c r="U435" s="591"/>
      <c r="V435" s="598"/>
      <c r="W435" s="592"/>
      <c r="X435" s="592"/>
      <c r="Y435" s="592"/>
      <c r="Z435" s="592"/>
      <c r="AA435" s="592"/>
      <c r="AB435" s="601"/>
      <c r="AC435" s="601"/>
      <c r="AD435" s="602"/>
      <c r="AE435" s="601"/>
      <c r="AF435" s="601"/>
      <c r="AG435" s="605"/>
      <c r="AH435" s="605"/>
      <c r="AI435" s="605"/>
      <c r="AJ435" s="605"/>
      <c r="AK435" s="605"/>
      <c r="AL435" s="605"/>
      <c r="AM435" s="605"/>
      <c r="AN435" s="605"/>
      <c r="AO435" s="605"/>
      <c r="AP435" s="605"/>
      <c r="AQ435" s="605"/>
      <c r="AR435" s="605"/>
      <c r="AS435" s="605"/>
      <c r="AT435" s="645"/>
      <c r="AU435" s="645"/>
      <c r="AV435" s="605"/>
      <c r="AW435" s="605"/>
      <c r="AX435" s="605"/>
      <c r="AY435" s="605"/>
      <c r="AZ435" s="605"/>
      <c r="BA435" s="645"/>
      <c r="BB435" s="605"/>
    </row>
    <row r="436" spans="1:54" ht="29.1" customHeight="1" thickBot="1" x14ac:dyDescent="0.3">
      <c r="A436" s="597"/>
      <c r="B436" s="592"/>
      <c r="C436" s="598"/>
      <c r="D436" s="592"/>
      <c r="E436" s="598"/>
      <c r="F436" s="591"/>
      <c r="G436" s="591"/>
      <c r="H436" s="599"/>
      <c r="I436" s="600"/>
      <c r="J436" s="600"/>
      <c r="K436" s="600"/>
      <c r="L436" s="592"/>
      <c r="M436" s="592"/>
      <c r="N436" s="592"/>
      <c r="O436" s="592"/>
      <c r="P436" s="591"/>
      <c r="Q436" s="592"/>
      <c r="R436" s="592"/>
      <c r="S436" s="592"/>
      <c r="T436" s="592"/>
      <c r="U436" s="591"/>
      <c r="V436" s="598"/>
      <c r="W436" s="592"/>
      <c r="X436" s="592"/>
      <c r="Y436" s="592"/>
      <c r="Z436" s="592"/>
      <c r="AA436" s="592"/>
      <c r="AB436" s="601"/>
      <c r="AC436" s="601"/>
      <c r="AD436" s="602"/>
      <c r="AE436" s="601"/>
      <c r="AF436" s="601"/>
      <c r="AG436" s="605"/>
      <c r="AH436" s="605"/>
      <c r="AI436" s="605"/>
      <c r="AJ436" s="605"/>
      <c r="AK436" s="605"/>
      <c r="AL436" s="605"/>
      <c r="AM436" s="605"/>
      <c r="AN436" s="605"/>
      <c r="AO436" s="605"/>
      <c r="AP436" s="605"/>
      <c r="AQ436" s="605"/>
      <c r="AR436" s="605"/>
      <c r="AS436" s="605"/>
      <c r="AT436" s="645"/>
      <c r="AU436" s="645"/>
      <c r="AV436" s="605"/>
      <c r="AW436" s="605"/>
      <c r="AX436" s="605"/>
      <c r="AY436" s="605"/>
      <c r="AZ436" s="605"/>
      <c r="BA436" s="645"/>
      <c r="BB436" s="605"/>
    </row>
    <row r="437" spans="1:54" ht="29.1" customHeight="1" thickBot="1" x14ac:dyDescent="0.3">
      <c r="A437" s="597"/>
      <c r="B437" s="592"/>
      <c r="C437" s="598"/>
      <c r="D437" s="592"/>
      <c r="E437" s="598"/>
      <c r="F437" s="591"/>
      <c r="G437" s="591"/>
      <c r="H437" s="599"/>
      <c r="I437" s="600"/>
      <c r="J437" s="600"/>
      <c r="K437" s="600"/>
      <c r="L437" s="592"/>
      <c r="M437" s="592"/>
      <c r="N437" s="592"/>
      <c r="O437" s="592"/>
      <c r="P437" s="591"/>
      <c r="Q437" s="592"/>
      <c r="R437" s="592"/>
      <c r="S437" s="592"/>
      <c r="T437" s="592"/>
      <c r="U437" s="591"/>
      <c r="V437" s="598"/>
      <c r="W437" s="592"/>
      <c r="X437" s="592"/>
      <c r="Y437" s="592"/>
      <c r="Z437" s="592"/>
      <c r="AA437" s="592"/>
      <c r="AB437" s="601"/>
      <c r="AC437" s="601"/>
      <c r="AD437" s="602"/>
      <c r="AE437" s="601"/>
      <c r="AF437" s="601"/>
      <c r="AG437" s="605"/>
      <c r="AH437" s="605"/>
      <c r="AI437" s="605"/>
      <c r="AJ437" s="605"/>
      <c r="AK437" s="605"/>
      <c r="AL437" s="605"/>
      <c r="AM437" s="605"/>
      <c r="AN437" s="605"/>
      <c r="AO437" s="605"/>
      <c r="AP437" s="605"/>
      <c r="AQ437" s="605"/>
      <c r="AR437" s="605"/>
      <c r="AS437" s="605"/>
      <c r="AT437" s="645"/>
      <c r="AU437" s="645"/>
      <c r="AV437" s="605"/>
      <c r="AW437" s="605"/>
      <c r="AX437" s="605"/>
      <c r="AY437" s="605"/>
      <c r="AZ437" s="605"/>
      <c r="BA437" s="645"/>
      <c r="BB437" s="605"/>
    </row>
    <row r="438" spans="1:54" ht="29.1" customHeight="1" thickBot="1" x14ac:dyDescent="0.3">
      <c r="A438" s="597"/>
      <c r="B438" s="592"/>
      <c r="C438" s="598"/>
      <c r="D438" s="592"/>
      <c r="E438" s="598"/>
      <c r="F438" s="591"/>
      <c r="G438" s="591"/>
      <c r="H438" s="599"/>
      <c r="I438" s="600"/>
      <c r="J438" s="600"/>
      <c r="K438" s="600"/>
      <c r="L438" s="592"/>
      <c r="M438" s="592"/>
      <c r="N438" s="592"/>
      <c r="O438" s="592"/>
      <c r="P438" s="591"/>
      <c r="Q438" s="592"/>
      <c r="R438" s="592"/>
      <c r="S438" s="592"/>
      <c r="T438" s="592"/>
      <c r="U438" s="591"/>
      <c r="V438" s="598"/>
      <c r="W438" s="592"/>
      <c r="X438" s="592"/>
      <c r="Y438" s="592"/>
      <c r="Z438" s="592"/>
      <c r="AA438" s="592"/>
      <c r="AB438" s="601"/>
      <c r="AC438" s="601"/>
      <c r="AD438" s="602"/>
      <c r="AE438" s="601"/>
      <c r="AF438" s="601"/>
      <c r="AG438" s="605"/>
      <c r="AH438" s="605"/>
      <c r="AI438" s="605"/>
      <c r="AJ438" s="605"/>
      <c r="AK438" s="605"/>
      <c r="AL438" s="605"/>
      <c r="AM438" s="605"/>
      <c r="AN438" s="605"/>
      <c r="AO438" s="605"/>
      <c r="AP438" s="605"/>
      <c r="AQ438" s="605"/>
      <c r="AR438" s="605"/>
      <c r="AS438" s="605"/>
      <c r="AT438" s="645"/>
      <c r="AU438" s="645"/>
      <c r="AV438" s="605"/>
      <c r="AW438" s="605"/>
      <c r="AX438" s="605"/>
      <c r="AY438" s="605"/>
      <c r="AZ438" s="605"/>
      <c r="BA438" s="645"/>
      <c r="BB438" s="605"/>
    </row>
    <row r="439" spans="1:54" ht="29.1" customHeight="1" thickBot="1" x14ac:dyDescent="0.3">
      <c r="A439" s="597"/>
      <c r="B439" s="592"/>
      <c r="C439" s="598"/>
      <c r="D439" s="592"/>
      <c r="E439" s="598"/>
      <c r="F439" s="591"/>
      <c r="G439" s="591"/>
      <c r="H439" s="599"/>
      <c r="I439" s="600"/>
      <c r="J439" s="600"/>
      <c r="K439" s="600"/>
      <c r="L439" s="592"/>
      <c r="M439" s="592"/>
      <c r="N439" s="592"/>
      <c r="O439" s="592"/>
      <c r="P439" s="591"/>
      <c r="Q439" s="592"/>
      <c r="R439" s="592"/>
      <c r="S439" s="592"/>
      <c r="T439" s="592"/>
      <c r="U439" s="591"/>
      <c r="V439" s="598"/>
      <c r="W439" s="592"/>
      <c r="X439" s="592"/>
      <c r="Y439" s="592"/>
      <c r="Z439" s="592"/>
      <c r="AA439" s="592"/>
      <c r="AB439" s="601"/>
      <c r="AC439" s="601"/>
      <c r="AD439" s="602"/>
      <c r="AE439" s="601"/>
      <c r="AF439" s="601"/>
      <c r="AG439" s="605"/>
      <c r="AH439" s="605"/>
      <c r="AI439" s="605"/>
      <c r="AJ439" s="605"/>
      <c r="AK439" s="605"/>
      <c r="AL439" s="605"/>
      <c r="AM439" s="605"/>
      <c r="AN439" s="605"/>
      <c r="AO439" s="605"/>
      <c r="AP439" s="605"/>
      <c r="AQ439" s="605"/>
      <c r="AR439" s="605"/>
      <c r="AS439" s="605"/>
      <c r="AT439" s="645"/>
      <c r="AU439" s="645"/>
      <c r="AV439" s="605"/>
      <c r="AW439" s="605"/>
      <c r="AX439" s="605"/>
      <c r="AY439" s="605"/>
      <c r="AZ439" s="605"/>
      <c r="BA439" s="645"/>
      <c r="BB439" s="605"/>
    </row>
    <row r="440" spans="1:54" ht="29.1" customHeight="1" thickBot="1" x14ac:dyDescent="0.3">
      <c r="A440" s="597"/>
      <c r="B440" s="592"/>
      <c r="C440" s="598"/>
      <c r="D440" s="592"/>
      <c r="E440" s="598"/>
      <c r="F440" s="591"/>
      <c r="G440" s="591"/>
      <c r="H440" s="599"/>
      <c r="I440" s="600"/>
      <c r="J440" s="600"/>
      <c r="K440" s="600"/>
      <c r="L440" s="592"/>
      <c r="M440" s="592"/>
      <c r="N440" s="592"/>
      <c r="O440" s="592"/>
      <c r="P440" s="591"/>
      <c r="Q440" s="592"/>
      <c r="R440" s="592"/>
      <c r="S440" s="592"/>
      <c r="T440" s="592"/>
      <c r="U440" s="591"/>
      <c r="V440" s="598"/>
      <c r="W440" s="592"/>
      <c r="X440" s="592"/>
      <c r="Y440" s="592"/>
      <c r="Z440" s="592"/>
      <c r="AA440" s="592"/>
      <c r="AB440" s="601"/>
      <c r="AC440" s="601"/>
      <c r="AD440" s="602"/>
      <c r="AE440" s="601"/>
      <c r="AF440" s="601"/>
      <c r="AG440" s="605"/>
      <c r="AH440" s="605"/>
      <c r="AI440" s="605"/>
      <c r="AJ440" s="605"/>
      <c r="AK440" s="605"/>
      <c r="AL440" s="605"/>
      <c r="AM440" s="605"/>
      <c r="AN440" s="605"/>
      <c r="AO440" s="605"/>
      <c r="AP440" s="605"/>
      <c r="AQ440" s="605"/>
      <c r="AR440" s="605"/>
      <c r="AS440" s="605"/>
      <c r="AT440" s="645"/>
      <c r="AU440" s="645"/>
      <c r="AV440" s="605"/>
      <c r="AW440" s="605"/>
      <c r="AX440" s="605"/>
      <c r="AY440" s="605"/>
      <c r="AZ440" s="605"/>
      <c r="BA440" s="645"/>
      <c r="BB440" s="605"/>
    </row>
    <row r="441" spans="1:54" ht="29.1" customHeight="1" thickBot="1" x14ac:dyDescent="0.3">
      <c r="A441" s="597"/>
      <c r="B441" s="592"/>
      <c r="C441" s="598"/>
      <c r="D441" s="592"/>
      <c r="E441" s="598"/>
      <c r="F441" s="591"/>
      <c r="G441" s="591"/>
      <c r="H441" s="599"/>
      <c r="I441" s="600"/>
      <c r="J441" s="600"/>
      <c r="K441" s="600"/>
      <c r="L441" s="592"/>
      <c r="M441" s="592"/>
      <c r="N441" s="592"/>
      <c r="O441" s="592"/>
      <c r="P441" s="591"/>
      <c r="Q441" s="592"/>
      <c r="R441" s="592"/>
      <c r="S441" s="592"/>
      <c r="T441" s="592"/>
      <c r="U441" s="591"/>
      <c r="V441" s="598"/>
      <c r="W441" s="592"/>
      <c r="X441" s="592"/>
      <c r="Y441" s="592"/>
      <c r="Z441" s="592"/>
      <c r="AA441" s="592"/>
      <c r="AB441" s="601"/>
      <c r="AC441" s="601"/>
      <c r="AD441" s="602"/>
      <c r="AE441" s="601"/>
      <c r="AF441" s="601"/>
      <c r="AG441" s="605"/>
      <c r="AH441" s="605"/>
      <c r="AI441" s="605"/>
      <c r="AJ441" s="605"/>
      <c r="AK441" s="605"/>
      <c r="AL441" s="605"/>
      <c r="AM441" s="605"/>
      <c r="AN441" s="605"/>
      <c r="AO441" s="605"/>
      <c r="AP441" s="605"/>
      <c r="AQ441" s="605"/>
      <c r="AR441" s="605"/>
      <c r="AS441" s="605"/>
      <c r="AT441" s="645"/>
      <c r="AU441" s="645"/>
      <c r="AV441" s="605"/>
      <c r="AW441" s="605"/>
      <c r="AX441" s="605"/>
      <c r="AY441" s="605"/>
      <c r="AZ441" s="605"/>
      <c r="BA441" s="645"/>
      <c r="BB441" s="605"/>
    </row>
    <row r="442" spans="1:54" ht="29.1" customHeight="1" thickBot="1" x14ac:dyDescent="0.3">
      <c r="A442" s="597"/>
      <c r="B442" s="592"/>
      <c r="C442" s="598"/>
      <c r="D442" s="592"/>
      <c r="E442" s="598"/>
      <c r="F442" s="591"/>
      <c r="G442" s="591"/>
      <c r="H442" s="599"/>
      <c r="I442" s="600"/>
      <c r="J442" s="600"/>
      <c r="K442" s="600"/>
      <c r="L442" s="592"/>
      <c r="M442" s="592"/>
      <c r="N442" s="592"/>
      <c r="O442" s="592"/>
      <c r="P442" s="591"/>
      <c r="Q442" s="592"/>
      <c r="R442" s="592"/>
      <c r="S442" s="592"/>
      <c r="T442" s="592"/>
      <c r="U442" s="591"/>
      <c r="V442" s="598"/>
      <c r="W442" s="592"/>
      <c r="X442" s="592"/>
      <c r="Y442" s="592"/>
      <c r="Z442" s="592"/>
      <c r="AA442" s="592"/>
      <c r="AB442" s="601"/>
      <c r="AC442" s="601"/>
      <c r="AD442" s="602"/>
      <c r="AE442" s="601"/>
      <c r="AF442" s="601"/>
      <c r="AG442" s="605"/>
      <c r="AH442" s="605"/>
      <c r="AI442" s="605"/>
      <c r="AJ442" s="605"/>
      <c r="AK442" s="605"/>
      <c r="AL442" s="605"/>
      <c r="AM442" s="605"/>
      <c r="AN442" s="605"/>
      <c r="AO442" s="605"/>
      <c r="AP442" s="605"/>
      <c r="AQ442" s="605"/>
      <c r="AR442" s="605"/>
      <c r="AS442" s="605"/>
      <c r="AT442" s="645"/>
      <c r="AU442" s="645"/>
      <c r="AV442" s="605"/>
      <c r="AW442" s="605"/>
      <c r="AX442" s="605"/>
      <c r="AY442" s="605"/>
      <c r="AZ442" s="605"/>
      <c r="BA442" s="645"/>
      <c r="BB442" s="605"/>
    </row>
    <row r="443" spans="1:54" ht="29.1" customHeight="1" thickBot="1" x14ac:dyDescent="0.3">
      <c r="A443" s="597"/>
      <c r="B443" s="592"/>
      <c r="C443" s="598"/>
      <c r="D443" s="592"/>
      <c r="E443" s="598"/>
      <c r="F443" s="591"/>
      <c r="G443" s="591"/>
      <c r="H443" s="599"/>
      <c r="I443" s="600"/>
      <c r="J443" s="600"/>
      <c r="K443" s="600"/>
      <c r="L443" s="592"/>
      <c r="M443" s="592"/>
      <c r="N443" s="592"/>
      <c r="O443" s="592"/>
      <c r="P443" s="591"/>
      <c r="Q443" s="592"/>
      <c r="R443" s="592"/>
      <c r="S443" s="592"/>
      <c r="T443" s="592"/>
      <c r="U443" s="591"/>
      <c r="V443" s="598"/>
      <c r="W443" s="592"/>
      <c r="X443" s="592"/>
      <c r="Y443" s="592"/>
      <c r="Z443" s="592"/>
      <c r="AA443" s="592"/>
      <c r="AB443" s="601"/>
      <c r="AC443" s="601"/>
      <c r="AD443" s="602"/>
      <c r="AE443" s="601"/>
      <c r="AF443" s="601"/>
      <c r="AG443" s="605"/>
      <c r="AH443" s="605"/>
      <c r="AI443" s="605"/>
      <c r="AJ443" s="605"/>
      <c r="AK443" s="605"/>
      <c r="AL443" s="605"/>
      <c r="AM443" s="605"/>
      <c r="AN443" s="605"/>
      <c r="AO443" s="605"/>
      <c r="AP443" s="605"/>
      <c r="AQ443" s="605"/>
      <c r="AR443" s="605"/>
      <c r="AS443" s="605"/>
      <c r="AT443" s="645"/>
      <c r="AU443" s="645"/>
      <c r="AV443" s="605"/>
      <c r="AW443" s="605"/>
      <c r="AX443" s="605"/>
      <c r="AY443" s="605"/>
      <c r="AZ443" s="605"/>
      <c r="BA443" s="645"/>
      <c r="BB443" s="605"/>
    </row>
    <row r="444" spans="1:54" ht="29.1" customHeight="1" thickBot="1" x14ac:dyDescent="0.3">
      <c r="A444" s="597"/>
      <c r="B444" s="592"/>
      <c r="C444" s="598"/>
      <c r="D444" s="592"/>
      <c r="E444" s="598"/>
      <c r="F444" s="591"/>
      <c r="G444" s="591"/>
      <c r="H444" s="599"/>
      <c r="I444" s="600"/>
      <c r="J444" s="600"/>
      <c r="K444" s="600"/>
      <c r="L444" s="592"/>
      <c r="M444" s="592"/>
      <c r="N444" s="592"/>
      <c r="O444" s="592"/>
      <c r="P444" s="591"/>
      <c r="Q444" s="592"/>
      <c r="R444" s="592"/>
      <c r="S444" s="592"/>
      <c r="T444" s="592"/>
      <c r="U444" s="591"/>
      <c r="V444" s="598"/>
      <c r="W444" s="592"/>
      <c r="X444" s="592"/>
      <c r="Y444" s="592"/>
      <c r="Z444" s="592"/>
      <c r="AA444" s="592"/>
      <c r="AB444" s="601"/>
      <c r="AC444" s="601"/>
      <c r="AD444" s="602"/>
      <c r="AE444" s="601"/>
      <c r="AF444" s="601"/>
      <c r="AG444" s="605"/>
      <c r="AH444" s="605"/>
      <c r="AI444" s="605"/>
      <c r="AJ444" s="605"/>
      <c r="AK444" s="605"/>
      <c r="AL444" s="605"/>
      <c r="AM444" s="605"/>
      <c r="AN444" s="605"/>
      <c r="AO444" s="605"/>
      <c r="AP444" s="605"/>
      <c r="AQ444" s="605"/>
      <c r="AR444" s="605"/>
      <c r="AS444" s="605"/>
      <c r="AT444" s="645"/>
      <c r="AU444" s="645"/>
      <c r="AV444" s="605"/>
      <c r="AW444" s="605"/>
      <c r="AX444" s="605"/>
      <c r="AY444" s="605"/>
      <c r="AZ444" s="605"/>
      <c r="BA444" s="645"/>
      <c r="BB444" s="605"/>
    </row>
    <row r="445" spans="1:54" ht="29.1" customHeight="1" thickBot="1" x14ac:dyDescent="0.3">
      <c r="A445" s="597"/>
      <c r="B445" s="592"/>
      <c r="C445" s="598"/>
      <c r="D445" s="592"/>
      <c r="E445" s="598"/>
      <c r="F445" s="591"/>
      <c r="G445" s="591"/>
      <c r="H445" s="599"/>
      <c r="I445" s="600"/>
      <c r="J445" s="600"/>
      <c r="K445" s="600"/>
      <c r="L445" s="592"/>
      <c r="M445" s="592"/>
      <c r="N445" s="592"/>
      <c r="O445" s="592"/>
      <c r="P445" s="591"/>
      <c r="Q445" s="592"/>
      <c r="R445" s="592"/>
      <c r="S445" s="592"/>
      <c r="T445" s="592"/>
      <c r="U445" s="591"/>
      <c r="V445" s="598"/>
      <c r="W445" s="592"/>
      <c r="X445" s="592"/>
      <c r="Y445" s="592"/>
      <c r="Z445" s="592"/>
      <c r="AA445" s="592"/>
      <c r="AB445" s="601"/>
      <c r="AC445" s="601"/>
      <c r="AD445" s="602"/>
      <c r="AE445" s="601"/>
      <c r="AF445" s="601"/>
      <c r="AG445" s="605"/>
      <c r="AH445" s="605"/>
      <c r="AI445" s="605"/>
      <c r="AJ445" s="605"/>
      <c r="AK445" s="605"/>
      <c r="AL445" s="605"/>
      <c r="AM445" s="605"/>
      <c r="AN445" s="605"/>
      <c r="AO445" s="605"/>
      <c r="AP445" s="605"/>
      <c r="AQ445" s="605"/>
      <c r="AR445" s="605"/>
      <c r="AS445" s="605"/>
      <c r="AT445" s="645"/>
      <c r="AU445" s="645"/>
      <c r="AV445" s="605"/>
      <c r="AW445" s="605"/>
      <c r="AX445" s="605"/>
      <c r="AY445" s="605"/>
      <c r="AZ445" s="605"/>
      <c r="BA445" s="645"/>
      <c r="BB445" s="605"/>
    </row>
    <row r="446" spans="1:54" ht="29.1" customHeight="1" thickBot="1" x14ac:dyDescent="0.3">
      <c r="A446" s="597"/>
      <c r="B446" s="592"/>
      <c r="C446" s="598"/>
      <c r="D446" s="592"/>
      <c r="E446" s="598"/>
      <c r="F446" s="591"/>
      <c r="G446" s="591"/>
      <c r="H446" s="599"/>
      <c r="I446" s="600"/>
      <c r="J446" s="600"/>
      <c r="K446" s="600"/>
      <c r="L446" s="592"/>
      <c r="M446" s="592"/>
      <c r="N446" s="592"/>
      <c r="O446" s="592"/>
      <c r="P446" s="591"/>
      <c r="Q446" s="592"/>
      <c r="R446" s="592"/>
      <c r="S446" s="592"/>
      <c r="T446" s="592"/>
      <c r="U446" s="591"/>
      <c r="V446" s="598"/>
      <c r="W446" s="592"/>
      <c r="X446" s="592"/>
      <c r="Y446" s="592"/>
      <c r="Z446" s="592"/>
      <c r="AA446" s="592"/>
      <c r="AB446" s="601"/>
      <c r="AC446" s="601"/>
      <c r="AD446" s="602"/>
      <c r="AE446" s="601"/>
      <c r="AF446" s="601"/>
      <c r="AG446" s="605"/>
      <c r="AH446" s="605"/>
      <c r="AI446" s="605"/>
      <c r="AJ446" s="605"/>
      <c r="AK446" s="605"/>
      <c r="AL446" s="605"/>
      <c r="AM446" s="605"/>
      <c r="AN446" s="605"/>
      <c r="AO446" s="605"/>
      <c r="AP446" s="605"/>
      <c r="AQ446" s="605"/>
      <c r="AR446" s="605"/>
      <c r="AS446" s="605"/>
      <c r="AT446" s="645"/>
      <c r="AU446" s="645"/>
      <c r="AV446" s="605"/>
      <c r="AW446" s="605"/>
      <c r="AX446" s="605"/>
      <c r="AY446" s="605"/>
      <c r="AZ446" s="605"/>
      <c r="BA446" s="645"/>
      <c r="BB446" s="605"/>
    </row>
    <row r="447" spans="1:54" ht="29.1" customHeight="1" thickBot="1" x14ac:dyDescent="0.3">
      <c r="A447" s="597"/>
      <c r="B447" s="592"/>
      <c r="C447" s="598"/>
      <c r="D447" s="592"/>
      <c r="E447" s="598"/>
      <c r="F447" s="591"/>
      <c r="G447" s="591"/>
      <c r="H447" s="599"/>
      <c r="I447" s="600"/>
      <c r="J447" s="600"/>
      <c r="K447" s="600"/>
      <c r="L447" s="592"/>
      <c r="M447" s="592"/>
      <c r="N447" s="592"/>
      <c r="O447" s="592"/>
      <c r="P447" s="591"/>
      <c r="Q447" s="592"/>
      <c r="R447" s="592"/>
      <c r="S447" s="592"/>
      <c r="T447" s="592"/>
      <c r="U447" s="591"/>
      <c r="V447" s="598"/>
      <c r="W447" s="592"/>
      <c r="X447" s="592"/>
      <c r="Y447" s="592"/>
      <c r="Z447" s="592"/>
      <c r="AA447" s="592"/>
      <c r="AB447" s="601"/>
      <c r="AC447" s="601"/>
      <c r="AD447" s="602"/>
      <c r="AE447" s="601"/>
      <c r="AF447" s="601"/>
      <c r="AG447" s="605"/>
      <c r="AH447" s="605"/>
      <c r="AI447" s="605"/>
      <c r="AJ447" s="605"/>
      <c r="AK447" s="605"/>
      <c r="AL447" s="605"/>
      <c r="AM447" s="605"/>
      <c r="AN447" s="605"/>
      <c r="AO447" s="605"/>
      <c r="AP447" s="605"/>
      <c r="AQ447" s="605"/>
      <c r="AR447" s="605"/>
      <c r="AS447" s="605"/>
      <c r="AT447" s="645"/>
      <c r="AU447" s="645"/>
      <c r="AV447" s="605"/>
      <c r="AW447" s="605"/>
      <c r="AX447" s="605"/>
      <c r="AY447" s="605"/>
      <c r="AZ447" s="605"/>
      <c r="BA447" s="645"/>
      <c r="BB447" s="605"/>
    </row>
    <row r="448" spans="1:54" ht="29.1" customHeight="1" thickBot="1" x14ac:dyDescent="0.3">
      <c r="A448" s="597"/>
      <c r="B448" s="592"/>
      <c r="C448" s="598"/>
      <c r="D448" s="592"/>
      <c r="E448" s="598"/>
      <c r="F448" s="591"/>
      <c r="G448" s="591"/>
      <c r="H448" s="599"/>
      <c r="I448" s="600"/>
      <c r="J448" s="600"/>
      <c r="K448" s="600"/>
      <c r="L448" s="592"/>
      <c r="M448" s="592"/>
      <c r="N448" s="592"/>
      <c r="O448" s="592"/>
      <c r="P448" s="591"/>
      <c r="Q448" s="592"/>
      <c r="R448" s="592"/>
      <c r="S448" s="592"/>
      <c r="T448" s="592"/>
      <c r="U448" s="591"/>
      <c r="V448" s="598"/>
      <c r="W448" s="592"/>
      <c r="X448" s="592"/>
      <c r="Y448" s="592"/>
      <c r="Z448" s="592"/>
      <c r="AA448" s="592"/>
      <c r="AB448" s="601"/>
      <c r="AC448" s="601"/>
      <c r="AD448" s="602"/>
      <c r="AE448" s="601"/>
      <c r="AF448" s="601"/>
      <c r="AG448" s="605"/>
      <c r="AH448" s="605"/>
      <c r="AI448" s="605"/>
      <c r="AJ448" s="605"/>
      <c r="AK448" s="605"/>
      <c r="AL448" s="605"/>
      <c r="AM448" s="605"/>
      <c r="AN448" s="605"/>
      <c r="AO448" s="605"/>
      <c r="AP448" s="605"/>
      <c r="AQ448" s="605"/>
      <c r="AR448" s="605"/>
      <c r="AS448" s="605"/>
      <c r="AT448" s="645"/>
      <c r="AU448" s="645"/>
      <c r="AV448" s="605"/>
      <c r="AW448" s="605"/>
      <c r="AX448" s="605"/>
      <c r="AY448" s="605"/>
      <c r="AZ448" s="605"/>
      <c r="BA448" s="645"/>
      <c r="BB448" s="605"/>
    </row>
    <row r="449" spans="1:54" ht="29.1" customHeight="1" thickBot="1" x14ac:dyDescent="0.3">
      <c r="A449" s="597"/>
      <c r="B449" s="592"/>
      <c r="C449" s="598"/>
      <c r="D449" s="592"/>
      <c r="E449" s="598"/>
      <c r="F449" s="591"/>
      <c r="G449" s="591"/>
      <c r="H449" s="599"/>
      <c r="I449" s="600"/>
      <c r="J449" s="600"/>
      <c r="K449" s="600"/>
      <c r="L449" s="592"/>
      <c r="M449" s="592"/>
      <c r="N449" s="592"/>
      <c r="O449" s="592"/>
      <c r="P449" s="591"/>
      <c r="Q449" s="592"/>
      <c r="R449" s="592"/>
      <c r="S449" s="592"/>
      <c r="T449" s="592"/>
      <c r="U449" s="591"/>
      <c r="V449" s="598"/>
      <c r="W449" s="592"/>
      <c r="X449" s="592"/>
      <c r="Y449" s="592"/>
      <c r="Z449" s="592"/>
      <c r="AA449" s="592"/>
      <c r="AB449" s="601"/>
      <c r="AC449" s="601"/>
      <c r="AD449" s="602"/>
      <c r="AE449" s="601"/>
      <c r="AF449" s="601"/>
      <c r="AG449" s="605"/>
      <c r="AH449" s="605"/>
      <c r="AI449" s="605"/>
      <c r="AJ449" s="605"/>
      <c r="AK449" s="605"/>
      <c r="AL449" s="605"/>
      <c r="AM449" s="605"/>
      <c r="AN449" s="605"/>
      <c r="AO449" s="605"/>
      <c r="AP449" s="605"/>
      <c r="AQ449" s="605"/>
      <c r="AR449" s="605"/>
      <c r="AS449" s="605"/>
      <c r="AT449" s="645"/>
      <c r="AU449" s="645"/>
      <c r="AV449" s="605"/>
      <c r="AW449" s="605"/>
      <c r="AX449" s="605"/>
      <c r="AY449" s="605"/>
      <c r="AZ449" s="605"/>
      <c r="BA449" s="645"/>
      <c r="BB449" s="605"/>
    </row>
    <row r="450" spans="1:54" ht="29.1" customHeight="1" thickBot="1" x14ac:dyDescent="0.3">
      <c r="A450" s="597"/>
      <c r="B450" s="592"/>
      <c r="C450" s="598"/>
      <c r="D450" s="592"/>
      <c r="E450" s="598"/>
      <c r="F450" s="591"/>
      <c r="G450" s="591"/>
      <c r="H450" s="599"/>
      <c r="I450" s="600"/>
      <c r="J450" s="600"/>
      <c r="K450" s="600"/>
      <c r="L450" s="592"/>
      <c r="M450" s="592"/>
      <c r="N450" s="592"/>
      <c r="O450" s="592"/>
      <c r="P450" s="591"/>
      <c r="Q450" s="592"/>
      <c r="R450" s="592"/>
      <c r="S450" s="592"/>
      <c r="T450" s="592"/>
      <c r="U450" s="591"/>
      <c r="V450" s="598"/>
      <c r="W450" s="592"/>
      <c r="X450" s="592"/>
      <c r="Y450" s="592"/>
      <c r="Z450" s="592"/>
      <c r="AA450" s="592"/>
      <c r="AB450" s="601"/>
      <c r="AC450" s="601"/>
      <c r="AD450" s="602"/>
      <c r="AE450" s="601"/>
      <c r="AF450" s="601"/>
      <c r="AG450" s="605"/>
      <c r="AH450" s="605"/>
      <c r="AI450" s="605"/>
      <c r="AJ450" s="605"/>
      <c r="AK450" s="605"/>
      <c r="AL450" s="605"/>
      <c r="AM450" s="605"/>
      <c r="AN450" s="605"/>
      <c r="AO450" s="605"/>
      <c r="AP450" s="605"/>
      <c r="AQ450" s="605"/>
      <c r="AR450" s="605"/>
      <c r="AS450" s="605"/>
      <c r="AT450" s="645"/>
      <c r="AU450" s="645"/>
      <c r="AV450" s="605"/>
      <c r="AW450" s="605"/>
      <c r="AX450" s="605"/>
      <c r="AY450" s="605"/>
      <c r="AZ450" s="605"/>
      <c r="BA450" s="645"/>
      <c r="BB450" s="605"/>
    </row>
    <row r="451" spans="1:54" ht="29.1" customHeight="1" thickBot="1" x14ac:dyDescent="0.3">
      <c r="A451" s="597"/>
      <c r="B451" s="592"/>
      <c r="C451" s="598"/>
      <c r="D451" s="592"/>
      <c r="E451" s="598"/>
      <c r="F451" s="591"/>
      <c r="G451" s="591"/>
      <c r="H451" s="599"/>
      <c r="I451" s="600"/>
      <c r="J451" s="600"/>
      <c r="K451" s="600"/>
      <c r="L451" s="592"/>
      <c r="M451" s="592"/>
      <c r="N451" s="592"/>
      <c r="O451" s="592"/>
      <c r="P451" s="591"/>
      <c r="Q451" s="592"/>
      <c r="R451" s="592"/>
      <c r="S451" s="592"/>
      <c r="T451" s="592"/>
      <c r="U451" s="591"/>
      <c r="V451" s="598"/>
      <c r="W451" s="592"/>
      <c r="X451" s="592"/>
      <c r="Y451" s="592"/>
      <c r="Z451" s="592"/>
      <c r="AA451" s="592"/>
      <c r="AB451" s="601"/>
      <c r="AC451" s="601"/>
      <c r="AD451" s="602"/>
      <c r="AE451" s="601"/>
      <c r="AF451" s="601"/>
      <c r="AG451" s="605"/>
      <c r="AH451" s="605"/>
      <c r="AI451" s="605"/>
      <c r="AJ451" s="605"/>
      <c r="AK451" s="605"/>
      <c r="AL451" s="605"/>
      <c r="AM451" s="605"/>
      <c r="AN451" s="605"/>
      <c r="AO451" s="605"/>
      <c r="AP451" s="605"/>
      <c r="AQ451" s="605"/>
      <c r="AR451" s="605"/>
      <c r="AS451" s="605"/>
      <c r="AT451" s="645"/>
      <c r="AU451" s="645"/>
      <c r="AV451" s="605"/>
      <c r="AW451" s="605"/>
      <c r="AX451" s="605"/>
      <c r="AY451" s="605"/>
      <c r="AZ451" s="605"/>
      <c r="BA451" s="645"/>
      <c r="BB451" s="605"/>
    </row>
    <row r="452" spans="1:54" ht="29.1" customHeight="1" thickBot="1" x14ac:dyDescent="0.3">
      <c r="A452" s="597"/>
      <c r="B452" s="592"/>
      <c r="C452" s="598"/>
      <c r="D452" s="592"/>
      <c r="E452" s="598"/>
      <c r="F452" s="591"/>
      <c r="G452" s="591"/>
      <c r="H452" s="599"/>
      <c r="I452" s="600"/>
      <c r="J452" s="600"/>
      <c r="K452" s="600"/>
      <c r="L452" s="592"/>
      <c r="M452" s="592"/>
      <c r="N452" s="592"/>
      <c r="O452" s="592"/>
      <c r="P452" s="591"/>
      <c r="Q452" s="592"/>
      <c r="R452" s="592"/>
      <c r="S452" s="592"/>
      <c r="T452" s="592"/>
      <c r="U452" s="591"/>
      <c r="V452" s="598"/>
      <c r="W452" s="592"/>
      <c r="X452" s="592"/>
      <c r="Y452" s="592"/>
      <c r="Z452" s="592"/>
      <c r="AA452" s="592"/>
      <c r="AB452" s="601"/>
      <c r="AC452" s="601"/>
      <c r="AD452" s="602"/>
      <c r="AE452" s="601"/>
      <c r="AF452" s="601"/>
      <c r="AG452" s="605"/>
      <c r="AH452" s="605"/>
      <c r="AI452" s="605"/>
      <c r="AJ452" s="605"/>
      <c r="AK452" s="605"/>
      <c r="AL452" s="605"/>
      <c r="AM452" s="605"/>
      <c r="AN452" s="605"/>
      <c r="AO452" s="605"/>
      <c r="AP452" s="605"/>
      <c r="AQ452" s="605"/>
      <c r="AR452" s="605"/>
      <c r="AS452" s="605"/>
      <c r="AT452" s="645"/>
      <c r="AU452" s="645"/>
      <c r="AV452" s="605"/>
      <c r="AW452" s="605"/>
      <c r="AX452" s="605"/>
      <c r="AY452" s="605"/>
      <c r="AZ452" s="605"/>
      <c r="BA452" s="645"/>
      <c r="BB452" s="605"/>
    </row>
    <row r="453" spans="1:54" ht="29.1" customHeight="1" thickBot="1" x14ac:dyDescent="0.3">
      <c r="A453" s="597"/>
      <c r="B453" s="592"/>
      <c r="C453" s="598"/>
      <c r="D453" s="592"/>
      <c r="E453" s="598"/>
      <c r="F453" s="591"/>
      <c r="G453" s="591"/>
      <c r="H453" s="599"/>
      <c r="I453" s="600"/>
      <c r="J453" s="600"/>
      <c r="K453" s="600"/>
      <c r="L453" s="592"/>
      <c r="M453" s="592"/>
      <c r="N453" s="592"/>
      <c r="O453" s="592"/>
      <c r="P453" s="591"/>
      <c r="Q453" s="592"/>
      <c r="R453" s="592"/>
      <c r="S453" s="592"/>
      <c r="T453" s="592"/>
      <c r="U453" s="591"/>
      <c r="V453" s="598"/>
      <c r="W453" s="592"/>
      <c r="X453" s="592"/>
      <c r="Y453" s="592"/>
      <c r="Z453" s="592"/>
      <c r="AA453" s="592"/>
      <c r="AB453" s="601"/>
      <c r="AC453" s="601"/>
      <c r="AD453" s="602"/>
      <c r="AE453" s="601"/>
      <c r="AF453" s="601"/>
      <c r="AG453" s="605"/>
      <c r="AH453" s="605"/>
      <c r="AI453" s="605"/>
      <c r="AJ453" s="605"/>
      <c r="AK453" s="605"/>
      <c r="AL453" s="605"/>
      <c r="AM453" s="605"/>
      <c r="AN453" s="605"/>
      <c r="AO453" s="605"/>
      <c r="AP453" s="605"/>
      <c r="AQ453" s="605"/>
      <c r="AR453" s="605"/>
      <c r="AS453" s="605"/>
      <c r="AT453" s="645"/>
      <c r="AU453" s="645"/>
      <c r="AV453" s="605"/>
      <c r="AW453" s="605"/>
      <c r="AX453" s="605"/>
      <c r="AY453" s="605"/>
      <c r="AZ453" s="605"/>
      <c r="BA453" s="645"/>
      <c r="BB453" s="605"/>
    </row>
    <row r="454" spans="1:54" ht="29.1" customHeight="1" thickBot="1" x14ac:dyDescent="0.3">
      <c r="A454" s="597"/>
      <c r="B454" s="592"/>
      <c r="C454" s="598"/>
      <c r="D454" s="592"/>
      <c r="E454" s="598"/>
      <c r="F454" s="591"/>
      <c r="G454" s="591"/>
      <c r="H454" s="599"/>
      <c r="I454" s="600"/>
      <c r="J454" s="600"/>
      <c r="K454" s="600"/>
      <c r="L454" s="592"/>
      <c r="M454" s="592"/>
      <c r="N454" s="592"/>
      <c r="O454" s="592"/>
      <c r="P454" s="591"/>
      <c r="Q454" s="592"/>
      <c r="R454" s="592"/>
      <c r="S454" s="592"/>
      <c r="T454" s="592"/>
      <c r="U454" s="591"/>
      <c r="V454" s="598"/>
      <c r="W454" s="592"/>
      <c r="X454" s="592"/>
      <c r="Y454" s="592"/>
      <c r="Z454" s="592"/>
      <c r="AA454" s="592"/>
      <c r="AB454" s="601"/>
      <c r="AC454" s="601"/>
      <c r="AD454" s="602"/>
      <c r="AE454" s="601"/>
      <c r="AF454" s="601"/>
      <c r="AG454" s="605"/>
      <c r="AH454" s="605"/>
      <c r="AI454" s="605"/>
      <c r="AJ454" s="605"/>
      <c r="AK454" s="605"/>
      <c r="AL454" s="605"/>
      <c r="AM454" s="605"/>
      <c r="AN454" s="605"/>
      <c r="AO454" s="605"/>
      <c r="AP454" s="605"/>
      <c r="AQ454" s="605"/>
      <c r="AR454" s="605"/>
      <c r="AS454" s="605"/>
      <c r="AT454" s="645"/>
      <c r="AU454" s="645"/>
      <c r="AV454" s="605"/>
      <c r="AW454" s="605"/>
      <c r="AX454" s="605"/>
      <c r="AY454" s="605"/>
      <c r="AZ454" s="605"/>
      <c r="BA454" s="645"/>
      <c r="BB454" s="605"/>
    </row>
    <row r="455" spans="1:54" ht="29.1" customHeight="1" thickBot="1" x14ac:dyDescent="0.3">
      <c r="A455" s="597"/>
      <c r="B455" s="592"/>
      <c r="C455" s="598"/>
      <c r="D455" s="592"/>
      <c r="E455" s="598"/>
      <c r="F455" s="591"/>
      <c r="G455" s="591"/>
      <c r="H455" s="599"/>
      <c r="I455" s="600"/>
      <c r="J455" s="600"/>
      <c r="K455" s="600"/>
      <c r="L455" s="592"/>
      <c r="M455" s="592"/>
      <c r="N455" s="592"/>
      <c r="O455" s="592"/>
      <c r="P455" s="591"/>
      <c r="Q455" s="592"/>
      <c r="R455" s="592"/>
      <c r="S455" s="592"/>
      <c r="T455" s="592"/>
      <c r="U455" s="591"/>
      <c r="V455" s="598"/>
      <c r="W455" s="592"/>
      <c r="X455" s="592"/>
      <c r="Y455" s="592"/>
      <c r="Z455" s="592"/>
      <c r="AA455" s="592"/>
      <c r="AB455" s="601"/>
      <c r="AC455" s="601"/>
      <c r="AD455" s="602"/>
      <c r="AE455" s="601"/>
      <c r="AF455" s="601"/>
      <c r="AG455" s="605"/>
      <c r="AH455" s="605"/>
      <c r="AI455" s="605"/>
      <c r="AJ455" s="605"/>
      <c r="AK455" s="605"/>
      <c r="AL455" s="605"/>
      <c r="AM455" s="605"/>
      <c r="AN455" s="605"/>
      <c r="AO455" s="605"/>
      <c r="AP455" s="605"/>
      <c r="AQ455" s="605"/>
      <c r="AR455" s="605"/>
      <c r="AS455" s="605"/>
      <c r="AT455" s="645"/>
      <c r="AU455" s="645"/>
      <c r="AV455" s="605"/>
      <c r="AW455" s="605"/>
      <c r="AX455" s="605"/>
      <c r="AY455" s="605"/>
      <c r="AZ455" s="605"/>
      <c r="BA455" s="645"/>
      <c r="BB455" s="605"/>
    </row>
    <row r="456" spans="1:54" ht="29.1" customHeight="1" thickBot="1" x14ac:dyDescent="0.3">
      <c r="A456" s="597"/>
      <c r="B456" s="592"/>
      <c r="C456" s="598"/>
      <c r="D456" s="592"/>
      <c r="E456" s="598"/>
      <c r="F456" s="591"/>
      <c r="G456" s="591"/>
      <c r="H456" s="599"/>
      <c r="I456" s="600"/>
      <c r="J456" s="600"/>
      <c r="K456" s="600"/>
      <c r="L456" s="592"/>
      <c r="M456" s="592"/>
      <c r="N456" s="592"/>
      <c r="O456" s="592"/>
      <c r="P456" s="591"/>
      <c r="Q456" s="592"/>
      <c r="R456" s="592"/>
      <c r="S456" s="592"/>
      <c r="T456" s="592"/>
      <c r="U456" s="591"/>
      <c r="V456" s="598"/>
      <c r="W456" s="592"/>
      <c r="X456" s="592"/>
      <c r="Y456" s="592"/>
      <c r="Z456" s="592"/>
      <c r="AA456" s="592"/>
      <c r="AB456" s="601"/>
      <c r="AC456" s="601"/>
      <c r="AD456" s="602"/>
      <c r="AE456" s="601"/>
      <c r="AF456" s="601"/>
      <c r="AG456" s="605"/>
      <c r="AH456" s="605"/>
      <c r="AI456" s="605"/>
      <c r="AJ456" s="605"/>
      <c r="AK456" s="605"/>
      <c r="AL456" s="605"/>
      <c r="AM456" s="605"/>
      <c r="AN456" s="605"/>
      <c r="AO456" s="605"/>
      <c r="AP456" s="605"/>
      <c r="AQ456" s="605"/>
      <c r="AR456" s="605"/>
      <c r="AS456" s="605"/>
      <c r="AT456" s="645"/>
      <c r="AU456" s="645"/>
      <c r="AV456" s="605"/>
      <c r="AW456" s="605"/>
      <c r="AX456" s="605"/>
      <c r="AY456" s="605"/>
      <c r="AZ456" s="605"/>
      <c r="BA456" s="645"/>
      <c r="BB456" s="605"/>
    </row>
    <row r="457" spans="1:54" ht="29.1" customHeight="1" thickBot="1" x14ac:dyDescent="0.3">
      <c r="A457" s="597"/>
      <c r="B457" s="592"/>
      <c r="C457" s="598"/>
      <c r="D457" s="592"/>
      <c r="E457" s="598"/>
      <c r="F457" s="591"/>
      <c r="G457" s="591"/>
      <c r="H457" s="599"/>
      <c r="I457" s="600"/>
      <c r="J457" s="600"/>
      <c r="K457" s="600"/>
      <c r="L457" s="592"/>
      <c r="M457" s="592"/>
      <c r="N457" s="592"/>
      <c r="O457" s="592"/>
      <c r="P457" s="591"/>
      <c r="Q457" s="592"/>
      <c r="R457" s="592"/>
      <c r="S457" s="592"/>
      <c r="T457" s="592"/>
      <c r="U457" s="591"/>
      <c r="V457" s="598"/>
      <c r="W457" s="592"/>
      <c r="X457" s="592"/>
      <c r="Y457" s="592"/>
      <c r="Z457" s="592"/>
      <c r="AA457" s="592"/>
      <c r="AB457" s="601"/>
      <c r="AC457" s="601"/>
      <c r="AD457" s="602"/>
      <c r="AE457" s="601"/>
      <c r="AF457" s="601"/>
      <c r="AG457" s="605"/>
      <c r="AH457" s="605"/>
      <c r="AI457" s="605"/>
      <c r="AJ457" s="605"/>
      <c r="AK457" s="605"/>
      <c r="AL457" s="605"/>
      <c r="AM457" s="605"/>
      <c r="AN457" s="605"/>
      <c r="AO457" s="605"/>
      <c r="AP457" s="605"/>
      <c r="AQ457" s="605"/>
      <c r="AR457" s="605"/>
      <c r="AS457" s="605"/>
      <c r="AT457" s="645"/>
      <c r="AU457" s="645"/>
      <c r="AV457" s="605"/>
      <c r="AW457" s="605"/>
      <c r="AX457" s="605"/>
      <c r="AY457" s="605"/>
      <c r="AZ457" s="605"/>
      <c r="BA457" s="645"/>
      <c r="BB457" s="605"/>
    </row>
    <row r="458" spans="1:54" ht="29.1" customHeight="1" thickBot="1" x14ac:dyDescent="0.3">
      <c r="A458" s="597"/>
      <c r="B458" s="592"/>
      <c r="C458" s="598"/>
      <c r="D458" s="592"/>
      <c r="E458" s="598"/>
      <c r="F458" s="591"/>
      <c r="G458" s="591"/>
      <c r="H458" s="599"/>
      <c r="I458" s="600"/>
      <c r="J458" s="600"/>
      <c r="K458" s="600"/>
      <c r="L458" s="592"/>
      <c r="M458" s="592"/>
      <c r="N458" s="592"/>
      <c r="O458" s="592"/>
      <c r="P458" s="591"/>
      <c r="Q458" s="592"/>
      <c r="R458" s="592"/>
      <c r="S458" s="592"/>
      <c r="T458" s="592"/>
      <c r="U458" s="591"/>
      <c r="V458" s="598"/>
      <c r="W458" s="592"/>
      <c r="X458" s="592"/>
      <c r="Y458" s="592"/>
      <c r="Z458" s="592"/>
      <c r="AA458" s="592"/>
      <c r="AB458" s="601"/>
      <c r="AC458" s="601"/>
      <c r="AD458" s="602"/>
      <c r="AE458" s="601"/>
      <c r="AF458" s="601"/>
      <c r="AG458" s="605"/>
      <c r="AH458" s="605"/>
      <c r="AI458" s="605"/>
      <c r="AJ458" s="605"/>
      <c r="AK458" s="605"/>
      <c r="AL458" s="605"/>
      <c r="AM458" s="605"/>
      <c r="AN458" s="605"/>
      <c r="AO458" s="605"/>
      <c r="AP458" s="605"/>
      <c r="AQ458" s="605"/>
      <c r="AR458" s="605"/>
      <c r="AS458" s="605"/>
      <c r="AT458" s="645"/>
      <c r="AU458" s="645"/>
      <c r="AV458" s="605"/>
      <c r="AW458" s="605"/>
      <c r="AX458" s="605"/>
      <c r="AY458" s="605"/>
      <c r="AZ458" s="605"/>
      <c r="BA458" s="645"/>
      <c r="BB458" s="605"/>
    </row>
    <row r="459" spans="1:54" ht="29.1" customHeight="1" thickBot="1" x14ac:dyDescent="0.3">
      <c r="A459" s="597"/>
      <c r="B459" s="592"/>
      <c r="C459" s="598"/>
      <c r="D459" s="592"/>
      <c r="E459" s="598"/>
      <c r="F459" s="591"/>
      <c r="G459" s="591"/>
      <c r="H459" s="599"/>
      <c r="I459" s="600"/>
      <c r="J459" s="600"/>
      <c r="K459" s="600"/>
      <c r="L459" s="592"/>
      <c r="M459" s="592"/>
      <c r="N459" s="592"/>
      <c r="O459" s="592"/>
      <c r="P459" s="591"/>
      <c r="Q459" s="592"/>
      <c r="R459" s="592"/>
      <c r="S459" s="592"/>
      <c r="T459" s="592"/>
      <c r="U459" s="591"/>
      <c r="V459" s="598"/>
      <c r="W459" s="592"/>
      <c r="X459" s="592"/>
      <c r="Y459" s="592"/>
      <c r="Z459" s="592"/>
      <c r="AA459" s="592"/>
      <c r="AB459" s="601"/>
      <c r="AC459" s="601"/>
      <c r="AD459" s="602"/>
      <c r="AE459" s="601"/>
      <c r="AF459" s="601"/>
      <c r="AG459" s="605"/>
      <c r="AH459" s="605"/>
      <c r="AI459" s="605"/>
      <c r="AJ459" s="605"/>
      <c r="AK459" s="605"/>
      <c r="AL459" s="605"/>
      <c r="AM459" s="605"/>
      <c r="AN459" s="605"/>
      <c r="AO459" s="605"/>
      <c r="AP459" s="605"/>
      <c r="AQ459" s="605"/>
      <c r="AR459" s="605"/>
      <c r="AS459" s="605"/>
      <c r="AT459" s="645"/>
      <c r="AU459" s="645"/>
      <c r="AV459" s="605"/>
      <c r="AW459" s="605"/>
      <c r="AX459" s="605"/>
      <c r="AY459" s="605"/>
      <c r="AZ459" s="605"/>
      <c r="BA459" s="645"/>
      <c r="BB459" s="605"/>
    </row>
    <row r="460" spans="1:54" ht="29.1" customHeight="1" thickBot="1" x14ac:dyDescent="0.3">
      <c r="A460" s="597"/>
      <c r="B460" s="592"/>
      <c r="C460" s="598"/>
      <c r="D460" s="592"/>
      <c r="E460" s="598"/>
      <c r="F460" s="591"/>
      <c r="G460" s="591"/>
      <c r="H460" s="599"/>
      <c r="I460" s="600"/>
      <c r="J460" s="600"/>
      <c r="K460" s="600"/>
      <c r="L460" s="592"/>
      <c r="M460" s="592"/>
      <c r="N460" s="592"/>
      <c r="O460" s="592"/>
      <c r="P460" s="591"/>
      <c r="Q460" s="592"/>
      <c r="R460" s="592"/>
      <c r="S460" s="592"/>
      <c r="T460" s="592"/>
      <c r="U460" s="591"/>
      <c r="V460" s="598"/>
      <c r="W460" s="592"/>
      <c r="X460" s="592"/>
      <c r="Y460" s="592"/>
      <c r="Z460" s="592"/>
      <c r="AA460" s="592"/>
      <c r="AB460" s="601"/>
      <c r="AC460" s="601"/>
      <c r="AD460" s="602"/>
      <c r="AE460" s="601"/>
      <c r="AF460" s="601"/>
      <c r="AG460" s="605"/>
      <c r="AH460" s="605"/>
      <c r="AI460" s="605"/>
      <c r="AJ460" s="605"/>
      <c r="AK460" s="605"/>
      <c r="AL460" s="605"/>
      <c r="AM460" s="605"/>
      <c r="AN460" s="605"/>
      <c r="AO460" s="605"/>
      <c r="AP460" s="605"/>
      <c r="AQ460" s="605"/>
      <c r="AR460" s="605"/>
      <c r="AS460" s="605"/>
      <c r="AT460" s="645"/>
      <c r="AU460" s="645"/>
      <c r="AV460" s="605"/>
      <c r="AW460" s="605"/>
      <c r="AX460" s="605"/>
      <c r="AY460" s="605"/>
      <c r="AZ460" s="605"/>
      <c r="BA460" s="645"/>
      <c r="BB460" s="605"/>
    </row>
    <row r="461" spans="1:54" ht="29.1" customHeight="1" thickBot="1" x14ac:dyDescent="0.3">
      <c r="A461" s="597"/>
      <c r="B461" s="592"/>
      <c r="C461" s="598"/>
      <c r="D461" s="592"/>
      <c r="E461" s="598"/>
      <c r="F461" s="591"/>
      <c r="G461" s="591"/>
      <c r="H461" s="599"/>
      <c r="I461" s="600"/>
      <c r="J461" s="600"/>
      <c r="K461" s="600"/>
      <c r="L461" s="592"/>
      <c r="M461" s="592"/>
      <c r="N461" s="592"/>
      <c r="O461" s="592"/>
      <c r="P461" s="591"/>
      <c r="Q461" s="592"/>
      <c r="R461" s="592"/>
      <c r="S461" s="592"/>
      <c r="T461" s="592"/>
      <c r="U461" s="591"/>
      <c r="V461" s="598"/>
      <c r="W461" s="592"/>
      <c r="X461" s="592"/>
      <c r="Y461" s="592"/>
      <c r="Z461" s="592"/>
      <c r="AA461" s="592"/>
      <c r="AB461" s="601"/>
      <c r="AC461" s="601"/>
      <c r="AD461" s="602"/>
      <c r="AE461" s="601"/>
      <c r="AF461" s="601"/>
      <c r="AG461" s="605"/>
      <c r="AH461" s="605"/>
      <c r="AI461" s="605"/>
      <c r="AJ461" s="605"/>
      <c r="AK461" s="605"/>
      <c r="AL461" s="605"/>
      <c r="AM461" s="605"/>
      <c r="AN461" s="605"/>
      <c r="AO461" s="605"/>
      <c r="AP461" s="605"/>
      <c r="AQ461" s="605"/>
      <c r="AR461" s="605"/>
      <c r="AS461" s="605"/>
      <c r="AT461" s="645"/>
      <c r="AU461" s="645"/>
      <c r="AV461" s="605"/>
      <c r="AW461" s="605"/>
      <c r="AX461" s="605"/>
      <c r="AY461" s="605"/>
      <c r="AZ461" s="605"/>
      <c r="BA461" s="645"/>
      <c r="BB461" s="605"/>
    </row>
    <row r="462" spans="1:54" ht="29.1" customHeight="1" thickBot="1" x14ac:dyDescent="0.3">
      <c r="A462" s="597"/>
      <c r="B462" s="592"/>
      <c r="C462" s="598"/>
      <c r="D462" s="592"/>
      <c r="E462" s="598"/>
      <c r="F462" s="591"/>
      <c r="G462" s="591"/>
      <c r="H462" s="599"/>
      <c r="I462" s="600"/>
      <c r="J462" s="600"/>
      <c r="K462" s="600"/>
      <c r="L462" s="592"/>
      <c r="M462" s="592"/>
      <c r="N462" s="592"/>
      <c r="O462" s="592"/>
      <c r="P462" s="591"/>
      <c r="Q462" s="592"/>
      <c r="R462" s="592"/>
      <c r="S462" s="592"/>
      <c r="T462" s="592"/>
      <c r="U462" s="591"/>
      <c r="V462" s="598"/>
      <c r="W462" s="592"/>
      <c r="X462" s="592"/>
      <c r="Y462" s="592"/>
      <c r="Z462" s="592"/>
      <c r="AA462" s="592"/>
      <c r="AB462" s="601"/>
      <c r="AC462" s="601"/>
      <c r="AD462" s="602"/>
      <c r="AE462" s="601"/>
      <c r="AF462" s="601"/>
      <c r="AG462" s="605"/>
      <c r="AH462" s="605"/>
      <c r="AI462" s="605"/>
      <c r="AJ462" s="605"/>
      <c r="AK462" s="605"/>
      <c r="AL462" s="605"/>
      <c r="AM462" s="605"/>
      <c r="AN462" s="605"/>
      <c r="AO462" s="605"/>
      <c r="AP462" s="605"/>
      <c r="AQ462" s="605"/>
      <c r="AR462" s="605"/>
      <c r="AS462" s="605"/>
      <c r="AT462" s="645"/>
      <c r="AU462" s="645"/>
      <c r="AV462" s="605"/>
      <c r="AW462" s="605"/>
      <c r="AX462" s="605"/>
      <c r="AY462" s="605"/>
      <c r="AZ462" s="605"/>
      <c r="BA462" s="645"/>
      <c r="BB462" s="605"/>
    </row>
    <row r="463" spans="1:54" ht="29.1" customHeight="1" thickBot="1" x14ac:dyDescent="0.3">
      <c r="A463" s="597"/>
      <c r="B463" s="592"/>
      <c r="C463" s="598"/>
      <c r="D463" s="592"/>
      <c r="E463" s="598"/>
      <c r="F463" s="591"/>
      <c r="G463" s="591"/>
      <c r="H463" s="599"/>
      <c r="I463" s="600"/>
      <c r="J463" s="600"/>
      <c r="K463" s="600"/>
      <c r="L463" s="592"/>
      <c r="M463" s="592"/>
      <c r="N463" s="592"/>
      <c r="O463" s="592"/>
      <c r="P463" s="591"/>
      <c r="Q463" s="592"/>
      <c r="R463" s="592"/>
      <c r="S463" s="592"/>
      <c r="T463" s="592"/>
      <c r="U463" s="591"/>
      <c r="V463" s="598"/>
      <c r="W463" s="592"/>
      <c r="X463" s="592"/>
      <c r="Y463" s="592"/>
      <c r="Z463" s="592"/>
      <c r="AA463" s="592"/>
      <c r="AB463" s="601"/>
      <c r="AC463" s="601"/>
      <c r="AD463" s="602"/>
      <c r="AE463" s="601"/>
      <c r="AF463" s="601"/>
      <c r="AG463" s="605"/>
      <c r="AH463" s="605"/>
      <c r="AI463" s="605"/>
      <c r="AJ463" s="605"/>
      <c r="AK463" s="605"/>
      <c r="AL463" s="605"/>
      <c r="AM463" s="605"/>
      <c r="AN463" s="605"/>
      <c r="AO463" s="605"/>
      <c r="AP463" s="605"/>
      <c r="AQ463" s="605"/>
      <c r="AR463" s="605"/>
      <c r="AS463" s="605"/>
      <c r="AT463" s="645"/>
      <c r="AU463" s="645"/>
      <c r="AV463" s="605"/>
      <c r="AW463" s="605"/>
      <c r="AX463" s="605"/>
      <c r="AY463" s="605"/>
      <c r="AZ463" s="605"/>
      <c r="BA463" s="645"/>
      <c r="BB463" s="605"/>
    </row>
    <row r="464" spans="1:54" ht="29.1" customHeight="1" thickBot="1" x14ac:dyDescent="0.3">
      <c r="A464" s="597"/>
      <c r="B464" s="592"/>
      <c r="C464" s="598"/>
      <c r="D464" s="592"/>
      <c r="E464" s="598"/>
      <c r="F464" s="591"/>
      <c r="G464" s="591"/>
      <c r="H464" s="599"/>
      <c r="I464" s="600"/>
      <c r="J464" s="600"/>
      <c r="K464" s="600"/>
      <c r="L464" s="592"/>
      <c r="M464" s="592"/>
      <c r="N464" s="592"/>
      <c r="O464" s="592"/>
      <c r="P464" s="591"/>
      <c r="Q464" s="592"/>
      <c r="R464" s="592"/>
      <c r="S464" s="592"/>
      <c r="T464" s="592"/>
      <c r="U464" s="591"/>
      <c r="V464" s="598"/>
      <c r="W464" s="592"/>
      <c r="X464" s="592"/>
      <c r="Y464" s="592"/>
      <c r="Z464" s="592"/>
      <c r="AA464" s="592"/>
      <c r="AB464" s="601"/>
      <c r="AC464" s="601"/>
      <c r="AD464" s="602"/>
      <c r="AE464" s="601"/>
      <c r="AF464" s="601"/>
      <c r="AG464" s="605"/>
      <c r="AH464" s="605"/>
      <c r="AI464" s="605"/>
      <c r="AJ464" s="605"/>
      <c r="AK464" s="605"/>
      <c r="AL464" s="605"/>
      <c r="AM464" s="605"/>
      <c r="AN464" s="605"/>
      <c r="AO464" s="605"/>
      <c r="AP464" s="605"/>
      <c r="AQ464" s="605"/>
      <c r="AR464" s="605"/>
      <c r="AS464" s="605"/>
      <c r="AT464" s="645"/>
      <c r="AU464" s="645"/>
      <c r="AV464" s="605"/>
      <c r="AW464" s="605"/>
      <c r="AX464" s="605"/>
      <c r="AY464" s="605"/>
      <c r="AZ464" s="605"/>
      <c r="BA464" s="645"/>
      <c r="BB464" s="605"/>
    </row>
    <row r="465" spans="1:54" ht="29.1" customHeight="1" thickBot="1" x14ac:dyDescent="0.3">
      <c r="A465" s="597"/>
      <c r="B465" s="592"/>
      <c r="C465" s="598"/>
      <c r="D465" s="592"/>
      <c r="E465" s="598"/>
      <c r="F465" s="591"/>
      <c r="G465" s="591"/>
      <c r="H465" s="599"/>
      <c r="I465" s="600"/>
      <c r="J465" s="600"/>
      <c r="K465" s="600"/>
      <c r="L465" s="592"/>
      <c r="M465" s="592"/>
      <c r="N465" s="592"/>
      <c r="O465" s="592"/>
      <c r="P465" s="591"/>
      <c r="Q465" s="592"/>
      <c r="R465" s="592"/>
      <c r="S465" s="592"/>
      <c r="T465" s="592"/>
      <c r="U465" s="591"/>
      <c r="V465" s="598"/>
      <c r="W465" s="592"/>
      <c r="X465" s="592"/>
      <c r="Y465" s="592"/>
      <c r="Z465" s="592"/>
      <c r="AA465" s="592"/>
      <c r="AB465" s="601"/>
      <c r="AC465" s="601"/>
      <c r="AD465" s="602"/>
      <c r="AE465" s="601"/>
      <c r="AF465" s="601"/>
      <c r="AG465" s="605"/>
      <c r="AH465" s="605"/>
      <c r="AI465" s="605"/>
      <c r="AJ465" s="605"/>
      <c r="AK465" s="605"/>
      <c r="AL465" s="605"/>
      <c r="AM465" s="605"/>
      <c r="AN465" s="605"/>
      <c r="AO465" s="605"/>
      <c r="AP465" s="605"/>
      <c r="AQ465" s="605"/>
      <c r="AR465" s="605"/>
      <c r="AS465" s="605"/>
      <c r="AT465" s="645"/>
      <c r="AU465" s="645"/>
      <c r="AV465" s="605"/>
      <c r="AW465" s="605"/>
      <c r="AX465" s="605"/>
      <c r="AY465" s="605"/>
      <c r="AZ465" s="605"/>
      <c r="BA465" s="645"/>
      <c r="BB465" s="605"/>
    </row>
    <row r="466" spans="1:54" ht="29.1" customHeight="1" thickBot="1" x14ac:dyDescent="0.3">
      <c r="A466" s="597"/>
      <c r="B466" s="592"/>
      <c r="C466" s="598"/>
      <c r="D466" s="592"/>
      <c r="E466" s="598"/>
      <c r="F466" s="591"/>
      <c r="G466" s="591"/>
      <c r="H466" s="599"/>
      <c r="I466" s="600"/>
      <c r="J466" s="600"/>
      <c r="K466" s="600"/>
      <c r="L466" s="592"/>
      <c r="M466" s="592"/>
      <c r="N466" s="592"/>
      <c r="O466" s="592"/>
      <c r="P466" s="591"/>
      <c r="Q466" s="592"/>
      <c r="R466" s="592"/>
      <c r="S466" s="592"/>
      <c r="T466" s="592"/>
      <c r="U466" s="591"/>
      <c r="V466" s="598"/>
      <c r="W466" s="592"/>
      <c r="X466" s="592"/>
      <c r="Y466" s="592"/>
      <c r="Z466" s="592"/>
      <c r="AA466" s="592"/>
      <c r="AB466" s="601"/>
      <c r="AC466" s="601"/>
      <c r="AD466" s="602"/>
      <c r="AE466" s="601"/>
      <c r="AF466" s="601"/>
      <c r="AG466" s="605"/>
      <c r="AH466" s="605"/>
      <c r="AI466" s="605"/>
      <c r="AJ466" s="605"/>
      <c r="AK466" s="605"/>
      <c r="AL466" s="605"/>
      <c r="AM466" s="605"/>
      <c r="AN466" s="605"/>
      <c r="AO466" s="605"/>
      <c r="AP466" s="605"/>
      <c r="AQ466" s="605"/>
      <c r="AR466" s="605"/>
      <c r="AS466" s="605"/>
      <c r="AT466" s="645"/>
      <c r="AU466" s="645"/>
      <c r="AV466" s="605"/>
      <c r="AW466" s="605"/>
      <c r="AX466" s="605"/>
      <c r="AY466" s="605"/>
      <c r="AZ466" s="605"/>
      <c r="BA466" s="645"/>
      <c r="BB466" s="605"/>
    </row>
    <row r="467" spans="1:54" ht="29.1" customHeight="1" thickBot="1" x14ac:dyDescent="0.3">
      <c r="A467" s="597"/>
      <c r="B467" s="592"/>
      <c r="C467" s="598"/>
      <c r="D467" s="592"/>
      <c r="E467" s="598"/>
      <c r="F467" s="591"/>
      <c r="G467" s="591"/>
      <c r="H467" s="599"/>
      <c r="I467" s="600"/>
      <c r="J467" s="600"/>
      <c r="K467" s="600"/>
      <c r="L467" s="592"/>
      <c r="M467" s="592"/>
      <c r="N467" s="592"/>
      <c r="O467" s="592"/>
      <c r="P467" s="591"/>
      <c r="Q467" s="592"/>
      <c r="R467" s="592"/>
      <c r="S467" s="592"/>
      <c r="T467" s="592"/>
      <c r="U467" s="591"/>
      <c r="V467" s="598"/>
      <c r="W467" s="592"/>
      <c r="X467" s="592"/>
      <c r="Y467" s="592"/>
      <c r="Z467" s="592"/>
      <c r="AA467" s="592"/>
      <c r="AB467" s="601"/>
      <c r="AC467" s="601"/>
      <c r="AD467" s="602"/>
      <c r="AE467" s="601"/>
      <c r="AF467" s="601"/>
      <c r="AG467" s="605"/>
      <c r="AH467" s="605"/>
      <c r="AI467" s="605"/>
      <c r="AJ467" s="605"/>
      <c r="AK467" s="605"/>
      <c r="AL467" s="605"/>
      <c r="AM467" s="605"/>
      <c r="AN467" s="605"/>
      <c r="AO467" s="605"/>
      <c r="AP467" s="605"/>
      <c r="AQ467" s="605"/>
      <c r="AR467" s="605"/>
      <c r="AS467" s="605"/>
      <c r="AT467" s="645"/>
      <c r="AU467" s="645"/>
      <c r="AV467" s="605"/>
      <c r="AW467" s="605"/>
      <c r="AX467" s="605"/>
      <c r="AY467" s="605"/>
      <c r="AZ467" s="605"/>
      <c r="BA467" s="645"/>
      <c r="BB467" s="605"/>
    </row>
    <row r="468" spans="1:54" ht="29.1" customHeight="1" thickBot="1" x14ac:dyDescent="0.3">
      <c r="A468" s="597"/>
      <c r="B468" s="592"/>
      <c r="C468" s="598"/>
      <c r="D468" s="592"/>
      <c r="E468" s="598"/>
      <c r="F468" s="591"/>
      <c r="G468" s="591"/>
      <c r="H468" s="599"/>
      <c r="I468" s="600"/>
      <c r="J468" s="600"/>
      <c r="K468" s="600"/>
      <c r="L468" s="592"/>
      <c r="M468" s="592"/>
      <c r="N468" s="592"/>
      <c r="O468" s="592"/>
      <c r="P468" s="591"/>
      <c r="Q468" s="592"/>
      <c r="R468" s="592"/>
      <c r="S468" s="592"/>
      <c r="T468" s="592"/>
      <c r="U468" s="591"/>
      <c r="V468" s="598"/>
      <c r="W468" s="592"/>
      <c r="X468" s="592"/>
      <c r="Y468" s="592"/>
      <c r="Z468" s="592"/>
      <c r="AA468" s="592"/>
      <c r="AB468" s="601"/>
      <c r="AC468" s="601"/>
      <c r="AD468" s="602"/>
      <c r="AE468" s="601"/>
      <c r="AF468" s="601"/>
      <c r="AG468" s="605"/>
      <c r="AH468" s="605"/>
      <c r="AI468" s="605"/>
      <c r="AJ468" s="605"/>
      <c r="AK468" s="605"/>
      <c r="AL468" s="605"/>
      <c r="AM468" s="605"/>
      <c r="AN468" s="605"/>
      <c r="AO468" s="605"/>
      <c r="AP468" s="605"/>
      <c r="AQ468" s="605"/>
      <c r="AR468" s="605"/>
      <c r="AS468" s="605"/>
      <c r="AT468" s="645"/>
      <c r="AU468" s="645"/>
      <c r="AV468" s="605"/>
      <c r="AW468" s="605"/>
      <c r="AX468" s="605"/>
      <c r="AY468" s="605"/>
      <c r="AZ468" s="605"/>
      <c r="BA468" s="645"/>
      <c r="BB468" s="605"/>
    </row>
    <row r="469" spans="1:54" ht="29.1" customHeight="1" thickBot="1" x14ac:dyDescent="0.3">
      <c r="A469" s="597"/>
      <c r="B469" s="592"/>
      <c r="C469" s="598"/>
      <c r="D469" s="592"/>
      <c r="E469" s="598"/>
      <c r="F469" s="591"/>
      <c r="G469" s="591"/>
      <c r="H469" s="599"/>
      <c r="I469" s="600"/>
      <c r="J469" s="600"/>
      <c r="K469" s="600"/>
      <c r="L469" s="592"/>
      <c r="M469" s="592"/>
      <c r="N469" s="592"/>
      <c r="O469" s="592"/>
      <c r="P469" s="591"/>
      <c r="Q469" s="592"/>
      <c r="R469" s="592"/>
      <c r="S469" s="592"/>
      <c r="T469" s="592"/>
      <c r="U469" s="591"/>
      <c r="V469" s="598"/>
      <c r="W469" s="592"/>
      <c r="X469" s="592"/>
      <c r="Y469" s="592"/>
      <c r="Z469" s="592"/>
      <c r="AA469" s="592"/>
      <c r="AB469" s="601"/>
      <c r="AC469" s="601"/>
      <c r="AD469" s="602"/>
      <c r="AE469" s="601"/>
      <c r="AF469" s="601"/>
      <c r="AG469" s="605"/>
      <c r="AH469" s="605"/>
      <c r="AI469" s="605"/>
      <c r="AJ469" s="605"/>
      <c r="AK469" s="605"/>
      <c r="AL469" s="605"/>
      <c r="AM469" s="605"/>
      <c r="AN469" s="605"/>
      <c r="AO469" s="605"/>
      <c r="AP469" s="605"/>
      <c r="AQ469" s="605"/>
      <c r="AR469" s="605"/>
      <c r="AS469" s="605"/>
      <c r="AT469" s="645"/>
      <c r="AU469" s="645"/>
      <c r="AV469" s="605"/>
      <c r="AW469" s="605"/>
      <c r="AX469" s="605"/>
      <c r="AY469" s="605"/>
      <c r="AZ469" s="605"/>
      <c r="BA469" s="645"/>
      <c r="BB469" s="605"/>
    </row>
    <row r="470" spans="1:54" ht="29.1" customHeight="1" thickBot="1" x14ac:dyDescent="0.3">
      <c r="A470" s="597"/>
      <c r="B470" s="592"/>
      <c r="C470" s="598"/>
      <c r="D470" s="592"/>
      <c r="E470" s="598"/>
      <c r="F470" s="591"/>
      <c r="G470" s="591"/>
      <c r="H470" s="599"/>
      <c r="I470" s="600"/>
      <c r="J470" s="600"/>
      <c r="K470" s="600"/>
      <c r="L470" s="592"/>
      <c r="M470" s="592"/>
      <c r="N470" s="592"/>
      <c r="O470" s="592"/>
      <c r="P470" s="591"/>
      <c r="Q470" s="592"/>
      <c r="R470" s="592"/>
      <c r="S470" s="592"/>
      <c r="T470" s="592"/>
      <c r="U470" s="591"/>
      <c r="V470" s="598"/>
      <c r="W470" s="592"/>
      <c r="X470" s="592"/>
      <c r="Y470" s="592"/>
      <c r="Z470" s="592"/>
      <c r="AA470" s="592"/>
      <c r="AB470" s="601"/>
      <c r="AC470" s="601"/>
      <c r="AD470" s="602"/>
      <c r="AE470" s="601"/>
      <c r="AF470" s="601"/>
      <c r="AG470" s="605"/>
      <c r="AH470" s="605"/>
      <c r="AI470" s="605"/>
      <c r="AJ470" s="605"/>
      <c r="AK470" s="605"/>
      <c r="AL470" s="605"/>
      <c r="AM470" s="605"/>
      <c r="AN470" s="605"/>
      <c r="AO470" s="605"/>
      <c r="AP470" s="605"/>
      <c r="AQ470" s="605"/>
      <c r="AR470" s="605"/>
      <c r="AS470" s="605"/>
      <c r="AT470" s="645"/>
      <c r="AU470" s="645"/>
      <c r="AV470" s="605"/>
      <c r="AW470" s="605"/>
      <c r="AX470" s="605"/>
      <c r="AY470" s="605"/>
      <c r="AZ470" s="605"/>
      <c r="BA470" s="645"/>
      <c r="BB470" s="605"/>
    </row>
    <row r="471" spans="1:54" ht="29.1" customHeight="1" thickBot="1" x14ac:dyDescent="0.3">
      <c r="A471" s="597"/>
      <c r="B471" s="592"/>
      <c r="C471" s="598"/>
      <c r="D471" s="592"/>
      <c r="E471" s="598"/>
      <c r="F471" s="591"/>
      <c r="G471" s="591"/>
      <c r="H471" s="599"/>
      <c r="I471" s="600"/>
      <c r="J471" s="600"/>
      <c r="K471" s="600"/>
      <c r="L471" s="592"/>
      <c r="M471" s="592"/>
      <c r="N471" s="592"/>
      <c r="O471" s="592"/>
      <c r="P471" s="591"/>
      <c r="Q471" s="592"/>
      <c r="R471" s="592"/>
      <c r="S471" s="592"/>
      <c r="T471" s="592"/>
      <c r="U471" s="591"/>
      <c r="V471" s="598"/>
      <c r="W471" s="592"/>
      <c r="X471" s="592"/>
      <c r="Y471" s="592"/>
      <c r="Z471" s="592"/>
      <c r="AA471" s="592"/>
      <c r="AB471" s="601"/>
      <c r="AC471" s="601"/>
      <c r="AD471" s="602"/>
      <c r="AE471" s="601"/>
      <c r="AF471" s="601"/>
      <c r="AG471" s="605"/>
      <c r="AH471" s="605"/>
      <c r="AI471" s="605"/>
      <c r="AJ471" s="605"/>
      <c r="AK471" s="605"/>
      <c r="AL471" s="605"/>
      <c r="AM471" s="605"/>
      <c r="AN471" s="605"/>
      <c r="AO471" s="605"/>
      <c r="AP471" s="605"/>
      <c r="AQ471" s="605"/>
      <c r="AR471" s="605"/>
      <c r="AS471" s="605"/>
      <c r="AT471" s="645"/>
      <c r="AU471" s="645"/>
      <c r="AV471" s="605"/>
      <c r="AW471" s="605"/>
      <c r="AX471" s="605"/>
      <c r="AY471" s="605"/>
      <c r="AZ471" s="605"/>
      <c r="BA471" s="645"/>
      <c r="BB471" s="605"/>
    </row>
    <row r="472" spans="1:54" ht="29.1" customHeight="1" thickBot="1" x14ac:dyDescent="0.3">
      <c r="A472" s="597"/>
      <c r="B472" s="592"/>
      <c r="C472" s="598"/>
      <c r="D472" s="592"/>
      <c r="E472" s="598"/>
      <c r="F472" s="591"/>
      <c r="G472" s="591"/>
      <c r="H472" s="599"/>
      <c r="I472" s="600"/>
      <c r="J472" s="600"/>
      <c r="K472" s="600"/>
      <c r="L472" s="592"/>
      <c r="M472" s="592"/>
      <c r="N472" s="592"/>
      <c r="O472" s="592"/>
      <c r="P472" s="591"/>
      <c r="Q472" s="592"/>
      <c r="R472" s="592"/>
      <c r="S472" s="592"/>
      <c r="T472" s="592"/>
      <c r="U472" s="591"/>
      <c r="V472" s="598"/>
      <c r="W472" s="592"/>
      <c r="X472" s="592"/>
      <c r="Y472" s="592"/>
      <c r="Z472" s="592"/>
      <c r="AA472" s="592"/>
      <c r="AB472" s="601"/>
      <c r="AC472" s="601"/>
      <c r="AD472" s="602"/>
      <c r="AE472" s="601"/>
      <c r="AF472" s="601"/>
      <c r="AG472" s="605"/>
      <c r="AH472" s="605"/>
      <c r="AI472" s="605"/>
      <c r="AJ472" s="605"/>
      <c r="AK472" s="605"/>
      <c r="AL472" s="605"/>
      <c r="AM472" s="605"/>
      <c r="AN472" s="605"/>
      <c r="AO472" s="605"/>
      <c r="AP472" s="605"/>
      <c r="AQ472" s="605"/>
      <c r="AR472" s="605"/>
      <c r="AS472" s="605"/>
      <c r="AT472" s="645"/>
      <c r="AU472" s="645"/>
      <c r="AV472" s="605"/>
      <c r="AW472" s="605"/>
      <c r="AX472" s="605"/>
      <c r="AY472" s="605"/>
      <c r="AZ472" s="605"/>
      <c r="BA472" s="645"/>
      <c r="BB472" s="605"/>
    </row>
    <row r="473" spans="1:54" ht="29.1" customHeight="1" thickBot="1" x14ac:dyDescent="0.3">
      <c r="A473" s="597"/>
      <c r="B473" s="592"/>
      <c r="C473" s="598"/>
      <c r="D473" s="592"/>
      <c r="E473" s="598"/>
      <c r="F473" s="591"/>
      <c r="G473" s="591"/>
      <c r="H473" s="599"/>
      <c r="I473" s="600"/>
      <c r="J473" s="600"/>
      <c r="K473" s="600"/>
      <c r="L473" s="592"/>
      <c r="M473" s="592"/>
      <c r="N473" s="592"/>
      <c r="O473" s="592"/>
      <c r="P473" s="591"/>
      <c r="Q473" s="592"/>
      <c r="R473" s="592"/>
      <c r="S473" s="592"/>
      <c r="T473" s="592"/>
      <c r="U473" s="591"/>
      <c r="V473" s="598"/>
      <c r="W473" s="592"/>
      <c r="X473" s="592"/>
      <c r="Y473" s="592"/>
      <c r="Z473" s="592"/>
      <c r="AA473" s="592"/>
      <c r="AB473" s="601"/>
      <c r="AC473" s="601"/>
      <c r="AD473" s="602"/>
      <c r="AE473" s="601"/>
      <c r="AF473" s="601"/>
      <c r="AG473" s="605"/>
      <c r="AH473" s="605"/>
      <c r="AI473" s="605"/>
      <c r="AJ473" s="605"/>
      <c r="AK473" s="605"/>
      <c r="AL473" s="605"/>
      <c r="AM473" s="605"/>
      <c r="AN473" s="605"/>
      <c r="AO473" s="605"/>
      <c r="AP473" s="605"/>
      <c r="AQ473" s="605"/>
      <c r="AR473" s="605"/>
      <c r="AS473" s="605"/>
      <c r="AT473" s="645"/>
      <c r="AU473" s="645"/>
      <c r="AV473" s="605"/>
      <c r="AW473" s="605"/>
      <c r="AX473" s="605"/>
      <c r="AY473" s="605"/>
      <c r="AZ473" s="605"/>
      <c r="BA473" s="645"/>
      <c r="BB473" s="605"/>
    </row>
    <row r="474" spans="1:54" ht="29.1" customHeight="1" thickBot="1" x14ac:dyDescent="0.3">
      <c r="A474" s="597"/>
      <c r="B474" s="592"/>
      <c r="C474" s="598"/>
      <c r="D474" s="592"/>
      <c r="E474" s="598"/>
      <c r="F474" s="591"/>
      <c r="G474" s="591"/>
      <c r="H474" s="599"/>
      <c r="I474" s="600"/>
      <c r="J474" s="600"/>
      <c r="K474" s="600"/>
      <c r="L474" s="592"/>
      <c r="M474" s="592"/>
      <c r="N474" s="592"/>
      <c r="O474" s="592"/>
      <c r="P474" s="591"/>
      <c r="Q474" s="592"/>
      <c r="R474" s="592"/>
      <c r="S474" s="592"/>
      <c r="T474" s="592"/>
      <c r="U474" s="591"/>
      <c r="V474" s="598"/>
      <c r="W474" s="592"/>
      <c r="X474" s="592"/>
      <c r="Y474" s="592"/>
      <c r="Z474" s="592"/>
      <c r="AA474" s="592"/>
      <c r="AB474" s="601"/>
      <c r="AC474" s="601"/>
      <c r="AD474" s="602"/>
      <c r="AE474" s="601"/>
      <c r="AF474" s="601"/>
      <c r="AG474" s="605"/>
      <c r="AH474" s="605"/>
      <c r="AI474" s="605"/>
      <c r="AJ474" s="605"/>
      <c r="AK474" s="605"/>
      <c r="AL474" s="605"/>
      <c r="AM474" s="605"/>
      <c r="AN474" s="605"/>
      <c r="AO474" s="605"/>
      <c r="AP474" s="605"/>
      <c r="AQ474" s="605"/>
      <c r="AR474" s="605"/>
      <c r="AS474" s="605"/>
      <c r="AT474" s="645"/>
      <c r="AU474" s="645"/>
      <c r="AV474" s="605"/>
      <c r="AW474" s="605"/>
      <c r="AX474" s="605"/>
      <c r="AY474" s="605"/>
      <c r="AZ474" s="605"/>
      <c r="BA474" s="645"/>
      <c r="BB474" s="605"/>
    </row>
    <row r="475" spans="1:54" ht="29.1" customHeight="1" thickBot="1" x14ac:dyDescent="0.3">
      <c r="A475" s="597"/>
      <c r="B475" s="592"/>
      <c r="C475" s="598"/>
      <c r="D475" s="592"/>
      <c r="E475" s="598"/>
      <c r="F475" s="591"/>
      <c r="G475" s="591"/>
      <c r="H475" s="599"/>
      <c r="I475" s="600"/>
      <c r="J475" s="600"/>
      <c r="K475" s="600"/>
      <c r="L475" s="592"/>
      <c r="M475" s="592"/>
      <c r="N475" s="592"/>
      <c r="O475" s="592"/>
      <c r="P475" s="591"/>
      <c r="Q475" s="592"/>
      <c r="R475" s="592"/>
      <c r="S475" s="592"/>
      <c r="T475" s="592"/>
      <c r="U475" s="591"/>
      <c r="V475" s="598"/>
      <c r="W475" s="592"/>
      <c r="X475" s="592"/>
      <c r="Y475" s="592"/>
      <c r="Z475" s="592"/>
      <c r="AA475" s="592"/>
      <c r="AB475" s="601"/>
      <c r="AC475" s="601"/>
      <c r="AD475" s="602"/>
      <c r="AE475" s="601"/>
      <c r="AF475" s="601"/>
      <c r="AG475" s="605"/>
      <c r="AH475" s="605"/>
      <c r="AI475" s="605"/>
      <c r="AJ475" s="605"/>
      <c r="AK475" s="605"/>
      <c r="AL475" s="605"/>
      <c r="AM475" s="605"/>
      <c r="AN475" s="605"/>
      <c r="AO475" s="605"/>
      <c r="AP475" s="605"/>
      <c r="AQ475" s="605"/>
      <c r="AR475" s="605"/>
      <c r="AS475" s="605"/>
      <c r="AT475" s="645"/>
      <c r="AU475" s="645"/>
      <c r="AV475" s="605"/>
      <c r="AW475" s="605"/>
      <c r="AX475" s="605"/>
      <c r="AY475" s="605"/>
      <c r="AZ475" s="605"/>
      <c r="BA475" s="645"/>
      <c r="BB475" s="605"/>
    </row>
    <row r="476" spans="1:54" ht="29.1" customHeight="1" thickBot="1" x14ac:dyDescent="0.3">
      <c r="A476" s="597"/>
      <c r="B476" s="592"/>
      <c r="C476" s="598"/>
      <c r="D476" s="592"/>
      <c r="E476" s="598"/>
      <c r="F476" s="591"/>
      <c r="G476" s="591"/>
      <c r="H476" s="599"/>
      <c r="I476" s="600"/>
      <c r="J476" s="600"/>
      <c r="K476" s="600"/>
      <c r="L476" s="592"/>
      <c r="M476" s="592"/>
      <c r="N476" s="592"/>
      <c r="O476" s="592"/>
      <c r="P476" s="591"/>
      <c r="Q476" s="592"/>
      <c r="R476" s="592"/>
      <c r="S476" s="592"/>
      <c r="T476" s="592"/>
      <c r="U476" s="591"/>
      <c r="V476" s="598"/>
      <c r="W476" s="592"/>
      <c r="X476" s="592"/>
      <c r="Y476" s="592"/>
      <c r="Z476" s="592"/>
      <c r="AA476" s="592"/>
      <c r="AB476" s="601"/>
      <c r="AC476" s="601"/>
      <c r="AD476" s="602"/>
      <c r="AE476" s="601"/>
      <c r="AF476" s="601"/>
      <c r="AG476" s="605"/>
      <c r="AH476" s="605"/>
      <c r="AI476" s="605"/>
      <c r="AJ476" s="605"/>
      <c r="AK476" s="605"/>
      <c r="AL476" s="605"/>
      <c r="AM476" s="605"/>
      <c r="AN476" s="605"/>
      <c r="AO476" s="605"/>
      <c r="AP476" s="605"/>
      <c r="AQ476" s="605"/>
      <c r="AR476" s="605"/>
      <c r="AS476" s="605"/>
      <c r="AT476" s="645"/>
      <c r="AU476" s="645"/>
      <c r="AV476" s="605"/>
      <c r="AW476" s="605"/>
      <c r="AX476" s="605"/>
      <c r="AY476" s="605"/>
      <c r="AZ476" s="605"/>
      <c r="BA476" s="645"/>
      <c r="BB476" s="605"/>
    </row>
    <row r="477" spans="1:54" ht="29.1" customHeight="1" thickBot="1" x14ac:dyDescent="0.3">
      <c r="A477" s="597"/>
      <c r="B477" s="592"/>
      <c r="C477" s="598"/>
      <c r="D477" s="592"/>
      <c r="E477" s="598"/>
      <c r="F477" s="591"/>
      <c r="G477" s="591"/>
      <c r="H477" s="599"/>
      <c r="I477" s="600"/>
      <c r="J477" s="600"/>
      <c r="K477" s="600"/>
      <c r="L477" s="592"/>
      <c r="M477" s="592"/>
      <c r="N477" s="592"/>
      <c r="O477" s="592"/>
      <c r="P477" s="591"/>
      <c r="Q477" s="592"/>
      <c r="R477" s="592"/>
      <c r="S477" s="592"/>
      <c r="T477" s="592"/>
      <c r="U477" s="591"/>
      <c r="V477" s="598"/>
      <c r="W477" s="592"/>
      <c r="X477" s="592"/>
      <c r="Y477" s="592"/>
      <c r="Z477" s="592"/>
      <c r="AA477" s="592"/>
      <c r="AB477" s="601"/>
      <c r="AC477" s="601"/>
      <c r="AD477" s="602"/>
      <c r="AE477" s="601"/>
      <c r="AF477" s="601"/>
      <c r="AG477" s="605"/>
      <c r="AH477" s="605"/>
      <c r="AI477" s="605"/>
      <c r="AJ477" s="605"/>
      <c r="AK477" s="605"/>
      <c r="AL477" s="605"/>
      <c r="AM477" s="605"/>
      <c r="AN477" s="605"/>
      <c r="AO477" s="605"/>
      <c r="AP477" s="605"/>
      <c r="AQ477" s="605"/>
      <c r="AR477" s="605"/>
      <c r="AS477" s="605"/>
      <c r="AT477" s="645"/>
      <c r="AU477" s="645"/>
      <c r="AV477" s="605"/>
      <c r="AW477" s="605"/>
      <c r="AX477" s="605"/>
      <c r="AY477" s="605"/>
      <c r="AZ477" s="605"/>
      <c r="BA477" s="645"/>
      <c r="BB477" s="605"/>
    </row>
    <row r="478" spans="1:54" ht="29.1" customHeight="1" thickBot="1" x14ac:dyDescent="0.3">
      <c r="A478" s="597"/>
      <c r="B478" s="592"/>
      <c r="C478" s="598"/>
      <c r="D478" s="592"/>
      <c r="E478" s="598"/>
      <c r="F478" s="591"/>
      <c r="G478" s="591"/>
      <c r="H478" s="599"/>
      <c r="I478" s="600"/>
      <c r="J478" s="600"/>
      <c r="K478" s="600"/>
      <c r="L478" s="592"/>
      <c r="M478" s="592"/>
      <c r="N478" s="592"/>
      <c r="O478" s="592"/>
      <c r="P478" s="591"/>
      <c r="Q478" s="592"/>
      <c r="R478" s="592"/>
      <c r="S478" s="592"/>
      <c r="T478" s="592"/>
      <c r="U478" s="591"/>
      <c r="V478" s="598"/>
      <c r="W478" s="592"/>
      <c r="X478" s="592"/>
      <c r="Y478" s="592"/>
      <c r="Z478" s="592"/>
      <c r="AA478" s="592"/>
      <c r="AB478" s="601"/>
      <c r="AC478" s="601"/>
      <c r="AD478" s="602"/>
      <c r="AE478" s="601"/>
      <c r="AF478" s="601"/>
      <c r="AG478" s="605"/>
      <c r="AH478" s="605"/>
      <c r="AI478" s="605"/>
      <c r="AJ478" s="605"/>
      <c r="AK478" s="605"/>
      <c r="AL478" s="605"/>
      <c r="AM478" s="605"/>
      <c r="AN478" s="605"/>
      <c r="AO478" s="605"/>
      <c r="AP478" s="605"/>
      <c r="AQ478" s="605"/>
      <c r="AR478" s="605"/>
      <c r="AS478" s="605"/>
      <c r="AT478" s="645"/>
      <c r="AU478" s="645"/>
      <c r="AV478" s="605"/>
      <c r="AW478" s="605"/>
      <c r="AX478" s="605"/>
      <c r="AY478" s="605"/>
      <c r="AZ478" s="605"/>
      <c r="BA478" s="645"/>
      <c r="BB478" s="605"/>
    </row>
    <row r="479" spans="1:54" ht="29.1" customHeight="1" thickBot="1" x14ac:dyDescent="0.3">
      <c r="A479" s="597"/>
      <c r="B479" s="592"/>
      <c r="C479" s="598"/>
      <c r="D479" s="592"/>
      <c r="E479" s="598"/>
      <c r="F479" s="591"/>
      <c r="G479" s="591"/>
      <c r="H479" s="599"/>
      <c r="I479" s="600"/>
      <c r="J479" s="600"/>
      <c r="K479" s="600"/>
      <c r="L479" s="592"/>
      <c r="M479" s="592"/>
      <c r="N479" s="592"/>
      <c r="O479" s="592"/>
      <c r="P479" s="591"/>
      <c r="Q479" s="592"/>
      <c r="R479" s="592"/>
      <c r="S479" s="592"/>
      <c r="T479" s="592"/>
      <c r="U479" s="591"/>
      <c r="V479" s="598"/>
      <c r="W479" s="592"/>
      <c r="X479" s="592"/>
      <c r="Y479" s="592"/>
      <c r="Z479" s="592"/>
      <c r="AA479" s="592"/>
      <c r="AB479" s="601"/>
      <c r="AC479" s="601"/>
      <c r="AD479" s="602"/>
      <c r="AE479" s="601"/>
      <c r="AF479" s="601"/>
      <c r="AG479" s="605"/>
      <c r="AH479" s="605"/>
      <c r="AI479" s="605"/>
      <c r="AJ479" s="605"/>
      <c r="AK479" s="605"/>
      <c r="AL479" s="605"/>
      <c r="AM479" s="605"/>
      <c r="AN479" s="605"/>
      <c r="AO479" s="605"/>
      <c r="AP479" s="605"/>
      <c r="AQ479" s="605"/>
      <c r="AR479" s="605"/>
      <c r="AS479" s="605"/>
      <c r="AT479" s="645"/>
      <c r="AU479" s="645"/>
      <c r="AV479" s="605"/>
      <c r="AW479" s="605"/>
      <c r="AX479" s="605"/>
      <c r="AY479" s="605"/>
      <c r="AZ479" s="605"/>
      <c r="BA479" s="645"/>
      <c r="BB479" s="605"/>
    </row>
    <row r="480" spans="1:54" ht="29.1" customHeight="1" thickBot="1" x14ac:dyDescent="0.3">
      <c r="A480" s="597"/>
      <c r="B480" s="592"/>
      <c r="C480" s="598"/>
      <c r="D480" s="592"/>
      <c r="E480" s="598"/>
      <c r="F480" s="591"/>
      <c r="G480" s="591"/>
      <c r="H480" s="599"/>
      <c r="I480" s="600"/>
      <c r="J480" s="600"/>
      <c r="K480" s="600"/>
      <c r="L480" s="592"/>
      <c r="M480" s="592"/>
      <c r="N480" s="592"/>
      <c r="O480" s="592"/>
      <c r="P480" s="591"/>
      <c r="Q480" s="592"/>
      <c r="R480" s="592"/>
      <c r="S480" s="592"/>
      <c r="T480" s="592"/>
      <c r="U480" s="591"/>
      <c r="V480" s="598"/>
      <c r="W480" s="592"/>
      <c r="X480" s="592"/>
      <c r="Y480" s="592"/>
      <c r="Z480" s="592"/>
      <c r="AA480" s="592"/>
      <c r="AB480" s="601"/>
      <c r="AC480" s="601"/>
      <c r="AD480" s="602"/>
      <c r="AE480" s="601"/>
      <c r="AF480" s="601"/>
      <c r="AG480" s="605"/>
      <c r="AH480" s="605"/>
      <c r="AI480" s="605"/>
      <c r="AJ480" s="605"/>
      <c r="AK480" s="605"/>
      <c r="AL480" s="605"/>
      <c r="AM480" s="605"/>
      <c r="AN480" s="605"/>
      <c r="AO480" s="605"/>
      <c r="AP480" s="605"/>
      <c r="AQ480" s="605"/>
      <c r="AR480" s="605"/>
      <c r="AS480" s="605"/>
      <c r="AT480" s="645"/>
      <c r="AU480" s="645"/>
      <c r="AV480" s="605"/>
      <c r="AW480" s="605"/>
      <c r="AX480" s="605"/>
      <c r="AY480" s="605"/>
      <c r="AZ480" s="605"/>
      <c r="BA480" s="645"/>
      <c r="BB480" s="605"/>
    </row>
    <row r="481" spans="1:54" ht="29.1" customHeight="1" thickBot="1" x14ac:dyDescent="0.3">
      <c r="A481" s="597"/>
      <c r="B481" s="592"/>
      <c r="C481" s="598"/>
      <c r="D481" s="592"/>
      <c r="E481" s="598"/>
      <c r="F481" s="591"/>
      <c r="G481" s="591"/>
      <c r="H481" s="599"/>
      <c r="I481" s="600"/>
      <c r="J481" s="600"/>
      <c r="K481" s="600"/>
      <c r="L481" s="592"/>
      <c r="M481" s="592"/>
      <c r="N481" s="592"/>
      <c r="O481" s="592"/>
      <c r="P481" s="591"/>
      <c r="Q481" s="592"/>
      <c r="R481" s="592"/>
      <c r="S481" s="592"/>
      <c r="T481" s="592"/>
      <c r="U481" s="591"/>
      <c r="V481" s="598"/>
      <c r="W481" s="592"/>
      <c r="X481" s="592"/>
      <c r="Y481" s="592"/>
      <c r="Z481" s="592"/>
      <c r="AA481" s="592"/>
      <c r="AB481" s="601"/>
      <c r="AC481" s="601"/>
      <c r="AD481" s="602"/>
      <c r="AE481" s="601"/>
      <c r="AF481" s="601"/>
      <c r="AG481" s="605"/>
      <c r="AH481" s="605"/>
      <c r="AI481" s="605"/>
      <c r="AJ481" s="605"/>
      <c r="AK481" s="605"/>
      <c r="AL481" s="605"/>
      <c r="AM481" s="605"/>
      <c r="AN481" s="605"/>
      <c r="AO481" s="605"/>
      <c r="AP481" s="605"/>
      <c r="AQ481" s="605"/>
      <c r="AR481" s="605"/>
      <c r="AS481" s="605"/>
      <c r="AT481" s="645"/>
      <c r="AU481" s="645"/>
      <c r="AV481" s="605"/>
      <c r="AW481" s="605"/>
      <c r="AX481" s="605"/>
      <c r="AY481" s="605"/>
      <c r="AZ481" s="605"/>
      <c r="BA481" s="645"/>
      <c r="BB481" s="605"/>
    </row>
    <row r="482" spans="1:54" ht="29.1" customHeight="1" thickBot="1" x14ac:dyDescent="0.3">
      <c r="A482" s="597"/>
      <c r="B482" s="592"/>
      <c r="C482" s="598"/>
      <c r="D482" s="592"/>
      <c r="E482" s="598"/>
      <c r="F482" s="591"/>
      <c r="G482" s="591"/>
      <c r="H482" s="599"/>
      <c r="I482" s="600"/>
      <c r="J482" s="600"/>
      <c r="K482" s="600"/>
      <c r="L482" s="592"/>
      <c r="M482" s="592"/>
      <c r="N482" s="592"/>
      <c r="O482" s="592"/>
      <c r="P482" s="591"/>
      <c r="Q482" s="592"/>
      <c r="R482" s="592"/>
      <c r="S482" s="592"/>
      <c r="T482" s="592"/>
      <c r="U482" s="591"/>
      <c r="V482" s="598"/>
      <c r="W482" s="592"/>
      <c r="X482" s="592"/>
      <c r="Y482" s="592"/>
      <c r="Z482" s="592"/>
      <c r="AA482" s="592"/>
      <c r="AB482" s="601"/>
      <c r="AC482" s="601"/>
      <c r="AD482" s="602"/>
      <c r="AE482" s="601"/>
      <c r="AF482" s="601"/>
      <c r="AG482" s="605"/>
      <c r="AH482" s="605"/>
      <c r="AI482" s="605"/>
      <c r="AJ482" s="605"/>
      <c r="AK482" s="605"/>
      <c r="AL482" s="605"/>
      <c r="AM482" s="605"/>
      <c r="AN482" s="605"/>
      <c r="AO482" s="605"/>
      <c r="AP482" s="605"/>
      <c r="AQ482" s="605"/>
      <c r="AR482" s="605"/>
      <c r="AS482" s="605"/>
      <c r="AT482" s="645"/>
      <c r="AU482" s="645"/>
      <c r="AV482" s="605"/>
      <c r="AW482" s="605"/>
      <c r="AX482" s="605"/>
      <c r="AY482" s="605"/>
      <c r="AZ482" s="605"/>
      <c r="BA482" s="645"/>
      <c r="BB482" s="605"/>
    </row>
    <row r="483" spans="1:54" ht="29.1" customHeight="1" thickBot="1" x14ac:dyDescent="0.3">
      <c r="A483" s="597"/>
      <c r="B483" s="592"/>
      <c r="C483" s="598"/>
      <c r="D483" s="592"/>
      <c r="E483" s="598"/>
      <c r="F483" s="591"/>
      <c r="G483" s="591"/>
      <c r="H483" s="599"/>
      <c r="I483" s="600"/>
      <c r="J483" s="600"/>
      <c r="K483" s="600"/>
      <c r="L483" s="592"/>
      <c r="M483" s="592"/>
      <c r="N483" s="592"/>
      <c r="O483" s="592"/>
      <c r="P483" s="591"/>
      <c r="Q483" s="592"/>
      <c r="R483" s="592"/>
      <c r="S483" s="592"/>
      <c r="T483" s="592"/>
      <c r="U483" s="591"/>
      <c r="V483" s="598"/>
      <c r="W483" s="592"/>
      <c r="X483" s="592"/>
      <c r="Y483" s="592"/>
      <c r="Z483" s="592"/>
      <c r="AA483" s="592"/>
      <c r="AB483" s="601"/>
      <c r="AC483" s="601"/>
      <c r="AD483" s="602"/>
      <c r="AE483" s="601"/>
      <c r="AF483" s="601"/>
      <c r="AG483" s="605"/>
      <c r="AH483" s="605"/>
      <c r="AI483" s="605"/>
      <c r="AJ483" s="605"/>
      <c r="AK483" s="605"/>
      <c r="AL483" s="605"/>
      <c r="AM483" s="605"/>
      <c r="AN483" s="605"/>
      <c r="AO483" s="605"/>
      <c r="AP483" s="605"/>
      <c r="AQ483" s="605"/>
      <c r="AR483" s="605"/>
      <c r="AS483" s="605"/>
      <c r="AT483" s="645"/>
      <c r="AU483" s="645"/>
      <c r="AV483" s="605"/>
      <c r="AW483" s="605"/>
      <c r="AX483" s="605"/>
      <c r="AY483" s="605"/>
      <c r="AZ483" s="605"/>
      <c r="BA483" s="645"/>
      <c r="BB483" s="605"/>
    </row>
    <row r="484" spans="1:54" ht="29.1" customHeight="1" thickBot="1" x14ac:dyDescent="0.3">
      <c r="A484" s="597"/>
      <c r="B484" s="592"/>
      <c r="C484" s="598"/>
      <c r="D484" s="592"/>
      <c r="E484" s="598"/>
      <c r="F484" s="591"/>
      <c r="G484" s="591"/>
      <c r="H484" s="599"/>
      <c r="I484" s="600"/>
      <c r="J484" s="600"/>
      <c r="K484" s="600"/>
      <c r="L484" s="592"/>
      <c r="M484" s="592"/>
      <c r="N484" s="592"/>
      <c r="O484" s="592"/>
      <c r="P484" s="591"/>
      <c r="Q484" s="592"/>
      <c r="R484" s="592"/>
      <c r="S484" s="592"/>
      <c r="T484" s="592"/>
      <c r="U484" s="591"/>
      <c r="V484" s="598"/>
      <c r="W484" s="592"/>
      <c r="X484" s="592"/>
      <c r="Y484" s="592"/>
      <c r="Z484" s="592"/>
      <c r="AA484" s="592"/>
      <c r="AB484" s="601"/>
      <c r="AC484" s="601"/>
      <c r="AD484" s="602"/>
      <c r="AE484" s="601"/>
      <c r="AF484" s="601"/>
      <c r="AG484" s="605"/>
      <c r="AH484" s="605"/>
      <c r="AI484" s="605"/>
      <c r="AJ484" s="605"/>
      <c r="AK484" s="605"/>
      <c r="AL484" s="605"/>
      <c r="AM484" s="605"/>
      <c r="AN484" s="605"/>
      <c r="AO484" s="605"/>
      <c r="AP484" s="605"/>
      <c r="AQ484" s="605"/>
      <c r="AR484" s="605"/>
      <c r="AS484" s="605"/>
      <c r="AT484" s="645"/>
      <c r="AU484" s="645"/>
      <c r="AV484" s="605"/>
      <c r="AW484" s="605"/>
      <c r="AX484" s="605"/>
      <c r="AY484" s="605"/>
      <c r="AZ484" s="605"/>
      <c r="BA484" s="645"/>
      <c r="BB484" s="605"/>
    </row>
    <row r="485" spans="1:54" ht="29.1" customHeight="1" thickBot="1" x14ac:dyDescent="0.3">
      <c r="A485" s="597"/>
      <c r="B485" s="592"/>
      <c r="C485" s="598"/>
      <c r="D485" s="592"/>
      <c r="E485" s="598"/>
      <c r="F485" s="591"/>
      <c r="G485" s="591"/>
      <c r="H485" s="599"/>
      <c r="I485" s="600"/>
      <c r="J485" s="600"/>
      <c r="K485" s="600"/>
      <c r="L485" s="592"/>
      <c r="M485" s="592"/>
      <c r="N485" s="592"/>
      <c r="O485" s="592"/>
      <c r="P485" s="591"/>
      <c r="Q485" s="592"/>
      <c r="R485" s="592"/>
      <c r="S485" s="592"/>
      <c r="T485" s="592"/>
      <c r="U485" s="591"/>
      <c r="V485" s="598"/>
      <c r="W485" s="592"/>
      <c r="X485" s="592"/>
      <c r="Y485" s="592"/>
      <c r="Z485" s="592"/>
      <c r="AA485" s="592"/>
      <c r="AB485" s="601"/>
      <c r="AC485" s="601"/>
      <c r="AD485" s="602"/>
      <c r="AE485" s="601"/>
      <c r="AF485" s="601"/>
      <c r="AG485" s="605"/>
      <c r="AH485" s="605"/>
      <c r="AI485" s="605"/>
      <c r="AJ485" s="605"/>
      <c r="AK485" s="605"/>
      <c r="AL485" s="605"/>
      <c r="AM485" s="605"/>
      <c r="AN485" s="605"/>
      <c r="AO485" s="605"/>
      <c r="AP485" s="605"/>
      <c r="AQ485" s="605"/>
      <c r="AR485" s="605"/>
      <c r="AS485" s="605"/>
      <c r="AT485" s="645"/>
      <c r="AU485" s="645"/>
      <c r="AV485" s="605"/>
      <c r="AW485" s="605"/>
      <c r="AX485" s="605"/>
      <c r="AY485" s="605"/>
      <c r="AZ485" s="605"/>
      <c r="BA485" s="645"/>
      <c r="BB485" s="605"/>
    </row>
    <row r="486" spans="1:54" ht="29.1" customHeight="1" thickBot="1" x14ac:dyDescent="0.3">
      <c r="A486" s="597"/>
      <c r="B486" s="592"/>
      <c r="C486" s="598"/>
      <c r="D486" s="592"/>
      <c r="E486" s="598"/>
      <c r="F486" s="591"/>
      <c r="G486" s="591"/>
      <c r="H486" s="599"/>
      <c r="I486" s="600"/>
      <c r="J486" s="600"/>
      <c r="K486" s="600"/>
      <c r="L486" s="592"/>
      <c r="M486" s="592"/>
      <c r="N486" s="592"/>
      <c r="O486" s="592"/>
      <c r="P486" s="591"/>
      <c r="Q486" s="592"/>
      <c r="R486" s="592"/>
      <c r="S486" s="592"/>
      <c r="T486" s="592"/>
      <c r="U486" s="591"/>
      <c r="V486" s="598"/>
      <c r="W486" s="592"/>
      <c r="X486" s="592"/>
      <c r="Y486" s="592"/>
      <c r="Z486" s="592"/>
      <c r="AA486" s="592"/>
      <c r="AB486" s="601"/>
      <c r="AC486" s="601"/>
      <c r="AD486" s="602"/>
      <c r="AE486" s="601"/>
      <c r="AF486" s="601"/>
      <c r="AG486" s="605"/>
      <c r="AH486" s="605"/>
      <c r="AI486" s="605"/>
      <c r="AJ486" s="605"/>
      <c r="AK486" s="605"/>
      <c r="AL486" s="605"/>
      <c r="AM486" s="605"/>
      <c r="AN486" s="605"/>
      <c r="AO486" s="605"/>
      <c r="AP486" s="605"/>
      <c r="AQ486" s="605"/>
      <c r="AR486" s="605"/>
      <c r="AS486" s="605"/>
      <c r="AT486" s="645"/>
      <c r="AU486" s="645"/>
      <c r="AV486" s="605"/>
      <c r="AW486" s="605"/>
      <c r="AX486" s="605"/>
      <c r="AY486" s="605"/>
      <c r="AZ486" s="605"/>
      <c r="BA486" s="645"/>
      <c r="BB486" s="605"/>
    </row>
    <row r="487" spans="1:54" ht="29.1" customHeight="1" thickBot="1" x14ac:dyDescent="0.3">
      <c r="A487" s="597"/>
      <c r="B487" s="592"/>
      <c r="C487" s="598"/>
      <c r="D487" s="592"/>
      <c r="E487" s="598"/>
      <c r="F487" s="591"/>
      <c r="G487" s="591"/>
      <c r="H487" s="599"/>
      <c r="I487" s="600"/>
      <c r="J487" s="600"/>
      <c r="K487" s="600"/>
      <c r="L487" s="592"/>
      <c r="M487" s="592"/>
      <c r="N487" s="592"/>
      <c r="O487" s="592"/>
      <c r="P487" s="591"/>
      <c r="Q487" s="592"/>
      <c r="R487" s="592"/>
      <c r="S487" s="592"/>
      <c r="T487" s="592"/>
      <c r="U487" s="591"/>
      <c r="V487" s="598"/>
      <c r="W487" s="592"/>
      <c r="X487" s="592"/>
      <c r="Y487" s="592"/>
      <c r="Z487" s="592"/>
      <c r="AA487" s="592"/>
      <c r="AB487" s="601"/>
      <c r="AC487" s="601"/>
      <c r="AD487" s="602"/>
      <c r="AE487" s="601"/>
      <c r="AF487" s="601"/>
      <c r="AG487" s="605"/>
      <c r="AH487" s="605"/>
      <c r="AI487" s="605"/>
      <c r="AJ487" s="605"/>
      <c r="AK487" s="605"/>
      <c r="AL487" s="605"/>
      <c r="AM487" s="605"/>
      <c r="AN487" s="605"/>
      <c r="AO487" s="605"/>
      <c r="AP487" s="605"/>
      <c r="AQ487" s="605"/>
      <c r="AR487" s="605"/>
      <c r="AS487" s="605"/>
      <c r="AT487" s="645"/>
      <c r="AU487" s="645"/>
      <c r="AV487" s="605"/>
      <c r="AW487" s="605"/>
      <c r="AX487" s="605"/>
      <c r="AY487" s="605"/>
      <c r="AZ487" s="605"/>
      <c r="BA487" s="645"/>
      <c r="BB487" s="605"/>
    </row>
    <row r="488" spans="1:54" ht="29.1" customHeight="1" thickBot="1" x14ac:dyDescent="0.3">
      <c r="A488" s="597"/>
      <c r="B488" s="592"/>
      <c r="C488" s="598"/>
      <c r="D488" s="592"/>
      <c r="E488" s="598"/>
      <c r="F488" s="591"/>
      <c r="G488" s="591"/>
      <c r="H488" s="599"/>
      <c r="I488" s="600"/>
      <c r="J488" s="600"/>
      <c r="K488" s="600"/>
      <c r="L488" s="592"/>
      <c r="M488" s="592"/>
      <c r="N488" s="592"/>
      <c r="O488" s="592"/>
      <c r="P488" s="591"/>
      <c r="Q488" s="592"/>
      <c r="R488" s="592"/>
      <c r="S488" s="592"/>
      <c r="T488" s="592"/>
      <c r="U488" s="591"/>
      <c r="V488" s="598"/>
      <c r="W488" s="592"/>
      <c r="X488" s="592"/>
      <c r="Y488" s="592"/>
      <c r="Z488" s="592"/>
      <c r="AA488" s="592"/>
      <c r="AB488" s="601"/>
      <c r="AC488" s="601"/>
      <c r="AD488" s="602"/>
      <c r="AE488" s="601"/>
      <c r="AF488" s="601"/>
      <c r="AG488" s="605"/>
      <c r="AH488" s="605"/>
      <c r="AI488" s="605"/>
      <c r="AJ488" s="605"/>
      <c r="AK488" s="605"/>
      <c r="AL488" s="605"/>
      <c r="AM488" s="605"/>
      <c r="AN488" s="605"/>
      <c r="AO488" s="605"/>
      <c r="AP488" s="605"/>
      <c r="AQ488" s="605"/>
      <c r="AR488" s="605"/>
      <c r="AS488" s="605"/>
      <c r="AT488" s="645"/>
      <c r="AU488" s="645"/>
      <c r="AV488" s="605"/>
      <c r="AW488" s="605"/>
      <c r="AX488" s="605"/>
      <c r="AY488" s="605"/>
      <c r="AZ488" s="605"/>
      <c r="BA488" s="645"/>
      <c r="BB488" s="605"/>
    </row>
    <row r="489" spans="1:54" ht="29.1" customHeight="1" thickBot="1" x14ac:dyDescent="0.3">
      <c r="A489" s="597"/>
      <c r="B489" s="592"/>
      <c r="C489" s="598"/>
      <c r="D489" s="592"/>
      <c r="E489" s="598"/>
      <c r="F489" s="591"/>
      <c r="G489" s="591"/>
      <c r="H489" s="599"/>
      <c r="I489" s="600"/>
      <c r="J489" s="600"/>
      <c r="K489" s="600"/>
      <c r="L489" s="592"/>
      <c r="M489" s="592"/>
      <c r="N489" s="592"/>
      <c r="O489" s="592"/>
      <c r="P489" s="591"/>
      <c r="Q489" s="592"/>
      <c r="R489" s="592"/>
      <c r="S489" s="592"/>
      <c r="T489" s="592"/>
      <c r="U489" s="591"/>
      <c r="V489" s="598"/>
      <c r="W489" s="592"/>
      <c r="X489" s="592"/>
      <c r="Y489" s="592"/>
      <c r="Z489" s="592"/>
      <c r="AA489" s="592"/>
      <c r="AB489" s="601"/>
      <c r="AC489" s="601"/>
      <c r="AD489" s="602"/>
      <c r="AE489" s="601"/>
      <c r="AF489" s="601"/>
      <c r="AG489" s="605"/>
      <c r="AH489" s="605"/>
      <c r="AI489" s="605"/>
      <c r="AJ489" s="605"/>
      <c r="AK489" s="605"/>
      <c r="AL489" s="605"/>
      <c r="AM489" s="605"/>
      <c r="AN489" s="605"/>
      <c r="AO489" s="605"/>
      <c r="AP489" s="605"/>
      <c r="AQ489" s="605"/>
      <c r="AR489" s="605"/>
      <c r="AS489" s="605"/>
      <c r="AT489" s="645"/>
      <c r="AU489" s="645"/>
      <c r="AV489" s="605"/>
      <c r="AW489" s="605"/>
      <c r="AX489" s="605"/>
      <c r="AY489" s="605"/>
      <c r="AZ489" s="605"/>
      <c r="BA489" s="645"/>
      <c r="BB489" s="605"/>
    </row>
    <row r="490" spans="1:54" ht="29.1" customHeight="1" thickBot="1" x14ac:dyDescent="0.3">
      <c r="A490" s="597"/>
      <c r="B490" s="592"/>
      <c r="C490" s="598"/>
      <c r="D490" s="592"/>
      <c r="E490" s="598"/>
      <c r="F490" s="591"/>
      <c r="G490" s="591"/>
      <c r="H490" s="599"/>
      <c r="I490" s="600"/>
      <c r="J490" s="600"/>
      <c r="K490" s="600"/>
      <c r="L490" s="592"/>
      <c r="M490" s="592"/>
      <c r="N490" s="592"/>
      <c r="O490" s="592"/>
      <c r="P490" s="591"/>
      <c r="Q490" s="592"/>
      <c r="R490" s="592"/>
      <c r="S490" s="592"/>
      <c r="T490" s="592"/>
      <c r="U490" s="591"/>
      <c r="V490" s="598"/>
      <c r="W490" s="592"/>
      <c r="X490" s="592"/>
      <c r="Y490" s="592"/>
      <c r="Z490" s="592"/>
      <c r="AA490" s="592"/>
      <c r="AB490" s="601"/>
      <c r="AC490" s="601"/>
      <c r="AD490" s="602"/>
      <c r="AE490" s="601"/>
      <c r="AF490" s="601"/>
      <c r="AG490" s="605"/>
      <c r="AH490" s="605"/>
      <c r="AI490" s="605"/>
      <c r="AJ490" s="605"/>
      <c r="AK490" s="605"/>
      <c r="AL490" s="605"/>
      <c r="AM490" s="605"/>
      <c r="AN490" s="605"/>
      <c r="AO490" s="605"/>
      <c r="AP490" s="605"/>
      <c r="AQ490" s="605"/>
      <c r="AR490" s="605"/>
      <c r="AS490" s="605"/>
      <c r="AT490" s="645"/>
      <c r="AU490" s="645"/>
      <c r="AV490" s="605"/>
      <c r="AW490" s="605"/>
      <c r="AX490" s="605"/>
      <c r="AY490" s="605"/>
      <c r="AZ490" s="605"/>
      <c r="BA490" s="645"/>
      <c r="BB490" s="605"/>
    </row>
    <row r="491" spans="1:54" ht="29.1" customHeight="1" thickBot="1" x14ac:dyDescent="0.3">
      <c r="A491" s="597"/>
      <c r="B491" s="592"/>
      <c r="C491" s="598"/>
      <c r="D491" s="592"/>
      <c r="E491" s="598"/>
      <c r="F491" s="591"/>
      <c r="G491" s="591"/>
      <c r="H491" s="599"/>
      <c r="I491" s="600"/>
      <c r="J491" s="600"/>
      <c r="K491" s="600"/>
      <c r="L491" s="592"/>
      <c r="M491" s="592"/>
      <c r="N491" s="592"/>
      <c r="O491" s="592"/>
      <c r="P491" s="591"/>
      <c r="Q491" s="592"/>
      <c r="R491" s="592"/>
      <c r="S491" s="592"/>
      <c r="T491" s="592"/>
      <c r="U491" s="591"/>
      <c r="V491" s="598"/>
      <c r="W491" s="592"/>
      <c r="X491" s="592"/>
      <c r="Y491" s="592"/>
      <c r="Z491" s="592"/>
      <c r="AA491" s="592"/>
      <c r="AB491" s="601"/>
      <c r="AC491" s="601"/>
      <c r="AD491" s="602"/>
      <c r="AE491" s="601"/>
      <c r="AF491" s="601"/>
      <c r="AG491" s="605"/>
      <c r="AH491" s="605"/>
      <c r="AI491" s="605"/>
      <c r="AJ491" s="605"/>
      <c r="AK491" s="605"/>
      <c r="AL491" s="605"/>
      <c r="AM491" s="605"/>
      <c r="AN491" s="605"/>
      <c r="AO491" s="605"/>
      <c r="AP491" s="605"/>
      <c r="AQ491" s="605"/>
      <c r="AR491" s="605"/>
      <c r="AS491" s="605"/>
      <c r="AT491" s="645"/>
      <c r="AU491" s="645"/>
      <c r="AV491" s="605"/>
      <c r="AW491" s="605"/>
      <c r="AX491" s="605"/>
      <c r="AY491" s="605"/>
      <c r="AZ491" s="605"/>
      <c r="BA491" s="645"/>
      <c r="BB491" s="605"/>
    </row>
    <row r="492" spans="1:54" ht="29.1" customHeight="1" thickBot="1" x14ac:dyDescent="0.3">
      <c r="A492" s="597"/>
      <c r="B492" s="592"/>
      <c r="C492" s="598"/>
      <c r="D492" s="592"/>
      <c r="E492" s="598"/>
      <c r="F492" s="591"/>
      <c r="G492" s="591"/>
      <c r="H492" s="599"/>
      <c r="I492" s="600"/>
      <c r="J492" s="600"/>
      <c r="K492" s="600"/>
      <c r="L492" s="592"/>
      <c r="M492" s="592"/>
      <c r="N492" s="592"/>
      <c r="O492" s="592"/>
      <c r="P492" s="591"/>
      <c r="Q492" s="592"/>
      <c r="R492" s="592"/>
      <c r="S492" s="592"/>
      <c r="T492" s="592"/>
      <c r="U492" s="591"/>
      <c r="V492" s="598"/>
      <c r="W492" s="592"/>
      <c r="X492" s="592"/>
      <c r="Y492" s="592"/>
      <c r="Z492" s="592"/>
      <c r="AA492" s="592"/>
      <c r="AB492" s="601"/>
      <c r="AC492" s="601"/>
      <c r="AD492" s="602"/>
      <c r="AE492" s="601"/>
      <c r="AF492" s="601"/>
      <c r="AG492" s="605"/>
      <c r="AH492" s="605"/>
      <c r="AI492" s="605"/>
      <c r="AJ492" s="605"/>
      <c r="AK492" s="605"/>
      <c r="AL492" s="605"/>
      <c r="AM492" s="605"/>
      <c r="AN492" s="605"/>
      <c r="AO492" s="605"/>
      <c r="AP492" s="605"/>
      <c r="AQ492" s="605"/>
      <c r="AR492" s="605"/>
      <c r="AS492" s="605"/>
      <c r="AT492" s="645"/>
      <c r="AU492" s="645"/>
      <c r="AV492" s="605"/>
      <c r="AW492" s="605"/>
      <c r="AX492" s="605"/>
      <c r="AY492" s="605"/>
      <c r="AZ492" s="605"/>
      <c r="BA492" s="645"/>
      <c r="BB492" s="605"/>
    </row>
    <row r="493" spans="1:54" ht="29.1" customHeight="1" thickBot="1" x14ac:dyDescent="0.3">
      <c r="A493" s="597"/>
      <c r="B493" s="592"/>
      <c r="C493" s="598"/>
      <c r="D493" s="592"/>
      <c r="E493" s="598"/>
      <c r="F493" s="591"/>
      <c r="G493" s="591"/>
      <c r="H493" s="599"/>
      <c r="I493" s="600"/>
      <c r="J493" s="600"/>
      <c r="K493" s="600"/>
      <c r="L493" s="592"/>
      <c r="M493" s="592"/>
      <c r="N493" s="592"/>
      <c r="O493" s="592"/>
      <c r="P493" s="591"/>
      <c r="Q493" s="592"/>
      <c r="R493" s="592"/>
      <c r="S493" s="592"/>
      <c r="T493" s="592"/>
      <c r="U493" s="591"/>
      <c r="V493" s="598"/>
      <c r="W493" s="592"/>
      <c r="X493" s="592"/>
      <c r="Y493" s="592"/>
      <c r="Z493" s="592"/>
      <c r="AA493" s="592"/>
      <c r="AB493" s="601"/>
      <c r="AC493" s="601"/>
      <c r="AD493" s="602"/>
      <c r="AE493" s="601"/>
      <c r="AF493" s="601"/>
      <c r="AG493" s="605"/>
      <c r="AH493" s="605"/>
      <c r="AI493" s="605"/>
      <c r="AJ493" s="605"/>
      <c r="AK493" s="605"/>
      <c r="AL493" s="605"/>
      <c r="AM493" s="605"/>
      <c r="AN493" s="605"/>
      <c r="AO493" s="605"/>
      <c r="AP493" s="605"/>
      <c r="AQ493" s="605"/>
      <c r="AR493" s="605"/>
      <c r="AS493" s="605"/>
      <c r="AT493" s="645"/>
      <c r="AU493" s="645"/>
      <c r="AV493" s="605"/>
      <c r="AW493" s="605"/>
      <c r="AX493" s="605"/>
      <c r="AY493" s="605"/>
      <c r="AZ493" s="605"/>
      <c r="BA493" s="645"/>
      <c r="BB493" s="605"/>
    </row>
    <row r="494" spans="1:54" ht="29.1" customHeight="1" thickBot="1" x14ac:dyDescent="0.3">
      <c r="A494" s="597"/>
      <c r="B494" s="592"/>
      <c r="C494" s="598"/>
      <c r="D494" s="592"/>
      <c r="E494" s="598"/>
      <c r="F494" s="591"/>
      <c r="G494" s="591"/>
      <c r="H494" s="599"/>
      <c r="I494" s="600"/>
      <c r="J494" s="600"/>
      <c r="K494" s="600"/>
      <c r="L494" s="592"/>
      <c r="M494" s="592"/>
      <c r="N494" s="592"/>
      <c r="O494" s="592"/>
      <c r="P494" s="591"/>
      <c r="Q494" s="592"/>
      <c r="R494" s="592"/>
      <c r="S494" s="592"/>
      <c r="T494" s="592"/>
      <c r="U494" s="591"/>
      <c r="V494" s="598"/>
      <c r="W494" s="592"/>
      <c r="X494" s="592"/>
      <c r="Y494" s="592"/>
      <c r="Z494" s="592"/>
      <c r="AA494" s="592"/>
      <c r="AB494" s="601"/>
      <c r="AC494" s="601"/>
      <c r="AD494" s="602"/>
      <c r="AE494" s="601"/>
      <c r="AF494" s="601"/>
      <c r="AG494" s="605"/>
      <c r="AH494" s="605"/>
      <c r="AI494" s="605"/>
      <c r="AJ494" s="605"/>
      <c r="AK494" s="605"/>
      <c r="AL494" s="605"/>
      <c r="AM494" s="605"/>
      <c r="AN494" s="605"/>
      <c r="AO494" s="605"/>
      <c r="AP494" s="605"/>
      <c r="AQ494" s="605"/>
      <c r="AR494" s="605"/>
      <c r="AS494" s="605"/>
      <c r="AT494" s="645"/>
      <c r="AU494" s="645"/>
      <c r="AV494" s="605"/>
      <c r="AW494" s="605"/>
      <c r="AX494" s="605"/>
      <c r="AY494" s="605"/>
      <c r="AZ494" s="605"/>
      <c r="BA494" s="645"/>
      <c r="BB494" s="605"/>
    </row>
    <row r="495" spans="1:54" ht="29.1" customHeight="1" thickBot="1" x14ac:dyDescent="0.3">
      <c r="A495" s="597"/>
      <c r="B495" s="592"/>
      <c r="C495" s="598"/>
      <c r="D495" s="592"/>
      <c r="E495" s="598"/>
      <c r="F495" s="591"/>
      <c r="G495" s="591"/>
      <c r="H495" s="599"/>
      <c r="I495" s="600"/>
      <c r="J495" s="600"/>
      <c r="K495" s="600"/>
      <c r="L495" s="592"/>
      <c r="M495" s="592"/>
      <c r="N495" s="592"/>
      <c r="O495" s="592"/>
      <c r="P495" s="591"/>
      <c r="Q495" s="592"/>
      <c r="R495" s="592"/>
      <c r="S495" s="592"/>
      <c r="T495" s="592"/>
      <c r="U495" s="591"/>
      <c r="V495" s="598"/>
      <c r="W495" s="592"/>
      <c r="X495" s="592"/>
      <c r="Y495" s="592"/>
      <c r="Z495" s="592"/>
      <c r="AA495" s="592"/>
      <c r="AB495" s="601"/>
      <c r="AC495" s="601"/>
      <c r="AD495" s="602"/>
      <c r="AE495" s="601"/>
      <c r="AF495" s="601"/>
      <c r="AG495" s="605"/>
      <c r="AH495" s="605"/>
      <c r="AI495" s="605"/>
      <c r="AJ495" s="605"/>
      <c r="AK495" s="605"/>
      <c r="AL495" s="605"/>
      <c r="AM495" s="605"/>
      <c r="AN495" s="605"/>
      <c r="AO495" s="605"/>
      <c r="AP495" s="605"/>
      <c r="AQ495" s="605"/>
      <c r="AR495" s="605"/>
      <c r="AS495" s="605"/>
      <c r="AT495" s="645"/>
      <c r="AU495" s="645"/>
      <c r="AV495" s="605"/>
      <c r="AW495" s="605"/>
      <c r="AX495" s="605"/>
      <c r="AY495" s="605"/>
      <c r="AZ495" s="605"/>
      <c r="BA495" s="645"/>
      <c r="BB495" s="605"/>
    </row>
    <row r="496" spans="1:54" ht="29.1" customHeight="1" thickBot="1" x14ac:dyDescent="0.3">
      <c r="A496" s="597"/>
      <c r="B496" s="592"/>
      <c r="C496" s="598"/>
      <c r="D496" s="592"/>
      <c r="E496" s="598"/>
      <c r="F496" s="591"/>
      <c r="G496" s="591"/>
      <c r="H496" s="599"/>
      <c r="I496" s="600"/>
      <c r="J496" s="600"/>
      <c r="K496" s="600"/>
      <c r="L496" s="592"/>
      <c r="M496" s="592"/>
      <c r="N496" s="592"/>
      <c r="O496" s="592"/>
      <c r="P496" s="591"/>
      <c r="Q496" s="592"/>
      <c r="R496" s="592"/>
      <c r="S496" s="592"/>
      <c r="T496" s="592"/>
      <c r="U496" s="591"/>
      <c r="V496" s="598"/>
      <c r="W496" s="592"/>
      <c r="X496" s="592"/>
      <c r="Y496" s="592"/>
      <c r="Z496" s="592"/>
      <c r="AA496" s="592"/>
      <c r="AB496" s="601"/>
      <c r="AC496" s="601"/>
      <c r="AD496" s="602"/>
      <c r="AE496" s="601"/>
      <c r="AF496" s="601"/>
      <c r="AG496" s="605"/>
      <c r="AH496" s="605"/>
      <c r="AI496" s="605"/>
      <c r="AJ496" s="605"/>
      <c r="AK496" s="605"/>
      <c r="AL496" s="605"/>
      <c r="AM496" s="605"/>
      <c r="AN496" s="605"/>
      <c r="AO496" s="605"/>
      <c r="AP496" s="605"/>
      <c r="AQ496" s="605"/>
      <c r="AR496" s="605"/>
      <c r="AS496" s="605"/>
      <c r="AT496" s="645"/>
      <c r="AU496" s="645"/>
      <c r="AV496" s="605"/>
      <c r="AW496" s="605"/>
      <c r="AX496" s="605"/>
      <c r="AY496" s="605"/>
      <c r="AZ496" s="605"/>
      <c r="BA496" s="645"/>
      <c r="BB496" s="605"/>
    </row>
    <row r="497" spans="1:54" ht="29.1" customHeight="1" thickBot="1" x14ac:dyDescent="0.3">
      <c r="A497" s="597"/>
      <c r="B497" s="592"/>
      <c r="C497" s="598"/>
      <c r="D497" s="592"/>
      <c r="E497" s="598"/>
      <c r="F497" s="591"/>
      <c r="G497" s="591"/>
      <c r="H497" s="599"/>
      <c r="I497" s="600"/>
      <c r="J497" s="600"/>
      <c r="K497" s="600"/>
      <c r="L497" s="592"/>
      <c r="M497" s="592"/>
      <c r="N497" s="592"/>
      <c r="O497" s="592"/>
      <c r="P497" s="591"/>
      <c r="Q497" s="592"/>
      <c r="R497" s="592"/>
      <c r="S497" s="592"/>
      <c r="T497" s="592"/>
      <c r="U497" s="591"/>
      <c r="V497" s="598"/>
      <c r="W497" s="592"/>
      <c r="X497" s="592"/>
      <c r="Y497" s="592"/>
      <c r="Z497" s="592"/>
      <c r="AA497" s="592"/>
      <c r="AB497" s="601"/>
      <c r="AC497" s="601"/>
      <c r="AD497" s="602"/>
      <c r="AE497" s="601"/>
      <c r="AF497" s="601"/>
      <c r="AG497" s="605"/>
      <c r="AH497" s="605"/>
      <c r="AI497" s="605"/>
      <c r="AJ497" s="605"/>
      <c r="AK497" s="605"/>
      <c r="AL497" s="605"/>
      <c r="AM497" s="605"/>
      <c r="AN497" s="605"/>
      <c r="AO497" s="605"/>
      <c r="AP497" s="605"/>
      <c r="AQ497" s="605"/>
      <c r="AR497" s="605"/>
      <c r="AS497" s="605"/>
      <c r="AT497" s="645"/>
      <c r="AU497" s="645"/>
      <c r="AV497" s="605"/>
      <c r="AW497" s="605"/>
      <c r="AX497" s="605"/>
      <c r="AY497" s="605"/>
      <c r="AZ497" s="605"/>
      <c r="BA497" s="645"/>
      <c r="BB497" s="605"/>
    </row>
    <row r="498" spans="1:54" ht="29.1" customHeight="1" thickBot="1" x14ac:dyDescent="0.3">
      <c r="A498" s="597"/>
      <c r="B498" s="592"/>
      <c r="C498" s="598"/>
      <c r="D498" s="592"/>
      <c r="E498" s="598"/>
      <c r="F498" s="591"/>
      <c r="G498" s="591"/>
      <c r="H498" s="599"/>
      <c r="I498" s="600"/>
      <c r="J498" s="600"/>
      <c r="K498" s="600"/>
      <c r="L498" s="592"/>
      <c r="M498" s="592"/>
      <c r="N498" s="592"/>
      <c r="O498" s="592"/>
      <c r="P498" s="591"/>
      <c r="Q498" s="592"/>
      <c r="R498" s="592"/>
      <c r="S498" s="592"/>
      <c r="T498" s="592"/>
      <c r="U498" s="591"/>
      <c r="V498" s="598"/>
      <c r="W498" s="592"/>
      <c r="X498" s="592"/>
      <c r="Y498" s="592"/>
      <c r="Z498" s="592"/>
      <c r="AA498" s="592"/>
      <c r="AB498" s="601"/>
      <c r="AC498" s="601"/>
      <c r="AD498" s="602"/>
      <c r="AE498" s="601"/>
      <c r="AF498" s="601"/>
      <c r="AG498" s="605"/>
      <c r="AH498" s="605"/>
      <c r="AI498" s="605"/>
      <c r="AJ498" s="605"/>
      <c r="AK498" s="605"/>
      <c r="AL498" s="605"/>
      <c r="AM498" s="605"/>
      <c r="AN498" s="605"/>
      <c r="AO498" s="605"/>
      <c r="AP498" s="605"/>
      <c r="AQ498" s="605"/>
      <c r="AR498" s="605"/>
      <c r="AS498" s="605"/>
      <c r="AT498" s="645"/>
      <c r="AU498" s="645"/>
      <c r="AV498" s="605"/>
      <c r="AW498" s="605"/>
      <c r="AX498" s="605"/>
      <c r="AY498" s="605"/>
      <c r="AZ498" s="605"/>
      <c r="BA498" s="645"/>
      <c r="BB498" s="605"/>
    </row>
    <row r="499" spans="1:54" ht="29.1" customHeight="1" thickBot="1" x14ac:dyDescent="0.3">
      <c r="A499" s="597"/>
      <c r="B499" s="592"/>
      <c r="C499" s="598"/>
      <c r="D499" s="592"/>
      <c r="E499" s="598"/>
      <c r="F499" s="591"/>
      <c r="G499" s="591"/>
      <c r="H499" s="599"/>
      <c r="I499" s="600"/>
      <c r="J499" s="600"/>
      <c r="K499" s="600"/>
      <c r="L499" s="592"/>
      <c r="M499" s="592"/>
      <c r="N499" s="592"/>
      <c r="O499" s="592"/>
      <c r="P499" s="591"/>
      <c r="Q499" s="592"/>
      <c r="R499" s="592"/>
      <c r="S499" s="592"/>
      <c r="T499" s="592"/>
      <c r="U499" s="591"/>
      <c r="V499" s="598"/>
      <c r="W499" s="592"/>
      <c r="X499" s="592"/>
      <c r="Y499" s="592"/>
      <c r="Z499" s="592"/>
      <c r="AA499" s="592"/>
      <c r="AB499" s="601"/>
      <c r="AC499" s="601"/>
      <c r="AD499" s="602"/>
      <c r="AE499" s="601"/>
      <c r="AF499" s="601"/>
      <c r="AG499" s="605"/>
      <c r="AH499" s="605"/>
      <c r="AI499" s="605"/>
      <c r="AJ499" s="605"/>
      <c r="AK499" s="605"/>
      <c r="AL499" s="605"/>
      <c r="AM499" s="605"/>
      <c r="AN499" s="605"/>
      <c r="AO499" s="605"/>
      <c r="AP499" s="605"/>
      <c r="AQ499" s="605"/>
      <c r="AR499" s="605"/>
      <c r="AS499" s="605"/>
      <c r="AT499" s="645"/>
      <c r="AU499" s="645"/>
      <c r="AV499" s="605"/>
      <c r="AW499" s="605"/>
      <c r="AX499" s="605"/>
      <c r="AY499" s="605"/>
      <c r="AZ499" s="605"/>
      <c r="BA499" s="645"/>
      <c r="BB499" s="605"/>
    </row>
    <row r="500" spans="1:54" ht="29.1" customHeight="1" thickBot="1" x14ac:dyDescent="0.3">
      <c r="A500" s="597"/>
      <c r="B500" s="592"/>
      <c r="C500" s="598"/>
      <c r="D500" s="592"/>
      <c r="E500" s="598"/>
      <c r="F500" s="591"/>
      <c r="G500" s="591"/>
      <c r="H500" s="599"/>
      <c r="I500" s="600"/>
      <c r="J500" s="600"/>
      <c r="K500" s="600"/>
      <c r="L500" s="592"/>
      <c r="M500" s="592"/>
      <c r="N500" s="592"/>
      <c r="O500" s="592"/>
      <c r="P500" s="591"/>
      <c r="Q500" s="592"/>
      <c r="R500" s="592"/>
      <c r="S500" s="592"/>
      <c r="T500" s="592"/>
      <c r="U500" s="591"/>
      <c r="V500" s="598"/>
      <c r="W500" s="592"/>
      <c r="X500" s="592"/>
      <c r="Y500" s="592"/>
      <c r="Z500" s="592"/>
      <c r="AA500" s="592"/>
      <c r="AB500" s="601"/>
      <c r="AC500" s="601"/>
      <c r="AD500" s="602"/>
      <c r="AE500" s="601"/>
      <c r="AF500" s="601"/>
      <c r="AG500" s="605"/>
      <c r="AH500" s="605"/>
      <c r="AI500" s="605"/>
      <c r="AJ500" s="605"/>
      <c r="AK500" s="605"/>
      <c r="AL500" s="605"/>
      <c r="AM500" s="605"/>
      <c r="AN500" s="605"/>
      <c r="AO500" s="605"/>
      <c r="AP500" s="605"/>
      <c r="AQ500" s="605"/>
      <c r="AR500" s="605"/>
      <c r="AS500" s="605"/>
      <c r="AT500" s="645"/>
      <c r="AU500" s="645"/>
      <c r="AV500" s="605"/>
      <c r="AW500" s="605"/>
      <c r="AX500" s="605"/>
      <c r="AY500" s="605"/>
      <c r="AZ500" s="605"/>
      <c r="BA500" s="645"/>
      <c r="BB500" s="605"/>
    </row>
    <row r="501" spans="1:54" ht="29.1" customHeight="1" thickBot="1" x14ac:dyDescent="0.3">
      <c r="A501" s="597"/>
      <c r="B501" s="592"/>
      <c r="C501" s="598"/>
      <c r="D501" s="592"/>
      <c r="E501" s="598"/>
      <c r="F501" s="591"/>
      <c r="G501" s="591"/>
      <c r="H501" s="599"/>
      <c r="I501" s="600"/>
      <c r="J501" s="600"/>
      <c r="K501" s="600"/>
      <c r="L501" s="592"/>
      <c r="M501" s="592"/>
      <c r="N501" s="592"/>
      <c r="O501" s="592"/>
      <c r="P501" s="591"/>
      <c r="Q501" s="592"/>
      <c r="R501" s="592"/>
      <c r="S501" s="592"/>
      <c r="T501" s="592"/>
      <c r="U501" s="591"/>
      <c r="V501" s="598"/>
      <c r="W501" s="592"/>
      <c r="X501" s="592"/>
      <c r="Y501" s="592"/>
      <c r="Z501" s="592"/>
      <c r="AA501" s="592"/>
      <c r="AB501" s="601"/>
      <c r="AC501" s="601"/>
      <c r="AD501" s="602"/>
      <c r="AE501" s="601"/>
      <c r="AF501" s="601"/>
      <c r="AG501" s="605"/>
      <c r="AH501" s="605"/>
      <c r="AI501" s="605"/>
      <c r="AJ501" s="605"/>
      <c r="AK501" s="605"/>
      <c r="AL501" s="605"/>
      <c r="AM501" s="605"/>
      <c r="AN501" s="605"/>
      <c r="AO501" s="605"/>
      <c r="AP501" s="605"/>
      <c r="AQ501" s="605"/>
      <c r="AR501" s="605"/>
      <c r="AS501" s="605"/>
      <c r="AT501" s="645"/>
      <c r="AU501" s="645"/>
      <c r="AV501" s="605"/>
      <c r="AW501" s="605"/>
      <c r="AX501" s="605"/>
      <c r="AY501" s="605"/>
      <c r="AZ501" s="605"/>
      <c r="BA501" s="645"/>
      <c r="BB501" s="605"/>
    </row>
    <row r="502" spans="1:54" ht="29.1" customHeight="1" thickBot="1" x14ac:dyDescent="0.3">
      <c r="A502" s="597"/>
      <c r="B502" s="592"/>
      <c r="C502" s="598"/>
      <c r="D502" s="592"/>
      <c r="E502" s="598"/>
      <c r="F502" s="591"/>
      <c r="G502" s="591"/>
      <c r="H502" s="599"/>
      <c r="I502" s="600"/>
      <c r="J502" s="600"/>
      <c r="K502" s="600"/>
      <c r="L502" s="592"/>
      <c r="M502" s="592"/>
      <c r="N502" s="592"/>
      <c r="O502" s="592"/>
      <c r="P502" s="591"/>
      <c r="Q502" s="592"/>
      <c r="R502" s="592"/>
      <c r="S502" s="592"/>
      <c r="T502" s="592"/>
      <c r="U502" s="591"/>
      <c r="V502" s="598"/>
      <c r="W502" s="592"/>
      <c r="X502" s="592"/>
      <c r="Y502" s="592"/>
      <c r="Z502" s="592"/>
      <c r="AA502" s="592"/>
      <c r="AB502" s="601"/>
      <c r="AC502" s="601"/>
      <c r="AD502" s="602"/>
      <c r="AE502" s="601"/>
      <c r="AF502" s="601"/>
      <c r="AG502" s="605"/>
      <c r="AH502" s="605"/>
      <c r="AI502" s="605"/>
      <c r="AJ502" s="605"/>
      <c r="AK502" s="605"/>
      <c r="AL502" s="605"/>
      <c r="AM502" s="605"/>
      <c r="AN502" s="605"/>
      <c r="AO502" s="605"/>
      <c r="AP502" s="605"/>
      <c r="AQ502" s="605"/>
      <c r="AR502" s="605"/>
      <c r="AS502" s="605"/>
      <c r="AT502" s="645"/>
      <c r="AU502" s="645"/>
      <c r="AV502" s="605"/>
      <c r="AW502" s="605"/>
      <c r="AX502" s="605"/>
      <c r="AY502" s="605"/>
      <c r="AZ502" s="605"/>
      <c r="BA502" s="645"/>
      <c r="BB502" s="605"/>
    </row>
    <row r="503" spans="1:54" ht="29.1" customHeight="1" thickBot="1" x14ac:dyDescent="0.3">
      <c r="A503" s="597"/>
      <c r="B503" s="592"/>
      <c r="C503" s="598"/>
      <c r="D503" s="592"/>
      <c r="E503" s="598"/>
      <c r="F503" s="591"/>
      <c r="G503" s="591"/>
      <c r="H503" s="599"/>
      <c r="I503" s="600"/>
      <c r="J503" s="600"/>
      <c r="K503" s="600"/>
      <c r="L503" s="592"/>
      <c r="M503" s="592"/>
      <c r="N503" s="592"/>
      <c r="O503" s="592"/>
      <c r="P503" s="591"/>
      <c r="Q503" s="592"/>
      <c r="R503" s="592"/>
      <c r="S503" s="592"/>
      <c r="T503" s="592"/>
      <c r="U503" s="591"/>
      <c r="V503" s="598"/>
      <c r="W503" s="592"/>
      <c r="X503" s="592"/>
      <c r="Y503" s="592"/>
      <c r="Z503" s="592"/>
      <c r="AA503" s="592"/>
      <c r="AB503" s="601"/>
      <c r="AC503" s="601"/>
      <c r="AD503" s="602"/>
      <c r="AE503" s="601"/>
      <c r="AF503" s="601"/>
      <c r="AG503" s="605"/>
      <c r="AH503" s="605"/>
      <c r="AI503" s="605"/>
      <c r="AJ503" s="605"/>
      <c r="AK503" s="605"/>
      <c r="AL503" s="605"/>
      <c r="AM503" s="605"/>
      <c r="AN503" s="605"/>
      <c r="AO503" s="605"/>
      <c r="AP503" s="605"/>
      <c r="AQ503" s="605"/>
      <c r="AR503" s="605"/>
      <c r="AS503" s="605"/>
      <c r="AT503" s="645"/>
      <c r="AU503" s="645"/>
      <c r="AV503" s="605"/>
      <c r="AW503" s="605"/>
      <c r="AX503" s="605"/>
      <c r="AY503" s="605"/>
      <c r="AZ503" s="605"/>
      <c r="BA503" s="645"/>
      <c r="BB503" s="605"/>
    </row>
    <row r="504" spans="1:54" ht="29.1" customHeight="1" thickBot="1" x14ac:dyDescent="0.3">
      <c r="A504" s="597"/>
      <c r="B504" s="592"/>
      <c r="C504" s="598"/>
      <c r="D504" s="592"/>
      <c r="E504" s="598"/>
      <c r="F504" s="591"/>
      <c r="G504" s="591"/>
      <c r="H504" s="599"/>
      <c r="I504" s="600"/>
      <c r="J504" s="600"/>
      <c r="K504" s="600"/>
      <c r="L504" s="592"/>
      <c r="M504" s="592"/>
      <c r="N504" s="592"/>
      <c r="O504" s="592"/>
      <c r="P504" s="591"/>
      <c r="Q504" s="592"/>
      <c r="R504" s="592"/>
      <c r="S504" s="592"/>
      <c r="T504" s="592"/>
      <c r="U504" s="591"/>
      <c r="V504" s="598"/>
      <c r="W504" s="592"/>
      <c r="X504" s="592"/>
      <c r="Y504" s="592"/>
      <c r="Z504" s="592"/>
      <c r="AA504" s="592"/>
      <c r="AB504" s="601"/>
      <c r="AC504" s="601"/>
      <c r="AD504" s="602"/>
      <c r="AE504" s="601"/>
      <c r="AF504" s="601"/>
      <c r="AG504" s="605"/>
      <c r="AH504" s="605"/>
      <c r="AI504" s="605"/>
      <c r="AJ504" s="605"/>
      <c r="AK504" s="605"/>
      <c r="AL504" s="605"/>
      <c r="AM504" s="605"/>
      <c r="AN504" s="605"/>
      <c r="AO504" s="605"/>
      <c r="AP504" s="605"/>
      <c r="AQ504" s="605"/>
      <c r="AR504" s="605"/>
      <c r="AS504" s="605"/>
      <c r="AT504" s="645"/>
      <c r="AU504" s="645"/>
      <c r="AV504" s="605"/>
      <c r="AW504" s="605"/>
      <c r="AX504" s="605"/>
      <c r="AY504" s="605"/>
      <c r="AZ504" s="605"/>
      <c r="BA504" s="645"/>
      <c r="BB504" s="605"/>
    </row>
    <row r="505" spans="1:54" ht="29.1" customHeight="1" thickBot="1" x14ac:dyDescent="0.3">
      <c r="A505" s="597"/>
      <c r="B505" s="592"/>
      <c r="C505" s="598"/>
      <c r="D505" s="592"/>
      <c r="E505" s="598"/>
      <c r="F505" s="591"/>
      <c r="G505" s="591"/>
      <c r="H505" s="599"/>
      <c r="I505" s="600"/>
      <c r="J505" s="600"/>
      <c r="K505" s="600"/>
      <c r="L505" s="592"/>
      <c r="M505" s="592"/>
      <c r="N505" s="592"/>
      <c r="O505" s="592"/>
      <c r="P505" s="591"/>
      <c r="Q505" s="592"/>
      <c r="R505" s="592"/>
      <c r="S505" s="592"/>
      <c r="T505" s="592"/>
      <c r="U505" s="591"/>
      <c r="V505" s="598"/>
      <c r="W505" s="592"/>
      <c r="X505" s="592"/>
      <c r="Y505" s="592"/>
      <c r="Z505" s="592"/>
      <c r="AA505" s="592"/>
      <c r="AB505" s="601"/>
      <c r="AC505" s="601"/>
      <c r="AD505" s="602"/>
      <c r="AE505" s="601"/>
      <c r="AF505" s="601"/>
      <c r="AG505" s="605"/>
      <c r="AH505" s="605"/>
      <c r="AI505" s="605"/>
      <c r="AJ505" s="605"/>
      <c r="AK505" s="605"/>
      <c r="AL505" s="605"/>
      <c r="AM505" s="605"/>
      <c r="AN505" s="605"/>
      <c r="AO505" s="605"/>
      <c r="AP505" s="605"/>
      <c r="AQ505" s="605"/>
      <c r="AR505" s="605"/>
      <c r="AS505" s="605"/>
      <c r="AT505" s="645"/>
      <c r="AU505" s="645"/>
      <c r="AV505" s="605"/>
      <c r="AW505" s="605"/>
      <c r="AX505" s="605"/>
      <c r="AY505" s="605"/>
      <c r="AZ505" s="605"/>
      <c r="BA505" s="645"/>
      <c r="BB505" s="605"/>
    </row>
    <row r="506" spans="1:54" ht="29.1" customHeight="1" thickBot="1" x14ac:dyDescent="0.3">
      <c r="A506" s="597"/>
      <c r="B506" s="592"/>
      <c r="C506" s="598"/>
      <c r="D506" s="592"/>
      <c r="E506" s="598"/>
      <c r="F506" s="591"/>
      <c r="G506" s="591"/>
      <c r="H506" s="599"/>
      <c r="I506" s="600"/>
      <c r="J506" s="600"/>
      <c r="K506" s="600"/>
      <c r="L506" s="592"/>
      <c r="M506" s="592"/>
      <c r="N506" s="592"/>
      <c r="O506" s="592"/>
      <c r="P506" s="591"/>
      <c r="Q506" s="592"/>
      <c r="R506" s="592"/>
      <c r="S506" s="592"/>
      <c r="T506" s="592"/>
      <c r="U506" s="591"/>
      <c r="V506" s="598"/>
      <c r="W506" s="592"/>
      <c r="X506" s="592"/>
      <c r="Y506" s="592"/>
      <c r="Z506" s="592"/>
      <c r="AA506" s="592"/>
      <c r="AB506" s="601"/>
      <c r="AC506" s="601"/>
      <c r="AD506" s="602"/>
      <c r="AE506" s="601"/>
      <c r="AF506" s="601"/>
      <c r="AG506" s="605"/>
      <c r="AH506" s="605"/>
      <c r="AI506" s="605"/>
      <c r="AJ506" s="605"/>
      <c r="AK506" s="605"/>
      <c r="AL506" s="605"/>
      <c r="AM506" s="605"/>
      <c r="AN506" s="605"/>
      <c r="AO506" s="605"/>
      <c r="AP506" s="605"/>
      <c r="AQ506" s="605"/>
      <c r="AR506" s="605"/>
      <c r="AS506" s="605"/>
      <c r="AT506" s="645"/>
      <c r="AU506" s="645"/>
      <c r="AV506" s="605"/>
      <c r="AW506" s="605"/>
      <c r="AX506" s="605"/>
      <c r="AY506" s="605"/>
      <c r="AZ506" s="605"/>
      <c r="BA506" s="645"/>
      <c r="BB506" s="605"/>
    </row>
    <row r="507" spans="1:54" ht="29.1" customHeight="1" thickBot="1" x14ac:dyDescent="0.3">
      <c r="A507" s="597"/>
      <c r="B507" s="592"/>
      <c r="C507" s="598"/>
      <c r="D507" s="592"/>
      <c r="E507" s="598"/>
      <c r="F507" s="591"/>
      <c r="G507" s="591"/>
      <c r="H507" s="599"/>
      <c r="I507" s="600"/>
      <c r="J507" s="600"/>
      <c r="K507" s="600"/>
      <c r="L507" s="592"/>
      <c r="M507" s="592"/>
      <c r="N507" s="592"/>
      <c r="O507" s="592"/>
      <c r="P507" s="591"/>
      <c r="Q507" s="592"/>
      <c r="R507" s="592"/>
      <c r="S507" s="592"/>
      <c r="T507" s="592"/>
      <c r="U507" s="591"/>
      <c r="V507" s="598"/>
      <c r="W507" s="592"/>
      <c r="X507" s="592"/>
      <c r="Y507" s="592"/>
      <c r="Z507" s="592"/>
      <c r="AA507" s="592"/>
      <c r="AB507" s="601"/>
      <c r="AC507" s="601"/>
      <c r="AD507" s="602"/>
      <c r="AE507" s="601"/>
      <c r="AF507" s="601"/>
      <c r="AG507" s="605"/>
      <c r="AH507" s="605"/>
      <c r="AI507" s="605"/>
      <c r="AJ507" s="605"/>
      <c r="AK507" s="605"/>
      <c r="AL507" s="605"/>
      <c r="AM507" s="605"/>
      <c r="AN507" s="605"/>
      <c r="AO507" s="605"/>
      <c r="AP507" s="605"/>
      <c r="AQ507" s="605"/>
      <c r="AR507" s="605"/>
      <c r="AS507" s="605"/>
      <c r="AT507" s="645"/>
      <c r="AU507" s="645"/>
      <c r="AV507" s="605"/>
      <c r="AW507" s="605"/>
      <c r="AX507" s="605"/>
      <c r="AY507" s="605"/>
      <c r="AZ507" s="605"/>
      <c r="BA507" s="645"/>
      <c r="BB507" s="605"/>
    </row>
    <row r="508" spans="1:54" ht="29.1" customHeight="1" thickBot="1" x14ac:dyDescent="0.3">
      <c r="A508" s="597"/>
      <c r="B508" s="592"/>
      <c r="C508" s="598"/>
      <c r="D508" s="592"/>
      <c r="E508" s="598"/>
      <c r="F508" s="591"/>
      <c r="G508" s="591"/>
      <c r="H508" s="599"/>
      <c r="I508" s="600"/>
      <c r="J508" s="600"/>
      <c r="K508" s="600"/>
      <c r="L508" s="592"/>
      <c r="M508" s="592"/>
      <c r="N508" s="592"/>
      <c r="O508" s="592"/>
      <c r="P508" s="591"/>
      <c r="Q508" s="592"/>
      <c r="R508" s="592"/>
      <c r="S508" s="592"/>
      <c r="T508" s="592"/>
      <c r="U508" s="591"/>
      <c r="V508" s="598"/>
      <c r="W508" s="592"/>
      <c r="X508" s="592"/>
      <c r="Y508" s="592"/>
      <c r="Z508" s="592"/>
      <c r="AA508" s="592"/>
      <c r="AB508" s="601"/>
      <c r="AC508" s="601"/>
      <c r="AD508" s="602"/>
      <c r="AE508" s="601"/>
      <c r="AF508" s="601"/>
      <c r="AG508" s="605"/>
      <c r="AH508" s="605"/>
      <c r="AI508" s="605"/>
      <c r="AJ508" s="605"/>
      <c r="AK508" s="605"/>
      <c r="AL508" s="605"/>
      <c r="AM508" s="605"/>
      <c r="AN508" s="605"/>
      <c r="AO508" s="605"/>
      <c r="AP508" s="605"/>
      <c r="AQ508" s="605"/>
      <c r="AR508" s="605"/>
      <c r="AS508" s="605"/>
      <c r="AT508" s="645"/>
      <c r="AU508" s="645"/>
      <c r="AV508" s="605"/>
      <c r="AW508" s="605"/>
      <c r="AX508" s="605"/>
      <c r="AY508" s="605"/>
      <c r="AZ508" s="605"/>
      <c r="BA508" s="645"/>
      <c r="BB508" s="605"/>
    </row>
    <row r="509" spans="1:54" ht="29.1" customHeight="1" thickBot="1" x14ac:dyDescent="0.3">
      <c r="A509" s="597"/>
      <c r="B509" s="592"/>
      <c r="C509" s="598"/>
      <c r="D509" s="592"/>
      <c r="E509" s="598"/>
      <c r="F509" s="591"/>
      <c r="G509" s="591"/>
      <c r="H509" s="599"/>
      <c r="I509" s="600"/>
      <c r="J509" s="600"/>
      <c r="K509" s="600"/>
      <c r="L509" s="592"/>
      <c r="M509" s="592"/>
      <c r="N509" s="592"/>
      <c r="O509" s="592"/>
      <c r="P509" s="591"/>
      <c r="Q509" s="592"/>
      <c r="R509" s="592"/>
      <c r="S509" s="592"/>
      <c r="T509" s="592"/>
      <c r="U509" s="591"/>
      <c r="V509" s="598"/>
      <c r="W509" s="592"/>
      <c r="X509" s="592"/>
      <c r="Y509" s="592"/>
      <c r="Z509" s="592"/>
      <c r="AA509" s="592"/>
      <c r="AB509" s="601"/>
      <c r="AC509" s="601"/>
      <c r="AD509" s="602"/>
      <c r="AE509" s="601"/>
      <c r="AF509" s="601"/>
      <c r="AG509" s="605"/>
      <c r="AH509" s="605"/>
      <c r="AI509" s="605"/>
      <c r="AJ509" s="605"/>
      <c r="AK509" s="605"/>
      <c r="AL509" s="605"/>
      <c r="AM509" s="605"/>
      <c r="AN509" s="605"/>
      <c r="AO509" s="605"/>
      <c r="AP509" s="605"/>
      <c r="AQ509" s="605"/>
      <c r="AR509" s="605"/>
      <c r="AS509" s="605"/>
      <c r="AT509" s="645"/>
      <c r="AU509" s="645"/>
      <c r="AV509" s="605"/>
      <c r="AW509" s="605"/>
      <c r="AX509" s="605"/>
      <c r="AY509" s="605"/>
      <c r="AZ509" s="605"/>
      <c r="BA509" s="645"/>
      <c r="BB509" s="605"/>
    </row>
    <row r="510" spans="1:54" ht="29.1" customHeight="1" thickBot="1" x14ac:dyDescent="0.3">
      <c r="A510" s="597"/>
      <c r="B510" s="592"/>
      <c r="C510" s="598"/>
      <c r="D510" s="592"/>
      <c r="E510" s="598"/>
      <c r="F510" s="591"/>
      <c r="G510" s="591"/>
      <c r="H510" s="599"/>
      <c r="I510" s="600"/>
      <c r="J510" s="600"/>
      <c r="K510" s="600"/>
      <c r="L510" s="592"/>
      <c r="M510" s="592"/>
      <c r="N510" s="592"/>
      <c r="O510" s="592"/>
      <c r="P510" s="591"/>
      <c r="Q510" s="592"/>
      <c r="R510" s="592"/>
      <c r="S510" s="592"/>
      <c r="T510" s="592"/>
      <c r="U510" s="591"/>
      <c r="V510" s="598"/>
      <c r="W510" s="592"/>
      <c r="X510" s="592"/>
      <c r="Y510" s="592"/>
      <c r="Z510" s="592"/>
      <c r="AA510" s="592"/>
      <c r="AB510" s="601"/>
      <c r="AC510" s="601"/>
      <c r="AD510" s="602"/>
      <c r="AE510" s="601"/>
      <c r="AF510" s="601"/>
      <c r="AG510" s="605"/>
      <c r="AH510" s="605"/>
      <c r="AI510" s="605"/>
      <c r="AJ510" s="605"/>
      <c r="AK510" s="605"/>
      <c r="AL510" s="605"/>
      <c r="AM510" s="605"/>
      <c r="AN510" s="605"/>
      <c r="AO510" s="605"/>
      <c r="AP510" s="605"/>
      <c r="AQ510" s="605"/>
      <c r="AR510" s="605"/>
      <c r="AS510" s="605"/>
      <c r="AT510" s="645"/>
      <c r="AU510" s="645"/>
      <c r="AV510" s="605"/>
      <c r="AW510" s="605"/>
      <c r="AX510" s="605"/>
      <c r="AY510" s="605"/>
      <c r="AZ510" s="605"/>
      <c r="BA510" s="645"/>
      <c r="BB510" s="605"/>
    </row>
    <row r="511" spans="1:54" ht="29.1" customHeight="1" thickBot="1" x14ac:dyDescent="0.3">
      <c r="A511" s="597"/>
      <c r="B511" s="592"/>
      <c r="C511" s="598"/>
      <c r="D511" s="592"/>
      <c r="E511" s="598"/>
      <c r="F511" s="591"/>
      <c r="G511" s="591"/>
      <c r="H511" s="599"/>
      <c r="I511" s="600"/>
      <c r="J511" s="600"/>
      <c r="K511" s="600"/>
      <c r="L511" s="592"/>
      <c r="M511" s="592"/>
      <c r="N511" s="592"/>
      <c r="O511" s="592"/>
      <c r="P511" s="591"/>
      <c r="Q511" s="592"/>
      <c r="R511" s="592"/>
      <c r="S511" s="592"/>
      <c r="T511" s="592"/>
      <c r="U511" s="591"/>
      <c r="V511" s="598"/>
      <c r="W511" s="592"/>
      <c r="X511" s="592"/>
      <c r="Y511" s="592"/>
      <c r="Z511" s="592"/>
      <c r="AA511" s="592"/>
      <c r="AB511" s="601"/>
      <c r="AC511" s="601"/>
      <c r="AD511" s="602"/>
      <c r="AE511" s="601"/>
      <c r="AF511" s="601"/>
      <c r="AG511" s="605"/>
      <c r="AH511" s="605"/>
      <c r="AI511" s="605"/>
      <c r="AJ511" s="605"/>
      <c r="AK511" s="605"/>
      <c r="AL511" s="605"/>
      <c r="AM511" s="605"/>
      <c r="AN511" s="605"/>
      <c r="AO511" s="605"/>
      <c r="AP511" s="605"/>
      <c r="AQ511" s="605"/>
      <c r="AR511" s="605"/>
      <c r="AS511" s="605"/>
      <c r="AT511" s="645"/>
      <c r="AU511" s="645"/>
      <c r="AV511" s="605"/>
      <c r="AW511" s="605"/>
      <c r="AX511" s="605"/>
      <c r="AY511" s="605"/>
      <c r="AZ511" s="605"/>
      <c r="BA511" s="645"/>
      <c r="BB511" s="605"/>
    </row>
    <row r="512" spans="1:54" ht="29.1" customHeight="1" thickBot="1" x14ac:dyDescent="0.3">
      <c r="A512" s="597"/>
      <c r="B512" s="592"/>
      <c r="C512" s="598"/>
      <c r="D512" s="592"/>
      <c r="E512" s="598"/>
      <c r="F512" s="591"/>
      <c r="G512" s="591"/>
      <c r="H512" s="599"/>
      <c r="I512" s="600"/>
      <c r="J512" s="600"/>
      <c r="K512" s="600"/>
      <c r="L512" s="592"/>
      <c r="M512" s="592"/>
      <c r="N512" s="592"/>
      <c r="O512" s="592"/>
      <c r="P512" s="591"/>
      <c r="Q512" s="592"/>
      <c r="R512" s="592"/>
      <c r="S512" s="592"/>
      <c r="T512" s="592"/>
      <c r="U512" s="591"/>
      <c r="V512" s="598"/>
      <c r="W512" s="592"/>
      <c r="X512" s="592"/>
      <c r="Y512" s="592"/>
      <c r="Z512" s="592"/>
      <c r="AA512" s="592"/>
      <c r="AB512" s="601"/>
      <c r="AC512" s="601"/>
      <c r="AD512" s="602"/>
      <c r="AE512" s="601"/>
      <c r="AF512" s="601"/>
      <c r="AG512" s="605"/>
      <c r="AH512" s="605"/>
      <c r="AI512" s="605"/>
      <c r="AJ512" s="605"/>
      <c r="AK512" s="605"/>
      <c r="AL512" s="605"/>
      <c r="AM512" s="605"/>
      <c r="AN512" s="605"/>
      <c r="AO512" s="605"/>
      <c r="AP512" s="605"/>
      <c r="AQ512" s="605"/>
      <c r="AR512" s="605"/>
      <c r="AS512" s="605"/>
      <c r="AT512" s="645"/>
      <c r="AU512" s="645"/>
      <c r="AV512" s="605"/>
      <c r="AW512" s="605"/>
      <c r="AX512" s="605"/>
      <c r="AY512" s="605"/>
      <c r="AZ512" s="605"/>
      <c r="BA512" s="645"/>
      <c r="BB512" s="605"/>
    </row>
    <row r="513" spans="1:54" ht="29.1" customHeight="1" thickBot="1" x14ac:dyDescent="0.3">
      <c r="A513" s="597"/>
      <c r="B513" s="592"/>
      <c r="C513" s="598"/>
      <c r="D513" s="592"/>
      <c r="E513" s="598"/>
      <c r="F513" s="591"/>
      <c r="G513" s="591"/>
      <c r="H513" s="599"/>
      <c r="I513" s="600"/>
      <c r="J513" s="600"/>
      <c r="K513" s="600"/>
      <c r="L513" s="592"/>
      <c r="M513" s="592"/>
      <c r="N513" s="592"/>
      <c r="O513" s="592"/>
      <c r="P513" s="591"/>
      <c r="Q513" s="592"/>
      <c r="R513" s="592"/>
      <c r="S513" s="592"/>
      <c r="T513" s="592"/>
      <c r="U513" s="591"/>
      <c r="V513" s="598"/>
      <c r="W513" s="592"/>
      <c r="X513" s="592"/>
      <c r="Y513" s="592"/>
      <c r="Z513" s="592"/>
      <c r="AA513" s="592"/>
      <c r="AB513" s="601"/>
      <c r="AC513" s="601"/>
      <c r="AD513" s="602"/>
      <c r="AE513" s="601"/>
      <c r="AF513" s="601"/>
      <c r="AG513" s="605"/>
      <c r="AH513" s="605"/>
      <c r="AI513" s="605"/>
      <c r="AJ513" s="605"/>
      <c r="AK513" s="605"/>
      <c r="AL513" s="605"/>
      <c r="AM513" s="605"/>
      <c r="AN513" s="605"/>
      <c r="AO513" s="605"/>
      <c r="AP513" s="605"/>
      <c r="AQ513" s="605"/>
      <c r="AR513" s="605"/>
      <c r="AS513" s="605"/>
      <c r="AT513" s="645"/>
      <c r="AU513" s="645"/>
      <c r="AV513" s="605"/>
      <c r="AW513" s="605"/>
      <c r="AX513" s="605"/>
      <c r="AY513" s="605"/>
      <c r="AZ513" s="605"/>
      <c r="BA513" s="645"/>
      <c r="BB513" s="605"/>
    </row>
    <row r="514" spans="1:54" ht="29.1" customHeight="1" thickBot="1" x14ac:dyDescent="0.3">
      <c r="A514" s="597"/>
      <c r="B514" s="592"/>
      <c r="C514" s="598"/>
      <c r="D514" s="592"/>
      <c r="E514" s="598"/>
      <c r="F514" s="591"/>
      <c r="G514" s="591"/>
      <c r="H514" s="599"/>
      <c r="I514" s="600"/>
      <c r="J514" s="600"/>
      <c r="K514" s="600"/>
      <c r="L514" s="592"/>
      <c r="M514" s="592"/>
      <c r="N514" s="592"/>
      <c r="O514" s="592"/>
      <c r="P514" s="591"/>
      <c r="Q514" s="592"/>
      <c r="R514" s="592"/>
      <c r="S514" s="592"/>
      <c r="T514" s="592"/>
      <c r="U514" s="591"/>
      <c r="V514" s="598"/>
      <c r="W514" s="592"/>
      <c r="X514" s="592"/>
      <c r="Y514" s="592"/>
      <c r="Z514" s="592"/>
      <c r="AA514" s="592"/>
      <c r="AB514" s="601"/>
      <c r="AC514" s="601"/>
      <c r="AD514" s="602"/>
      <c r="AE514" s="601"/>
      <c r="AF514" s="601"/>
      <c r="AG514" s="605"/>
      <c r="AH514" s="605"/>
      <c r="AI514" s="605"/>
      <c r="AJ514" s="605"/>
      <c r="AK514" s="605"/>
      <c r="AL514" s="605"/>
      <c r="AM514" s="605"/>
      <c r="AN514" s="605"/>
      <c r="AO514" s="605"/>
      <c r="AP514" s="605"/>
      <c r="AQ514" s="605"/>
      <c r="AR514" s="605"/>
      <c r="AS514" s="605"/>
      <c r="AT514" s="645"/>
      <c r="AU514" s="645"/>
      <c r="AV514" s="605"/>
      <c r="AW514" s="605"/>
      <c r="AX514" s="605"/>
      <c r="AY514" s="605"/>
      <c r="AZ514" s="605"/>
      <c r="BA514" s="645"/>
      <c r="BB514" s="605"/>
    </row>
    <row r="515" spans="1:54" ht="29.1" customHeight="1" thickBot="1" x14ac:dyDescent="0.3">
      <c r="A515" s="597"/>
      <c r="B515" s="592"/>
      <c r="C515" s="598"/>
      <c r="D515" s="592"/>
      <c r="E515" s="598"/>
      <c r="F515" s="591"/>
      <c r="G515" s="591"/>
      <c r="H515" s="599"/>
      <c r="I515" s="600"/>
      <c r="J515" s="600"/>
      <c r="K515" s="600"/>
      <c r="L515" s="592"/>
      <c r="M515" s="592"/>
      <c r="N515" s="592"/>
      <c r="O515" s="592"/>
      <c r="P515" s="591"/>
      <c r="Q515" s="592"/>
      <c r="R515" s="592"/>
      <c r="S515" s="592"/>
      <c r="T515" s="592"/>
      <c r="U515" s="591"/>
      <c r="V515" s="598"/>
      <c r="W515" s="592"/>
      <c r="X515" s="592"/>
      <c r="Y515" s="592"/>
      <c r="Z515" s="592"/>
      <c r="AA515" s="592"/>
      <c r="AB515" s="601"/>
      <c r="AC515" s="601"/>
      <c r="AD515" s="602"/>
      <c r="AE515" s="601"/>
      <c r="AF515" s="601"/>
      <c r="AG515" s="605"/>
      <c r="AH515" s="605"/>
      <c r="AI515" s="605"/>
      <c r="AJ515" s="605"/>
      <c r="AK515" s="605"/>
      <c r="AL515" s="605"/>
      <c r="AM515" s="605"/>
      <c r="AN515" s="605"/>
      <c r="AO515" s="605"/>
      <c r="AP515" s="605"/>
      <c r="AQ515" s="605"/>
      <c r="AR515" s="605"/>
      <c r="AS515" s="605"/>
      <c r="AT515" s="645"/>
      <c r="AU515" s="645"/>
      <c r="AV515" s="605"/>
      <c r="AW515" s="605"/>
      <c r="AX515" s="605"/>
      <c r="AY515" s="605"/>
      <c r="AZ515" s="605"/>
      <c r="BA515" s="645"/>
      <c r="BB515" s="605"/>
    </row>
    <row r="516" spans="1:54" ht="29.1" customHeight="1" thickBot="1" x14ac:dyDescent="0.3">
      <c r="A516" s="597"/>
      <c r="B516" s="592"/>
      <c r="C516" s="598"/>
      <c r="D516" s="592"/>
      <c r="E516" s="598"/>
      <c r="F516" s="591"/>
      <c r="G516" s="591"/>
      <c r="H516" s="599"/>
      <c r="I516" s="600"/>
      <c r="J516" s="600"/>
      <c r="K516" s="600"/>
      <c r="L516" s="592"/>
      <c r="M516" s="592"/>
      <c r="N516" s="592"/>
      <c r="O516" s="592"/>
      <c r="P516" s="591"/>
      <c r="Q516" s="592"/>
      <c r="R516" s="592"/>
      <c r="S516" s="592"/>
      <c r="T516" s="592"/>
      <c r="U516" s="591"/>
      <c r="V516" s="598"/>
      <c r="W516" s="592"/>
      <c r="X516" s="592"/>
      <c r="Y516" s="592"/>
      <c r="Z516" s="592"/>
      <c r="AA516" s="592"/>
      <c r="AB516" s="601"/>
      <c r="AC516" s="601"/>
      <c r="AD516" s="602"/>
      <c r="AE516" s="601"/>
      <c r="AF516" s="601"/>
      <c r="AG516" s="605"/>
      <c r="AH516" s="605"/>
      <c r="AI516" s="605"/>
      <c r="AJ516" s="605"/>
      <c r="AK516" s="605"/>
      <c r="AL516" s="605"/>
      <c r="AM516" s="605"/>
      <c r="AN516" s="605"/>
      <c r="AO516" s="605"/>
      <c r="AP516" s="605"/>
      <c r="AQ516" s="605"/>
      <c r="AR516" s="605"/>
      <c r="AS516" s="605"/>
      <c r="AT516" s="645"/>
      <c r="AU516" s="645"/>
      <c r="AV516" s="605"/>
      <c r="AW516" s="605"/>
      <c r="AX516" s="605"/>
      <c r="AY516" s="605"/>
      <c r="AZ516" s="605"/>
      <c r="BA516" s="645"/>
      <c r="BB516" s="605"/>
    </row>
    <row r="517" spans="1:54" ht="29.1" customHeight="1" thickBot="1" x14ac:dyDescent="0.3">
      <c r="A517" s="597"/>
      <c r="B517" s="592"/>
      <c r="C517" s="598"/>
      <c r="D517" s="592"/>
      <c r="E517" s="598"/>
      <c r="F517" s="591"/>
      <c r="G517" s="591"/>
      <c r="H517" s="599"/>
      <c r="I517" s="600"/>
      <c r="J517" s="600"/>
      <c r="K517" s="600"/>
      <c r="L517" s="592"/>
      <c r="M517" s="592"/>
      <c r="N517" s="592"/>
      <c r="O517" s="592"/>
      <c r="P517" s="591"/>
      <c r="Q517" s="592"/>
      <c r="R517" s="592"/>
      <c r="S517" s="592"/>
      <c r="T517" s="592"/>
      <c r="U517" s="591"/>
      <c r="V517" s="598"/>
      <c r="W517" s="592"/>
      <c r="X517" s="592"/>
      <c r="Y517" s="592"/>
      <c r="Z517" s="592"/>
      <c r="AA517" s="592"/>
      <c r="AB517" s="601"/>
      <c r="AC517" s="601"/>
      <c r="AD517" s="602"/>
      <c r="AE517" s="601"/>
      <c r="AF517" s="601"/>
      <c r="AG517" s="605"/>
      <c r="AH517" s="605"/>
      <c r="AI517" s="605"/>
      <c r="AJ517" s="605"/>
      <c r="AK517" s="605"/>
      <c r="AL517" s="605"/>
      <c r="AM517" s="605"/>
      <c r="AN517" s="605"/>
      <c r="AO517" s="605"/>
      <c r="AP517" s="605"/>
      <c r="AQ517" s="605"/>
      <c r="AR517" s="605"/>
      <c r="AS517" s="605"/>
      <c r="AT517" s="645"/>
      <c r="AU517" s="645"/>
      <c r="AV517" s="605"/>
      <c r="AW517" s="605"/>
      <c r="AX517" s="605"/>
      <c r="AY517" s="605"/>
      <c r="AZ517" s="605"/>
      <c r="BA517" s="645"/>
      <c r="BB517" s="605"/>
    </row>
    <row r="518" spans="1:54" ht="29.1" customHeight="1" thickBot="1" x14ac:dyDescent="0.3">
      <c r="A518" s="597"/>
      <c r="B518" s="592"/>
      <c r="C518" s="598"/>
      <c r="D518" s="592"/>
      <c r="E518" s="598"/>
      <c r="F518" s="591"/>
      <c r="G518" s="591"/>
      <c r="H518" s="599"/>
      <c r="I518" s="600"/>
      <c r="J518" s="600"/>
      <c r="K518" s="600"/>
      <c r="L518" s="592"/>
      <c r="M518" s="592"/>
      <c r="N518" s="592"/>
      <c r="O518" s="592"/>
      <c r="P518" s="591"/>
      <c r="Q518" s="592"/>
      <c r="R518" s="592"/>
      <c r="S518" s="592"/>
      <c r="T518" s="592"/>
      <c r="U518" s="591"/>
      <c r="V518" s="598"/>
      <c r="W518" s="592"/>
      <c r="X518" s="592"/>
      <c r="Y518" s="592"/>
      <c r="Z518" s="592"/>
      <c r="AA518" s="592"/>
      <c r="AB518" s="601"/>
      <c r="AC518" s="601"/>
      <c r="AD518" s="602"/>
      <c r="AE518" s="601"/>
      <c r="AF518" s="601"/>
      <c r="AG518" s="605"/>
      <c r="AH518" s="605"/>
      <c r="AI518" s="605"/>
      <c r="AJ518" s="605"/>
      <c r="AK518" s="605"/>
      <c r="AL518" s="605"/>
      <c r="AM518" s="605"/>
      <c r="AN518" s="605"/>
      <c r="AO518" s="605"/>
      <c r="AP518" s="605"/>
      <c r="AQ518" s="605"/>
      <c r="AR518" s="605"/>
      <c r="AS518" s="605"/>
      <c r="AT518" s="645"/>
      <c r="AU518" s="645"/>
      <c r="AV518" s="605"/>
      <c r="AW518" s="605"/>
      <c r="AX518" s="605"/>
      <c r="AY518" s="605"/>
      <c r="AZ518" s="605"/>
      <c r="BA518" s="645"/>
      <c r="BB518" s="605"/>
    </row>
    <row r="519" spans="1:54" ht="29.1" customHeight="1" thickBot="1" x14ac:dyDescent="0.3">
      <c r="A519" s="597"/>
      <c r="B519" s="592"/>
      <c r="C519" s="598"/>
      <c r="D519" s="592"/>
      <c r="E519" s="598"/>
      <c r="F519" s="591"/>
      <c r="G519" s="591"/>
      <c r="H519" s="599"/>
      <c r="I519" s="600"/>
      <c r="J519" s="600"/>
      <c r="K519" s="600"/>
      <c r="L519" s="592"/>
      <c r="M519" s="592"/>
      <c r="N519" s="592"/>
      <c r="O519" s="592"/>
      <c r="P519" s="591"/>
      <c r="Q519" s="592"/>
      <c r="R519" s="592"/>
      <c r="S519" s="592"/>
      <c r="T519" s="592"/>
      <c r="U519" s="591"/>
      <c r="V519" s="598"/>
      <c r="W519" s="592"/>
      <c r="X519" s="592"/>
      <c r="Y519" s="592"/>
      <c r="Z519" s="592"/>
      <c r="AA519" s="592"/>
      <c r="AB519" s="601"/>
      <c r="AC519" s="601"/>
      <c r="AD519" s="602"/>
      <c r="AE519" s="601"/>
      <c r="AF519" s="601"/>
      <c r="AG519" s="605"/>
      <c r="AH519" s="605"/>
      <c r="AI519" s="605"/>
      <c r="AJ519" s="605"/>
      <c r="AK519" s="605"/>
      <c r="AL519" s="605"/>
      <c r="AM519" s="605"/>
      <c r="AN519" s="605"/>
      <c r="AO519" s="605"/>
      <c r="AP519" s="605"/>
      <c r="AQ519" s="605"/>
      <c r="AR519" s="605"/>
      <c r="AS519" s="605"/>
      <c r="AT519" s="645"/>
      <c r="AU519" s="645"/>
      <c r="AV519" s="605"/>
      <c r="AW519" s="605"/>
      <c r="AX519" s="605"/>
      <c r="AY519" s="605"/>
      <c r="AZ519" s="605"/>
      <c r="BA519" s="645"/>
      <c r="BB519" s="605"/>
    </row>
    <row r="520" spans="1:54" ht="29.1" customHeight="1" thickBot="1" x14ac:dyDescent="0.3">
      <c r="A520" s="597"/>
      <c r="B520" s="592"/>
      <c r="C520" s="598"/>
      <c r="D520" s="592"/>
      <c r="E520" s="598"/>
      <c r="F520" s="591"/>
      <c r="G520" s="591"/>
      <c r="H520" s="599"/>
      <c r="I520" s="600"/>
      <c r="J520" s="600"/>
      <c r="K520" s="600"/>
      <c r="L520" s="592"/>
      <c r="M520" s="592"/>
      <c r="N520" s="592"/>
      <c r="O520" s="592"/>
      <c r="P520" s="591"/>
      <c r="Q520" s="592"/>
      <c r="R520" s="592"/>
      <c r="S520" s="592"/>
      <c r="T520" s="592"/>
      <c r="U520" s="591"/>
      <c r="V520" s="598"/>
      <c r="W520" s="592"/>
      <c r="X520" s="592"/>
      <c r="Y520" s="592"/>
      <c r="Z520" s="592"/>
      <c r="AA520" s="592"/>
      <c r="AB520" s="601"/>
      <c r="AC520" s="601"/>
      <c r="AD520" s="602"/>
      <c r="AE520" s="601"/>
      <c r="AF520" s="601"/>
      <c r="AG520" s="605"/>
      <c r="AH520" s="605"/>
      <c r="AI520" s="605"/>
      <c r="AJ520" s="605"/>
      <c r="AK520" s="605"/>
      <c r="AL520" s="605"/>
      <c r="AM520" s="605"/>
      <c r="AN520" s="605"/>
      <c r="AO520" s="605"/>
      <c r="AP520" s="605"/>
      <c r="AQ520" s="605"/>
      <c r="AR520" s="605"/>
      <c r="AS520" s="605"/>
      <c r="AT520" s="645"/>
      <c r="AU520" s="645"/>
      <c r="AV520" s="605"/>
      <c r="AW520" s="605"/>
      <c r="AX520" s="605"/>
      <c r="AY520" s="605"/>
      <c r="AZ520" s="605"/>
      <c r="BA520" s="645"/>
      <c r="BB520" s="605"/>
    </row>
    <row r="521" spans="1:54" ht="29.1" customHeight="1" thickBot="1" x14ac:dyDescent="0.3">
      <c r="A521" s="597"/>
      <c r="B521" s="592"/>
      <c r="C521" s="598"/>
      <c r="D521" s="592"/>
      <c r="E521" s="598"/>
      <c r="F521" s="591"/>
      <c r="G521" s="591"/>
      <c r="H521" s="599"/>
      <c r="I521" s="600"/>
      <c r="J521" s="600"/>
      <c r="K521" s="600"/>
      <c r="L521" s="592"/>
      <c r="M521" s="592"/>
      <c r="N521" s="592"/>
      <c r="O521" s="592"/>
      <c r="P521" s="591"/>
      <c r="Q521" s="592"/>
      <c r="R521" s="592"/>
      <c r="S521" s="592"/>
      <c r="T521" s="592"/>
      <c r="U521" s="591"/>
      <c r="V521" s="598"/>
      <c r="W521" s="592"/>
      <c r="X521" s="592"/>
      <c r="Y521" s="592"/>
      <c r="Z521" s="592"/>
      <c r="AA521" s="592"/>
      <c r="AB521" s="601"/>
      <c r="AC521" s="601"/>
      <c r="AD521" s="602"/>
      <c r="AE521" s="601"/>
      <c r="AF521" s="601"/>
      <c r="AG521" s="605"/>
      <c r="AH521" s="605"/>
      <c r="AI521" s="605"/>
      <c r="AJ521" s="605"/>
      <c r="AK521" s="605"/>
      <c r="AL521" s="605"/>
      <c r="AM521" s="605"/>
      <c r="AN521" s="605"/>
      <c r="AO521" s="605"/>
      <c r="AP521" s="605"/>
      <c r="AQ521" s="605"/>
      <c r="AR521" s="605"/>
      <c r="AS521" s="605"/>
      <c r="AT521" s="645"/>
      <c r="AU521" s="645"/>
      <c r="AV521" s="605"/>
      <c r="AW521" s="605"/>
      <c r="AX521" s="605"/>
      <c r="AY521" s="605"/>
      <c r="AZ521" s="605"/>
      <c r="BA521" s="645"/>
      <c r="BB521" s="605"/>
    </row>
    <row r="522" spans="1:54" ht="29.1" customHeight="1" thickBot="1" x14ac:dyDescent="0.3">
      <c r="A522" s="597"/>
      <c r="B522" s="592"/>
      <c r="C522" s="598"/>
      <c r="D522" s="592"/>
      <c r="E522" s="598"/>
      <c r="F522" s="591"/>
      <c r="G522" s="591"/>
      <c r="H522" s="599"/>
      <c r="I522" s="600"/>
      <c r="J522" s="600"/>
      <c r="K522" s="600"/>
      <c r="L522" s="592"/>
      <c r="M522" s="592"/>
      <c r="N522" s="592"/>
      <c r="O522" s="592"/>
      <c r="P522" s="591"/>
      <c r="Q522" s="592"/>
      <c r="R522" s="592"/>
      <c r="S522" s="592"/>
      <c r="T522" s="592"/>
      <c r="U522" s="591"/>
      <c r="V522" s="598"/>
      <c r="W522" s="592"/>
      <c r="X522" s="592"/>
      <c r="Y522" s="592"/>
      <c r="Z522" s="592"/>
      <c r="AA522" s="592"/>
      <c r="AB522" s="601"/>
      <c r="AC522" s="601"/>
      <c r="AD522" s="602"/>
      <c r="AE522" s="601"/>
      <c r="AF522" s="601"/>
      <c r="AG522" s="605"/>
      <c r="AH522" s="605"/>
      <c r="AI522" s="605"/>
      <c r="AJ522" s="605"/>
      <c r="AK522" s="605"/>
      <c r="AL522" s="605"/>
      <c r="AM522" s="605"/>
      <c r="AN522" s="605"/>
      <c r="AO522" s="605"/>
      <c r="AP522" s="605"/>
      <c r="AQ522" s="605"/>
      <c r="AR522" s="605"/>
      <c r="AS522" s="605"/>
      <c r="AT522" s="645"/>
      <c r="AU522" s="645"/>
      <c r="AV522" s="605"/>
      <c r="AW522" s="605"/>
      <c r="AX522" s="605"/>
      <c r="AY522" s="605"/>
      <c r="AZ522" s="605"/>
      <c r="BA522" s="645"/>
      <c r="BB522" s="605"/>
    </row>
    <row r="523" spans="1:54" ht="29.1" customHeight="1" thickBot="1" x14ac:dyDescent="0.3">
      <c r="A523" s="597"/>
      <c r="B523" s="592"/>
      <c r="C523" s="598"/>
      <c r="D523" s="592"/>
      <c r="E523" s="598"/>
      <c r="F523" s="591"/>
      <c r="G523" s="591"/>
      <c r="H523" s="599"/>
      <c r="I523" s="600"/>
      <c r="J523" s="600"/>
      <c r="K523" s="600"/>
      <c r="L523" s="592"/>
      <c r="M523" s="592"/>
      <c r="N523" s="592"/>
      <c r="O523" s="592"/>
      <c r="P523" s="591"/>
      <c r="Q523" s="592"/>
      <c r="R523" s="592"/>
      <c r="S523" s="592"/>
      <c r="T523" s="592"/>
      <c r="U523" s="591"/>
      <c r="V523" s="598"/>
      <c r="W523" s="592"/>
      <c r="X523" s="592"/>
      <c r="Y523" s="592"/>
      <c r="Z523" s="592"/>
      <c r="AA523" s="592"/>
      <c r="AB523" s="601"/>
      <c r="AC523" s="601"/>
      <c r="AD523" s="602"/>
      <c r="AE523" s="601"/>
      <c r="AF523" s="601"/>
      <c r="AG523" s="605"/>
      <c r="AH523" s="605"/>
      <c r="AI523" s="605"/>
      <c r="AJ523" s="605"/>
      <c r="AK523" s="605"/>
      <c r="AL523" s="605"/>
      <c r="AM523" s="605"/>
      <c r="AN523" s="605"/>
      <c r="AO523" s="605"/>
      <c r="AP523" s="605"/>
      <c r="AQ523" s="605"/>
      <c r="AR523" s="605"/>
      <c r="AS523" s="605"/>
      <c r="AT523" s="645"/>
      <c r="AU523" s="645"/>
      <c r="AV523" s="605"/>
      <c r="AW523" s="605"/>
      <c r="AX523" s="605"/>
      <c r="AY523" s="605"/>
      <c r="AZ523" s="605"/>
      <c r="BA523" s="645"/>
      <c r="BB523" s="605"/>
    </row>
    <row r="524" spans="1:54" ht="29.1" customHeight="1" thickBot="1" x14ac:dyDescent="0.3">
      <c r="A524" s="597"/>
      <c r="B524" s="592"/>
      <c r="C524" s="598"/>
      <c r="D524" s="592"/>
      <c r="E524" s="598"/>
      <c r="F524" s="591"/>
      <c r="G524" s="591"/>
      <c r="H524" s="599"/>
      <c r="I524" s="600"/>
      <c r="J524" s="600"/>
      <c r="K524" s="600"/>
      <c r="L524" s="592"/>
      <c r="M524" s="592"/>
      <c r="N524" s="592"/>
      <c r="O524" s="592"/>
      <c r="P524" s="591"/>
      <c r="Q524" s="592"/>
      <c r="R524" s="592"/>
      <c r="S524" s="592"/>
      <c r="T524" s="592"/>
      <c r="U524" s="591"/>
      <c r="V524" s="598"/>
      <c r="W524" s="592"/>
      <c r="X524" s="592"/>
      <c r="Y524" s="592"/>
      <c r="Z524" s="592"/>
      <c r="AA524" s="592"/>
      <c r="AB524" s="601"/>
      <c r="AC524" s="601"/>
      <c r="AD524" s="602"/>
      <c r="AE524" s="601"/>
      <c r="AF524" s="601"/>
      <c r="AG524" s="605"/>
      <c r="AH524" s="605"/>
      <c r="AI524" s="605"/>
      <c r="AJ524" s="605"/>
      <c r="AK524" s="605"/>
      <c r="AL524" s="605"/>
      <c r="AM524" s="605"/>
      <c r="AN524" s="605"/>
      <c r="AO524" s="605"/>
      <c r="AP524" s="605"/>
      <c r="AQ524" s="605"/>
      <c r="AR524" s="605"/>
      <c r="AS524" s="605"/>
      <c r="AT524" s="645"/>
      <c r="AU524" s="645"/>
      <c r="AV524" s="605"/>
      <c r="AW524" s="605"/>
      <c r="AX524" s="605"/>
      <c r="AY524" s="605"/>
      <c r="AZ524" s="605"/>
      <c r="BA524" s="645"/>
      <c r="BB524" s="605"/>
    </row>
    <row r="525" spans="1:54" ht="29.1" customHeight="1" thickBot="1" x14ac:dyDescent="0.3">
      <c r="A525" s="597"/>
      <c r="B525" s="592"/>
      <c r="C525" s="598"/>
      <c r="D525" s="592"/>
      <c r="E525" s="598"/>
      <c r="F525" s="591"/>
      <c r="G525" s="591"/>
      <c r="H525" s="599"/>
      <c r="I525" s="600"/>
      <c r="J525" s="600"/>
      <c r="K525" s="600"/>
      <c r="L525" s="592"/>
      <c r="M525" s="592"/>
      <c r="N525" s="592"/>
      <c r="O525" s="592"/>
      <c r="P525" s="591"/>
      <c r="Q525" s="592"/>
      <c r="R525" s="592"/>
      <c r="S525" s="592"/>
      <c r="T525" s="592"/>
      <c r="U525" s="591"/>
      <c r="V525" s="598"/>
      <c r="W525" s="592"/>
      <c r="X525" s="592"/>
      <c r="Y525" s="592"/>
      <c r="Z525" s="592"/>
      <c r="AA525" s="592"/>
      <c r="AB525" s="601"/>
      <c r="AC525" s="601"/>
      <c r="AD525" s="602"/>
      <c r="AE525" s="601"/>
      <c r="AF525" s="601"/>
      <c r="AG525" s="605"/>
      <c r="AH525" s="605"/>
      <c r="AI525" s="605"/>
      <c r="AJ525" s="605"/>
      <c r="AK525" s="605"/>
      <c r="AL525" s="605"/>
      <c r="AM525" s="605"/>
      <c r="AN525" s="605"/>
      <c r="AO525" s="605"/>
      <c r="AP525" s="605"/>
      <c r="AQ525" s="605"/>
      <c r="AR525" s="605"/>
      <c r="AS525" s="605"/>
      <c r="AT525" s="645"/>
      <c r="AU525" s="645"/>
      <c r="AV525" s="605"/>
      <c r="AW525" s="605"/>
      <c r="AX525" s="605"/>
      <c r="AY525" s="605"/>
      <c r="AZ525" s="605"/>
      <c r="BA525" s="645"/>
      <c r="BB525" s="605"/>
    </row>
    <row r="526" spans="1:54" ht="29.1" customHeight="1" thickBot="1" x14ac:dyDescent="0.3">
      <c r="A526" s="597"/>
      <c r="B526" s="592"/>
      <c r="C526" s="598"/>
      <c r="D526" s="592"/>
      <c r="E526" s="598"/>
      <c r="F526" s="591"/>
      <c r="G526" s="591"/>
      <c r="H526" s="599"/>
      <c r="I526" s="600"/>
      <c r="J526" s="600"/>
      <c r="K526" s="600"/>
      <c r="L526" s="592"/>
      <c r="M526" s="592"/>
      <c r="N526" s="592"/>
      <c r="O526" s="592"/>
      <c r="P526" s="591"/>
      <c r="Q526" s="592"/>
      <c r="R526" s="592"/>
      <c r="S526" s="592"/>
      <c r="T526" s="592"/>
      <c r="U526" s="591"/>
      <c r="V526" s="598"/>
      <c r="W526" s="592"/>
      <c r="X526" s="592"/>
      <c r="Y526" s="592"/>
      <c r="Z526" s="592"/>
      <c r="AA526" s="592"/>
      <c r="AB526" s="601"/>
      <c r="AC526" s="601"/>
      <c r="AD526" s="602"/>
      <c r="AE526" s="601"/>
      <c r="AF526" s="601"/>
      <c r="AG526" s="605"/>
      <c r="AH526" s="605"/>
      <c r="AI526" s="605"/>
      <c r="AJ526" s="605"/>
      <c r="AK526" s="605"/>
      <c r="AL526" s="605"/>
      <c r="AM526" s="605"/>
      <c r="AN526" s="605"/>
      <c r="AO526" s="605"/>
      <c r="AP526" s="605"/>
      <c r="AQ526" s="605"/>
      <c r="AR526" s="605"/>
      <c r="AS526" s="605"/>
      <c r="AT526" s="645"/>
      <c r="AU526" s="645"/>
      <c r="AV526" s="605"/>
      <c r="AW526" s="605"/>
      <c r="AX526" s="605"/>
      <c r="AY526" s="605"/>
      <c r="AZ526" s="605"/>
      <c r="BA526" s="645"/>
      <c r="BB526" s="605"/>
    </row>
    <row r="527" spans="1:54" ht="29.1" customHeight="1" thickBot="1" x14ac:dyDescent="0.3">
      <c r="A527" s="597"/>
      <c r="B527" s="592"/>
      <c r="C527" s="598"/>
      <c r="D527" s="592"/>
      <c r="E527" s="598"/>
      <c r="F527" s="591"/>
      <c r="G527" s="591"/>
      <c r="H527" s="599"/>
      <c r="I527" s="600"/>
      <c r="J527" s="600"/>
      <c r="K527" s="600"/>
      <c r="L527" s="592"/>
      <c r="M527" s="592"/>
      <c r="N527" s="592"/>
      <c r="O527" s="592"/>
      <c r="P527" s="591"/>
      <c r="Q527" s="592"/>
      <c r="R527" s="592"/>
      <c r="S527" s="592"/>
      <c r="T527" s="592"/>
      <c r="U527" s="591"/>
      <c r="V527" s="598"/>
      <c r="W527" s="592"/>
      <c r="X527" s="592"/>
      <c r="Y527" s="592"/>
      <c r="Z527" s="592"/>
      <c r="AA527" s="592"/>
      <c r="AB527" s="601"/>
      <c r="AC527" s="601"/>
      <c r="AD527" s="602"/>
      <c r="AE527" s="601"/>
      <c r="AF527" s="601"/>
      <c r="AG527" s="605"/>
      <c r="AH527" s="605"/>
      <c r="AI527" s="605"/>
      <c r="AJ527" s="605"/>
      <c r="AK527" s="605"/>
      <c r="AL527" s="605"/>
      <c r="AM527" s="605"/>
      <c r="AN527" s="605"/>
      <c r="AO527" s="605"/>
      <c r="AP527" s="605"/>
      <c r="AQ527" s="605"/>
      <c r="AR527" s="605"/>
      <c r="AS527" s="605"/>
      <c r="AT527" s="645"/>
      <c r="AU527" s="645"/>
      <c r="AV527" s="605"/>
      <c r="AW527" s="605"/>
      <c r="AX527" s="605"/>
      <c r="AY527" s="605"/>
      <c r="AZ527" s="605"/>
      <c r="BA527" s="645"/>
      <c r="BB527" s="605"/>
    </row>
    <row r="528" spans="1:54" ht="29.1" customHeight="1" thickBot="1" x14ac:dyDescent="0.3">
      <c r="A528" s="597"/>
      <c r="B528" s="592"/>
      <c r="C528" s="598"/>
      <c r="D528" s="592"/>
      <c r="E528" s="598"/>
      <c r="F528" s="591"/>
      <c r="G528" s="591"/>
      <c r="H528" s="599"/>
      <c r="I528" s="600"/>
      <c r="J528" s="600"/>
      <c r="K528" s="600"/>
      <c r="L528" s="592"/>
      <c r="M528" s="592"/>
      <c r="N528" s="592"/>
      <c r="O528" s="592"/>
      <c r="P528" s="591"/>
      <c r="Q528" s="592"/>
      <c r="R528" s="592"/>
      <c r="S528" s="592"/>
      <c r="T528" s="592"/>
      <c r="U528" s="591"/>
      <c r="V528" s="598"/>
      <c r="W528" s="592"/>
      <c r="X528" s="592"/>
      <c r="Y528" s="592"/>
      <c r="Z528" s="592"/>
      <c r="AA528" s="592"/>
      <c r="AB528" s="601"/>
      <c r="AC528" s="601"/>
      <c r="AD528" s="602"/>
      <c r="AE528" s="601"/>
      <c r="AF528" s="601"/>
      <c r="AG528" s="605"/>
      <c r="AH528" s="605"/>
      <c r="AI528" s="605"/>
      <c r="AJ528" s="605"/>
      <c r="AK528" s="605"/>
      <c r="AL528" s="605"/>
      <c r="AM528" s="605"/>
      <c r="AN528" s="605"/>
      <c r="AO528" s="605"/>
      <c r="AP528" s="605"/>
      <c r="AQ528" s="605"/>
      <c r="AR528" s="605"/>
      <c r="AS528" s="605"/>
      <c r="AT528" s="645"/>
      <c r="AU528" s="645"/>
      <c r="AV528" s="605"/>
      <c r="AW528" s="605"/>
      <c r="AX528" s="605"/>
      <c r="AY528" s="605"/>
      <c r="AZ528" s="605"/>
      <c r="BA528" s="645"/>
      <c r="BB528" s="605"/>
    </row>
    <row r="529" spans="1:54" ht="29.1" customHeight="1" thickBot="1" x14ac:dyDescent="0.3">
      <c r="A529" s="597"/>
      <c r="B529" s="592"/>
      <c r="C529" s="598"/>
      <c r="D529" s="592"/>
      <c r="E529" s="598"/>
      <c r="F529" s="591"/>
      <c r="G529" s="591"/>
      <c r="H529" s="599"/>
      <c r="I529" s="600"/>
      <c r="J529" s="600"/>
      <c r="K529" s="600"/>
      <c r="L529" s="592"/>
      <c r="M529" s="592"/>
      <c r="N529" s="592"/>
      <c r="O529" s="592"/>
      <c r="P529" s="591"/>
      <c r="Q529" s="592"/>
      <c r="R529" s="592"/>
      <c r="S529" s="592"/>
      <c r="T529" s="592"/>
      <c r="U529" s="591"/>
      <c r="V529" s="598"/>
      <c r="W529" s="592"/>
      <c r="X529" s="592"/>
      <c r="Y529" s="592"/>
      <c r="Z529" s="592"/>
      <c r="AA529" s="592"/>
      <c r="AB529" s="601"/>
      <c r="AC529" s="601"/>
      <c r="AD529" s="602"/>
      <c r="AE529" s="601"/>
      <c r="AF529" s="601"/>
      <c r="AG529" s="605"/>
      <c r="AH529" s="605"/>
      <c r="AI529" s="605"/>
      <c r="AJ529" s="605"/>
      <c r="AK529" s="605"/>
      <c r="AL529" s="605"/>
      <c r="AM529" s="605"/>
      <c r="AN529" s="605"/>
      <c r="AO529" s="605"/>
      <c r="AP529" s="605"/>
      <c r="AQ529" s="605"/>
      <c r="AR529" s="605"/>
      <c r="AS529" s="605"/>
      <c r="AT529" s="645"/>
      <c r="AU529" s="645"/>
      <c r="AV529" s="605"/>
      <c r="AW529" s="605"/>
      <c r="AX529" s="605"/>
      <c r="AY529" s="605"/>
      <c r="AZ529" s="605"/>
      <c r="BA529" s="645"/>
      <c r="BB529" s="605"/>
    </row>
    <row r="530" spans="1:54" ht="29.1" customHeight="1" thickBot="1" x14ac:dyDescent="0.3">
      <c r="A530" s="597"/>
      <c r="B530" s="592"/>
      <c r="C530" s="598"/>
      <c r="D530" s="592"/>
      <c r="E530" s="598"/>
      <c r="F530" s="591"/>
      <c r="G530" s="591"/>
      <c r="H530" s="599"/>
      <c r="I530" s="600"/>
      <c r="J530" s="600"/>
      <c r="K530" s="600"/>
      <c r="L530" s="592"/>
      <c r="M530" s="592"/>
      <c r="N530" s="592"/>
      <c r="O530" s="592"/>
      <c r="P530" s="591"/>
      <c r="Q530" s="592"/>
      <c r="R530" s="592"/>
      <c r="S530" s="592"/>
      <c r="T530" s="592"/>
      <c r="U530" s="591"/>
      <c r="V530" s="598"/>
      <c r="W530" s="592"/>
      <c r="X530" s="592"/>
      <c r="Y530" s="592"/>
      <c r="Z530" s="592"/>
      <c r="AA530" s="592"/>
      <c r="AB530" s="601"/>
      <c r="AC530" s="601"/>
      <c r="AD530" s="602"/>
      <c r="AE530" s="601"/>
      <c r="AF530" s="601"/>
      <c r="AG530" s="605"/>
      <c r="AH530" s="605"/>
      <c r="AI530" s="605"/>
      <c r="AJ530" s="605"/>
      <c r="AK530" s="605"/>
      <c r="AL530" s="605"/>
      <c r="AM530" s="605"/>
      <c r="AN530" s="605"/>
      <c r="AO530" s="605"/>
      <c r="AP530" s="605"/>
      <c r="AQ530" s="605"/>
      <c r="AR530" s="605"/>
      <c r="AS530" s="605"/>
      <c r="AT530" s="645"/>
      <c r="AU530" s="645"/>
      <c r="AV530" s="605"/>
      <c r="AW530" s="605"/>
      <c r="AX530" s="605"/>
      <c r="AY530" s="605"/>
      <c r="AZ530" s="605"/>
      <c r="BA530" s="645"/>
      <c r="BB530" s="605"/>
    </row>
    <row r="531" spans="1:54" ht="29.1" customHeight="1" thickBot="1" x14ac:dyDescent="0.3">
      <c r="A531" s="597"/>
      <c r="B531" s="592"/>
      <c r="C531" s="598"/>
      <c r="D531" s="592"/>
      <c r="E531" s="598"/>
      <c r="F531" s="591"/>
      <c r="G531" s="591"/>
      <c r="H531" s="599"/>
      <c r="I531" s="600"/>
      <c r="J531" s="600"/>
      <c r="K531" s="600"/>
      <c r="L531" s="592"/>
      <c r="M531" s="592"/>
      <c r="N531" s="592"/>
      <c r="O531" s="592"/>
      <c r="P531" s="591"/>
      <c r="Q531" s="592"/>
      <c r="R531" s="592"/>
      <c r="S531" s="592"/>
      <c r="T531" s="592"/>
      <c r="U531" s="591"/>
      <c r="V531" s="598"/>
      <c r="W531" s="592"/>
      <c r="X531" s="592"/>
      <c r="Y531" s="592"/>
      <c r="Z531" s="592"/>
      <c r="AA531" s="592"/>
      <c r="AB531" s="601"/>
      <c r="AC531" s="601"/>
      <c r="AD531" s="602"/>
      <c r="AE531" s="601"/>
      <c r="AF531" s="601"/>
      <c r="AG531" s="605"/>
      <c r="AH531" s="605"/>
      <c r="AI531" s="605"/>
      <c r="AJ531" s="605"/>
      <c r="AK531" s="605"/>
      <c r="AL531" s="605"/>
      <c r="AM531" s="605"/>
      <c r="AN531" s="605"/>
      <c r="AO531" s="605"/>
      <c r="AP531" s="605"/>
      <c r="AQ531" s="605"/>
      <c r="AR531" s="605"/>
      <c r="AS531" s="605"/>
      <c r="AT531" s="645"/>
      <c r="AU531" s="645"/>
      <c r="AV531" s="605"/>
      <c r="AW531" s="605"/>
      <c r="AX531" s="605"/>
      <c r="AY531" s="605"/>
      <c r="AZ531" s="605"/>
      <c r="BA531" s="645"/>
      <c r="BB531" s="605"/>
    </row>
    <row r="532" spans="1:54" ht="29.1" customHeight="1" thickBot="1" x14ac:dyDescent="0.3">
      <c r="A532" s="597"/>
      <c r="B532" s="592"/>
      <c r="C532" s="598"/>
      <c r="D532" s="592"/>
      <c r="E532" s="598"/>
      <c r="F532" s="591"/>
      <c r="G532" s="591"/>
      <c r="H532" s="599"/>
      <c r="I532" s="600"/>
      <c r="J532" s="600"/>
      <c r="K532" s="600"/>
      <c r="L532" s="592"/>
      <c r="M532" s="592"/>
      <c r="N532" s="592"/>
      <c r="O532" s="592"/>
      <c r="P532" s="591"/>
      <c r="Q532" s="592"/>
      <c r="R532" s="592"/>
      <c r="S532" s="592"/>
      <c r="T532" s="592"/>
      <c r="U532" s="591"/>
      <c r="V532" s="598"/>
      <c r="W532" s="592"/>
      <c r="X532" s="592"/>
      <c r="Y532" s="592"/>
      <c r="Z532" s="592"/>
      <c r="AA532" s="592"/>
      <c r="AB532" s="601"/>
      <c r="AC532" s="601"/>
      <c r="AD532" s="602"/>
      <c r="AE532" s="601"/>
      <c r="AF532" s="601"/>
      <c r="AG532" s="605"/>
      <c r="AH532" s="605"/>
      <c r="AI532" s="605"/>
      <c r="AJ532" s="605"/>
      <c r="AK532" s="605"/>
      <c r="AL532" s="605"/>
      <c r="AM532" s="605"/>
      <c r="AN532" s="605"/>
      <c r="AO532" s="605"/>
      <c r="AP532" s="605"/>
      <c r="AQ532" s="605"/>
      <c r="AR532" s="605"/>
      <c r="AS532" s="605"/>
      <c r="AT532" s="645"/>
      <c r="AU532" s="645"/>
      <c r="AV532" s="605"/>
      <c r="AW532" s="605"/>
      <c r="AX532" s="605"/>
      <c r="AY532" s="605"/>
      <c r="AZ532" s="605"/>
      <c r="BA532" s="645"/>
      <c r="BB532" s="605"/>
    </row>
    <row r="533" spans="1:54" ht="29.1" customHeight="1" thickBot="1" x14ac:dyDescent="0.3">
      <c r="A533" s="597"/>
      <c r="B533" s="592"/>
      <c r="C533" s="598"/>
      <c r="D533" s="592"/>
      <c r="E533" s="598"/>
      <c r="F533" s="591"/>
      <c r="G533" s="591"/>
      <c r="H533" s="599"/>
      <c r="I533" s="600"/>
      <c r="J533" s="600"/>
      <c r="K533" s="600"/>
      <c r="L533" s="592"/>
      <c r="M533" s="592"/>
      <c r="N533" s="592"/>
      <c r="O533" s="592"/>
      <c r="P533" s="591"/>
      <c r="Q533" s="592"/>
      <c r="R533" s="592"/>
      <c r="S533" s="592"/>
      <c r="T533" s="592"/>
      <c r="U533" s="591"/>
      <c r="V533" s="598"/>
      <c r="W533" s="592"/>
      <c r="X533" s="592"/>
      <c r="Y533" s="592"/>
      <c r="Z533" s="592"/>
      <c r="AA533" s="592"/>
      <c r="AB533" s="601"/>
      <c r="AC533" s="601"/>
      <c r="AD533" s="602"/>
      <c r="AE533" s="601"/>
      <c r="AF533" s="601"/>
      <c r="AG533" s="605"/>
      <c r="AH533" s="605"/>
      <c r="AI533" s="605"/>
      <c r="AJ533" s="605"/>
      <c r="AK533" s="605"/>
      <c r="AL533" s="605"/>
      <c r="AM533" s="605"/>
      <c r="AN533" s="605"/>
      <c r="AO533" s="605"/>
      <c r="AP533" s="605"/>
      <c r="AQ533" s="605"/>
      <c r="AR533" s="605"/>
      <c r="AS533" s="605"/>
      <c r="AT533" s="645"/>
      <c r="AU533" s="645"/>
      <c r="AV533" s="605"/>
      <c r="AW533" s="605"/>
      <c r="AX533" s="605"/>
      <c r="AY533" s="605"/>
      <c r="AZ533" s="605"/>
      <c r="BA533" s="645"/>
      <c r="BB533" s="605"/>
    </row>
    <row r="534" spans="1:54" ht="29.1" customHeight="1" thickBot="1" x14ac:dyDescent="0.3">
      <c r="A534" s="597"/>
      <c r="B534" s="592"/>
      <c r="C534" s="598"/>
      <c r="D534" s="592"/>
      <c r="E534" s="598"/>
      <c r="F534" s="591"/>
      <c r="G534" s="591"/>
      <c r="H534" s="599"/>
      <c r="I534" s="600"/>
      <c r="J534" s="600"/>
      <c r="K534" s="600"/>
      <c r="L534" s="592"/>
      <c r="M534" s="592"/>
      <c r="N534" s="592"/>
      <c r="O534" s="592"/>
      <c r="P534" s="591"/>
      <c r="Q534" s="592"/>
      <c r="R534" s="592"/>
      <c r="S534" s="592"/>
      <c r="T534" s="592"/>
      <c r="U534" s="591"/>
      <c r="V534" s="598"/>
      <c r="W534" s="592"/>
      <c r="X534" s="592"/>
      <c r="Y534" s="592"/>
      <c r="Z534" s="592"/>
      <c r="AA534" s="592"/>
      <c r="AB534" s="601"/>
      <c r="AC534" s="601"/>
      <c r="AD534" s="602"/>
      <c r="AE534" s="601"/>
      <c r="AF534" s="601"/>
      <c r="AG534" s="605"/>
      <c r="AH534" s="605"/>
      <c r="AI534" s="605"/>
      <c r="AJ534" s="605"/>
      <c r="AK534" s="605"/>
      <c r="AL534" s="605"/>
      <c r="AM534" s="605"/>
      <c r="AN534" s="605"/>
      <c r="AO534" s="605"/>
      <c r="AP534" s="605"/>
      <c r="AQ534" s="605"/>
      <c r="AR534" s="605"/>
      <c r="AS534" s="605"/>
      <c r="AT534" s="645"/>
      <c r="AU534" s="645"/>
      <c r="AV534" s="605"/>
      <c r="AW534" s="605"/>
      <c r="AX534" s="605"/>
      <c r="AY534" s="605"/>
      <c r="AZ534" s="605"/>
      <c r="BA534" s="645"/>
      <c r="BB534" s="605"/>
    </row>
    <row r="535" spans="1:54" ht="29.1" customHeight="1" thickBot="1" x14ac:dyDescent="0.3">
      <c r="A535" s="597"/>
      <c r="B535" s="592"/>
      <c r="C535" s="598"/>
      <c r="D535" s="592"/>
      <c r="E535" s="598"/>
      <c r="F535" s="591"/>
      <c r="G535" s="591"/>
      <c r="H535" s="599"/>
      <c r="I535" s="600"/>
      <c r="J535" s="600"/>
      <c r="K535" s="600"/>
      <c r="L535" s="592"/>
      <c r="M535" s="592"/>
      <c r="N535" s="592"/>
      <c r="O535" s="592"/>
      <c r="P535" s="591"/>
      <c r="Q535" s="592"/>
      <c r="R535" s="592"/>
      <c r="S535" s="592"/>
      <c r="T535" s="592"/>
      <c r="U535" s="591"/>
      <c r="V535" s="598"/>
      <c r="W535" s="592"/>
      <c r="X535" s="592"/>
      <c r="Y535" s="592"/>
      <c r="Z535" s="592"/>
      <c r="AA535" s="592"/>
      <c r="AB535" s="601"/>
      <c r="AC535" s="601"/>
      <c r="AD535" s="602"/>
      <c r="AE535" s="601"/>
      <c r="AF535" s="601"/>
      <c r="AG535" s="605"/>
      <c r="AH535" s="605"/>
      <c r="AI535" s="605"/>
      <c r="AJ535" s="605"/>
      <c r="AK535" s="605"/>
      <c r="AL535" s="605"/>
      <c r="AM535" s="605"/>
      <c r="AN535" s="605"/>
      <c r="AO535" s="605"/>
      <c r="AP535" s="605"/>
      <c r="AQ535" s="605"/>
      <c r="AR535" s="605"/>
      <c r="AS535" s="605"/>
      <c r="AT535" s="645"/>
      <c r="AU535" s="645"/>
      <c r="AV535" s="605"/>
      <c r="AW535" s="605"/>
      <c r="AX535" s="605"/>
      <c r="AY535" s="605"/>
      <c r="AZ535" s="605"/>
      <c r="BA535" s="645"/>
      <c r="BB535" s="605"/>
    </row>
    <row r="536" spans="1:54" ht="29.1" customHeight="1" thickBot="1" x14ac:dyDescent="0.3">
      <c r="A536" s="597"/>
      <c r="B536" s="592"/>
      <c r="C536" s="598"/>
      <c r="D536" s="592"/>
      <c r="E536" s="598"/>
      <c r="F536" s="591"/>
      <c r="G536" s="591"/>
      <c r="H536" s="599"/>
      <c r="I536" s="600"/>
      <c r="J536" s="600"/>
      <c r="K536" s="600"/>
      <c r="L536" s="592"/>
      <c r="M536" s="592"/>
      <c r="N536" s="592"/>
      <c r="O536" s="592"/>
      <c r="P536" s="591"/>
      <c r="Q536" s="592"/>
      <c r="R536" s="592"/>
      <c r="S536" s="592"/>
      <c r="T536" s="592"/>
      <c r="U536" s="591"/>
      <c r="V536" s="598"/>
      <c r="W536" s="592"/>
      <c r="X536" s="592"/>
      <c r="Y536" s="592"/>
      <c r="Z536" s="592"/>
      <c r="AA536" s="592"/>
      <c r="AB536" s="601"/>
      <c r="AC536" s="601"/>
      <c r="AD536" s="602"/>
      <c r="AE536" s="601"/>
      <c r="AF536" s="601"/>
      <c r="AG536" s="605"/>
      <c r="AH536" s="605"/>
      <c r="AI536" s="605"/>
      <c r="AJ536" s="605"/>
      <c r="AK536" s="605"/>
      <c r="AL536" s="605"/>
      <c r="AM536" s="605"/>
      <c r="AN536" s="605"/>
      <c r="AO536" s="605"/>
      <c r="AP536" s="605"/>
      <c r="AQ536" s="605"/>
      <c r="AR536" s="605"/>
      <c r="AS536" s="605"/>
      <c r="AT536" s="645"/>
      <c r="AU536" s="645"/>
      <c r="AV536" s="605"/>
      <c r="AW536" s="605"/>
      <c r="AX536" s="605"/>
      <c r="AY536" s="605"/>
      <c r="AZ536" s="605"/>
      <c r="BA536" s="645"/>
      <c r="BB536" s="605"/>
    </row>
    <row r="537" spans="1:54" ht="29.1" customHeight="1" thickBot="1" x14ac:dyDescent="0.3">
      <c r="A537" s="597"/>
      <c r="B537" s="592"/>
      <c r="C537" s="598"/>
      <c r="D537" s="592"/>
      <c r="E537" s="598"/>
      <c r="F537" s="591"/>
      <c r="G537" s="591"/>
      <c r="H537" s="599"/>
      <c r="I537" s="600"/>
      <c r="J537" s="600"/>
      <c r="K537" s="600"/>
      <c r="L537" s="592"/>
      <c r="M537" s="592"/>
      <c r="N537" s="592"/>
      <c r="O537" s="592"/>
      <c r="P537" s="591"/>
      <c r="Q537" s="592"/>
      <c r="R537" s="592"/>
      <c r="S537" s="592"/>
      <c r="T537" s="592"/>
      <c r="U537" s="591"/>
      <c r="V537" s="598"/>
      <c r="W537" s="592"/>
      <c r="X537" s="592"/>
      <c r="Y537" s="592"/>
      <c r="Z537" s="592"/>
      <c r="AA537" s="592"/>
      <c r="AB537" s="601"/>
      <c r="AC537" s="601"/>
      <c r="AD537" s="602"/>
      <c r="AE537" s="601"/>
      <c r="AF537" s="601"/>
      <c r="AG537" s="605"/>
      <c r="AH537" s="605"/>
      <c r="AI537" s="605"/>
      <c r="AJ537" s="605"/>
      <c r="AK537" s="605"/>
      <c r="AL537" s="605"/>
      <c r="AM537" s="605"/>
      <c r="AN537" s="605"/>
      <c r="AO537" s="605"/>
      <c r="AP537" s="605"/>
      <c r="AQ537" s="605"/>
      <c r="AR537" s="605"/>
      <c r="AS537" s="605"/>
      <c r="AT537" s="645"/>
      <c r="AU537" s="645"/>
      <c r="AV537" s="605"/>
      <c r="AW537" s="605"/>
      <c r="AX537" s="605"/>
      <c r="AY537" s="605"/>
      <c r="AZ537" s="605"/>
      <c r="BA537" s="645"/>
      <c r="BB537" s="605"/>
    </row>
    <row r="538" spans="1:54" ht="29.1" customHeight="1" thickBot="1" x14ac:dyDescent="0.3">
      <c r="A538" s="597"/>
      <c r="B538" s="592"/>
      <c r="C538" s="598"/>
      <c r="D538" s="592"/>
      <c r="E538" s="598"/>
      <c r="F538" s="591"/>
      <c r="G538" s="591"/>
      <c r="H538" s="599"/>
      <c r="I538" s="600"/>
      <c r="J538" s="600"/>
      <c r="K538" s="600"/>
      <c r="L538" s="592"/>
      <c r="M538" s="592"/>
      <c r="N538" s="592"/>
      <c r="O538" s="592"/>
      <c r="P538" s="591"/>
      <c r="Q538" s="592"/>
      <c r="R538" s="592"/>
      <c r="S538" s="592"/>
      <c r="T538" s="592"/>
      <c r="U538" s="591"/>
      <c r="V538" s="598"/>
      <c r="W538" s="592"/>
      <c r="X538" s="592"/>
      <c r="Y538" s="592"/>
      <c r="Z538" s="592"/>
      <c r="AA538" s="592"/>
      <c r="AB538" s="601"/>
      <c r="AC538" s="601"/>
      <c r="AD538" s="602"/>
      <c r="AE538" s="601"/>
      <c r="AF538" s="601"/>
      <c r="AG538" s="605"/>
      <c r="AH538" s="605"/>
      <c r="AI538" s="605"/>
      <c r="AJ538" s="605"/>
      <c r="AK538" s="605"/>
      <c r="AL538" s="605"/>
      <c r="AM538" s="605"/>
      <c r="AN538" s="605"/>
      <c r="AO538" s="605"/>
      <c r="AP538" s="605"/>
      <c r="AQ538" s="605"/>
      <c r="AR538" s="605"/>
      <c r="AS538" s="605"/>
      <c r="AT538" s="645"/>
      <c r="AU538" s="645"/>
      <c r="AV538" s="605"/>
      <c r="AW538" s="605"/>
      <c r="AX538" s="605"/>
      <c r="AY538" s="605"/>
      <c r="AZ538" s="605"/>
      <c r="BA538" s="645"/>
      <c r="BB538" s="605"/>
    </row>
    <row r="539" spans="1:54" ht="29.1" customHeight="1" thickBot="1" x14ac:dyDescent="0.3">
      <c r="A539" s="597"/>
      <c r="B539" s="592"/>
      <c r="C539" s="598"/>
      <c r="D539" s="592"/>
      <c r="E539" s="598"/>
      <c r="F539" s="591"/>
      <c r="G539" s="591"/>
      <c r="H539" s="599"/>
      <c r="I539" s="600"/>
      <c r="J539" s="600"/>
      <c r="K539" s="600"/>
      <c r="L539" s="592"/>
      <c r="M539" s="592"/>
      <c r="N539" s="592"/>
      <c r="O539" s="592"/>
      <c r="P539" s="591"/>
      <c r="Q539" s="592"/>
      <c r="R539" s="592"/>
      <c r="S539" s="592"/>
      <c r="T539" s="592"/>
      <c r="U539" s="591"/>
      <c r="V539" s="598"/>
      <c r="W539" s="592"/>
      <c r="X539" s="592"/>
      <c r="Y539" s="592"/>
      <c r="Z539" s="592"/>
      <c r="AA539" s="592"/>
      <c r="AB539" s="601"/>
      <c r="AC539" s="601"/>
      <c r="AD539" s="602"/>
      <c r="AE539" s="601"/>
      <c r="AF539" s="601"/>
      <c r="AG539" s="605"/>
      <c r="AH539" s="605"/>
      <c r="AI539" s="605"/>
      <c r="AJ539" s="605"/>
      <c r="AK539" s="605"/>
      <c r="AL539" s="605"/>
      <c r="AM539" s="605"/>
      <c r="AN539" s="605"/>
      <c r="AO539" s="605"/>
      <c r="AP539" s="605"/>
      <c r="AQ539" s="605"/>
      <c r="AR539" s="605"/>
      <c r="AS539" s="605"/>
      <c r="AT539" s="645"/>
      <c r="AU539" s="645"/>
      <c r="AV539" s="605"/>
      <c r="AW539" s="605"/>
      <c r="AX539" s="605"/>
      <c r="AY539" s="605"/>
      <c r="AZ539" s="605"/>
      <c r="BA539" s="645"/>
      <c r="BB539" s="605"/>
    </row>
    <row r="540" spans="1:54" ht="29.1" customHeight="1" thickBot="1" x14ac:dyDescent="0.3">
      <c r="A540" s="597"/>
      <c r="B540" s="592"/>
      <c r="C540" s="598"/>
      <c r="D540" s="592"/>
      <c r="E540" s="598"/>
      <c r="F540" s="591"/>
      <c r="G540" s="591"/>
      <c r="H540" s="599"/>
      <c r="I540" s="600"/>
      <c r="J540" s="600"/>
      <c r="K540" s="600"/>
      <c r="L540" s="592"/>
      <c r="M540" s="592"/>
      <c r="N540" s="592"/>
      <c r="O540" s="592"/>
      <c r="P540" s="591"/>
      <c r="Q540" s="592"/>
      <c r="R540" s="592"/>
      <c r="S540" s="592"/>
      <c r="T540" s="592"/>
      <c r="U540" s="591"/>
      <c r="V540" s="598"/>
      <c r="W540" s="592"/>
      <c r="X540" s="592"/>
      <c r="Y540" s="592"/>
      <c r="Z540" s="592"/>
      <c r="AA540" s="592"/>
      <c r="AB540" s="601"/>
      <c r="AC540" s="601"/>
      <c r="AD540" s="602"/>
      <c r="AE540" s="601"/>
      <c r="AF540" s="601"/>
      <c r="AG540" s="605"/>
      <c r="AH540" s="605"/>
      <c r="AI540" s="605"/>
      <c r="AJ540" s="605"/>
      <c r="AK540" s="605"/>
      <c r="AL540" s="605"/>
      <c r="AM540" s="605"/>
      <c r="AN540" s="605"/>
      <c r="AO540" s="605"/>
      <c r="AP540" s="605"/>
      <c r="AQ540" s="605"/>
      <c r="AR540" s="605"/>
      <c r="AS540" s="605"/>
      <c r="AT540" s="645"/>
      <c r="AU540" s="645"/>
      <c r="AV540" s="605"/>
      <c r="AW540" s="605"/>
      <c r="AX540" s="605"/>
      <c r="AY540" s="605"/>
      <c r="AZ540" s="605"/>
      <c r="BA540" s="645"/>
      <c r="BB540" s="605"/>
    </row>
    <row r="541" spans="1:54" ht="29.1" customHeight="1" thickBot="1" x14ac:dyDescent="0.3">
      <c r="A541" s="597"/>
      <c r="B541" s="592"/>
      <c r="C541" s="598"/>
      <c r="D541" s="592"/>
      <c r="E541" s="598"/>
      <c r="F541" s="591"/>
      <c r="G541" s="591"/>
      <c r="H541" s="599"/>
      <c r="I541" s="600"/>
      <c r="J541" s="600"/>
      <c r="K541" s="600"/>
      <c r="L541" s="592"/>
      <c r="M541" s="592"/>
      <c r="N541" s="592"/>
      <c r="O541" s="592"/>
      <c r="P541" s="591"/>
      <c r="Q541" s="592"/>
      <c r="R541" s="592"/>
      <c r="S541" s="592"/>
      <c r="T541" s="592"/>
      <c r="U541" s="591"/>
      <c r="V541" s="598"/>
      <c r="W541" s="592"/>
      <c r="X541" s="592"/>
      <c r="Y541" s="592"/>
      <c r="Z541" s="592"/>
      <c r="AA541" s="592"/>
      <c r="AB541" s="601"/>
      <c r="AC541" s="601"/>
      <c r="AD541" s="602"/>
      <c r="AE541" s="601"/>
      <c r="AF541" s="601"/>
      <c r="AG541" s="605"/>
      <c r="AH541" s="605"/>
      <c r="AI541" s="605"/>
      <c r="AJ541" s="605"/>
      <c r="AK541" s="605"/>
      <c r="AL541" s="605"/>
      <c r="AM541" s="605"/>
      <c r="AN541" s="605"/>
      <c r="AO541" s="605"/>
      <c r="AP541" s="605"/>
      <c r="AQ541" s="605"/>
      <c r="AR541" s="605"/>
      <c r="AS541" s="605"/>
      <c r="AT541" s="645"/>
      <c r="AU541" s="645"/>
      <c r="AV541" s="605"/>
      <c r="AW541" s="605"/>
      <c r="AX541" s="605"/>
      <c r="AY541" s="605"/>
      <c r="AZ541" s="605"/>
      <c r="BA541" s="645"/>
      <c r="BB541" s="605"/>
    </row>
    <row r="542" spans="1:54" ht="29.1" customHeight="1" thickBot="1" x14ac:dyDescent="0.3">
      <c r="A542" s="597"/>
      <c r="B542" s="592"/>
      <c r="C542" s="598"/>
      <c r="D542" s="592"/>
      <c r="E542" s="598"/>
      <c r="F542" s="591"/>
      <c r="G542" s="591"/>
      <c r="H542" s="599"/>
      <c r="I542" s="600"/>
      <c r="J542" s="600"/>
      <c r="K542" s="600"/>
      <c r="L542" s="592"/>
      <c r="M542" s="592"/>
      <c r="N542" s="592"/>
      <c r="O542" s="592"/>
      <c r="P542" s="591"/>
      <c r="Q542" s="592"/>
      <c r="R542" s="592"/>
      <c r="S542" s="592"/>
      <c r="T542" s="592"/>
      <c r="U542" s="591"/>
      <c r="V542" s="598"/>
      <c r="W542" s="592"/>
      <c r="X542" s="592"/>
      <c r="Y542" s="592"/>
      <c r="Z542" s="592"/>
      <c r="AA542" s="592"/>
      <c r="AB542" s="601"/>
      <c r="AC542" s="601"/>
      <c r="AD542" s="602"/>
      <c r="AE542" s="601"/>
      <c r="AF542" s="601"/>
      <c r="AG542" s="605"/>
      <c r="AH542" s="605"/>
      <c r="AI542" s="605"/>
      <c r="AJ542" s="605"/>
      <c r="AK542" s="605"/>
      <c r="AL542" s="605"/>
      <c r="AM542" s="605"/>
      <c r="AN542" s="605"/>
      <c r="AO542" s="605"/>
      <c r="AP542" s="605"/>
      <c r="AQ542" s="605"/>
      <c r="AR542" s="605"/>
      <c r="AS542" s="605"/>
      <c r="AT542" s="645"/>
      <c r="AU542" s="645"/>
      <c r="AV542" s="605"/>
      <c r="AW542" s="605"/>
      <c r="AX542" s="605"/>
      <c r="AY542" s="605"/>
      <c r="AZ542" s="605"/>
      <c r="BA542" s="645"/>
      <c r="BB542" s="605"/>
    </row>
    <row r="543" spans="1:54" ht="29.1" customHeight="1" thickBot="1" x14ac:dyDescent="0.3">
      <c r="A543" s="597"/>
      <c r="B543" s="592"/>
      <c r="C543" s="598"/>
      <c r="D543" s="592"/>
      <c r="E543" s="598"/>
      <c r="F543" s="591"/>
      <c r="G543" s="591"/>
      <c r="H543" s="599"/>
      <c r="I543" s="600"/>
      <c r="J543" s="600"/>
      <c r="K543" s="600"/>
      <c r="L543" s="592"/>
      <c r="M543" s="592"/>
      <c r="N543" s="592"/>
      <c r="O543" s="592"/>
      <c r="P543" s="591"/>
      <c r="Q543" s="592"/>
      <c r="R543" s="592"/>
      <c r="S543" s="592"/>
      <c r="T543" s="592"/>
      <c r="U543" s="591"/>
      <c r="V543" s="598"/>
      <c r="W543" s="592"/>
      <c r="X543" s="592"/>
      <c r="Y543" s="592"/>
      <c r="Z543" s="592"/>
      <c r="AA543" s="592"/>
      <c r="AB543" s="601"/>
      <c r="AC543" s="601"/>
      <c r="AD543" s="602"/>
      <c r="AE543" s="601"/>
      <c r="AF543" s="601"/>
      <c r="AG543" s="605"/>
      <c r="AH543" s="605"/>
      <c r="AI543" s="605"/>
      <c r="AJ543" s="605"/>
      <c r="AK543" s="605"/>
      <c r="AL543" s="605"/>
      <c r="AM543" s="605"/>
      <c r="AN543" s="605"/>
      <c r="AO543" s="605"/>
      <c r="AP543" s="605"/>
      <c r="AQ543" s="605"/>
      <c r="AR543" s="605"/>
      <c r="AS543" s="605"/>
      <c r="AT543" s="645"/>
      <c r="AU543" s="645"/>
      <c r="AV543" s="605"/>
      <c r="AW543" s="605"/>
      <c r="AX543" s="605"/>
      <c r="AY543" s="605"/>
      <c r="AZ543" s="605"/>
      <c r="BA543" s="645"/>
      <c r="BB543" s="605"/>
    </row>
    <row r="544" spans="1:54" ht="29.1" customHeight="1" thickBot="1" x14ac:dyDescent="0.3">
      <c r="A544" s="597"/>
      <c r="B544" s="592"/>
      <c r="C544" s="598"/>
      <c r="D544" s="592"/>
      <c r="E544" s="598"/>
      <c r="F544" s="591"/>
      <c r="G544" s="591"/>
      <c r="H544" s="599"/>
      <c r="I544" s="600"/>
      <c r="J544" s="600"/>
      <c r="K544" s="600"/>
      <c r="L544" s="592"/>
      <c r="M544" s="592"/>
      <c r="N544" s="592"/>
      <c r="O544" s="592"/>
      <c r="P544" s="591"/>
      <c r="Q544" s="592"/>
      <c r="R544" s="592"/>
      <c r="S544" s="592"/>
      <c r="T544" s="592"/>
      <c r="U544" s="591"/>
      <c r="V544" s="598"/>
      <c r="W544" s="592"/>
      <c r="X544" s="592"/>
      <c r="Y544" s="592"/>
      <c r="Z544" s="592"/>
      <c r="AA544" s="592"/>
      <c r="AB544" s="601"/>
      <c r="AC544" s="601"/>
      <c r="AD544" s="602"/>
      <c r="AE544" s="601"/>
      <c r="AF544" s="601"/>
      <c r="AG544" s="605"/>
      <c r="AH544" s="605"/>
      <c r="AI544" s="605"/>
      <c r="AJ544" s="605"/>
      <c r="AK544" s="605"/>
      <c r="AL544" s="605"/>
      <c r="AM544" s="605"/>
      <c r="AN544" s="605"/>
      <c r="AO544" s="605"/>
      <c r="AP544" s="605"/>
      <c r="AQ544" s="605"/>
      <c r="AR544" s="605"/>
      <c r="AS544" s="605"/>
      <c r="AT544" s="645"/>
      <c r="AU544" s="645"/>
      <c r="AV544" s="605"/>
      <c r="AW544" s="605"/>
      <c r="AX544" s="605"/>
      <c r="AY544" s="605"/>
      <c r="AZ544" s="605"/>
      <c r="BA544" s="645"/>
      <c r="BB544" s="605"/>
    </row>
    <row r="545" spans="1:54" ht="29.1" customHeight="1" thickBot="1" x14ac:dyDescent="0.3">
      <c r="A545" s="597"/>
      <c r="B545" s="592"/>
      <c r="C545" s="598"/>
      <c r="D545" s="592"/>
      <c r="E545" s="598"/>
      <c r="F545" s="591"/>
      <c r="G545" s="591"/>
      <c r="H545" s="599"/>
      <c r="I545" s="600"/>
      <c r="J545" s="600"/>
      <c r="K545" s="600"/>
      <c r="L545" s="592"/>
      <c r="M545" s="592"/>
      <c r="N545" s="592"/>
      <c r="O545" s="592"/>
      <c r="P545" s="591"/>
      <c r="Q545" s="592"/>
      <c r="R545" s="592"/>
      <c r="S545" s="592"/>
      <c r="T545" s="592"/>
      <c r="U545" s="591"/>
      <c r="V545" s="598"/>
      <c r="W545" s="592"/>
      <c r="X545" s="592"/>
      <c r="Y545" s="592"/>
      <c r="Z545" s="592"/>
      <c r="AA545" s="592"/>
      <c r="AB545" s="601"/>
      <c r="AC545" s="601"/>
      <c r="AD545" s="602"/>
      <c r="AE545" s="601"/>
      <c r="AF545" s="601"/>
      <c r="AG545" s="605"/>
      <c r="AH545" s="605"/>
      <c r="AI545" s="605"/>
      <c r="AJ545" s="605"/>
      <c r="AK545" s="605"/>
      <c r="AL545" s="605"/>
      <c r="AM545" s="605"/>
      <c r="AN545" s="605"/>
      <c r="AO545" s="605"/>
      <c r="AP545" s="605"/>
      <c r="AQ545" s="605"/>
      <c r="AR545" s="605"/>
      <c r="AS545" s="605"/>
      <c r="AT545" s="645"/>
      <c r="AU545" s="645"/>
      <c r="AV545" s="605"/>
      <c r="AW545" s="605"/>
      <c r="AX545" s="605"/>
      <c r="AY545" s="605"/>
      <c r="AZ545" s="605"/>
      <c r="BA545" s="645"/>
      <c r="BB545" s="605"/>
    </row>
    <row r="546" spans="1:54" ht="29.1" customHeight="1" thickBot="1" x14ac:dyDescent="0.3">
      <c r="A546" s="597"/>
      <c r="B546" s="592"/>
      <c r="C546" s="598"/>
      <c r="D546" s="592"/>
      <c r="E546" s="598"/>
      <c r="F546" s="591"/>
      <c r="G546" s="591"/>
      <c r="H546" s="599"/>
      <c r="I546" s="600"/>
      <c r="J546" s="600"/>
      <c r="K546" s="600"/>
      <c r="L546" s="592"/>
      <c r="M546" s="592"/>
      <c r="N546" s="592"/>
      <c r="O546" s="592"/>
      <c r="P546" s="591"/>
      <c r="Q546" s="592"/>
      <c r="R546" s="592"/>
      <c r="S546" s="592"/>
      <c r="T546" s="592"/>
      <c r="U546" s="591"/>
      <c r="V546" s="598"/>
      <c r="W546" s="592"/>
      <c r="X546" s="592"/>
      <c r="Y546" s="592"/>
      <c r="Z546" s="592"/>
      <c r="AA546" s="592"/>
      <c r="AB546" s="601"/>
      <c r="AC546" s="601"/>
      <c r="AD546" s="602"/>
      <c r="AE546" s="601"/>
      <c r="AF546" s="601"/>
      <c r="AG546" s="605"/>
      <c r="AH546" s="605"/>
      <c r="AI546" s="605"/>
      <c r="AJ546" s="605"/>
      <c r="AK546" s="605"/>
      <c r="AL546" s="605"/>
      <c r="AM546" s="605"/>
      <c r="AN546" s="605"/>
      <c r="AO546" s="605"/>
      <c r="AP546" s="605"/>
      <c r="AQ546" s="605"/>
      <c r="AR546" s="605"/>
      <c r="AS546" s="605"/>
      <c r="AT546" s="645"/>
      <c r="AU546" s="645"/>
      <c r="AV546" s="605"/>
      <c r="AW546" s="605"/>
      <c r="AX546" s="605"/>
      <c r="AY546" s="605"/>
      <c r="AZ546" s="605"/>
      <c r="BA546" s="645"/>
      <c r="BB546" s="605"/>
    </row>
    <row r="547" spans="1:54" ht="29.1" customHeight="1" thickBot="1" x14ac:dyDescent="0.3">
      <c r="A547" s="597"/>
      <c r="B547" s="592"/>
      <c r="C547" s="598"/>
      <c r="D547" s="592"/>
      <c r="E547" s="598"/>
      <c r="F547" s="591"/>
      <c r="G547" s="591"/>
      <c r="H547" s="599"/>
      <c r="I547" s="600"/>
      <c r="J547" s="600"/>
      <c r="K547" s="600"/>
      <c r="L547" s="592"/>
      <c r="M547" s="592"/>
      <c r="N547" s="592"/>
      <c r="O547" s="592"/>
      <c r="P547" s="591"/>
      <c r="Q547" s="592"/>
      <c r="R547" s="592"/>
      <c r="S547" s="592"/>
      <c r="T547" s="592"/>
      <c r="U547" s="591"/>
      <c r="V547" s="598"/>
      <c r="W547" s="592"/>
      <c r="X547" s="592"/>
      <c r="Y547" s="592"/>
      <c r="Z547" s="592"/>
      <c r="AA547" s="592"/>
      <c r="AB547" s="601"/>
      <c r="AC547" s="601"/>
      <c r="AD547" s="602"/>
      <c r="AE547" s="601"/>
      <c r="AF547" s="601"/>
      <c r="AG547" s="605"/>
      <c r="AH547" s="605"/>
      <c r="AI547" s="605"/>
      <c r="AJ547" s="605"/>
      <c r="AK547" s="605"/>
      <c r="AL547" s="605"/>
      <c r="AM547" s="605"/>
      <c r="AN547" s="605"/>
      <c r="AO547" s="605"/>
      <c r="AP547" s="605"/>
      <c r="AQ547" s="605"/>
      <c r="AR547" s="605"/>
      <c r="AS547" s="605"/>
      <c r="AT547" s="645"/>
      <c r="AU547" s="645"/>
      <c r="AV547" s="605"/>
      <c r="AW547" s="605"/>
      <c r="AX547" s="605"/>
      <c r="AY547" s="605"/>
      <c r="AZ547" s="605"/>
      <c r="BA547" s="645"/>
      <c r="BB547" s="605"/>
    </row>
    <row r="548" spans="1:54" ht="29.1" customHeight="1" thickBot="1" x14ac:dyDescent="0.3">
      <c r="A548" s="597"/>
      <c r="B548" s="592"/>
      <c r="C548" s="598"/>
      <c r="D548" s="592"/>
      <c r="E548" s="598"/>
      <c r="F548" s="591"/>
      <c r="G548" s="591"/>
      <c r="H548" s="599"/>
      <c r="I548" s="600"/>
      <c r="J548" s="600"/>
      <c r="K548" s="600"/>
      <c r="L548" s="592"/>
      <c r="M548" s="592"/>
      <c r="N548" s="592"/>
      <c r="O548" s="592"/>
      <c r="P548" s="591"/>
      <c r="Q548" s="592"/>
      <c r="R548" s="592"/>
      <c r="S548" s="592"/>
      <c r="T548" s="592"/>
      <c r="U548" s="591"/>
      <c r="V548" s="598"/>
      <c r="W548" s="592"/>
      <c r="X548" s="592"/>
      <c r="Y548" s="592"/>
      <c r="Z548" s="592"/>
      <c r="AA548" s="592"/>
      <c r="AB548" s="601"/>
      <c r="AC548" s="601"/>
      <c r="AD548" s="602"/>
      <c r="AE548" s="601"/>
      <c r="AF548" s="601"/>
      <c r="AG548" s="605"/>
      <c r="AH548" s="605"/>
      <c r="AI548" s="605"/>
      <c r="AJ548" s="605"/>
      <c r="AK548" s="605"/>
      <c r="AL548" s="605"/>
      <c r="AM548" s="605"/>
      <c r="AN548" s="605"/>
      <c r="AO548" s="605"/>
      <c r="AP548" s="605"/>
      <c r="AQ548" s="605"/>
      <c r="AR548" s="605"/>
      <c r="AS548" s="605"/>
      <c r="AT548" s="645"/>
      <c r="AU548" s="645"/>
      <c r="AV548" s="605"/>
      <c r="AW548" s="605"/>
      <c r="AX548" s="605"/>
      <c r="AY548" s="605"/>
      <c r="AZ548" s="605"/>
      <c r="BA548" s="645"/>
      <c r="BB548" s="605"/>
    </row>
    <row r="549" spans="1:54" ht="29.1" customHeight="1" thickBot="1" x14ac:dyDescent="0.3">
      <c r="A549" s="597"/>
      <c r="B549" s="592"/>
      <c r="C549" s="598"/>
      <c r="D549" s="592"/>
      <c r="E549" s="598"/>
      <c r="F549" s="591"/>
      <c r="G549" s="591"/>
      <c r="H549" s="599"/>
      <c r="I549" s="600"/>
      <c r="J549" s="600"/>
      <c r="K549" s="600"/>
      <c r="L549" s="592"/>
      <c r="M549" s="592"/>
      <c r="N549" s="592"/>
      <c r="O549" s="592"/>
      <c r="P549" s="591"/>
      <c r="Q549" s="592"/>
      <c r="R549" s="592"/>
      <c r="S549" s="592"/>
      <c r="T549" s="592"/>
      <c r="U549" s="591"/>
      <c r="V549" s="598"/>
      <c r="W549" s="592"/>
      <c r="X549" s="592"/>
      <c r="Y549" s="592"/>
      <c r="Z549" s="592"/>
      <c r="AA549" s="592"/>
      <c r="AB549" s="601"/>
      <c r="AC549" s="601"/>
      <c r="AD549" s="602"/>
      <c r="AE549" s="601"/>
      <c r="AF549" s="601"/>
      <c r="AG549" s="605"/>
      <c r="AH549" s="605"/>
      <c r="AI549" s="605"/>
      <c r="AJ549" s="605"/>
      <c r="AK549" s="605"/>
      <c r="AL549" s="605"/>
      <c r="AM549" s="605"/>
      <c r="AN549" s="605"/>
      <c r="AO549" s="605"/>
      <c r="AP549" s="605"/>
      <c r="AQ549" s="605"/>
      <c r="AR549" s="605"/>
      <c r="AS549" s="605"/>
      <c r="AT549" s="645"/>
      <c r="AU549" s="645"/>
      <c r="AV549" s="605"/>
      <c r="AW549" s="605"/>
      <c r="AX549" s="605"/>
      <c r="AY549" s="605"/>
      <c r="AZ549" s="605"/>
      <c r="BA549" s="645"/>
      <c r="BB549" s="605"/>
    </row>
    <row r="550" spans="1:54" ht="29.1" customHeight="1" thickBot="1" x14ac:dyDescent="0.3">
      <c r="A550" s="597"/>
      <c r="B550" s="592"/>
      <c r="C550" s="598"/>
      <c r="D550" s="592"/>
      <c r="E550" s="598"/>
      <c r="F550" s="591"/>
      <c r="G550" s="591"/>
      <c r="H550" s="599"/>
      <c r="I550" s="600"/>
      <c r="J550" s="600"/>
      <c r="K550" s="600"/>
      <c r="L550" s="592"/>
      <c r="M550" s="592"/>
      <c r="N550" s="592"/>
      <c r="O550" s="592"/>
      <c r="P550" s="591"/>
      <c r="Q550" s="592"/>
      <c r="R550" s="592"/>
      <c r="S550" s="592"/>
      <c r="T550" s="592"/>
      <c r="U550" s="591"/>
      <c r="V550" s="598"/>
      <c r="W550" s="592"/>
      <c r="X550" s="592"/>
      <c r="Y550" s="592"/>
      <c r="Z550" s="592"/>
      <c r="AA550" s="592"/>
      <c r="AB550" s="601"/>
      <c r="AC550" s="601"/>
      <c r="AD550" s="602"/>
      <c r="AE550" s="601"/>
      <c r="AF550" s="601"/>
      <c r="AG550" s="605"/>
      <c r="AH550" s="605"/>
      <c r="AI550" s="605"/>
      <c r="AJ550" s="605"/>
      <c r="AK550" s="605"/>
      <c r="AL550" s="605"/>
      <c r="AM550" s="605"/>
      <c r="AN550" s="605"/>
      <c r="AO550" s="605"/>
      <c r="AP550" s="605"/>
      <c r="AQ550" s="605"/>
      <c r="AR550" s="605"/>
      <c r="AS550" s="605"/>
      <c r="AT550" s="645"/>
      <c r="AU550" s="645"/>
      <c r="AV550" s="605"/>
      <c r="AW550" s="605"/>
      <c r="AX550" s="605"/>
      <c r="AY550" s="605"/>
      <c r="AZ550" s="605"/>
      <c r="BA550" s="645"/>
      <c r="BB550" s="605"/>
    </row>
    <row r="551" spans="1:54" ht="29.1" customHeight="1" thickBot="1" x14ac:dyDescent="0.3">
      <c r="A551" s="597"/>
      <c r="B551" s="592"/>
      <c r="C551" s="598"/>
      <c r="D551" s="592"/>
      <c r="E551" s="598"/>
      <c r="F551" s="591"/>
      <c r="G551" s="591"/>
      <c r="H551" s="599"/>
      <c r="I551" s="600"/>
      <c r="J551" s="600"/>
      <c r="K551" s="600"/>
      <c r="L551" s="592"/>
      <c r="M551" s="592"/>
      <c r="N551" s="592"/>
      <c r="O551" s="592"/>
      <c r="P551" s="591"/>
      <c r="Q551" s="592"/>
      <c r="R551" s="592"/>
      <c r="S551" s="592"/>
      <c r="T551" s="592"/>
      <c r="U551" s="591"/>
      <c r="V551" s="598"/>
      <c r="W551" s="592"/>
      <c r="X551" s="592"/>
      <c r="Y551" s="592"/>
      <c r="Z551" s="592"/>
      <c r="AA551" s="592"/>
      <c r="AB551" s="601"/>
      <c r="AC551" s="601"/>
      <c r="AD551" s="602"/>
      <c r="AE551" s="601"/>
      <c r="AF551" s="601"/>
      <c r="AG551" s="605"/>
      <c r="AH551" s="605"/>
      <c r="AI551" s="605"/>
      <c r="AJ551" s="605"/>
      <c r="AK551" s="605"/>
      <c r="AL551" s="605"/>
      <c r="AM551" s="605"/>
      <c r="AN551" s="605"/>
      <c r="AO551" s="605"/>
      <c r="AP551" s="605"/>
      <c r="AQ551" s="605"/>
      <c r="AR551" s="605"/>
      <c r="AS551" s="605"/>
      <c r="AT551" s="645"/>
      <c r="AU551" s="645"/>
      <c r="AV551" s="605"/>
      <c r="AW551" s="605"/>
      <c r="AX551" s="605"/>
      <c r="AY551" s="605"/>
      <c r="AZ551" s="605"/>
      <c r="BA551" s="645"/>
      <c r="BB551" s="605"/>
    </row>
    <row r="552" spans="1:54" ht="29.1" customHeight="1" thickBot="1" x14ac:dyDescent="0.3">
      <c r="A552" s="597"/>
      <c r="B552" s="592"/>
      <c r="C552" s="598"/>
      <c r="D552" s="592"/>
      <c r="E552" s="598"/>
      <c r="F552" s="591"/>
      <c r="G552" s="591"/>
      <c r="H552" s="599"/>
      <c r="I552" s="600"/>
      <c r="J552" s="600"/>
      <c r="K552" s="600"/>
      <c r="L552" s="592"/>
      <c r="M552" s="592"/>
      <c r="N552" s="592"/>
      <c r="O552" s="592"/>
      <c r="P552" s="591"/>
      <c r="Q552" s="592"/>
      <c r="R552" s="592"/>
      <c r="S552" s="592"/>
      <c r="T552" s="592"/>
      <c r="U552" s="591"/>
      <c r="V552" s="598"/>
      <c r="W552" s="592"/>
      <c r="X552" s="592"/>
      <c r="Y552" s="592"/>
      <c r="Z552" s="592"/>
      <c r="AA552" s="592"/>
      <c r="AB552" s="601"/>
      <c r="AC552" s="601"/>
      <c r="AD552" s="602"/>
      <c r="AE552" s="601"/>
      <c r="AF552" s="601"/>
      <c r="AG552" s="605"/>
      <c r="AH552" s="605"/>
      <c r="AI552" s="605"/>
      <c r="AJ552" s="605"/>
      <c r="AK552" s="605"/>
      <c r="AL552" s="605"/>
      <c r="AM552" s="605"/>
      <c r="AN552" s="605"/>
      <c r="AO552" s="605"/>
      <c r="AP552" s="605"/>
      <c r="AQ552" s="605"/>
      <c r="AR552" s="605"/>
      <c r="AS552" s="605"/>
      <c r="AT552" s="645"/>
      <c r="AU552" s="645"/>
      <c r="AV552" s="605"/>
      <c r="AW552" s="605"/>
      <c r="AX552" s="605"/>
      <c r="AY552" s="605"/>
      <c r="AZ552" s="605"/>
      <c r="BA552" s="645"/>
      <c r="BB552" s="605"/>
    </row>
    <row r="553" spans="1:54" ht="29.1" customHeight="1" thickBot="1" x14ac:dyDescent="0.3">
      <c r="A553" s="597"/>
      <c r="B553" s="592"/>
      <c r="C553" s="598"/>
      <c r="D553" s="592"/>
      <c r="E553" s="598"/>
      <c r="F553" s="591"/>
      <c r="G553" s="591"/>
      <c r="H553" s="599"/>
      <c r="I553" s="600"/>
      <c r="J553" s="600"/>
      <c r="K553" s="600"/>
      <c r="L553" s="592"/>
      <c r="M553" s="592"/>
      <c r="N553" s="592"/>
      <c r="O553" s="592"/>
      <c r="P553" s="591"/>
      <c r="Q553" s="592"/>
      <c r="R553" s="592"/>
      <c r="S553" s="592"/>
      <c r="T553" s="592"/>
      <c r="U553" s="591"/>
      <c r="V553" s="598"/>
      <c r="W553" s="592"/>
      <c r="X553" s="592"/>
      <c r="Y553" s="592"/>
      <c r="Z553" s="592"/>
      <c r="AA553" s="592"/>
      <c r="AB553" s="601"/>
      <c r="AC553" s="601"/>
      <c r="AD553" s="602"/>
      <c r="AE553" s="601"/>
      <c r="AF553" s="601"/>
      <c r="AG553" s="605"/>
      <c r="AH553" s="605"/>
      <c r="AI553" s="605"/>
      <c r="AJ553" s="605"/>
      <c r="AK553" s="605"/>
      <c r="AL553" s="605"/>
      <c r="AM553" s="605"/>
      <c r="AN553" s="605"/>
      <c r="AO553" s="605"/>
      <c r="AP553" s="605"/>
      <c r="AQ553" s="605"/>
      <c r="AR553" s="605"/>
      <c r="AS553" s="605"/>
      <c r="AT553" s="645"/>
      <c r="AU553" s="645"/>
      <c r="AV553" s="605"/>
      <c r="AW553" s="605"/>
      <c r="AX553" s="605"/>
      <c r="AY553" s="605"/>
      <c r="AZ553" s="605"/>
      <c r="BA553" s="645"/>
      <c r="BB553" s="605"/>
    </row>
    <row r="554" spans="1:54" ht="29.1" customHeight="1" thickBot="1" x14ac:dyDescent="0.3">
      <c r="A554" s="597"/>
      <c r="B554" s="592"/>
      <c r="C554" s="598"/>
      <c r="D554" s="592"/>
      <c r="E554" s="598"/>
      <c r="F554" s="591"/>
      <c r="G554" s="591"/>
      <c r="H554" s="599"/>
      <c r="I554" s="600"/>
      <c r="J554" s="600"/>
      <c r="K554" s="600"/>
      <c r="L554" s="592"/>
      <c r="M554" s="592"/>
      <c r="N554" s="592"/>
      <c r="O554" s="592"/>
      <c r="P554" s="591"/>
      <c r="Q554" s="592"/>
      <c r="R554" s="592"/>
      <c r="S554" s="592"/>
      <c r="T554" s="592"/>
      <c r="U554" s="591"/>
      <c r="V554" s="598"/>
      <c r="W554" s="592"/>
      <c r="X554" s="592"/>
      <c r="Y554" s="592"/>
      <c r="Z554" s="592"/>
      <c r="AA554" s="592"/>
      <c r="AB554" s="601"/>
      <c r="AC554" s="601"/>
      <c r="AD554" s="602"/>
      <c r="AE554" s="601"/>
      <c r="AF554" s="601"/>
      <c r="AG554" s="605"/>
      <c r="AH554" s="605"/>
      <c r="AI554" s="605"/>
      <c r="AJ554" s="605"/>
      <c r="AK554" s="605"/>
      <c r="AL554" s="605"/>
      <c r="AM554" s="605"/>
      <c r="AN554" s="605"/>
      <c r="AO554" s="605"/>
      <c r="AP554" s="605"/>
      <c r="AQ554" s="605"/>
      <c r="AR554" s="605"/>
      <c r="AS554" s="605"/>
      <c r="AT554" s="645"/>
      <c r="AU554" s="645"/>
      <c r="AV554" s="605"/>
      <c r="AW554" s="605"/>
      <c r="AX554" s="605"/>
      <c r="AY554" s="605"/>
      <c r="AZ554" s="605"/>
      <c r="BA554" s="645"/>
      <c r="BB554" s="605"/>
    </row>
    <row r="555" spans="1:54" ht="29.1" customHeight="1" thickBot="1" x14ac:dyDescent="0.3">
      <c r="A555" s="597"/>
      <c r="B555" s="592"/>
      <c r="C555" s="598"/>
      <c r="D555" s="592"/>
      <c r="E555" s="598"/>
      <c r="F555" s="591"/>
      <c r="G555" s="591"/>
      <c r="H555" s="599"/>
      <c r="I555" s="600"/>
      <c r="J555" s="600"/>
      <c r="K555" s="600"/>
      <c r="L555" s="592"/>
      <c r="M555" s="592"/>
      <c r="N555" s="592"/>
      <c r="O555" s="592"/>
      <c r="P555" s="591"/>
      <c r="Q555" s="592"/>
      <c r="R555" s="592"/>
      <c r="S555" s="592"/>
      <c r="T555" s="592"/>
      <c r="U555" s="591"/>
      <c r="V555" s="598"/>
      <c r="W555" s="592"/>
      <c r="X555" s="592"/>
      <c r="Y555" s="592"/>
      <c r="Z555" s="592"/>
      <c r="AA555" s="592"/>
      <c r="AB555" s="601"/>
      <c r="AC555" s="601"/>
      <c r="AD555" s="602"/>
      <c r="AE555" s="601"/>
      <c r="AF555" s="601"/>
      <c r="AG555" s="605"/>
      <c r="AH555" s="605"/>
      <c r="AI555" s="605"/>
      <c r="AJ555" s="605"/>
      <c r="AK555" s="605"/>
      <c r="AL555" s="605"/>
      <c r="AM555" s="605"/>
      <c r="AN555" s="605"/>
      <c r="AO555" s="605"/>
      <c r="AP555" s="605"/>
      <c r="AQ555" s="605"/>
      <c r="AR555" s="605"/>
      <c r="AS555" s="605"/>
      <c r="AT555" s="645"/>
      <c r="AU555" s="645"/>
      <c r="AV555" s="605"/>
      <c r="AW555" s="605"/>
      <c r="AX555" s="605"/>
      <c r="AY555" s="605"/>
      <c r="AZ555" s="605"/>
      <c r="BA555" s="645"/>
      <c r="BB555" s="605"/>
    </row>
    <row r="556" spans="1:54" ht="29.1" customHeight="1" thickBot="1" x14ac:dyDescent="0.3">
      <c r="A556" s="597"/>
      <c r="B556" s="592"/>
      <c r="C556" s="598"/>
      <c r="D556" s="592"/>
      <c r="E556" s="598"/>
      <c r="F556" s="591"/>
      <c r="G556" s="591"/>
      <c r="H556" s="599"/>
      <c r="I556" s="600"/>
      <c r="J556" s="600"/>
      <c r="K556" s="600"/>
      <c r="L556" s="592"/>
      <c r="M556" s="592"/>
      <c r="N556" s="592"/>
      <c r="O556" s="592"/>
      <c r="P556" s="591"/>
      <c r="Q556" s="592"/>
      <c r="R556" s="592"/>
      <c r="S556" s="592"/>
      <c r="T556" s="592"/>
      <c r="U556" s="591"/>
      <c r="V556" s="598"/>
      <c r="W556" s="592"/>
      <c r="X556" s="592"/>
      <c r="Y556" s="592"/>
      <c r="Z556" s="592"/>
      <c r="AA556" s="592"/>
      <c r="AB556" s="601"/>
      <c r="AC556" s="601"/>
      <c r="AD556" s="602"/>
      <c r="AE556" s="601"/>
      <c r="AF556" s="601"/>
      <c r="AG556" s="605"/>
      <c r="AH556" s="605"/>
      <c r="AI556" s="605"/>
      <c r="AJ556" s="605"/>
      <c r="AK556" s="605"/>
      <c r="AL556" s="605"/>
      <c r="AM556" s="605"/>
      <c r="AN556" s="605"/>
      <c r="AO556" s="605"/>
      <c r="AP556" s="605"/>
      <c r="AQ556" s="605"/>
      <c r="AR556" s="605"/>
      <c r="AS556" s="605"/>
      <c r="AT556" s="645"/>
      <c r="AU556" s="645"/>
      <c r="AV556" s="605"/>
      <c r="AW556" s="605"/>
      <c r="AX556" s="605"/>
      <c r="AY556" s="605"/>
      <c r="AZ556" s="605"/>
      <c r="BA556" s="645"/>
      <c r="BB556" s="605"/>
    </row>
    <row r="557" spans="1:54" ht="29.1" customHeight="1" thickBot="1" x14ac:dyDescent="0.3">
      <c r="A557" s="597"/>
      <c r="B557" s="592"/>
      <c r="C557" s="598"/>
      <c r="D557" s="592"/>
      <c r="E557" s="598"/>
      <c r="F557" s="591"/>
      <c r="G557" s="591"/>
      <c r="H557" s="599"/>
      <c r="I557" s="600"/>
      <c r="J557" s="600"/>
      <c r="K557" s="600"/>
      <c r="L557" s="592"/>
      <c r="M557" s="592"/>
      <c r="N557" s="592"/>
      <c r="O557" s="592"/>
      <c r="P557" s="591"/>
      <c r="Q557" s="592"/>
      <c r="R557" s="592"/>
      <c r="S557" s="592"/>
      <c r="T557" s="592"/>
      <c r="U557" s="591"/>
      <c r="V557" s="598"/>
      <c r="W557" s="592"/>
      <c r="X557" s="592"/>
      <c r="Y557" s="592"/>
      <c r="Z557" s="592"/>
      <c r="AA557" s="592"/>
      <c r="AB557" s="601"/>
      <c r="AC557" s="601"/>
      <c r="AD557" s="602"/>
      <c r="AE557" s="601"/>
      <c r="AF557" s="601"/>
      <c r="AG557" s="605"/>
      <c r="AH557" s="605"/>
      <c r="AI557" s="605"/>
      <c r="AJ557" s="605"/>
      <c r="AK557" s="605"/>
      <c r="AL557" s="605"/>
      <c r="AM557" s="605"/>
      <c r="AN557" s="605"/>
      <c r="AO557" s="605"/>
      <c r="AP557" s="605"/>
      <c r="AQ557" s="605"/>
      <c r="AR557" s="605"/>
      <c r="AS557" s="605"/>
      <c r="AT557" s="645"/>
      <c r="AU557" s="645"/>
      <c r="AV557" s="605"/>
      <c r="AW557" s="605"/>
      <c r="AX557" s="605"/>
      <c r="AY557" s="605"/>
      <c r="AZ557" s="605"/>
      <c r="BA557" s="645"/>
      <c r="BB557" s="605"/>
    </row>
    <row r="558" spans="1:54" ht="29.1" customHeight="1" thickBot="1" x14ac:dyDescent="0.3">
      <c r="A558" s="597"/>
      <c r="B558" s="592"/>
      <c r="C558" s="598"/>
      <c r="D558" s="592"/>
      <c r="E558" s="598"/>
      <c r="F558" s="591"/>
      <c r="G558" s="591"/>
      <c r="H558" s="599"/>
      <c r="I558" s="600"/>
      <c r="J558" s="600"/>
      <c r="K558" s="600"/>
      <c r="L558" s="592"/>
      <c r="M558" s="592"/>
      <c r="N558" s="592"/>
      <c r="O558" s="592"/>
      <c r="P558" s="591"/>
      <c r="Q558" s="592"/>
      <c r="R558" s="592"/>
      <c r="S558" s="592"/>
      <c r="T558" s="592"/>
      <c r="U558" s="591"/>
      <c r="V558" s="598"/>
      <c r="W558" s="592"/>
      <c r="X558" s="592"/>
      <c r="Y558" s="592"/>
      <c r="Z558" s="592"/>
      <c r="AA558" s="592"/>
      <c r="AB558" s="601"/>
      <c r="AC558" s="601"/>
      <c r="AD558" s="602"/>
      <c r="AE558" s="601"/>
      <c r="AF558" s="601"/>
      <c r="AG558" s="605"/>
      <c r="AH558" s="605"/>
      <c r="AI558" s="605"/>
      <c r="AJ558" s="605"/>
      <c r="AK558" s="605"/>
      <c r="AL558" s="605"/>
      <c r="AM558" s="605"/>
      <c r="AN558" s="605"/>
      <c r="AO558" s="605"/>
      <c r="AP558" s="605"/>
      <c r="AQ558" s="605"/>
      <c r="AR558" s="605"/>
      <c r="AS558" s="605"/>
      <c r="AT558" s="645"/>
      <c r="AU558" s="645"/>
      <c r="AV558" s="605"/>
      <c r="AW558" s="605"/>
      <c r="AX558" s="605"/>
      <c r="AY558" s="605"/>
      <c r="AZ558" s="605"/>
      <c r="BA558" s="645"/>
      <c r="BB558" s="605"/>
    </row>
    <row r="559" spans="1:54" ht="29.1" customHeight="1" thickBot="1" x14ac:dyDescent="0.3">
      <c r="A559" s="597"/>
      <c r="B559" s="592"/>
      <c r="C559" s="598"/>
      <c r="D559" s="592"/>
      <c r="E559" s="598"/>
      <c r="F559" s="591"/>
      <c r="G559" s="591"/>
      <c r="H559" s="599"/>
      <c r="I559" s="600"/>
      <c r="J559" s="600"/>
      <c r="K559" s="600"/>
      <c r="L559" s="592"/>
      <c r="M559" s="592"/>
      <c r="N559" s="592"/>
      <c r="O559" s="592"/>
      <c r="P559" s="591"/>
      <c r="Q559" s="592"/>
      <c r="R559" s="592"/>
      <c r="S559" s="592"/>
      <c r="T559" s="592"/>
      <c r="U559" s="591"/>
      <c r="V559" s="598"/>
      <c r="W559" s="592"/>
      <c r="X559" s="592"/>
      <c r="Y559" s="592"/>
      <c r="Z559" s="592"/>
      <c r="AA559" s="592"/>
      <c r="AB559" s="601"/>
      <c r="AC559" s="601"/>
      <c r="AD559" s="602"/>
      <c r="AE559" s="601"/>
      <c r="AF559" s="601"/>
      <c r="AG559" s="605"/>
      <c r="AH559" s="605"/>
      <c r="AI559" s="605"/>
      <c r="AJ559" s="605"/>
      <c r="AK559" s="605"/>
      <c r="AL559" s="605"/>
      <c r="AM559" s="605"/>
      <c r="AN559" s="605"/>
      <c r="AO559" s="605"/>
      <c r="AP559" s="605"/>
      <c r="AQ559" s="605"/>
      <c r="AR559" s="605"/>
      <c r="AS559" s="605"/>
      <c r="AT559" s="645"/>
      <c r="AU559" s="645"/>
      <c r="AV559" s="605"/>
      <c r="AW559" s="605"/>
      <c r="AX559" s="605"/>
      <c r="AY559" s="605"/>
      <c r="AZ559" s="605"/>
      <c r="BA559" s="645"/>
      <c r="BB559" s="605"/>
    </row>
    <row r="560" spans="1:54" ht="29.1" customHeight="1" thickBot="1" x14ac:dyDescent="0.3">
      <c r="A560" s="597"/>
      <c r="B560" s="592"/>
      <c r="C560" s="598"/>
      <c r="D560" s="592"/>
      <c r="E560" s="598"/>
      <c r="F560" s="591"/>
      <c r="G560" s="591"/>
      <c r="H560" s="599"/>
      <c r="I560" s="600"/>
      <c r="J560" s="600"/>
      <c r="K560" s="600"/>
      <c r="L560" s="592"/>
      <c r="M560" s="592"/>
      <c r="N560" s="592"/>
      <c r="O560" s="592"/>
      <c r="P560" s="591"/>
      <c r="Q560" s="592"/>
      <c r="R560" s="592"/>
      <c r="S560" s="592"/>
      <c r="T560" s="592"/>
      <c r="U560" s="591"/>
      <c r="V560" s="598"/>
      <c r="W560" s="592"/>
      <c r="X560" s="592"/>
      <c r="Y560" s="592"/>
      <c r="Z560" s="592"/>
      <c r="AA560" s="592"/>
      <c r="AB560" s="601"/>
      <c r="AC560" s="601"/>
      <c r="AD560" s="602"/>
      <c r="AE560" s="601"/>
      <c r="AF560" s="601"/>
      <c r="AG560" s="605"/>
      <c r="AH560" s="605"/>
      <c r="AI560" s="605"/>
      <c r="AJ560" s="605"/>
      <c r="AK560" s="605"/>
      <c r="AL560" s="605"/>
      <c r="AM560" s="605"/>
      <c r="AN560" s="605"/>
      <c r="AO560" s="605"/>
      <c r="AP560" s="605"/>
      <c r="AQ560" s="605"/>
      <c r="AR560" s="605"/>
      <c r="AS560" s="605"/>
      <c r="AT560" s="645"/>
      <c r="AU560" s="645"/>
      <c r="AV560" s="605"/>
      <c r="AW560" s="605"/>
      <c r="AX560" s="605"/>
      <c r="AY560" s="605"/>
      <c r="AZ560" s="605"/>
      <c r="BA560" s="645"/>
      <c r="BB560" s="605"/>
    </row>
    <row r="561" spans="1:54" ht="29.1" customHeight="1" thickBot="1" x14ac:dyDescent="0.3">
      <c r="A561" s="597"/>
      <c r="B561" s="592"/>
      <c r="C561" s="598"/>
      <c r="D561" s="592"/>
      <c r="E561" s="598"/>
      <c r="F561" s="591"/>
      <c r="G561" s="591"/>
      <c r="H561" s="599"/>
      <c r="I561" s="600"/>
      <c r="J561" s="600"/>
      <c r="K561" s="600"/>
      <c r="L561" s="592"/>
      <c r="M561" s="592"/>
      <c r="N561" s="592"/>
      <c r="O561" s="592"/>
      <c r="P561" s="591"/>
      <c r="Q561" s="592"/>
      <c r="R561" s="592"/>
      <c r="S561" s="592"/>
      <c r="T561" s="592"/>
      <c r="U561" s="591"/>
      <c r="V561" s="598"/>
      <c r="W561" s="592"/>
      <c r="X561" s="592"/>
      <c r="Y561" s="592"/>
      <c r="Z561" s="592"/>
      <c r="AA561" s="592"/>
      <c r="AB561" s="601"/>
      <c r="AC561" s="601"/>
      <c r="AD561" s="602"/>
      <c r="AE561" s="601"/>
      <c r="AF561" s="601"/>
      <c r="AG561" s="605"/>
      <c r="AH561" s="605"/>
      <c r="AI561" s="605"/>
      <c r="AJ561" s="605"/>
      <c r="AK561" s="605"/>
      <c r="AL561" s="605"/>
      <c r="AM561" s="605"/>
      <c r="AN561" s="605"/>
      <c r="AO561" s="605"/>
      <c r="AP561" s="605"/>
      <c r="AQ561" s="605"/>
      <c r="AR561" s="605"/>
      <c r="AS561" s="605"/>
      <c r="AT561" s="645"/>
      <c r="AU561" s="645"/>
      <c r="AV561" s="605"/>
      <c r="AW561" s="605"/>
      <c r="AX561" s="605"/>
      <c r="AY561" s="605"/>
      <c r="AZ561" s="605"/>
      <c r="BA561" s="645"/>
      <c r="BB561" s="605"/>
    </row>
    <row r="562" spans="1:54" ht="29.1" customHeight="1" thickBot="1" x14ac:dyDescent="0.3">
      <c r="A562" s="597"/>
      <c r="B562" s="592"/>
      <c r="C562" s="598"/>
      <c r="D562" s="592"/>
      <c r="E562" s="598"/>
      <c r="F562" s="591"/>
      <c r="G562" s="591"/>
      <c r="H562" s="599"/>
      <c r="I562" s="600"/>
      <c r="J562" s="600"/>
      <c r="K562" s="600"/>
      <c r="L562" s="592"/>
      <c r="M562" s="592"/>
      <c r="N562" s="592"/>
      <c r="O562" s="592"/>
      <c r="P562" s="591"/>
      <c r="Q562" s="592"/>
      <c r="R562" s="592"/>
      <c r="S562" s="592"/>
      <c r="T562" s="592"/>
      <c r="U562" s="591"/>
      <c r="V562" s="598"/>
      <c r="W562" s="592"/>
      <c r="X562" s="592"/>
      <c r="Y562" s="592"/>
      <c r="Z562" s="592"/>
      <c r="AA562" s="592"/>
      <c r="AB562" s="601"/>
      <c r="AC562" s="601"/>
      <c r="AD562" s="602"/>
      <c r="AE562" s="601"/>
      <c r="AF562" s="601"/>
      <c r="AG562" s="605"/>
      <c r="AH562" s="605"/>
      <c r="AI562" s="605"/>
      <c r="AJ562" s="605"/>
      <c r="AK562" s="605"/>
      <c r="AL562" s="605"/>
      <c r="AM562" s="605"/>
      <c r="AN562" s="605"/>
      <c r="AO562" s="605"/>
      <c r="AP562" s="605"/>
      <c r="AQ562" s="605"/>
      <c r="AR562" s="605"/>
      <c r="AS562" s="605"/>
      <c r="AT562" s="645"/>
      <c r="AU562" s="645"/>
      <c r="AV562" s="605"/>
      <c r="AW562" s="605"/>
      <c r="AX562" s="605"/>
      <c r="AY562" s="605"/>
      <c r="AZ562" s="605"/>
      <c r="BA562" s="645"/>
      <c r="BB562" s="605"/>
    </row>
    <row r="563" spans="1:54" ht="29.1" customHeight="1" thickBot="1" x14ac:dyDescent="0.3">
      <c r="A563" s="597"/>
      <c r="B563" s="592"/>
      <c r="C563" s="598"/>
      <c r="D563" s="592"/>
      <c r="E563" s="598"/>
      <c r="F563" s="591"/>
      <c r="G563" s="591"/>
      <c r="H563" s="599"/>
      <c r="I563" s="600"/>
      <c r="J563" s="600"/>
      <c r="K563" s="600"/>
      <c r="L563" s="592"/>
      <c r="M563" s="592"/>
      <c r="N563" s="592"/>
      <c r="O563" s="592"/>
      <c r="P563" s="591"/>
      <c r="Q563" s="592"/>
      <c r="R563" s="592"/>
      <c r="S563" s="592"/>
      <c r="T563" s="592"/>
      <c r="U563" s="591"/>
      <c r="V563" s="598"/>
      <c r="W563" s="592"/>
      <c r="X563" s="592"/>
      <c r="Y563" s="592"/>
      <c r="Z563" s="592"/>
      <c r="AA563" s="592"/>
      <c r="AB563" s="601"/>
      <c r="AC563" s="601"/>
      <c r="AD563" s="602"/>
      <c r="AE563" s="601"/>
      <c r="AF563" s="601"/>
      <c r="AG563" s="605"/>
      <c r="AH563" s="605"/>
      <c r="AI563" s="605"/>
      <c r="AJ563" s="605"/>
      <c r="AK563" s="605"/>
      <c r="AL563" s="605"/>
      <c r="AM563" s="605"/>
      <c r="AN563" s="605"/>
      <c r="AO563" s="605"/>
      <c r="AP563" s="605"/>
      <c r="AQ563" s="605"/>
      <c r="AR563" s="605"/>
      <c r="AS563" s="605"/>
      <c r="AT563" s="645"/>
      <c r="AU563" s="645"/>
      <c r="AV563" s="605"/>
      <c r="AW563" s="605"/>
      <c r="AX563" s="605"/>
      <c r="AY563" s="605"/>
      <c r="AZ563" s="605"/>
      <c r="BA563" s="645"/>
      <c r="BB563" s="605"/>
    </row>
    <row r="564" spans="1:54" ht="29.1" customHeight="1" thickBot="1" x14ac:dyDescent="0.3">
      <c r="A564" s="597"/>
      <c r="B564" s="592"/>
      <c r="C564" s="598"/>
      <c r="D564" s="592"/>
      <c r="E564" s="598"/>
      <c r="F564" s="591"/>
      <c r="G564" s="591"/>
      <c r="H564" s="599"/>
      <c r="I564" s="600"/>
      <c r="J564" s="600"/>
      <c r="K564" s="600"/>
      <c r="L564" s="592"/>
      <c r="M564" s="592"/>
      <c r="N564" s="592"/>
      <c r="O564" s="592"/>
      <c r="P564" s="591"/>
      <c r="Q564" s="592"/>
      <c r="R564" s="592"/>
      <c r="S564" s="592"/>
      <c r="T564" s="592"/>
      <c r="U564" s="591"/>
      <c r="V564" s="598"/>
      <c r="W564" s="592"/>
      <c r="X564" s="592"/>
      <c r="Y564" s="592"/>
      <c r="Z564" s="592"/>
      <c r="AA564" s="592"/>
      <c r="AB564" s="601"/>
      <c r="AC564" s="601"/>
      <c r="AD564" s="602"/>
      <c r="AE564" s="601"/>
      <c r="AF564" s="601"/>
      <c r="AG564" s="605"/>
      <c r="AH564" s="605"/>
      <c r="AI564" s="605"/>
      <c r="AJ564" s="605"/>
      <c r="AK564" s="605"/>
      <c r="AL564" s="605"/>
      <c r="AM564" s="605"/>
      <c r="AN564" s="605"/>
      <c r="AO564" s="605"/>
      <c r="AP564" s="605"/>
      <c r="AQ564" s="605"/>
      <c r="AR564" s="605"/>
      <c r="AS564" s="605"/>
      <c r="AT564" s="645"/>
      <c r="AU564" s="645"/>
      <c r="AV564" s="605"/>
      <c r="AW564" s="605"/>
      <c r="AX564" s="605"/>
      <c r="AY564" s="605"/>
      <c r="AZ564" s="605"/>
      <c r="BA564" s="645"/>
      <c r="BB564" s="605"/>
    </row>
    <row r="565" spans="1:54" ht="29.1" customHeight="1" thickBot="1" x14ac:dyDescent="0.3">
      <c r="A565" s="597"/>
      <c r="B565" s="592"/>
      <c r="C565" s="598"/>
      <c r="D565" s="592"/>
      <c r="E565" s="598"/>
      <c r="F565" s="591"/>
      <c r="G565" s="591"/>
      <c r="H565" s="599"/>
      <c r="I565" s="600"/>
      <c r="J565" s="600"/>
      <c r="K565" s="600"/>
      <c r="L565" s="592"/>
      <c r="M565" s="592"/>
      <c r="N565" s="592"/>
      <c r="O565" s="592"/>
      <c r="P565" s="591"/>
      <c r="Q565" s="592"/>
      <c r="R565" s="592"/>
      <c r="S565" s="592"/>
      <c r="T565" s="592"/>
      <c r="U565" s="591"/>
      <c r="V565" s="598"/>
      <c r="W565" s="592"/>
      <c r="X565" s="592"/>
      <c r="Y565" s="592"/>
      <c r="Z565" s="592"/>
      <c r="AA565" s="592"/>
      <c r="AB565" s="601"/>
      <c r="AC565" s="601"/>
      <c r="AD565" s="602"/>
      <c r="AE565" s="601"/>
      <c r="AF565" s="601"/>
      <c r="AG565" s="605"/>
      <c r="AH565" s="605"/>
      <c r="AI565" s="605"/>
      <c r="AJ565" s="605"/>
      <c r="AK565" s="605"/>
      <c r="AL565" s="605"/>
      <c r="AM565" s="605"/>
      <c r="AN565" s="605"/>
      <c r="AO565" s="605"/>
      <c r="AP565" s="605"/>
      <c r="AQ565" s="605"/>
      <c r="AR565" s="605"/>
      <c r="AS565" s="605"/>
      <c r="AT565" s="645"/>
      <c r="AU565" s="645"/>
      <c r="AV565" s="605"/>
      <c r="AW565" s="605"/>
      <c r="AX565" s="605"/>
      <c r="AY565" s="605"/>
      <c r="AZ565" s="605"/>
      <c r="BA565" s="645"/>
      <c r="BB565" s="605"/>
    </row>
    <row r="566" spans="1:54" ht="29.1" customHeight="1" thickBot="1" x14ac:dyDescent="0.3">
      <c r="A566" s="597"/>
      <c r="B566" s="592"/>
      <c r="C566" s="598"/>
      <c r="D566" s="592"/>
      <c r="E566" s="598"/>
      <c r="F566" s="591"/>
      <c r="G566" s="591"/>
      <c r="H566" s="599"/>
      <c r="I566" s="600"/>
      <c r="J566" s="600"/>
      <c r="K566" s="600"/>
      <c r="L566" s="592"/>
      <c r="M566" s="592"/>
      <c r="N566" s="592"/>
      <c r="O566" s="592"/>
      <c r="P566" s="591"/>
      <c r="Q566" s="592"/>
      <c r="R566" s="592"/>
      <c r="S566" s="592"/>
      <c r="T566" s="592"/>
      <c r="U566" s="591"/>
      <c r="V566" s="598"/>
      <c r="W566" s="592"/>
      <c r="X566" s="592"/>
      <c r="Y566" s="592"/>
      <c r="Z566" s="592"/>
      <c r="AA566" s="592"/>
      <c r="AB566" s="601"/>
      <c r="AC566" s="601"/>
      <c r="AD566" s="602"/>
      <c r="AE566" s="601"/>
      <c r="AF566" s="601"/>
      <c r="AG566" s="605"/>
      <c r="AH566" s="605"/>
      <c r="AI566" s="605"/>
      <c r="AJ566" s="605"/>
      <c r="AK566" s="605"/>
      <c r="AL566" s="605"/>
      <c r="AM566" s="605"/>
      <c r="AN566" s="605"/>
      <c r="AO566" s="605"/>
      <c r="AP566" s="605"/>
      <c r="AQ566" s="605"/>
      <c r="AR566" s="605"/>
      <c r="AS566" s="605"/>
      <c r="AT566" s="645"/>
      <c r="AU566" s="645"/>
      <c r="AV566" s="605"/>
      <c r="AW566" s="605"/>
      <c r="AX566" s="605"/>
      <c r="AY566" s="605"/>
      <c r="AZ566" s="605"/>
      <c r="BA566" s="645"/>
      <c r="BB566" s="605"/>
    </row>
    <row r="567" spans="1:54" ht="29.1" customHeight="1" thickBot="1" x14ac:dyDescent="0.3">
      <c r="A567" s="597"/>
      <c r="B567" s="592"/>
      <c r="C567" s="598"/>
      <c r="D567" s="592"/>
      <c r="E567" s="598"/>
      <c r="F567" s="591"/>
      <c r="G567" s="591"/>
      <c r="H567" s="599"/>
      <c r="I567" s="600"/>
      <c r="J567" s="600"/>
      <c r="K567" s="600"/>
      <c r="L567" s="592"/>
      <c r="M567" s="592"/>
      <c r="N567" s="592"/>
      <c r="O567" s="592"/>
      <c r="P567" s="591"/>
      <c r="Q567" s="592"/>
      <c r="R567" s="592"/>
      <c r="S567" s="592"/>
      <c r="T567" s="592"/>
      <c r="U567" s="591"/>
      <c r="V567" s="598"/>
      <c r="W567" s="592"/>
      <c r="X567" s="592"/>
      <c r="Y567" s="592"/>
      <c r="Z567" s="592"/>
      <c r="AA567" s="592"/>
      <c r="AB567" s="601"/>
      <c r="AC567" s="601"/>
      <c r="AD567" s="602"/>
      <c r="AE567" s="601"/>
      <c r="AF567" s="601"/>
      <c r="AG567" s="605"/>
      <c r="AH567" s="605"/>
      <c r="AI567" s="605"/>
      <c r="AJ567" s="605"/>
      <c r="AK567" s="605"/>
      <c r="AL567" s="605"/>
      <c r="AM567" s="605"/>
      <c r="AN567" s="605"/>
      <c r="AO567" s="605"/>
      <c r="AP567" s="605"/>
      <c r="AQ567" s="605"/>
      <c r="AR567" s="605"/>
      <c r="AS567" s="605"/>
      <c r="AT567" s="645"/>
      <c r="AU567" s="645"/>
      <c r="AV567" s="605"/>
      <c r="AW567" s="605"/>
      <c r="AX567" s="605"/>
      <c r="AY567" s="605"/>
      <c r="AZ567" s="605"/>
      <c r="BA567" s="645"/>
      <c r="BB567" s="605"/>
    </row>
    <row r="568" spans="1:54" ht="29.1" customHeight="1" thickBot="1" x14ac:dyDescent="0.3">
      <c r="A568" s="597"/>
      <c r="B568" s="592"/>
      <c r="C568" s="598"/>
      <c r="D568" s="592"/>
      <c r="E568" s="598"/>
      <c r="F568" s="591"/>
      <c r="G568" s="591"/>
      <c r="H568" s="599"/>
      <c r="I568" s="600"/>
      <c r="J568" s="600"/>
      <c r="K568" s="600"/>
      <c r="L568" s="592"/>
      <c r="M568" s="592"/>
      <c r="N568" s="592"/>
      <c r="O568" s="592"/>
      <c r="P568" s="591"/>
      <c r="Q568" s="592"/>
      <c r="R568" s="592"/>
      <c r="S568" s="592"/>
      <c r="T568" s="592"/>
      <c r="U568" s="591"/>
      <c r="V568" s="598"/>
      <c r="W568" s="592"/>
      <c r="X568" s="592"/>
      <c r="Y568" s="592"/>
      <c r="Z568" s="592"/>
      <c r="AA568" s="592"/>
      <c r="AB568" s="601"/>
      <c r="AC568" s="601"/>
      <c r="AD568" s="602"/>
      <c r="AE568" s="601"/>
      <c r="AF568" s="601"/>
      <c r="AG568" s="605"/>
      <c r="AH568" s="605"/>
      <c r="AI568" s="605"/>
      <c r="AJ568" s="605"/>
      <c r="AK568" s="605"/>
      <c r="AL568" s="605"/>
      <c r="AM568" s="605"/>
      <c r="AN568" s="605"/>
      <c r="AO568" s="605"/>
      <c r="AP568" s="605"/>
      <c r="AQ568" s="605"/>
      <c r="AR568" s="605"/>
      <c r="AS568" s="605"/>
      <c r="AT568" s="645"/>
      <c r="AU568" s="645"/>
      <c r="AV568" s="605"/>
      <c r="AW568" s="605"/>
      <c r="AX568" s="605"/>
      <c r="AY568" s="605"/>
      <c r="AZ568" s="605"/>
      <c r="BA568" s="645"/>
      <c r="BB568" s="605"/>
    </row>
    <row r="569" spans="1:54" ht="29.1" customHeight="1" thickBot="1" x14ac:dyDescent="0.3">
      <c r="A569" s="597"/>
      <c r="B569" s="592"/>
      <c r="C569" s="598"/>
      <c r="D569" s="592"/>
      <c r="E569" s="598"/>
      <c r="F569" s="591"/>
      <c r="G569" s="591"/>
      <c r="H569" s="599"/>
      <c r="I569" s="600"/>
      <c r="J569" s="600"/>
      <c r="K569" s="600"/>
      <c r="L569" s="592"/>
      <c r="M569" s="592"/>
      <c r="N569" s="592"/>
      <c r="O569" s="592"/>
      <c r="P569" s="591"/>
      <c r="Q569" s="592"/>
      <c r="R569" s="592"/>
      <c r="S569" s="592"/>
      <c r="T569" s="592"/>
      <c r="U569" s="591"/>
      <c r="V569" s="598"/>
      <c r="W569" s="592"/>
      <c r="X569" s="592"/>
      <c r="Y569" s="592"/>
      <c r="Z569" s="592"/>
      <c r="AA569" s="592"/>
      <c r="AB569" s="601"/>
      <c r="AC569" s="601"/>
      <c r="AD569" s="602"/>
      <c r="AE569" s="601"/>
      <c r="AF569" s="601"/>
      <c r="AG569" s="605"/>
      <c r="AH569" s="605"/>
      <c r="AI569" s="605"/>
      <c r="AJ569" s="605"/>
      <c r="AK569" s="605"/>
      <c r="AL569" s="605"/>
      <c r="AM569" s="605"/>
      <c r="AN569" s="605"/>
      <c r="AO569" s="605"/>
      <c r="AP569" s="605"/>
      <c r="AQ569" s="605"/>
      <c r="AR569" s="605"/>
      <c r="AS569" s="605"/>
      <c r="AT569" s="645"/>
      <c r="AU569" s="645"/>
      <c r="AV569" s="605"/>
      <c r="AW569" s="605"/>
      <c r="AX569" s="605"/>
      <c r="AY569" s="605"/>
      <c r="AZ569" s="605"/>
      <c r="BA569" s="645"/>
      <c r="BB569" s="605"/>
    </row>
    <row r="570" spans="1:54" ht="29.1" customHeight="1" thickBot="1" x14ac:dyDescent="0.3">
      <c r="A570" s="597"/>
      <c r="B570" s="592"/>
      <c r="C570" s="598"/>
      <c r="D570" s="592"/>
      <c r="E570" s="598"/>
      <c r="F570" s="591"/>
      <c r="G570" s="591"/>
      <c r="H570" s="599"/>
      <c r="I570" s="600"/>
      <c r="J570" s="600"/>
      <c r="K570" s="600"/>
      <c r="L570" s="592"/>
      <c r="M570" s="592"/>
      <c r="N570" s="592"/>
      <c r="O570" s="592"/>
      <c r="P570" s="591"/>
      <c r="Q570" s="592"/>
      <c r="R570" s="592"/>
      <c r="S570" s="592"/>
      <c r="T570" s="592"/>
      <c r="U570" s="591"/>
      <c r="V570" s="598"/>
      <c r="W570" s="592"/>
      <c r="X570" s="592"/>
      <c r="Y570" s="592"/>
      <c r="Z570" s="592"/>
      <c r="AA570" s="592"/>
      <c r="AB570" s="601"/>
      <c r="AC570" s="601"/>
      <c r="AD570" s="602"/>
      <c r="AE570" s="601"/>
      <c r="AF570" s="601"/>
      <c r="AG570" s="605"/>
      <c r="AH570" s="605"/>
      <c r="AI570" s="605"/>
      <c r="AJ570" s="605"/>
      <c r="AK570" s="605"/>
      <c r="AL570" s="605"/>
      <c r="AM570" s="605"/>
      <c r="AN570" s="605"/>
      <c r="AO570" s="605"/>
      <c r="AP570" s="605"/>
      <c r="AQ570" s="605"/>
      <c r="AR570" s="605"/>
      <c r="AS570" s="605"/>
      <c r="AT570" s="645"/>
      <c r="AU570" s="645"/>
      <c r="AV570" s="605"/>
      <c r="AW570" s="605"/>
      <c r="AX570" s="605"/>
      <c r="AY570" s="605"/>
      <c r="AZ570" s="605"/>
      <c r="BA570" s="645"/>
      <c r="BB570" s="605"/>
    </row>
    <row r="571" spans="1:54" ht="29.1" customHeight="1" thickBot="1" x14ac:dyDescent="0.3">
      <c r="A571" s="597"/>
      <c r="B571" s="592"/>
      <c r="C571" s="598"/>
      <c r="D571" s="592"/>
      <c r="E571" s="598"/>
      <c r="F571" s="591"/>
      <c r="G571" s="591"/>
      <c r="H571" s="599"/>
      <c r="I571" s="600"/>
      <c r="J571" s="600"/>
      <c r="K571" s="600"/>
      <c r="L571" s="592"/>
      <c r="M571" s="592"/>
      <c r="N571" s="592"/>
      <c r="O571" s="592"/>
      <c r="P571" s="591"/>
      <c r="Q571" s="592"/>
      <c r="R571" s="592"/>
      <c r="S571" s="592"/>
      <c r="T571" s="592"/>
      <c r="U571" s="591"/>
      <c r="V571" s="598"/>
      <c r="W571" s="592"/>
      <c r="X571" s="592"/>
      <c r="Y571" s="592"/>
      <c r="Z571" s="592"/>
      <c r="AA571" s="592"/>
      <c r="AB571" s="601"/>
      <c r="AC571" s="601"/>
      <c r="AD571" s="602"/>
      <c r="AE571" s="601"/>
      <c r="AF571" s="601"/>
      <c r="AG571" s="605"/>
      <c r="AH571" s="605"/>
      <c r="AI571" s="605"/>
      <c r="AJ571" s="605"/>
      <c r="AK571" s="605"/>
      <c r="AL571" s="605"/>
      <c r="AM571" s="605"/>
      <c r="AN571" s="605"/>
      <c r="AO571" s="605"/>
      <c r="AP571" s="605"/>
      <c r="AQ571" s="605"/>
      <c r="AR571" s="605"/>
      <c r="AS571" s="605"/>
      <c r="AT571" s="645"/>
      <c r="AU571" s="645"/>
      <c r="AV571" s="605"/>
      <c r="AW571" s="605"/>
      <c r="AX571" s="605"/>
      <c r="AY571" s="605"/>
      <c r="AZ571" s="605"/>
      <c r="BA571" s="645"/>
      <c r="BB571" s="605"/>
    </row>
    <row r="572" spans="1:54" ht="29.1" customHeight="1" thickBot="1" x14ac:dyDescent="0.3">
      <c r="A572" s="597"/>
      <c r="B572" s="592"/>
      <c r="C572" s="598"/>
      <c r="D572" s="592"/>
      <c r="E572" s="598"/>
      <c r="F572" s="591"/>
      <c r="G572" s="591"/>
      <c r="H572" s="599"/>
      <c r="I572" s="600"/>
      <c r="J572" s="600"/>
      <c r="K572" s="600"/>
      <c r="L572" s="592"/>
      <c r="M572" s="592"/>
      <c r="N572" s="592"/>
      <c r="O572" s="592"/>
      <c r="P572" s="591"/>
      <c r="Q572" s="592"/>
      <c r="R572" s="592"/>
      <c r="S572" s="592"/>
      <c r="T572" s="592"/>
      <c r="U572" s="591"/>
      <c r="V572" s="598"/>
      <c r="W572" s="592"/>
      <c r="X572" s="592"/>
      <c r="Y572" s="592"/>
      <c r="Z572" s="592"/>
      <c r="AA572" s="592"/>
      <c r="AB572" s="601"/>
      <c r="AC572" s="601"/>
      <c r="AD572" s="602"/>
      <c r="AE572" s="601"/>
      <c r="AF572" s="601"/>
      <c r="AG572" s="605"/>
      <c r="AH572" s="605"/>
      <c r="AI572" s="605"/>
      <c r="AJ572" s="605"/>
      <c r="AK572" s="605"/>
      <c r="AL572" s="605"/>
      <c r="AM572" s="605"/>
      <c r="AN572" s="605"/>
      <c r="AO572" s="605"/>
      <c r="AP572" s="605"/>
      <c r="AQ572" s="605"/>
      <c r="AR572" s="605"/>
      <c r="AS572" s="605"/>
      <c r="AT572" s="645"/>
      <c r="AU572" s="645"/>
      <c r="AV572" s="605"/>
      <c r="AW572" s="605"/>
      <c r="AX572" s="605"/>
      <c r="AY572" s="605"/>
      <c r="AZ572" s="605"/>
      <c r="BA572" s="645"/>
      <c r="BB572" s="605"/>
    </row>
    <row r="573" spans="1:54" ht="29.1" customHeight="1" thickBot="1" x14ac:dyDescent="0.3">
      <c r="A573" s="597"/>
      <c r="B573" s="592"/>
      <c r="C573" s="598"/>
      <c r="D573" s="592"/>
      <c r="E573" s="598"/>
      <c r="F573" s="591"/>
      <c r="G573" s="591"/>
      <c r="H573" s="599"/>
      <c r="I573" s="600"/>
      <c r="J573" s="600"/>
      <c r="K573" s="600"/>
      <c r="L573" s="592"/>
      <c r="M573" s="592"/>
      <c r="N573" s="592"/>
      <c r="O573" s="592"/>
      <c r="P573" s="591"/>
      <c r="Q573" s="592"/>
      <c r="R573" s="592"/>
      <c r="S573" s="592"/>
      <c r="T573" s="592"/>
      <c r="U573" s="591"/>
      <c r="V573" s="598"/>
      <c r="W573" s="592"/>
      <c r="X573" s="592"/>
      <c r="Y573" s="592"/>
      <c r="Z573" s="592"/>
      <c r="AA573" s="592"/>
      <c r="AB573" s="601"/>
      <c r="AC573" s="601"/>
      <c r="AD573" s="602"/>
      <c r="AE573" s="601"/>
      <c r="AF573" s="601"/>
      <c r="AG573" s="605"/>
      <c r="AH573" s="605"/>
      <c r="AI573" s="605"/>
      <c r="AJ573" s="605"/>
      <c r="AK573" s="605"/>
      <c r="AL573" s="605"/>
      <c r="AM573" s="605"/>
      <c r="AN573" s="605"/>
      <c r="AO573" s="605"/>
      <c r="AP573" s="605"/>
      <c r="AQ573" s="605"/>
      <c r="AR573" s="605"/>
      <c r="AS573" s="605"/>
      <c r="AT573" s="645"/>
      <c r="AU573" s="645"/>
      <c r="AV573" s="605"/>
      <c r="AW573" s="605"/>
      <c r="AX573" s="605"/>
      <c r="AY573" s="605"/>
      <c r="AZ573" s="605"/>
      <c r="BA573" s="645"/>
      <c r="BB573" s="605"/>
    </row>
    <row r="574" spans="1:54" ht="29.1" customHeight="1" thickBot="1" x14ac:dyDescent="0.3">
      <c r="A574" s="597"/>
      <c r="B574" s="592"/>
      <c r="C574" s="598"/>
      <c r="D574" s="592"/>
      <c r="E574" s="598"/>
      <c r="F574" s="591"/>
      <c r="G574" s="591"/>
      <c r="H574" s="599"/>
      <c r="I574" s="600"/>
      <c r="J574" s="600"/>
      <c r="K574" s="600"/>
      <c r="L574" s="592"/>
      <c r="M574" s="592"/>
      <c r="N574" s="592"/>
      <c r="O574" s="592"/>
      <c r="P574" s="591"/>
      <c r="Q574" s="592"/>
      <c r="R574" s="592"/>
      <c r="S574" s="592"/>
      <c r="T574" s="592"/>
      <c r="U574" s="591"/>
      <c r="V574" s="598"/>
      <c r="W574" s="592"/>
      <c r="X574" s="592"/>
      <c r="Y574" s="592"/>
      <c r="Z574" s="592"/>
      <c r="AA574" s="592"/>
      <c r="AB574" s="601"/>
      <c r="AC574" s="601"/>
      <c r="AD574" s="602"/>
      <c r="AE574" s="601"/>
      <c r="AF574" s="601"/>
      <c r="AG574" s="605"/>
      <c r="AH574" s="605"/>
      <c r="AI574" s="605"/>
      <c r="AJ574" s="605"/>
      <c r="AK574" s="605"/>
      <c r="AL574" s="605"/>
      <c r="AM574" s="605"/>
      <c r="AN574" s="605"/>
      <c r="AO574" s="605"/>
      <c r="AP574" s="605"/>
      <c r="AQ574" s="605"/>
      <c r="AR574" s="605"/>
      <c r="AS574" s="605"/>
      <c r="AT574" s="645"/>
      <c r="AU574" s="645"/>
      <c r="AV574" s="605"/>
      <c r="AW574" s="605"/>
      <c r="AX574" s="605"/>
      <c r="AY574" s="605"/>
      <c r="AZ574" s="605"/>
      <c r="BA574" s="645"/>
      <c r="BB574" s="605"/>
    </row>
    <row r="575" spans="1:54" ht="29.1" customHeight="1" thickBot="1" x14ac:dyDescent="0.3">
      <c r="A575" s="597"/>
      <c r="B575" s="592"/>
      <c r="C575" s="598"/>
      <c r="D575" s="592"/>
      <c r="E575" s="598"/>
      <c r="F575" s="591"/>
      <c r="G575" s="591"/>
      <c r="H575" s="599"/>
      <c r="I575" s="600"/>
      <c r="J575" s="600"/>
      <c r="K575" s="600"/>
      <c r="L575" s="592"/>
      <c r="M575" s="592"/>
      <c r="N575" s="592"/>
      <c r="O575" s="592"/>
      <c r="P575" s="591"/>
      <c r="Q575" s="592"/>
      <c r="R575" s="592"/>
      <c r="S575" s="592"/>
      <c r="T575" s="592"/>
      <c r="U575" s="591"/>
      <c r="V575" s="598"/>
      <c r="W575" s="592"/>
      <c r="X575" s="592"/>
      <c r="Y575" s="592"/>
      <c r="Z575" s="592"/>
      <c r="AA575" s="592"/>
      <c r="AB575" s="601"/>
      <c r="AC575" s="601"/>
      <c r="AD575" s="602"/>
      <c r="AE575" s="601"/>
      <c r="AF575" s="601"/>
      <c r="AG575" s="605"/>
      <c r="AH575" s="605"/>
      <c r="AI575" s="605"/>
      <c r="AJ575" s="605"/>
      <c r="AK575" s="605"/>
      <c r="AL575" s="605"/>
      <c r="AM575" s="605"/>
      <c r="AN575" s="605"/>
      <c r="AO575" s="605"/>
      <c r="AP575" s="605"/>
      <c r="AQ575" s="605"/>
      <c r="AR575" s="605"/>
      <c r="AS575" s="605"/>
      <c r="AT575" s="645"/>
      <c r="AU575" s="645"/>
      <c r="AV575" s="605"/>
      <c r="AW575" s="605"/>
      <c r="AX575" s="605"/>
      <c r="AY575" s="605"/>
      <c r="AZ575" s="605"/>
      <c r="BA575" s="645"/>
      <c r="BB575" s="605"/>
    </row>
    <row r="576" spans="1:54" ht="29.1" customHeight="1" thickBot="1" x14ac:dyDescent="0.3">
      <c r="A576" s="597"/>
      <c r="B576" s="592"/>
      <c r="C576" s="598"/>
      <c r="D576" s="592"/>
      <c r="E576" s="598"/>
      <c r="F576" s="591"/>
      <c r="G576" s="591"/>
      <c r="H576" s="599"/>
      <c r="I576" s="600"/>
      <c r="J576" s="600"/>
      <c r="K576" s="600"/>
      <c r="L576" s="592"/>
      <c r="M576" s="592"/>
      <c r="N576" s="592"/>
      <c r="O576" s="592"/>
      <c r="P576" s="591"/>
      <c r="Q576" s="592"/>
      <c r="R576" s="592"/>
      <c r="S576" s="592"/>
      <c r="T576" s="592"/>
      <c r="U576" s="591"/>
      <c r="V576" s="598"/>
      <c r="W576" s="592"/>
      <c r="X576" s="592"/>
      <c r="Y576" s="592"/>
      <c r="Z576" s="592"/>
      <c r="AA576" s="592"/>
      <c r="AB576" s="601"/>
      <c r="AC576" s="601"/>
      <c r="AD576" s="602"/>
      <c r="AE576" s="601"/>
      <c r="AF576" s="601"/>
      <c r="AG576" s="605"/>
      <c r="AH576" s="605"/>
      <c r="AI576" s="605"/>
      <c r="AJ576" s="605"/>
      <c r="AK576" s="605"/>
      <c r="AL576" s="605"/>
      <c r="AM576" s="605"/>
      <c r="AN576" s="605"/>
      <c r="AO576" s="605"/>
      <c r="AP576" s="605"/>
      <c r="AQ576" s="605"/>
      <c r="AR576" s="605"/>
      <c r="AS576" s="605"/>
      <c r="AT576" s="645"/>
      <c r="AU576" s="645"/>
      <c r="AV576" s="605"/>
      <c r="AW576" s="605"/>
      <c r="AX576" s="605"/>
      <c r="AY576" s="605"/>
      <c r="AZ576" s="605"/>
      <c r="BA576" s="645"/>
      <c r="BB576" s="605"/>
    </row>
    <row r="577" spans="1:54" ht="29.1" customHeight="1" thickBot="1" x14ac:dyDescent="0.3">
      <c r="A577" s="597"/>
      <c r="B577" s="592"/>
      <c r="C577" s="598"/>
      <c r="D577" s="592"/>
      <c r="E577" s="598"/>
      <c r="F577" s="591"/>
      <c r="G577" s="591"/>
      <c r="H577" s="599"/>
      <c r="I577" s="600"/>
      <c r="J577" s="600"/>
      <c r="K577" s="600"/>
      <c r="L577" s="592"/>
      <c r="M577" s="592"/>
      <c r="N577" s="592"/>
      <c r="O577" s="592"/>
      <c r="P577" s="591"/>
      <c r="Q577" s="592"/>
      <c r="R577" s="592"/>
      <c r="S577" s="592"/>
      <c r="T577" s="592"/>
      <c r="U577" s="591"/>
      <c r="V577" s="598"/>
      <c r="W577" s="592"/>
      <c r="X577" s="592"/>
      <c r="Y577" s="592"/>
      <c r="Z577" s="592"/>
      <c r="AA577" s="592"/>
      <c r="AB577" s="601"/>
      <c r="AC577" s="601"/>
      <c r="AD577" s="602"/>
      <c r="AE577" s="601"/>
      <c r="AF577" s="601"/>
      <c r="AG577" s="605"/>
      <c r="AH577" s="605"/>
      <c r="AI577" s="605"/>
      <c r="AJ577" s="605"/>
      <c r="AK577" s="605"/>
      <c r="AL577" s="605"/>
      <c r="AM577" s="605"/>
      <c r="AN577" s="605"/>
      <c r="AO577" s="605"/>
      <c r="AP577" s="605"/>
      <c r="AQ577" s="605"/>
      <c r="AR577" s="605"/>
      <c r="AS577" s="605"/>
      <c r="AT577" s="645"/>
      <c r="AU577" s="645"/>
      <c r="AV577" s="605"/>
      <c r="AW577" s="605"/>
      <c r="AX577" s="605"/>
      <c r="AY577" s="605"/>
      <c r="AZ577" s="605"/>
      <c r="BA577" s="645"/>
      <c r="BB577" s="605"/>
    </row>
    <row r="578" spans="1:54" ht="29.1" customHeight="1" thickBot="1" x14ac:dyDescent="0.3">
      <c r="A578" s="597"/>
      <c r="B578" s="592"/>
      <c r="C578" s="598"/>
      <c r="D578" s="592"/>
      <c r="E578" s="598"/>
      <c r="F578" s="591"/>
      <c r="G578" s="591"/>
      <c r="H578" s="599"/>
      <c r="I578" s="600"/>
      <c r="J578" s="600"/>
      <c r="K578" s="600"/>
      <c r="L578" s="592"/>
      <c r="M578" s="592"/>
      <c r="N578" s="592"/>
      <c r="O578" s="592"/>
      <c r="P578" s="591"/>
      <c r="Q578" s="592"/>
      <c r="R578" s="592"/>
      <c r="S578" s="592"/>
      <c r="T578" s="592"/>
      <c r="U578" s="591"/>
      <c r="V578" s="598"/>
      <c r="W578" s="592"/>
      <c r="X578" s="592"/>
      <c r="Y578" s="592"/>
      <c r="Z578" s="592"/>
      <c r="AA578" s="592"/>
      <c r="AB578" s="601"/>
      <c r="AC578" s="601"/>
      <c r="AD578" s="602"/>
      <c r="AE578" s="601"/>
      <c r="AF578" s="601"/>
      <c r="AG578" s="605"/>
      <c r="AH578" s="605"/>
      <c r="AI578" s="605"/>
      <c r="AJ578" s="605"/>
      <c r="AK578" s="605"/>
      <c r="AL578" s="605"/>
      <c r="AM578" s="605"/>
      <c r="AN578" s="605"/>
      <c r="AO578" s="605"/>
      <c r="AP578" s="605"/>
      <c r="AQ578" s="605"/>
      <c r="AR578" s="605"/>
      <c r="AS578" s="605"/>
      <c r="AT578" s="645"/>
      <c r="AU578" s="645"/>
      <c r="AV578" s="605"/>
      <c r="AW578" s="605"/>
      <c r="AX578" s="605"/>
      <c r="AY578" s="605"/>
      <c r="AZ578" s="605"/>
      <c r="BA578" s="645"/>
      <c r="BB578" s="605"/>
    </row>
    <row r="579" spans="1:54" ht="29.1" customHeight="1" thickBot="1" x14ac:dyDescent="0.3">
      <c r="A579" s="597"/>
      <c r="B579" s="592"/>
      <c r="C579" s="598"/>
      <c r="D579" s="592"/>
      <c r="E579" s="598"/>
      <c r="F579" s="591"/>
      <c r="G579" s="591"/>
      <c r="H579" s="599"/>
      <c r="I579" s="600"/>
      <c r="J579" s="600"/>
      <c r="K579" s="600"/>
      <c r="L579" s="592"/>
      <c r="M579" s="592"/>
      <c r="N579" s="592"/>
      <c r="O579" s="592"/>
      <c r="P579" s="591"/>
      <c r="Q579" s="592"/>
      <c r="R579" s="592"/>
      <c r="S579" s="592"/>
      <c r="T579" s="592"/>
      <c r="U579" s="591"/>
      <c r="V579" s="598"/>
      <c r="W579" s="592"/>
      <c r="X579" s="592"/>
      <c r="Y579" s="592"/>
      <c r="Z579" s="592"/>
      <c r="AA579" s="592"/>
      <c r="AB579" s="601"/>
      <c r="AC579" s="601"/>
      <c r="AD579" s="602"/>
      <c r="AE579" s="601"/>
      <c r="AF579" s="601"/>
      <c r="AG579" s="605"/>
      <c r="AH579" s="605"/>
      <c r="AI579" s="605"/>
      <c r="AJ579" s="605"/>
      <c r="AK579" s="605"/>
      <c r="AL579" s="605"/>
      <c r="AM579" s="605"/>
      <c r="AN579" s="605"/>
      <c r="AO579" s="605"/>
      <c r="AP579" s="605"/>
      <c r="AQ579" s="605"/>
      <c r="AR579" s="605"/>
      <c r="AS579" s="605"/>
      <c r="AT579" s="645"/>
      <c r="AU579" s="645"/>
      <c r="AV579" s="605"/>
      <c r="AW579" s="605"/>
      <c r="AX579" s="605"/>
      <c r="AY579" s="605"/>
      <c r="AZ579" s="605"/>
      <c r="BA579" s="645"/>
      <c r="BB579" s="605"/>
    </row>
    <row r="580" spans="1:54" ht="29.1" customHeight="1" thickBot="1" x14ac:dyDescent="0.3">
      <c r="A580" s="597"/>
      <c r="B580" s="592"/>
      <c r="C580" s="598"/>
      <c r="D580" s="592"/>
      <c r="E580" s="598"/>
      <c r="F580" s="591"/>
      <c r="G580" s="591"/>
      <c r="H580" s="599"/>
      <c r="I580" s="600"/>
      <c r="J580" s="600"/>
      <c r="K580" s="600"/>
      <c r="L580" s="592"/>
      <c r="M580" s="592"/>
      <c r="N580" s="592"/>
      <c r="O580" s="592"/>
      <c r="P580" s="591"/>
      <c r="Q580" s="592"/>
      <c r="R580" s="592"/>
      <c r="S580" s="592"/>
      <c r="T580" s="592"/>
      <c r="U580" s="591"/>
      <c r="V580" s="598"/>
      <c r="W580" s="592"/>
      <c r="X580" s="592"/>
      <c r="Y580" s="592"/>
      <c r="Z580" s="592"/>
      <c r="AA580" s="592"/>
      <c r="AB580" s="601"/>
      <c r="AC580" s="601"/>
      <c r="AD580" s="602"/>
      <c r="AE580" s="601"/>
      <c r="AF580" s="601"/>
      <c r="AG580" s="605"/>
      <c r="AH580" s="605"/>
      <c r="AI580" s="605"/>
      <c r="AJ580" s="605"/>
      <c r="AK580" s="605"/>
      <c r="AL580" s="605"/>
      <c r="AM580" s="605"/>
      <c r="AN580" s="605"/>
      <c r="AO580" s="605"/>
      <c r="AP580" s="605"/>
      <c r="AQ580" s="605"/>
      <c r="AR580" s="605"/>
      <c r="AS580" s="605"/>
      <c r="AT580" s="645"/>
      <c r="AU580" s="645"/>
      <c r="AV580" s="605"/>
      <c r="AW580" s="605"/>
      <c r="AX580" s="605"/>
      <c r="AY580" s="605"/>
      <c r="AZ580" s="605"/>
      <c r="BA580" s="645"/>
      <c r="BB580" s="605"/>
    </row>
    <row r="581" spans="1:54" ht="29.1" customHeight="1" thickBot="1" x14ac:dyDescent="0.3">
      <c r="A581" s="597"/>
      <c r="B581" s="592"/>
      <c r="C581" s="598"/>
      <c r="D581" s="592"/>
      <c r="E581" s="598"/>
      <c r="F581" s="591"/>
      <c r="G581" s="591"/>
      <c r="H581" s="599"/>
      <c r="I581" s="600"/>
      <c r="J581" s="600"/>
      <c r="K581" s="600"/>
      <c r="L581" s="592"/>
      <c r="M581" s="592"/>
      <c r="N581" s="592"/>
      <c r="O581" s="592"/>
      <c r="P581" s="591"/>
      <c r="Q581" s="592"/>
      <c r="R581" s="592"/>
      <c r="S581" s="592"/>
      <c r="T581" s="592"/>
      <c r="U581" s="591"/>
      <c r="V581" s="598"/>
      <c r="W581" s="592"/>
      <c r="X581" s="592"/>
      <c r="Y581" s="592"/>
      <c r="Z581" s="592"/>
      <c r="AA581" s="592"/>
      <c r="AB581" s="601"/>
      <c r="AC581" s="601"/>
      <c r="AD581" s="602"/>
      <c r="AE581" s="601"/>
      <c r="AF581" s="601"/>
      <c r="AG581" s="605"/>
      <c r="AH581" s="605"/>
      <c r="AI581" s="605"/>
      <c r="AJ581" s="605"/>
      <c r="AK581" s="605"/>
      <c r="AL581" s="605"/>
      <c r="AM581" s="605"/>
      <c r="AN581" s="605"/>
      <c r="AO581" s="605"/>
      <c r="AP581" s="605"/>
      <c r="AQ581" s="605"/>
      <c r="AR581" s="605"/>
      <c r="AS581" s="605"/>
      <c r="AT581" s="645"/>
      <c r="AU581" s="645"/>
      <c r="AV581" s="605"/>
      <c r="AW581" s="605"/>
      <c r="AX581" s="605"/>
      <c r="AY581" s="605"/>
      <c r="AZ581" s="605"/>
      <c r="BA581" s="645"/>
      <c r="BB581" s="605"/>
    </row>
    <row r="582" spans="1:54" ht="29.1" customHeight="1" thickBot="1" x14ac:dyDescent="0.3">
      <c r="A582" s="597"/>
      <c r="B582" s="592"/>
      <c r="C582" s="598"/>
      <c r="D582" s="592"/>
      <c r="E582" s="598"/>
      <c r="F582" s="591"/>
      <c r="G582" s="591"/>
      <c r="H582" s="599"/>
      <c r="I582" s="600"/>
      <c r="J582" s="600"/>
      <c r="K582" s="600"/>
      <c r="L582" s="592"/>
      <c r="M582" s="592"/>
      <c r="N582" s="592"/>
      <c r="O582" s="592"/>
      <c r="P582" s="591"/>
      <c r="Q582" s="592"/>
      <c r="R582" s="592"/>
      <c r="S582" s="592"/>
      <c r="T582" s="592"/>
      <c r="U582" s="591"/>
      <c r="V582" s="598"/>
      <c r="W582" s="592"/>
      <c r="X582" s="592"/>
      <c r="Y582" s="592"/>
      <c r="Z582" s="592"/>
      <c r="AA582" s="592"/>
      <c r="AB582" s="601"/>
      <c r="AC582" s="601"/>
      <c r="AD582" s="602"/>
      <c r="AE582" s="601"/>
      <c r="AF582" s="601"/>
      <c r="AG582" s="605"/>
      <c r="AH582" s="605"/>
      <c r="AI582" s="605"/>
      <c r="AJ582" s="605"/>
      <c r="AK582" s="605"/>
      <c r="AL582" s="605"/>
      <c r="AM582" s="605"/>
      <c r="AN582" s="605"/>
      <c r="AO582" s="605"/>
      <c r="AP582" s="605"/>
      <c r="AQ582" s="605"/>
      <c r="AR582" s="605"/>
      <c r="AS582" s="605"/>
      <c r="AT582" s="645"/>
      <c r="AU582" s="645"/>
      <c r="AV582" s="605"/>
      <c r="AW582" s="605"/>
      <c r="AX582" s="605"/>
      <c r="AY582" s="605"/>
      <c r="AZ582" s="605"/>
      <c r="BA582" s="645"/>
      <c r="BB582" s="605"/>
    </row>
    <row r="583" spans="1:54" ht="29.1" customHeight="1" thickBot="1" x14ac:dyDescent="0.3">
      <c r="A583" s="597"/>
      <c r="B583" s="592"/>
      <c r="C583" s="598"/>
      <c r="D583" s="592"/>
      <c r="E583" s="598"/>
      <c r="F583" s="591"/>
      <c r="G583" s="591"/>
      <c r="H583" s="599"/>
      <c r="I583" s="600"/>
      <c r="J583" s="600"/>
      <c r="K583" s="600"/>
      <c r="L583" s="592"/>
      <c r="M583" s="592"/>
      <c r="N583" s="592"/>
      <c r="O583" s="592"/>
      <c r="P583" s="591"/>
      <c r="Q583" s="592"/>
      <c r="R583" s="592"/>
      <c r="S583" s="592"/>
      <c r="T583" s="592"/>
      <c r="U583" s="591"/>
      <c r="V583" s="598"/>
      <c r="W583" s="592"/>
      <c r="X583" s="592"/>
      <c r="Y583" s="592"/>
      <c r="Z583" s="592"/>
      <c r="AA583" s="592"/>
      <c r="AB583" s="601"/>
      <c r="AC583" s="601"/>
      <c r="AD583" s="602"/>
      <c r="AE583" s="601"/>
      <c r="AF583" s="601"/>
      <c r="AG583" s="605"/>
      <c r="AH583" s="605"/>
      <c r="AI583" s="605"/>
      <c r="AJ583" s="605"/>
      <c r="AK583" s="605"/>
      <c r="AL583" s="605"/>
      <c r="AM583" s="605"/>
      <c r="AN583" s="605"/>
      <c r="AO583" s="605"/>
      <c r="AP583" s="605"/>
      <c r="AQ583" s="605"/>
      <c r="AR583" s="605"/>
      <c r="AS583" s="605"/>
      <c r="AT583" s="645"/>
      <c r="AU583" s="645"/>
      <c r="AV583" s="605"/>
      <c r="AW583" s="605"/>
      <c r="AX583" s="605"/>
      <c r="AY583" s="605"/>
      <c r="AZ583" s="605"/>
      <c r="BA583" s="645"/>
      <c r="BB583" s="605"/>
    </row>
    <row r="584" spans="1:54" ht="29.1" customHeight="1" thickBot="1" x14ac:dyDescent="0.3">
      <c r="A584" s="597"/>
      <c r="B584" s="592"/>
      <c r="C584" s="598"/>
      <c r="D584" s="592"/>
      <c r="E584" s="598"/>
      <c r="F584" s="591"/>
      <c r="G584" s="591"/>
      <c r="H584" s="599"/>
      <c r="I584" s="600"/>
      <c r="J584" s="600"/>
      <c r="K584" s="600"/>
      <c r="L584" s="592"/>
      <c r="M584" s="592"/>
      <c r="N584" s="592"/>
      <c r="O584" s="592"/>
      <c r="P584" s="591"/>
      <c r="Q584" s="592"/>
      <c r="R584" s="592"/>
      <c r="S584" s="592"/>
      <c r="T584" s="592"/>
      <c r="U584" s="591"/>
      <c r="V584" s="598"/>
      <c r="W584" s="592"/>
      <c r="X584" s="592"/>
      <c r="Y584" s="592"/>
      <c r="Z584" s="592"/>
      <c r="AA584" s="592"/>
      <c r="AB584" s="601"/>
      <c r="AC584" s="601"/>
      <c r="AD584" s="602"/>
      <c r="AE584" s="601"/>
      <c r="AF584" s="601"/>
      <c r="AG584" s="605"/>
      <c r="AH584" s="605"/>
      <c r="AI584" s="605"/>
      <c r="AJ584" s="605"/>
      <c r="AK584" s="605"/>
      <c r="AL584" s="605"/>
      <c r="AM584" s="605"/>
      <c r="AN584" s="605"/>
      <c r="AO584" s="605"/>
      <c r="AP584" s="605"/>
      <c r="AQ584" s="605"/>
      <c r="AR584" s="605"/>
      <c r="AS584" s="605"/>
      <c r="AT584" s="645"/>
      <c r="AU584" s="645"/>
      <c r="AV584" s="605"/>
      <c r="AW584" s="605"/>
      <c r="AX584" s="605"/>
      <c r="AY584" s="605"/>
      <c r="AZ584" s="605"/>
      <c r="BA584" s="645"/>
      <c r="BB584" s="605"/>
    </row>
    <row r="585" spans="1:54" ht="29.1" customHeight="1" thickBot="1" x14ac:dyDescent="0.3">
      <c r="A585" s="597"/>
      <c r="B585" s="592"/>
      <c r="C585" s="598"/>
      <c r="D585" s="592"/>
      <c r="E585" s="598"/>
      <c r="F585" s="591"/>
      <c r="G585" s="591"/>
      <c r="H585" s="599"/>
      <c r="I585" s="600"/>
      <c r="J585" s="600"/>
      <c r="K585" s="600"/>
      <c r="L585" s="592"/>
      <c r="M585" s="592"/>
      <c r="N585" s="592"/>
      <c r="O585" s="592"/>
      <c r="P585" s="591"/>
      <c r="Q585" s="592"/>
      <c r="R585" s="592"/>
      <c r="S585" s="592"/>
      <c r="T585" s="592"/>
      <c r="U585" s="591"/>
      <c r="V585" s="598"/>
      <c r="W585" s="592"/>
      <c r="X585" s="592"/>
      <c r="Y585" s="592"/>
      <c r="Z585" s="592"/>
      <c r="AA585" s="592"/>
      <c r="AB585" s="601"/>
      <c r="AC585" s="601"/>
      <c r="AD585" s="602"/>
      <c r="AE585" s="601"/>
      <c r="AF585" s="601"/>
      <c r="AG585" s="605"/>
      <c r="AH585" s="605"/>
      <c r="AI585" s="605"/>
      <c r="AJ585" s="605"/>
      <c r="AK585" s="605"/>
      <c r="AL585" s="605"/>
      <c r="AM585" s="605"/>
      <c r="AN585" s="605"/>
      <c r="AO585" s="605"/>
      <c r="AP585" s="605"/>
      <c r="AQ585" s="605"/>
      <c r="AR585" s="605"/>
      <c r="AS585" s="605"/>
      <c r="AT585" s="645"/>
      <c r="AU585" s="645"/>
      <c r="AV585" s="605"/>
      <c r="AW585" s="605"/>
      <c r="AX585" s="605"/>
      <c r="AY585" s="605"/>
      <c r="AZ585" s="605"/>
      <c r="BA585" s="645"/>
      <c r="BB585" s="605"/>
    </row>
    <row r="586" spans="1:54" ht="29.1" customHeight="1" thickBot="1" x14ac:dyDescent="0.3">
      <c r="A586" s="597"/>
      <c r="B586" s="592"/>
      <c r="C586" s="598"/>
      <c r="D586" s="592"/>
      <c r="E586" s="598"/>
      <c r="F586" s="591"/>
      <c r="G586" s="591"/>
      <c r="H586" s="599"/>
      <c r="I586" s="600"/>
      <c r="J586" s="600"/>
      <c r="K586" s="600"/>
      <c r="L586" s="592"/>
      <c r="M586" s="592"/>
      <c r="N586" s="592"/>
      <c r="O586" s="592"/>
      <c r="P586" s="591"/>
      <c r="Q586" s="592"/>
      <c r="R586" s="592"/>
      <c r="S586" s="592"/>
      <c r="T586" s="592"/>
      <c r="U586" s="591"/>
      <c r="V586" s="598"/>
      <c r="W586" s="592"/>
      <c r="X586" s="592"/>
      <c r="Y586" s="592"/>
      <c r="Z586" s="592"/>
      <c r="AA586" s="592"/>
      <c r="AB586" s="601"/>
      <c r="AC586" s="601"/>
      <c r="AD586" s="602"/>
      <c r="AE586" s="601"/>
      <c r="AF586" s="601"/>
      <c r="AG586" s="605"/>
      <c r="AH586" s="605"/>
      <c r="AI586" s="605"/>
      <c r="AJ586" s="605"/>
      <c r="AK586" s="605"/>
      <c r="AL586" s="605"/>
      <c r="AM586" s="605"/>
      <c r="AN586" s="605"/>
      <c r="AO586" s="605"/>
      <c r="AP586" s="605"/>
      <c r="AQ586" s="605"/>
      <c r="AR586" s="605"/>
      <c r="AS586" s="605"/>
      <c r="AT586" s="645"/>
      <c r="AU586" s="645"/>
      <c r="AV586" s="605"/>
      <c r="AW586" s="605"/>
      <c r="AX586" s="605"/>
      <c r="AY586" s="605"/>
      <c r="AZ586" s="605"/>
      <c r="BA586" s="645"/>
      <c r="BB586" s="605"/>
    </row>
    <row r="587" spans="1:54" ht="29.1" customHeight="1" thickBot="1" x14ac:dyDescent="0.3">
      <c r="A587" s="597"/>
      <c r="B587" s="592"/>
      <c r="C587" s="598"/>
      <c r="D587" s="592"/>
      <c r="E587" s="598"/>
      <c r="F587" s="591"/>
      <c r="G587" s="591"/>
      <c r="H587" s="599"/>
      <c r="I587" s="600"/>
      <c r="J587" s="600"/>
      <c r="K587" s="600"/>
      <c r="L587" s="592"/>
      <c r="M587" s="592"/>
      <c r="N587" s="592"/>
      <c r="O587" s="592"/>
      <c r="P587" s="591"/>
      <c r="Q587" s="592"/>
      <c r="R587" s="592"/>
      <c r="S587" s="592"/>
      <c r="T587" s="592"/>
      <c r="U587" s="591"/>
      <c r="V587" s="598"/>
      <c r="W587" s="592"/>
      <c r="X587" s="592"/>
      <c r="Y587" s="592"/>
      <c r="Z587" s="592"/>
      <c r="AA587" s="592"/>
      <c r="AB587" s="601"/>
      <c r="AC587" s="601"/>
      <c r="AD587" s="602"/>
      <c r="AE587" s="601"/>
      <c r="AF587" s="601"/>
      <c r="AG587" s="605"/>
      <c r="AH587" s="605"/>
      <c r="AI587" s="605"/>
      <c r="AJ587" s="605"/>
      <c r="AK587" s="605"/>
      <c r="AL587" s="605"/>
      <c r="AM587" s="605"/>
      <c r="AN587" s="605"/>
      <c r="AO587" s="605"/>
      <c r="AP587" s="605"/>
      <c r="AQ587" s="605"/>
      <c r="AR587" s="605"/>
      <c r="AS587" s="605"/>
      <c r="AT587" s="645"/>
      <c r="AU587" s="645"/>
      <c r="AV587" s="605"/>
      <c r="AW587" s="605"/>
      <c r="AX587" s="605"/>
      <c r="AY587" s="605"/>
      <c r="AZ587" s="605"/>
      <c r="BA587" s="645"/>
      <c r="BB587" s="605"/>
    </row>
    <row r="588" spans="1:54" ht="29.1" customHeight="1" thickBot="1" x14ac:dyDescent="0.3">
      <c r="A588" s="597"/>
      <c r="B588" s="592"/>
      <c r="C588" s="598"/>
      <c r="D588" s="592"/>
      <c r="E588" s="598"/>
      <c r="F588" s="591"/>
      <c r="G588" s="591"/>
      <c r="H588" s="599"/>
      <c r="I588" s="600"/>
      <c r="J588" s="600"/>
      <c r="K588" s="600"/>
      <c r="L588" s="592"/>
      <c r="M588" s="592"/>
      <c r="N588" s="592"/>
      <c r="O588" s="592"/>
      <c r="P588" s="591"/>
      <c r="Q588" s="592"/>
      <c r="R588" s="592"/>
      <c r="S588" s="592"/>
      <c r="T588" s="592"/>
      <c r="U588" s="591"/>
      <c r="V588" s="598"/>
      <c r="W588" s="592"/>
      <c r="X588" s="592"/>
      <c r="Y588" s="592"/>
      <c r="Z588" s="592"/>
      <c r="AA588" s="592"/>
      <c r="AB588" s="601"/>
      <c r="AC588" s="601"/>
      <c r="AD588" s="602"/>
      <c r="AE588" s="601"/>
      <c r="AF588" s="601"/>
      <c r="AG588" s="605"/>
      <c r="AH588" s="605"/>
      <c r="AI588" s="605"/>
      <c r="AJ588" s="605"/>
      <c r="AK588" s="605"/>
      <c r="AL588" s="605"/>
      <c r="AM588" s="605"/>
      <c r="AN588" s="605"/>
      <c r="AO588" s="605"/>
      <c r="AP588" s="605"/>
      <c r="AQ588" s="605"/>
      <c r="AR588" s="605"/>
      <c r="AS588" s="605"/>
      <c r="AT588" s="645"/>
      <c r="AU588" s="645"/>
      <c r="AV588" s="605"/>
      <c r="AW588" s="605"/>
      <c r="AX588" s="605"/>
      <c r="AY588" s="605"/>
      <c r="AZ588" s="605"/>
      <c r="BA588" s="645"/>
      <c r="BB588" s="605"/>
    </row>
    <row r="589" spans="1:54" ht="29.1" customHeight="1" thickBot="1" x14ac:dyDescent="0.3">
      <c r="A589" s="597"/>
      <c r="B589" s="592"/>
      <c r="C589" s="598"/>
      <c r="D589" s="592"/>
      <c r="E589" s="598"/>
      <c r="F589" s="591"/>
      <c r="G589" s="591"/>
      <c r="H589" s="599"/>
      <c r="I589" s="600"/>
      <c r="J589" s="600"/>
      <c r="K589" s="600"/>
      <c r="L589" s="592"/>
      <c r="M589" s="592"/>
      <c r="N589" s="592"/>
      <c r="O589" s="592"/>
      <c r="P589" s="591"/>
      <c r="Q589" s="592"/>
      <c r="R589" s="592"/>
      <c r="S589" s="592"/>
      <c r="T589" s="592"/>
      <c r="U589" s="591"/>
      <c r="V589" s="598"/>
      <c r="W589" s="592"/>
      <c r="X589" s="592"/>
      <c r="Y589" s="592"/>
      <c r="Z589" s="592"/>
      <c r="AA589" s="592"/>
      <c r="AB589" s="601"/>
      <c r="AC589" s="601"/>
      <c r="AD589" s="602"/>
      <c r="AE589" s="601"/>
      <c r="AF589" s="601"/>
      <c r="AG589" s="605"/>
      <c r="AH589" s="605"/>
      <c r="AI589" s="605"/>
      <c r="AJ589" s="605"/>
      <c r="AK589" s="605"/>
      <c r="AL589" s="605"/>
      <c r="AM589" s="605"/>
      <c r="AN589" s="605"/>
      <c r="AO589" s="605"/>
      <c r="AP589" s="605"/>
      <c r="AQ589" s="605"/>
      <c r="AR589" s="605"/>
      <c r="AS589" s="605"/>
      <c r="AT589" s="645"/>
      <c r="AU589" s="645"/>
      <c r="AV589" s="605"/>
      <c r="AW589" s="605"/>
      <c r="AX589" s="605"/>
      <c r="AY589" s="605"/>
      <c r="AZ589" s="605"/>
      <c r="BA589" s="645"/>
      <c r="BB589" s="605"/>
    </row>
    <row r="590" spans="1:54" ht="29.1" customHeight="1" thickBot="1" x14ac:dyDescent="0.3">
      <c r="A590" s="597"/>
      <c r="B590" s="592"/>
      <c r="C590" s="598"/>
      <c r="D590" s="592"/>
      <c r="E590" s="598"/>
      <c r="F590" s="591"/>
      <c r="G590" s="591"/>
      <c r="H590" s="599"/>
      <c r="I590" s="600"/>
      <c r="J590" s="600"/>
      <c r="K590" s="600"/>
      <c r="L590" s="592"/>
      <c r="M590" s="592"/>
      <c r="N590" s="592"/>
      <c r="O590" s="592"/>
      <c r="P590" s="591"/>
      <c r="Q590" s="592"/>
      <c r="R590" s="592"/>
      <c r="S590" s="592"/>
      <c r="T590" s="592"/>
      <c r="U590" s="591"/>
      <c r="V590" s="598"/>
      <c r="W590" s="592"/>
      <c r="X590" s="592"/>
      <c r="Y590" s="592"/>
      <c r="Z590" s="592"/>
      <c r="AA590" s="592"/>
      <c r="AB590" s="601"/>
      <c r="AC590" s="601"/>
      <c r="AD590" s="602"/>
      <c r="AE590" s="601"/>
      <c r="AF590" s="601"/>
      <c r="AG590" s="605"/>
      <c r="AH590" s="605"/>
      <c r="AI590" s="605"/>
      <c r="AJ590" s="605"/>
      <c r="AK590" s="605"/>
      <c r="AL590" s="605"/>
      <c r="AM590" s="605"/>
      <c r="AN590" s="605"/>
      <c r="AO590" s="605"/>
      <c r="AP590" s="605"/>
      <c r="AQ590" s="605"/>
      <c r="AR590" s="605"/>
      <c r="AS590" s="605"/>
      <c r="AT590" s="645"/>
      <c r="AU590" s="645"/>
      <c r="AV590" s="605"/>
      <c r="AW590" s="605"/>
      <c r="AX590" s="605"/>
      <c r="AY590" s="605"/>
      <c r="AZ590" s="605"/>
      <c r="BA590" s="645"/>
      <c r="BB590" s="605"/>
    </row>
    <row r="591" spans="1:54" ht="29.1" customHeight="1" thickBot="1" x14ac:dyDescent="0.3">
      <c r="A591" s="597"/>
      <c r="B591" s="592"/>
      <c r="C591" s="598"/>
      <c r="D591" s="592"/>
      <c r="E591" s="598"/>
      <c r="F591" s="591"/>
      <c r="G591" s="591"/>
      <c r="H591" s="599"/>
      <c r="I591" s="600"/>
      <c r="J591" s="600"/>
      <c r="K591" s="600"/>
      <c r="L591" s="592"/>
      <c r="M591" s="592"/>
      <c r="N591" s="592"/>
      <c r="O591" s="592"/>
      <c r="P591" s="591"/>
      <c r="Q591" s="592"/>
      <c r="R591" s="592"/>
      <c r="S591" s="592"/>
      <c r="T591" s="592"/>
      <c r="U591" s="591"/>
      <c r="V591" s="598"/>
      <c r="W591" s="592"/>
      <c r="X591" s="592"/>
      <c r="Y591" s="592"/>
      <c r="Z591" s="592"/>
      <c r="AA591" s="592"/>
      <c r="AB591" s="601"/>
      <c r="AC591" s="601"/>
      <c r="AD591" s="602"/>
      <c r="AE591" s="601"/>
      <c r="AF591" s="601"/>
      <c r="AG591" s="605"/>
      <c r="AH591" s="605"/>
      <c r="AI591" s="605"/>
      <c r="AJ591" s="605"/>
      <c r="AK591" s="605"/>
      <c r="AL591" s="605"/>
      <c r="AM591" s="605"/>
      <c r="AN591" s="605"/>
      <c r="AO591" s="605"/>
      <c r="AP591" s="605"/>
      <c r="AQ591" s="605"/>
      <c r="AR591" s="605"/>
      <c r="AS591" s="605"/>
      <c r="AT591" s="645"/>
      <c r="AU591" s="645"/>
      <c r="AV591" s="605"/>
      <c r="AW591" s="605"/>
      <c r="AX591" s="605"/>
      <c r="AY591" s="605"/>
      <c r="AZ591" s="605"/>
      <c r="BA591" s="645"/>
      <c r="BB591" s="605"/>
    </row>
    <row r="592" spans="1:54" ht="29.1" customHeight="1" thickBot="1" x14ac:dyDescent="0.3">
      <c r="A592" s="597"/>
      <c r="B592" s="592"/>
      <c r="C592" s="598"/>
      <c r="D592" s="592"/>
      <c r="E592" s="598"/>
      <c r="F592" s="591"/>
      <c r="G592" s="591"/>
      <c r="H592" s="599"/>
      <c r="I592" s="600"/>
      <c r="J592" s="600"/>
      <c r="K592" s="600"/>
      <c r="L592" s="592"/>
      <c r="M592" s="592"/>
      <c r="N592" s="592"/>
      <c r="O592" s="592"/>
      <c r="P592" s="591"/>
      <c r="Q592" s="592"/>
      <c r="R592" s="592"/>
      <c r="S592" s="592"/>
      <c r="T592" s="592"/>
      <c r="U592" s="591"/>
      <c r="V592" s="598"/>
      <c r="W592" s="592"/>
      <c r="X592" s="592"/>
      <c r="Y592" s="592"/>
      <c r="Z592" s="592"/>
      <c r="AA592" s="592"/>
      <c r="AB592" s="601"/>
      <c r="AC592" s="601"/>
      <c r="AD592" s="602"/>
      <c r="AE592" s="601"/>
      <c r="AF592" s="601"/>
      <c r="AG592" s="605"/>
      <c r="AH592" s="605"/>
      <c r="AI592" s="605"/>
      <c r="AJ592" s="605"/>
      <c r="AK592" s="605"/>
      <c r="AL592" s="605"/>
      <c r="AM592" s="605"/>
      <c r="AN592" s="605"/>
      <c r="AO592" s="605"/>
      <c r="AP592" s="605"/>
      <c r="AQ592" s="605"/>
      <c r="AR592" s="605"/>
      <c r="AS592" s="605"/>
      <c r="AT592" s="645"/>
      <c r="AU592" s="645"/>
      <c r="AV592" s="605"/>
      <c r="AW592" s="605"/>
      <c r="AX592" s="605"/>
      <c r="AY592" s="605"/>
      <c r="AZ592" s="605"/>
      <c r="BA592" s="645"/>
      <c r="BB592" s="605"/>
    </row>
    <row r="593" spans="1:54" ht="29.1" customHeight="1" thickBot="1" x14ac:dyDescent="0.3">
      <c r="A593" s="597"/>
      <c r="B593" s="592"/>
      <c r="C593" s="598"/>
      <c r="D593" s="592"/>
      <c r="E593" s="598"/>
      <c r="F593" s="591"/>
      <c r="G593" s="591"/>
      <c r="H593" s="599"/>
      <c r="I593" s="600"/>
      <c r="J593" s="600"/>
      <c r="K593" s="600"/>
      <c r="L593" s="592"/>
      <c r="M593" s="592"/>
      <c r="N593" s="592"/>
      <c r="O593" s="592"/>
      <c r="P593" s="591"/>
      <c r="Q593" s="592"/>
      <c r="R593" s="592"/>
      <c r="S593" s="592"/>
      <c r="T593" s="592"/>
      <c r="U593" s="591"/>
      <c r="V593" s="598"/>
      <c r="W593" s="592"/>
      <c r="X593" s="592"/>
      <c r="Y593" s="592"/>
      <c r="Z593" s="592"/>
      <c r="AA593" s="592"/>
      <c r="AB593" s="601"/>
      <c r="AC593" s="601"/>
      <c r="AD593" s="602"/>
      <c r="AE593" s="601"/>
      <c r="AF593" s="601"/>
      <c r="AG593" s="605"/>
      <c r="AH593" s="605"/>
      <c r="AI593" s="605"/>
      <c r="AJ593" s="605"/>
      <c r="AK593" s="605"/>
      <c r="AL593" s="605"/>
      <c r="AM593" s="605"/>
      <c r="AN593" s="605"/>
      <c r="AO593" s="605"/>
      <c r="AP593" s="605"/>
      <c r="AQ593" s="605"/>
      <c r="AR593" s="605"/>
      <c r="AS593" s="605"/>
      <c r="AT593" s="645"/>
      <c r="AU593" s="645"/>
      <c r="AV593" s="605"/>
      <c r="AW593" s="605"/>
      <c r="AX593" s="605"/>
      <c r="AY593" s="605"/>
      <c r="AZ593" s="605"/>
      <c r="BA593" s="645"/>
      <c r="BB593" s="605"/>
    </row>
    <row r="594" spans="1:54" ht="29.1" customHeight="1" thickBot="1" x14ac:dyDescent="0.3">
      <c r="A594" s="597"/>
      <c r="B594" s="592"/>
      <c r="C594" s="598"/>
      <c r="D594" s="592"/>
      <c r="E594" s="598"/>
      <c r="F594" s="591"/>
      <c r="G594" s="591"/>
      <c r="H594" s="599"/>
      <c r="I594" s="600"/>
      <c r="J594" s="600"/>
      <c r="K594" s="600"/>
      <c r="L594" s="592"/>
      <c r="M594" s="592"/>
      <c r="N594" s="592"/>
      <c r="O594" s="592"/>
      <c r="P594" s="591"/>
      <c r="Q594" s="592"/>
      <c r="R594" s="592"/>
      <c r="S594" s="592"/>
      <c r="T594" s="592"/>
      <c r="U594" s="591"/>
      <c r="V594" s="598"/>
      <c r="W594" s="592"/>
      <c r="X594" s="592"/>
      <c r="Y594" s="592"/>
      <c r="Z594" s="592"/>
      <c r="AA594" s="592"/>
      <c r="AB594" s="601"/>
      <c r="AC594" s="601"/>
      <c r="AD594" s="602"/>
      <c r="AE594" s="601"/>
      <c r="AF594" s="601"/>
      <c r="AG594" s="605"/>
      <c r="AH594" s="605"/>
      <c r="AI594" s="605"/>
      <c r="AJ594" s="605"/>
      <c r="AK594" s="605"/>
      <c r="AL594" s="605"/>
      <c r="AM594" s="605"/>
      <c r="AN594" s="605"/>
      <c r="AO594" s="605"/>
      <c r="AP594" s="605"/>
      <c r="AQ594" s="605"/>
      <c r="AR594" s="605"/>
      <c r="AS594" s="605"/>
      <c r="AT594" s="645"/>
      <c r="AU594" s="645"/>
      <c r="AV594" s="605"/>
      <c r="AW594" s="605"/>
      <c r="AX594" s="605"/>
      <c r="AY594" s="605"/>
      <c r="AZ594" s="605"/>
      <c r="BA594" s="645"/>
      <c r="BB594" s="605"/>
    </row>
    <row r="595" spans="1:54" ht="29.1" customHeight="1" thickBot="1" x14ac:dyDescent="0.3">
      <c r="A595" s="597"/>
      <c r="B595" s="592"/>
      <c r="C595" s="598"/>
      <c r="D595" s="592"/>
      <c r="E595" s="598"/>
      <c r="F595" s="591"/>
      <c r="G595" s="591"/>
      <c r="H595" s="599"/>
      <c r="I595" s="600"/>
      <c r="J595" s="600"/>
      <c r="K595" s="600"/>
      <c r="L595" s="592"/>
      <c r="M595" s="592"/>
      <c r="N595" s="592"/>
      <c r="O595" s="592"/>
      <c r="P595" s="591"/>
      <c r="Q595" s="592"/>
      <c r="R595" s="592"/>
      <c r="S595" s="592"/>
      <c r="T595" s="592"/>
      <c r="U595" s="591"/>
      <c r="V595" s="598"/>
      <c r="W595" s="592"/>
      <c r="X595" s="592"/>
      <c r="Y595" s="592"/>
      <c r="Z595" s="592"/>
      <c r="AA595" s="592"/>
      <c r="AB595" s="601"/>
      <c r="AC595" s="601"/>
      <c r="AD595" s="602"/>
      <c r="AE595" s="601"/>
      <c r="AF595" s="601"/>
      <c r="AG595" s="605"/>
      <c r="AH595" s="605"/>
      <c r="AI595" s="605"/>
      <c r="AJ595" s="605"/>
      <c r="AK595" s="605"/>
      <c r="AL595" s="605"/>
      <c r="AM595" s="605"/>
      <c r="AN595" s="605"/>
      <c r="AO595" s="605"/>
      <c r="AP595" s="605"/>
      <c r="AQ595" s="605"/>
      <c r="AR595" s="605"/>
      <c r="AS595" s="605"/>
      <c r="AT595" s="645"/>
      <c r="AU595" s="645"/>
      <c r="AV595" s="605"/>
      <c r="AW595" s="605"/>
      <c r="AX595" s="605"/>
      <c r="AY595" s="605"/>
      <c r="AZ595" s="605"/>
      <c r="BA595" s="645"/>
      <c r="BB595" s="605"/>
    </row>
    <row r="596" spans="1:54" ht="29.1" customHeight="1" thickBot="1" x14ac:dyDescent="0.3">
      <c r="A596" s="597"/>
      <c r="B596" s="592"/>
      <c r="C596" s="598"/>
      <c r="D596" s="592"/>
      <c r="E596" s="598"/>
      <c r="F596" s="591"/>
      <c r="G596" s="591"/>
      <c r="H596" s="599"/>
      <c r="I596" s="600"/>
      <c r="J596" s="600"/>
      <c r="K596" s="600"/>
      <c r="L596" s="592"/>
      <c r="M596" s="592"/>
      <c r="N596" s="592"/>
      <c r="O596" s="592"/>
      <c r="P596" s="591"/>
      <c r="Q596" s="592"/>
      <c r="R596" s="592"/>
      <c r="S596" s="592"/>
      <c r="T596" s="592"/>
      <c r="U596" s="591"/>
      <c r="V596" s="598"/>
      <c r="W596" s="592"/>
      <c r="X596" s="592"/>
      <c r="Y596" s="592"/>
      <c r="Z596" s="592"/>
      <c r="AA596" s="592"/>
      <c r="AB596" s="601"/>
      <c r="AC596" s="601"/>
      <c r="AD596" s="602"/>
      <c r="AE596" s="601"/>
      <c r="AF596" s="601"/>
      <c r="AG596" s="605"/>
      <c r="AH596" s="605"/>
      <c r="AI596" s="605"/>
      <c r="AJ596" s="605"/>
      <c r="AK596" s="605"/>
      <c r="AL596" s="605"/>
      <c r="AM596" s="605"/>
      <c r="AN596" s="605"/>
      <c r="AO596" s="605"/>
      <c r="AP596" s="605"/>
      <c r="AQ596" s="605"/>
      <c r="AR596" s="605"/>
      <c r="AS596" s="605"/>
      <c r="AT596" s="645"/>
      <c r="AU596" s="645"/>
      <c r="AV596" s="605"/>
      <c r="AW596" s="605"/>
      <c r="AX596" s="605"/>
      <c r="AY596" s="605"/>
      <c r="AZ596" s="605"/>
      <c r="BA596" s="645"/>
      <c r="BB596" s="605"/>
    </row>
    <row r="597" spans="1:54" ht="29.1" customHeight="1" thickBot="1" x14ac:dyDescent="0.3">
      <c r="A597" s="597"/>
      <c r="B597" s="592"/>
      <c r="C597" s="598"/>
      <c r="D597" s="592"/>
      <c r="E597" s="598"/>
      <c r="F597" s="591"/>
      <c r="G597" s="591"/>
      <c r="H597" s="599"/>
      <c r="I597" s="600"/>
      <c r="J597" s="600"/>
      <c r="K597" s="600"/>
      <c r="L597" s="592"/>
      <c r="M597" s="592"/>
      <c r="N597" s="592"/>
      <c r="O597" s="592"/>
      <c r="P597" s="591"/>
      <c r="Q597" s="592"/>
      <c r="R597" s="592"/>
      <c r="S597" s="592"/>
      <c r="T597" s="592"/>
      <c r="U597" s="591"/>
      <c r="V597" s="598"/>
      <c r="W597" s="592"/>
      <c r="X597" s="592"/>
      <c r="Y597" s="592"/>
      <c r="Z597" s="592"/>
      <c r="AA597" s="592"/>
      <c r="AB597" s="601"/>
      <c r="AC597" s="601"/>
      <c r="AD597" s="602"/>
      <c r="AE597" s="601"/>
      <c r="AF597" s="601"/>
      <c r="AG597" s="605"/>
      <c r="AH597" s="605"/>
      <c r="AI597" s="605"/>
      <c r="AJ597" s="605"/>
      <c r="AK597" s="605"/>
      <c r="AL597" s="605"/>
      <c r="AM597" s="605"/>
      <c r="AN597" s="605"/>
      <c r="AO597" s="605"/>
      <c r="AP597" s="605"/>
      <c r="AQ597" s="605"/>
      <c r="AR597" s="605"/>
      <c r="AS597" s="605"/>
      <c r="AT597" s="645"/>
      <c r="AU597" s="645"/>
      <c r="AV597" s="605"/>
      <c r="AW597" s="605"/>
      <c r="AX597" s="605"/>
      <c r="AY597" s="605"/>
      <c r="AZ597" s="605"/>
      <c r="BA597" s="645"/>
      <c r="BB597" s="605"/>
    </row>
    <row r="598" spans="1:54" ht="29.1" customHeight="1" thickBot="1" x14ac:dyDescent="0.3">
      <c r="A598" s="597"/>
      <c r="B598" s="592"/>
      <c r="C598" s="598"/>
      <c r="D598" s="592"/>
      <c r="E598" s="598"/>
      <c r="F598" s="591"/>
      <c r="G598" s="591"/>
      <c r="H598" s="599"/>
      <c r="I598" s="600"/>
      <c r="J598" s="600"/>
      <c r="K598" s="600"/>
      <c r="L598" s="592"/>
      <c r="M598" s="592"/>
      <c r="N598" s="592"/>
      <c r="O598" s="592"/>
      <c r="P598" s="591"/>
      <c r="Q598" s="592"/>
      <c r="R598" s="592"/>
      <c r="S598" s="592"/>
      <c r="T598" s="592"/>
      <c r="U598" s="591"/>
      <c r="V598" s="598"/>
      <c r="W598" s="592"/>
      <c r="X598" s="592"/>
      <c r="Y598" s="592"/>
      <c r="Z598" s="592"/>
      <c r="AA598" s="592"/>
      <c r="AB598" s="601"/>
      <c r="AC598" s="601"/>
      <c r="AD598" s="602"/>
      <c r="AE598" s="601"/>
      <c r="AF598" s="601"/>
      <c r="AG598" s="605"/>
      <c r="AH598" s="605"/>
      <c r="AI598" s="605"/>
      <c r="AJ598" s="605"/>
      <c r="AK598" s="605"/>
      <c r="AL598" s="605"/>
      <c r="AM598" s="605"/>
      <c r="AN598" s="605"/>
      <c r="AO598" s="605"/>
      <c r="AP598" s="605"/>
      <c r="AQ598" s="605"/>
      <c r="AR598" s="605"/>
      <c r="AS598" s="605"/>
      <c r="AT598" s="645"/>
      <c r="AU598" s="645"/>
      <c r="AV598" s="605"/>
      <c r="AW598" s="605"/>
      <c r="AX598" s="605"/>
      <c r="AY598" s="605"/>
      <c r="AZ598" s="605"/>
      <c r="BA598" s="645"/>
      <c r="BB598" s="605"/>
    </row>
    <row r="599" spans="1:54" ht="29.1" customHeight="1" thickBot="1" x14ac:dyDescent="0.3">
      <c r="A599" s="597"/>
      <c r="B599" s="592"/>
      <c r="C599" s="598"/>
      <c r="D599" s="592"/>
      <c r="E599" s="598"/>
      <c r="F599" s="591"/>
      <c r="G599" s="591"/>
      <c r="H599" s="599"/>
      <c r="I599" s="600"/>
      <c r="J599" s="600"/>
      <c r="K599" s="600"/>
      <c r="L599" s="592"/>
      <c r="M599" s="592"/>
      <c r="N599" s="592"/>
      <c r="O599" s="592"/>
      <c r="P599" s="591"/>
      <c r="Q599" s="592"/>
      <c r="R599" s="592"/>
      <c r="S599" s="592"/>
      <c r="T599" s="592"/>
      <c r="U599" s="591"/>
      <c r="V599" s="598"/>
      <c r="W599" s="592"/>
      <c r="X599" s="592"/>
      <c r="Y599" s="592"/>
      <c r="Z599" s="592"/>
      <c r="AA599" s="592"/>
      <c r="AB599" s="601"/>
      <c r="AC599" s="601"/>
      <c r="AD599" s="602"/>
      <c r="AE599" s="601"/>
      <c r="AF599" s="601"/>
      <c r="AG599" s="605"/>
      <c r="AH599" s="605"/>
      <c r="AI599" s="605"/>
      <c r="AJ599" s="605"/>
      <c r="AK599" s="605"/>
      <c r="AL599" s="605"/>
      <c r="AM599" s="605"/>
      <c r="AN599" s="605"/>
      <c r="AO599" s="605"/>
      <c r="AP599" s="605"/>
      <c r="AQ599" s="605"/>
      <c r="AR599" s="605"/>
      <c r="AS599" s="605"/>
      <c r="AT599" s="645"/>
      <c r="AU599" s="645"/>
      <c r="AV599" s="605"/>
      <c r="AW599" s="605"/>
      <c r="AX599" s="605"/>
      <c r="AY599" s="605"/>
      <c r="AZ599" s="605"/>
      <c r="BA599" s="645"/>
      <c r="BB599" s="605"/>
    </row>
    <row r="600" spans="1:54" ht="29.1" customHeight="1" thickBot="1" x14ac:dyDescent="0.3">
      <c r="A600" s="597"/>
      <c r="B600" s="592"/>
      <c r="C600" s="598"/>
      <c r="D600" s="592"/>
      <c r="E600" s="598"/>
      <c r="F600" s="591"/>
      <c r="G600" s="591"/>
      <c r="H600" s="599"/>
      <c r="I600" s="600"/>
      <c r="J600" s="600"/>
      <c r="K600" s="600"/>
      <c r="L600" s="592"/>
      <c r="M600" s="592"/>
      <c r="N600" s="592"/>
      <c r="O600" s="592"/>
      <c r="P600" s="591"/>
      <c r="Q600" s="592"/>
      <c r="R600" s="592"/>
      <c r="S600" s="592"/>
      <c r="T600" s="592"/>
      <c r="U600" s="591"/>
      <c r="V600" s="598"/>
      <c r="W600" s="592"/>
      <c r="X600" s="592"/>
      <c r="Y600" s="592"/>
      <c r="Z600" s="592"/>
      <c r="AA600" s="592"/>
      <c r="AB600" s="601"/>
      <c r="AC600" s="601"/>
      <c r="AD600" s="602"/>
      <c r="AE600" s="601"/>
      <c r="AF600" s="601"/>
      <c r="AG600" s="605"/>
      <c r="AH600" s="605"/>
      <c r="AI600" s="605"/>
      <c r="AJ600" s="605"/>
      <c r="AK600" s="605"/>
      <c r="AL600" s="605"/>
      <c r="AM600" s="605"/>
      <c r="AN600" s="605"/>
      <c r="AO600" s="605"/>
      <c r="AP600" s="605"/>
      <c r="AQ600" s="605"/>
      <c r="AR600" s="605"/>
      <c r="AS600" s="605"/>
      <c r="AT600" s="645"/>
      <c r="AU600" s="645"/>
      <c r="AV600" s="605"/>
      <c r="AW600" s="605"/>
      <c r="AX600" s="605"/>
      <c r="AY600" s="605"/>
      <c r="AZ600" s="605"/>
      <c r="BA600" s="645"/>
      <c r="BB600" s="605"/>
    </row>
    <row r="601" spans="1:54" ht="29.1" customHeight="1" thickBot="1" x14ac:dyDescent="0.3">
      <c r="A601" s="597"/>
      <c r="B601" s="592"/>
      <c r="C601" s="598"/>
      <c r="D601" s="592"/>
      <c r="E601" s="598"/>
      <c r="F601" s="591"/>
      <c r="G601" s="591"/>
      <c r="H601" s="599"/>
      <c r="I601" s="600"/>
      <c r="J601" s="600"/>
      <c r="K601" s="600"/>
      <c r="L601" s="592"/>
      <c r="M601" s="592"/>
      <c r="N601" s="592"/>
      <c r="O601" s="592"/>
      <c r="P601" s="591"/>
      <c r="Q601" s="592"/>
      <c r="R601" s="592"/>
      <c r="S601" s="592"/>
      <c r="T601" s="592"/>
      <c r="U601" s="591"/>
      <c r="V601" s="598"/>
      <c r="W601" s="592"/>
      <c r="X601" s="592"/>
      <c r="Y601" s="592"/>
      <c r="Z601" s="592"/>
      <c r="AA601" s="592"/>
      <c r="AB601" s="601"/>
      <c r="AC601" s="601"/>
      <c r="AD601" s="602"/>
      <c r="AE601" s="601"/>
      <c r="AF601" s="601"/>
      <c r="AG601" s="605"/>
      <c r="AH601" s="605"/>
      <c r="AI601" s="605"/>
      <c r="AJ601" s="605"/>
      <c r="AK601" s="605"/>
      <c r="AL601" s="605"/>
      <c r="AM601" s="605"/>
      <c r="AN601" s="605"/>
      <c r="AO601" s="605"/>
      <c r="AP601" s="605"/>
      <c r="AQ601" s="605"/>
      <c r="AR601" s="605"/>
      <c r="AS601" s="605"/>
      <c r="AT601" s="645"/>
      <c r="AU601" s="645"/>
      <c r="AV601" s="605"/>
      <c r="AW601" s="605"/>
      <c r="AX601" s="605"/>
      <c r="AY601" s="605"/>
      <c r="AZ601" s="605"/>
      <c r="BA601" s="645"/>
      <c r="BB601" s="605"/>
    </row>
    <row r="602" spans="1:54" ht="29.1" customHeight="1" thickBot="1" x14ac:dyDescent="0.3">
      <c r="A602" s="597"/>
      <c r="B602" s="592"/>
      <c r="C602" s="598"/>
      <c r="D602" s="592"/>
      <c r="E602" s="598"/>
      <c r="F602" s="591"/>
      <c r="G602" s="591"/>
      <c r="H602" s="599"/>
      <c r="I602" s="600"/>
      <c r="J602" s="600"/>
      <c r="K602" s="600"/>
      <c r="L602" s="592"/>
      <c r="M602" s="592"/>
      <c r="N602" s="592"/>
      <c r="O602" s="592"/>
      <c r="P602" s="591"/>
      <c r="Q602" s="592"/>
      <c r="R602" s="592"/>
      <c r="S602" s="592"/>
      <c r="T602" s="592"/>
      <c r="U602" s="591"/>
      <c r="V602" s="598"/>
      <c r="W602" s="592"/>
      <c r="X602" s="592"/>
      <c r="Y602" s="592"/>
      <c r="Z602" s="592"/>
      <c r="AA602" s="592"/>
      <c r="AB602" s="601"/>
      <c r="AC602" s="601"/>
      <c r="AD602" s="602"/>
      <c r="AE602" s="601"/>
      <c r="AF602" s="601"/>
      <c r="AG602" s="605"/>
      <c r="AH602" s="605"/>
      <c r="AI602" s="605"/>
      <c r="AJ602" s="605"/>
      <c r="AK602" s="605"/>
      <c r="AL602" s="605"/>
      <c r="AM602" s="605"/>
      <c r="AN602" s="605"/>
      <c r="AO602" s="605"/>
      <c r="AP602" s="605"/>
      <c r="AQ602" s="605"/>
      <c r="AR602" s="605"/>
      <c r="AS602" s="605"/>
      <c r="AT602" s="645"/>
      <c r="AU602" s="645"/>
      <c r="AV602" s="605"/>
      <c r="AW602" s="605"/>
      <c r="AX602" s="605"/>
      <c r="AY602" s="605"/>
      <c r="AZ602" s="605"/>
      <c r="BA602" s="645"/>
      <c r="BB602" s="605"/>
    </row>
    <row r="603" spans="1:54" ht="29.1" customHeight="1" thickBot="1" x14ac:dyDescent="0.3">
      <c r="A603" s="597"/>
      <c r="B603" s="592"/>
      <c r="C603" s="598"/>
      <c r="D603" s="592"/>
      <c r="E603" s="598"/>
      <c r="F603" s="591"/>
      <c r="G603" s="591"/>
      <c r="H603" s="599"/>
      <c r="I603" s="600"/>
      <c r="J603" s="600"/>
      <c r="K603" s="600"/>
      <c r="L603" s="592"/>
      <c r="M603" s="592"/>
      <c r="N603" s="592"/>
      <c r="O603" s="592"/>
      <c r="P603" s="591"/>
      <c r="Q603" s="592"/>
      <c r="R603" s="592"/>
      <c r="S603" s="592"/>
      <c r="T603" s="592"/>
      <c r="U603" s="591"/>
      <c r="V603" s="598"/>
      <c r="W603" s="592"/>
      <c r="X603" s="592"/>
      <c r="Y603" s="592"/>
      <c r="Z603" s="592"/>
      <c r="AA603" s="592"/>
      <c r="AB603" s="601"/>
      <c r="AC603" s="601"/>
      <c r="AD603" s="602"/>
      <c r="AE603" s="601"/>
      <c r="AF603" s="601"/>
      <c r="AG603" s="605"/>
      <c r="AH603" s="605"/>
      <c r="AI603" s="605"/>
      <c r="AJ603" s="605"/>
      <c r="AK603" s="605"/>
      <c r="AL603" s="605"/>
      <c r="AM603" s="605"/>
      <c r="AN603" s="605"/>
      <c r="AO603" s="605"/>
      <c r="AP603" s="605"/>
      <c r="AQ603" s="605"/>
      <c r="AR603" s="605"/>
      <c r="AS603" s="605"/>
      <c r="AT603" s="645"/>
      <c r="AU603" s="645"/>
      <c r="AV603" s="605"/>
      <c r="AW603" s="605"/>
      <c r="AX603" s="605"/>
      <c r="AY603" s="605"/>
      <c r="AZ603" s="605"/>
      <c r="BA603" s="645"/>
      <c r="BB603" s="605"/>
    </row>
    <row r="604" spans="1:54" ht="29.1" customHeight="1" thickBot="1" x14ac:dyDescent="0.3">
      <c r="A604" s="597"/>
      <c r="B604" s="592"/>
      <c r="C604" s="598"/>
      <c r="D604" s="592"/>
      <c r="E604" s="598"/>
      <c r="F604" s="591"/>
      <c r="G604" s="591"/>
      <c r="H604" s="599"/>
      <c r="I604" s="600"/>
      <c r="J604" s="600"/>
      <c r="K604" s="600"/>
      <c r="L604" s="592"/>
      <c r="M604" s="592"/>
      <c r="N604" s="592"/>
      <c r="O604" s="592"/>
      <c r="P604" s="591"/>
      <c r="Q604" s="592"/>
      <c r="R604" s="592"/>
      <c r="S604" s="592"/>
      <c r="T604" s="592"/>
      <c r="U604" s="591"/>
      <c r="V604" s="598"/>
      <c r="W604" s="592"/>
      <c r="X604" s="592"/>
      <c r="Y604" s="592"/>
      <c r="Z604" s="592"/>
      <c r="AA604" s="592"/>
      <c r="AB604" s="601"/>
      <c r="AC604" s="601"/>
      <c r="AD604" s="602"/>
      <c r="AE604" s="601"/>
      <c r="AF604" s="601"/>
      <c r="AG604" s="605"/>
      <c r="AH604" s="605"/>
      <c r="AI604" s="605"/>
      <c r="AJ604" s="605"/>
      <c r="AK604" s="605"/>
      <c r="AL604" s="605"/>
      <c r="AM604" s="605"/>
      <c r="AN604" s="605"/>
      <c r="AO604" s="605"/>
      <c r="AP604" s="605"/>
      <c r="AQ604" s="605"/>
      <c r="AR604" s="605"/>
      <c r="AS604" s="605"/>
      <c r="AT604" s="645"/>
      <c r="AU604" s="645"/>
      <c r="AV604" s="605"/>
      <c r="AW604" s="605"/>
      <c r="AX604" s="605"/>
      <c r="AY604" s="605"/>
      <c r="AZ604" s="605"/>
      <c r="BA604" s="645"/>
      <c r="BB604" s="605"/>
    </row>
    <row r="605" spans="1:54" ht="29.1" customHeight="1" thickBot="1" x14ac:dyDescent="0.3">
      <c r="A605" s="597"/>
      <c r="B605" s="592"/>
      <c r="C605" s="598"/>
      <c r="D605" s="592"/>
      <c r="E605" s="598"/>
      <c r="F605" s="591"/>
      <c r="G605" s="591"/>
      <c r="H605" s="599"/>
      <c r="I605" s="600"/>
      <c r="J605" s="600"/>
      <c r="K605" s="600"/>
      <c r="L605" s="592"/>
      <c r="M605" s="592"/>
      <c r="N605" s="592"/>
      <c r="O605" s="592"/>
      <c r="P605" s="591"/>
      <c r="Q605" s="592"/>
      <c r="R605" s="592"/>
      <c r="S605" s="592"/>
      <c r="T605" s="592"/>
      <c r="U605" s="591"/>
      <c r="V605" s="598"/>
      <c r="W605" s="592"/>
      <c r="X605" s="592"/>
      <c r="Y605" s="592"/>
      <c r="Z605" s="592"/>
      <c r="AA605" s="592"/>
      <c r="AB605" s="601"/>
      <c r="AC605" s="601"/>
      <c r="AD605" s="602"/>
      <c r="AE605" s="601"/>
      <c r="AF605" s="601"/>
      <c r="AG605" s="605"/>
      <c r="AH605" s="605"/>
      <c r="AI605" s="605"/>
      <c r="AJ605" s="605"/>
      <c r="AK605" s="605"/>
      <c r="AL605" s="605"/>
      <c r="AM605" s="605"/>
      <c r="AN605" s="605"/>
      <c r="AO605" s="605"/>
      <c r="AP605" s="605"/>
      <c r="AQ605" s="605"/>
      <c r="AR605" s="605"/>
      <c r="AS605" s="605"/>
      <c r="AT605" s="645"/>
      <c r="AU605" s="645"/>
      <c r="AV605" s="605"/>
      <c r="AW605" s="605"/>
      <c r="AX605" s="605"/>
      <c r="AY605" s="605"/>
      <c r="AZ605" s="605"/>
      <c r="BA605" s="645"/>
      <c r="BB605" s="605"/>
    </row>
    <row r="606" spans="1:54" ht="29.1" customHeight="1" thickBot="1" x14ac:dyDescent="0.3">
      <c r="A606" s="597"/>
      <c r="B606" s="592"/>
      <c r="C606" s="598"/>
      <c r="D606" s="592"/>
      <c r="E606" s="598"/>
      <c r="F606" s="591"/>
      <c r="G606" s="591"/>
      <c r="H606" s="599"/>
      <c r="I606" s="600"/>
      <c r="J606" s="600"/>
      <c r="K606" s="600"/>
      <c r="L606" s="592"/>
      <c r="M606" s="592"/>
      <c r="N606" s="592"/>
      <c r="O606" s="592"/>
      <c r="P606" s="591"/>
      <c r="Q606" s="592"/>
      <c r="R606" s="592"/>
      <c r="S606" s="592"/>
      <c r="T606" s="592"/>
      <c r="U606" s="591"/>
      <c r="V606" s="598"/>
      <c r="W606" s="592"/>
      <c r="X606" s="592"/>
      <c r="Y606" s="592"/>
      <c r="Z606" s="592"/>
      <c r="AA606" s="592"/>
      <c r="AB606" s="601"/>
      <c r="AC606" s="601"/>
      <c r="AD606" s="602"/>
      <c r="AE606" s="601"/>
      <c r="AF606" s="601"/>
      <c r="AG606" s="605"/>
      <c r="AH606" s="605"/>
      <c r="AI606" s="605"/>
      <c r="AJ606" s="605"/>
      <c r="AK606" s="605"/>
      <c r="AL606" s="605"/>
      <c r="AM606" s="605"/>
      <c r="AN606" s="605"/>
      <c r="AO606" s="605"/>
      <c r="AP606" s="605"/>
      <c r="AQ606" s="605"/>
      <c r="AR606" s="605"/>
      <c r="AS606" s="605"/>
      <c r="AT606" s="645"/>
      <c r="AU606" s="645"/>
      <c r="AV606" s="605"/>
      <c r="AW606" s="605"/>
      <c r="AX606" s="605"/>
      <c r="AY606" s="605"/>
      <c r="AZ606" s="605"/>
      <c r="BA606" s="645"/>
      <c r="BB606" s="605"/>
    </row>
    <row r="607" spans="1:54" ht="29.1" customHeight="1" thickBot="1" x14ac:dyDescent="0.3">
      <c r="A607" s="597"/>
      <c r="B607" s="592"/>
      <c r="C607" s="598"/>
      <c r="D607" s="592"/>
      <c r="E607" s="598"/>
      <c r="F607" s="591"/>
      <c r="G607" s="591"/>
      <c r="H607" s="599"/>
      <c r="I607" s="600"/>
      <c r="J607" s="600"/>
      <c r="K607" s="600"/>
      <c r="L607" s="592"/>
      <c r="M607" s="592"/>
      <c r="N607" s="592"/>
      <c r="O607" s="592"/>
      <c r="P607" s="591"/>
      <c r="Q607" s="592"/>
      <c r="R607" s="592"/>
      <c r="S607" s="592"/>
      <c r="T607" s="592"/>
      <c r="U607" s="591"/>
      <c r="V607" s="598"/>
      <c r="W607" s="592"/>
      <c r="X607" s="592"/>
      <c r="Y607" s="592"/>
      <c r="Z607" s="592"/>
      <c r="AA607" s="592"/>
      <c r="AB607" s="601"/>
      <c r="AC607" s="601"/>
      <c r="AD607" s="602"/>
      <c r="AE607" s="601"/>
      <c r="AF607" s="601"/>
      <c r="AG607" s="605"/>
      <c r="AH607" s="605"/>
      <c r="AI607" s="605"/>
      <c r="AJ607" s="605"/>
      <c r="AK607" s="605"/>
      <c r="AL607" s="605"/>
      <c r="AM607" s="605"/>
      <c r="AN607" s="605"/>
      <c r="AO607" s="605"/>
      <c r="AP607" s="605"/>
      <c r="AQ607" s="605"/>
      <c r="AR607" s="605"/>
      <c r="AS607" s="605"/>
      <c r="AT607" s="645"/>
      <c r="AU607" s="645"/>
      <c r="AV607" s="605"/>
      <c r="AW607" s="605"/>
      <c r="AX607" s="605"/>
      <c r="AY607" s="605"/>
      <c r="AZ607" s="605"/>
      <c r="BA607" s="645"/>
      <c r="BB607" s="605"/>
    </row>
    <row r="608" spans="1:54" ht="29.1" customHeight="1" thickBot="1" x14ac:dyDescent="0.3">
      <c r="A608" s="597"/>
      <c r="B608" s="592"/>
      <c r="C608" s="598"/>
      <c r="D608" s="592"/>
      <c r="E608" s="598"/>
      <c r="F608" s="591"/>
      <c r="G608" s="591"/>
      <c r="H608" s="599"/>
      <c r="I608" s="600"/>
      <c r="J608" s="600"/>
      <c r="K608" s="600"/>
      <c r="L608" s="592"/>
      <c r="M608" s="592"/>
      <c r="N608" s="592"/>
      <c r="O608" s="592"/>
      <c r="P608" s="591"/>
      <c r="Q608" s="592"/>
      <c r="R608" s="592"/>
      <c r="S608" s="592"/>
      <c r="T608" s="592"/>
      <c r="U608" s="591"/>
      <c r="V608" s="598"/>
      <c r="W608" s="592"/>
      <c r="X608" s="592"/>
      <c r="Y608" s="592"/>
      <c r="Z608" s="592"/>
      <c r="AA608" s="592"/>
      <c r="AB608" s="601"/>
      <c r="AC608" s="601"/>
      <c r="AD608" s="602"/>
      <c r="AE608" s="601"/>
      <c r="AF608" s="601"/>
      <c r="AG608" s="605"/>
      <c r="AH608" s="605"/>
      <c r="AI608" s="605"/>
      <c r="AJ608" s="605"/>
      <c r="AK608" s="605"/>
      <c r="AL608" s="605"/>
      <c r="AM608" s="605"/>
      <c r="AN608" s="605"/>
      <c r="AO608" s="605"/>
      <c r="AP608" s="605"/>
      <c r="AQ608" s="605"/>
      <c r="AR608" s="605"/>
      <c r="AS608" s="605"/>
      <c r="AT608" s="645"/>
      <c r="AU608" s="645"/>
      <c r="AV608" s="605"/>
      <c r="AW608" s="605"/>
      <c r="AX608" s="605"/>
      <c r="AY608" s="605"/>
      <c r="AZ608" s="605"/>
      <c r="BA608" s="645"/>
      <c r="BB608" s="605"/>
    </row>
    <row r="609" spans="1:54" ht="29.1" customHeight="1" thickBot="1" x14ac:dyDescent="0.3">
      <c r="A609" s="597"/>
      <c r="B609" s="592"/>
      <c r="C609" s="598"/>
      <c r="D609" s="592"/>
      <c r="E609" s="598"/>
      <c r="F609" s="591"/>
      <c r="G609" s="591"/>
      <c r="H609" s="599"/>
      <c r="I609" s="600"/>
      <c r="J609" s="600"/>
      <c r="K609" s="600"/>
      <c r="L609" s="592"/>
      <c r="M609" s="592"/>
      <c r="N609" s="592"/>
      <c r="O609" s="592"/>
      <c r="P609" s="591"/>
      <c r="Q609" s="592"/>
      <c r="R609" s="592"/>
      <c r="S609" s="592"/>
      <c r="T609" s="592"/>
      <c r="U609" s="591"/>
      <c r="V609" s="598"/>
      <c r="W609" s="592"/>
      <c r="X609" s="592"/>
      <c r="Y609" s="592"/>
      <c r="Z609" s="592"/>
      <c r="AA609" s="592"/>
      <c r="AB609" s="601"/>
      <c r="AC609" s="601"/>
      <c r="AD609" s="602"/>
      <c r="AE609" s="601"/>
      <c r="AF609" s="601"/>
      <c r="AG609" s="605"/>
      <c r="AH609" s="605"/>
      <c r="AI609" s="605"/>
      <c r="AJ609" s="605"/>
      <c r="AK609" s="605"/>
      <c r="AL609" s="605"/>
      <c r="AM609" s="605"/>
      <c r="AN609" s="605"/>
      <c r="AO609" s="605"/>
      <c r="AP609" s="605"/>
      <c r="AQ609" s="605"/>
      <c r="AR609" s="605"/>
      <c r="AS609" s="605"/>
      <c r="AT609" s="645"/>
      <c r="AU609" s="645"/>
      <c r="AV609" s="605"/>
      <c r="AW609" s="605"/>
      <c r="AX609" s="605"/>
      <c r="AY609" s="605"/>
      <c r="AZ609" s="605"/>
      <c r="BA609" s="645"/>
      <c r="BB609" s="605"/>
    </row>
    <row r="610" spans="1:54" ht="29.1" customHeight="1" thickBot="1" x14ac:dyDescent="0.3">
      <c r="A610" s="597"/>
      <c r="B610" s="592"/>
      <c r="C610" s="598"/>
      <c r="D610" s="592"/>
      <c r="E610" s="598"/>
      <c r="F610" s="591"/>
      <c r="G610" s="591"/>
      <c r="H610" s="599"/>
      <c r="I610" s="600"/>
      <c r="J610" s="600"/>
      <c r="K610" s="600"/>
      <c r="L610" s="592"/>
      <c r="M610" s="592"/>
      <c r="N610" s="592"/>
      <c r="O610" s="592"/>
      <c r="P610" s="591"/>
      <c r="Q610" s="592"/>
      <c r="R610" s="592"/>
      <c r="S610" s="592"/>
      <c r="T610" s="592"/>
      <c r="U610" s="591"/>
      <c r="V610" s="598"/>
      <c r="W610" s="592"/>
      <c r="X610" s="592"/>
      <c r="Y610" s="592"/>
      <c r="Z610" s="592"/>
      <c r="AA610" s="592"/>
      <c r="AB610" s="601"/>
      <c r="AC610" s="601"/>
      <c r="AD610" s="602"/>
      <c r="AE610" s="601"/>
      <c r="AF610" s="601"/>
      <c r="AG610" s="605"/>
      <c r="AH610" s="605"/>
      <c r="AI610" s="605"/>
      <c r="AJ610" s="605"/>
      <c r="AK610" s="605"/>
      <c r="AL610" s="605"/>
      <c r="AM610" s="605"/>
      <c r="AN610" s="605"/>
      <c r="AO610" s="605"/>
      <c r="AP610" s="605"/>
      <c r="AQ610" s="605"/>
      <c r="AR610" s="605"/>
      <c r="AS610" s="605"/>
      <c r="AT610" s="645"/>
      <c r="AU610" s="645"/>
      <c r="AV610" s="605"/>
      <c r="AW610" s="605"/>
      <c r="AX610" s="605"/>
      <c r="AY610" s="605"/>
      <c r="AZ610" s="605"/>
      <c r="BA610" s="645"/>
      <c r="BB610" s="605"/>
    </row>
    <row r="611" spans="1:54" ht="29.1" customHeight="1" thickBot="1" x14ac:dyDescent="0.3">
      <c r="A611" s="597"/>
      <c r="B611" s="592"/>
      <c r="C611" s="598"/>
      <c r="D611" s="592"/>
      <c r="E611" s="598"/>
      <c r="F611" s="591"/>
      <c r="G611" s="591"/>
      <c r="H611" s="599"/>
      <c r="I611" s="600"/>
      <c r="J611" s="600"/>
      <c r="K611" s="600"/>
      <c r="L611" s="592"/>
      <c r="M611" s="592"/>
      <c r="N611" s="592"/>
      <c r="O611" s="592"/>
      <c r="P611" s="591"/>
      <c r="Q611" s="592"/>
      <c r="R611" s="592"/>
      <c r="S611" s="592"/>
      <c r="T611" s="592"/>
      <c r="U611" s="591"/>
      <c r="V611" s="598"/>
      <c r="W611" s="592"/>
      <c r="X611" s="592"/>
      <c r="Y611" s="592"/>
      <c r="Z611" s="592"/>
      <c r="AA611" s="592"/>
      <c r="AB611" s="601"/>
      <c r="AC611" s="601"/>
      <c r="AD611" s="602"/>
      <c r="AE611" s="601"/>
      <c r="AF611" s="601"/>
      <c r="AG611" s="605"/>
      <c r="AH611" s="605"/>
      <c r="AI611" s="605"/>
      <c r="AJ611" s="605"/>
      <c r="AK611" s="605"/>
      <c r="AL611" s="605"/>
      <c r="AM611" s="605"/>
      <c r="AN611" s="605"/>
      <c r="AO611" s="605"/>
      <c r="AP611" s="605"/>
      <c r="AQ611" s="605"/>
      <c r="AR611" s="605"/>
      <c r="AS611" s="605"/>
      <c r="AT611" s="645"/>
      <c r="AU611" s="645"/>
      <c r="AV611" s="605"/>
      <c r="AW611" s="605"/>
      <c r="AX611" s="605"/>
      <c r="AY611" s="605"/>
      <c r="AZ611" s="605"/>
      <c r="BA611" s="645"/>
      <c r="BB611" s="605"/>
    </row>
    <row r="612" spans="1:54" ht="29.1" customHeight="1" thickBot="1" x14ac:dyDescent="0.3">
      <c r="A612" s="597"/>
      <c r="B612" s="592"/>
      <c r="C612" s="598"/>
      <c r="D612" s="592"/>
      <c r="E612" s="598"/>
      <c r="F612" s="591"/>
      <c r="G612" s="591"/>
      <c r="H612" s="599"/>
      <c r="I612" s="600"/>
      <c r="J612" s="600"/>
      <c r="K612" s="600"/>
      <c r="L612" s="592"/>
      <c r="M612" s="592"/>
      <c r="N612" s="592"/>
      <c r="O612" s="592"/>
      <c r="P612" s="591"/>
      <c r="Q612" s="592"/>
      <c r="R612" s="592"/>
      <c r="S612" s="592"/>
      <c r="T612" s="592"/>
      <c r="U612" s="591"/>
      <c r="V612" s="598"/>
      <c r="W612" s="592"/>
      <c r="X612" s="592"/>
      <c r="Y612" s="592"/>
      <c r="Z612" s="592"/>
      <c r="AA612" s="592"/>
      <c r="AB612" s="601"/>
      <c r="AC612" s="601"/>
      <c r="AD612" s="602"/>
      <c r="AE612" s="601"/>
      <c r="AF612" s="601"/>
      <c r="AG612" s="605"/>
      <c r="AH612" s="605"/>
      <c r="AI612" s="605"/>
      <c r="AJ612" s="605"/>
      <c r="AK612" s="605"/>
      <c r="AL612" s="605"/>
      <c r="AM612" s="605"/>
      <c r="AN612" s="605"/>
      <c r="AO612" s="605"/>
      <c r="AP612" s="605"/>
      <c r="AQ612" s="605"/>
      <c r="AR612" s="605"/>
      <c r="AS612" s="605"/>
      <c r="AT612" s="645"/>
      <c r="AU612" s="645"/>
      <c r="AV612" s="605"/>
      <c r="AW612" s="605"/>
      <c r="AX612" s="605"/>
      <c r="AY612" s="605"/>
      <c r="AZ612" s="605"/>
      <c r="BA612" s="645"/>
      <c r="BB612" s="605"/>
    </row>
    <row r="613" spans="1:54" ht="29.1" customHeight="1" thickBot="1" x14ac:dyDescent="0.3">
      <c r="A613" s="597"/>
      <c r="B613" s="592"/>
      <c r="C613" s="598"/>
      <c r="D613" s="592"/>
      <c r="E613" s="598"/>
      <c r="F613" s="591"/>
      <c r="G613" s="591"/>
      <c r="H613" s="599"/>
      <c r="I613" s="600"/>
      <c r="J613" s="600"/>
      <c r="K613" s="600"/>
      <c r="L613" s="592"/>
      <c r="M613" s="592"/>
      <c r="N613" s="592"/>
      <c r="O613" s="592"/>
      <c r="P613" s="591"/>
      <c r="Q613" s="592"/>
      <c r="R613" s="592"/>
      <c r="S613" s="592"/>
      <c r="T613" s="592"/>
      <c r="U613" s="591"/>
      <c r="V613" s="598"/>
      <c r="W613" s="592"/>
      <c r="X613" s="592"/>
      <c r="Y613" s="592"/>
      <c r="Z613" s="592"/>
      <c r="AA613" s="592"/>
      <c r="AB613" s="601"/>
      <c r="AC613" s="601"/>
      <c r="AD613" s="602"/>
      <c r="AE613" s="601"/>
      <c r="AF613" s="601"/>
      <c r="AG613" s="605"/>
      <c r="AH613" s="605"/>
      <c r="AI613" s="605"/>
      <c r="AJ613" s="605"/>
      <c r="AK613" s="605"/>
      <c r="AL613" s="605"/>
      <c r="AM613" s="605"/>
      <c r="AN613" s="605"/>
      <c r="AO613" s="605"/>
      <c r="AP613" s="605"/>
      <c r="AQ613" s="605"/>
      <c r="AR613" s="605"/>
      <c r="AS613" s="605"/>
      <c r="AT613" s="645"/>
      <c r="AU613" s="645"/>
      <c r="AV613" s="605"/>
      <c r="AW613" s="605"/>
      <c r="AX613" s="605"/>
      <c r="AY613" s="605"/>
      <c r="AZ613" s="605"/>
      <c r="BA613" s="645"/>
      <c r="BB613" s="605"/>
    </row>
    <row r="614" spans="1:54" ht="29.1" customHeight="1" thickBot="1" x14ac:dyDescent="0.3">
      <c r="A614" s="597"/>
      <c r="B614" s="592"/>
      <c r="C614" s="598"/>
      <c r="D614" s="592"/>
      <c r="E614" s="598"/>
      <c r="F614" s="591"/>
      <c r="G614" s="591"/>
      <c r="H614" s="599"/>
      <c r="I614" s="600"/>
      <c r="J614" s="600"/>
      <c r="K614" s="600"/>
      <c r="L614" s="592"/>
      <c r="M614" s="592"/>
      <c r="N614" s="592"/>
      <c r="O614" s="592"/>
      <c r="P614" s="591"/>
      <c r="Q614" s="592"/>
      <c r="R614" s="592"/>
      <c r="S614" s="592"/>
      <c r="T614" s="592"/>
      <c r="U614" s="591"/>
      <c r="V614" s="598"/>
      <c r="W614" s="592"/>
      <c r="X614" s="592"/>
      <c r="Y614" s="592"/>
      <c r="Z614" s="592"/>
      <c r="AA614" s="592"/>
      <c r="AB614" s="601"/>
      <c r="AC614" s="601"/>
      <c r="AD614" s="602"/>
      <c r="AE614" s="601"/>
      <c r="AF614" s="601"/>
      <c r="AG614" s="605"/>
      <c r="AH614" s="605"/>
      <c r="AI614" s="605"/>
      <c r="AJ614" s="605"/>
      <c r="AK614" s="605"/>
      <c r="AL614" s="605"/>
      <c r="AM614" s="605"/>
      <c r="AN614" s="605"/>
      <c r="AO614" s="605"/>
      <c r="AP614" s="605"/>
      <c r="AQ614" s="605"/>
      <c r="AR614" s="605"/>
      <c r="AS614" s="605"/>
      <c r="AT614" s="645"/>
      <c r="AU614" s="645"/>
      <c r="AV614" s="605"/>
      <c r="AW614" s="605"/>
      <c r="AX614" s="605"/>
      <c r="AY614" s="605"/>
      <c r="AZ614" s="605"/>
      <c r="BA614" s="645"/>
      <c r="BB614" s="605"/>
    </row>
    <row r="615" spans="1:54" ht="29.1" customHeight="1" thickBot="1" x14ac:dyDescent="0.3">
      <c r="A615" s="597"/>
      <c r="B615" s="592"/>
      <c r="C615" s="598"/>
      <c r="D615" s="592"/>
      <c r="E615" s="598"/>
      <c r="F615" s="591"/>
      <c r="G615" s="591"/>
      <c r="H615" s="599"/>
      <c r="I615" s="600"/>
      <c r="J615" s="600"/>
      <c r="K615" s="600"/>
      <c r="L615" s="592"/>
      <c r="M615" s="592"/>
      <c r="N615" s="592"/>
      <c r="O615" s="592"/>
      <c r="P615" s="591"/>
      <c r="Q615" s="592"/>
      <c r="R615" s="592"/>
      <c r="S615" s="592"/>
      <c r="T615" s="592"/>
      <c r="U615" s="591"/>
      <c r="V615" s="598"/>
      <c r="W615" s="592"/>
      <c r="X615" s="592"/>
      <c r="Y615" s="592"/>
      <c r="Z615" s="592"/>
      <c r="AA615" s="592"/>
      <c r="AB615" s="601"/>
      <c r="AC615" s="601"/>
      <c r="AD615" s="602"/>
      <c r="AE615" s="601"/>
      <c r="AF615" s="601"/>
      <c r="AG615" s="605"/>
      <c r="AH615" s="605"/>
      <c r="AI615" s="605"/>
      <c r="AJ615" s="605"/>
      <c r="AK615" s="605"/>
      <c r="AL615" s="605"/>
      <c r="AM615" s="605"/>
      <c r="AN615" s="605"/>
      <c r="AO615" s="605"/>
      <c r="AP615" s="605"/>
      <c r="AQ615" s="605"/>
      <c r="AR615" s="605"/>
      <c r="AS615" s="605"/>
      <c r="AT615" s="645"/>
      <c r="AU615" s="645"/>
      <c r="AV615" s="605"/>
      <c r="AW615" s="605"/>
      <c r="AX615" s="605"/>
      <c r="AY615" s="605"/>
      <c r="AZ615" s="605"/>
      <c r="BA615" s="645"/>
      <c r="BB615" s="605"/>
    </row>
    <row r="616" spans="1:54" ht="29.1" customHeight="1" thickBot="1" x14ac:dyDescent="0.3">
      <c r="A616" s="597"/>
      <c r="B616" s="592"/>
      <c r="C616" s="598"/>
      <c r="D616" s="592"/>
      <c r="E616" s="598"/>
      <c r="F616" s="591"/>
      <c r="G616" s="591"/>
      <c r="H616" s="599"/>
      <c r="I616" s="600"/>
      <c r="J616" s="600"/>
      <c r="K616" s="600"/>
      <c r="L616" s="592"/>
      <c r="M616" s="592"/>
      <c r="N616" s="592"/>
      <c r="O616" s="592"/>
      <c r="P616" s="591"/>
      <c r="Q616" s="592"/>
      <c r="R616" s="592"/>
      <c r="S616" s="592"/>
      <c r="T616" s="592"/>
      <c r="U616" s="591"/>
      <c r="V616" s="598"/>
      <c r="W616" s="592"/>
      <c r="X616" s="592"/>
      <c r="Y616" s="592"/>
      <c r="Z616" s="592"/>
      <c r="AA616" s="592"/>
      <c r="AB616" s="601"/>
      <c r="AC616" s="601"/>
      <c r="AD616" s="602"/>
      <c r="AE616" s="601"/>
      <c r="AF616" s="601"/>
      <c r="AG616" s="605"/>
      <c r="AH616" s="605"/>
      <c r="AI616" s="605"/>
      <c r="AJ616" s="605"/>
      <c r="AK616" s="605"/>
      <c r="AL616" s="605"/>
      <c r="AM616" s="605"/>
      <c r="AN616" s="605"/>
      <c r="AO616" s="605"/>
      <c r="AP616" s="605"/>
      <c r="AQ616" s="605"/>
      <c r="AR616" s="605"/>
      <c r="AS616" s="605"/>
      <c r="AT616" s="645"/>
      <c r="AU616" s="645"/>
      <c r="AV616" s="605"/>
      <c r="AW616" s="605"/>
      <c r="AX616" s="605"/>
      <c r="AY616" s="605"/>
      <c r="AZ616" s="605"/>
      <c r="BA616" s="645"/>
      <c r="BB616" s="605"/>
    </row>
    <row r="617" spans="1:54" ht="29.1" customHeight="1" thickBot="1" x14ac:dyDescent="0.3">
      <c r="A617" s="597"/>
      <c r="B617" s="592"/>
      <c r="C617" s="598"/>
      <c r="D617" s="592"/>
      <c r="E617" s="598"/>
      <c r="F617" s="591"/>
      <c r="G617" s="591"/>
      <c r="H617" s="599"/>
      <c r="I617" s="600"/>
      <c r="J617" s="600"/>
      <c r="K617" s="600"/>
      <c r="L617" s="592"/>
      <c r="M617" s="592"/>
      <c r="N617" s="592"/>
      <c r="O617" s="592"/>
      <c r="P617" s="591"/>
      <c r="Q617" s="592"/>
      <c r="R617" s="592"/>
      <c r="S617" s="592"/>
      <c r="T617" s="592"/>
      <c r="U617" s="591"/>
      <c r="V617" s="598"/>
      <c r="W617" s="592"/>
      <c r="X617" s="592"/>
      <c r="Y617" s="592"/>
      <c r="Z617" s="592"/>
      <c r="AA617" s="592"/>
      <c r="AB617" s="601"/>
      <c r="AC617" s="601"/>
      <c r="AD617" s="602"/>
      <c r="AE617" s="601"/>
      <c r="AF617" s="601"/>
      <c r="AG617" s="605"/>
      <c r="AH617" s="605"/>
      <c r="AI617" s="605"/>
      <c r="AJ617" s="605"/>
      <c r="AK617" s="605"/>
      <c r="AL617" s="605"/>
      <c r="AM617" s="605"/>
      <c r="AN617" s="605"/>
      <c r="AO617" s="605"/>
      <c r="AP617" s="605"/>
      <c r="AQ617" s="605"/>
      <c r="AR617" s="605"/>
      <c r="AS617" s="605"/>
      <c r="AT617" s="645"/>
      <c r="AU617" s="645"/>
      <c r="AV617" s="605"/>
      <c r="AW617" s="605"/>
      <c r="AX617" s="605"/>
      <c r="AY617" s="605"/>
      <c r="AZ617" s="605"/>
      <c r="BA617" s="645"/>
      <c r="BB617" s="605"/>
    </row>
    <row r="618" spans="1:54" ht="29.1" customHeight="1" thickBot="1" x14ac:dyDescent="0.3">
      <c r="A618" s="597"/>
      <c r="B618" s="592"/>
      <c r="C618" s="598"/>
      <c r="D618" s="592"/>
      <c r="E618" s="598"/>
      <c r="F618" s="591"/>
      <c r="G618" s="591"/>
      <c r="H618" s="599"/>
      <c r="I618" s="600"/>
      <c r="J618" s="600"/>
      <c r="K618" s="600"/>
      <c r="L618" s="592"/>
      <c r="M618" s="592"/>
      <c r="N618" s="592"/>
      <c r="O618" s="592"/>
      <c r="P618" s="591"/>
      <c r="Q618" s="592"/>
      <c r="R618" s="592"/>
      <c r="S618" s="592"/>
      <c r="T618" s="592"/>
      <c r="U618" s="591"/>
      <c r="V618" s="598"/>
      <c r="W618" s="592"/>
      <c r="X618" s="592"/>
      <c r="Y618" s="592"/>
      <c r="Z618" s="592"/>
      <c r="AA618" s="592"/>
      <c r="AB618" s="601"/>
      <c r="AC618" s="601"/>
      <c r="AD618" s="602"/>
      <c r="AE618" s="601"/>
      <c r="AF618" s="601"/>
      <c r="AG618" s="605"/>
      <c r="AH618" s="605"/>
      <c r="AI618" s="605"/>
      <c r="AJ618" s="605"/>
      <c r="AK618" s="605"/>
      <c r="AL618" s="605"/>
      <c r="AM618" s="605"/>
      <c r="AN618" s="605"/>
      <c r="AO618" s="605"/>
      <c r="AP618" s="605"/>
      <c r="AQ618" s="605"/>
      <c r="AR618" s="605"/>
      <c r="AS618" s="605"/>
      <c r="AT618" s="645"/>
      <c r="AU618" s="645"/>
      <c r="AV618" s="605"/>
      <c r="AW618" s="605"/>
      <c r="AX618" s="605"/>
      <c r="AY618" s="605"/>
      <c r="AZ618" s="605"/>
      <c r="BA618" s="645"/>
      <c r="BB618" s="605"/>
    </row>
    <row r="619" spans="1:54" ht="29.1" customHeight="1" thickBot="1" x14ac:dyDescent="0.3">
      <c r="A619" s="597"/>
      <c r="B619" s="592"/>
      <c r="C619" s="598"/>
      <c r="D619" s="592"/>
      <c r="E619" s="598"/>
      <c r="F619" s="591"/>
      <c r="G619" s="591"/>
      <c r="H619" s="599"/>
      <c r="I619" s="600"/>
      <c r="J619" s="600"/>
      <c r="K619" s="600"/>
      <c r="L619" s="592"/>
      <c r="M619" s="592"/>
      <c r="N619" s="592"/>
      <c r="O619" s="592"/>
      <c r="P619" s="591"/>
      <c r="Q619" s="592"/>
      <c r="R619" s="592"/>
      <c r="S619" s="592"/>
      <c r="T619" s="592"/>
      <c r="U619" s="591"/>
      <c r="V619" s="598"/>
      <c r="W619" s="592"/>
      <c r="X619" s="592"/>
      <c r="Y619" s="592"/>
      <c r="Z619" s="592"/>
      <c r="AA619" s="592"/>
      <c r="AB619" s="601"/>
      <c r="AC619" s="601"/>
      <c r="AD619" s="602"/>
      <c r="AE619" s="601"/>
      <c r="AF619" s="601"/>
      <c r="AG619" s="605"/>
      <c r="AH619" s="605"/>
      <c r="AI619" s="605"/>
      <c r="AJ619" s="605"/>
      <c r="AK619" s="605"/>
      <c r="AL619" s="605"/>
      <c r="AM619" s="605"/>
      <c r="AN619" s="605"/>
      <c r="AO619" s="605"/>
      <c r="AP619" s="605"/>
      <c r="AQ619" s="605"/>
      <c r="AR619" s="605"/>
      <c r="AS619" s="605"/>
      <c r="AT619" s="645"/>
      <c r="AU619" s="645"/>
      <c r="AV619" s="605"/>
      <c r="AW619" s="605"/>
      <c r="AX619" s="605"/>
      <c r="AY619" s="605"/>
      <c r="AZ619" s="605"/>
      <c r="BA619" s="645"/>
      <c r="BB619" s="605"/>
    </row>
    <row r="620" spans="1:54" ht="29.1" customHeight="1" thickBot="1" x14ac:dyDescent="0.3">
      <c r="A620" s="597"/>
      <c r="B620" s="592"/>
      <c r="C620" s="598"/>
      <c r="D620" s="592"/>
      <c r="E620" s="598"/>
      <c r="F620" s="591"/>
      <c r="G620" s="591"/>
      <c r="H620" s="599"/>
      <c r="I620" s="600"/>
      <c r="J620" s="600"/>
      <c r="K620" s="600"/>
      <c r="L620" s="592"/>
      <c r="M620" s="592"/>
      <c r="N620" s="592"/>
      <c r="O620" s="592"/>
      <c r="P620" s="591"/>
      <c r="Q620" s="592"/>
      <c r="R620" s="592"/>
      <c r="S620" s="592"/>
      <c r="T620" s="592"/>
      <c r="U620" s="591"/>
      <c r="V620" s="598"/>
      <c r="W620" s="592"/>
      <c r="X620" s="592"/>
      <c r="Y620" s="592"/>
      <c r="Z620" s="592"/>
      <c r="AA620" s="592"/>
      <c r="AB620" s="601"/>
      <c r="AC620" s="601"/>
      <c r="AD620" s="602"/>
      <c r="AE620" s="601"/>
      <c r="AF620" s="601"/>
      <c r="AG620" s="605"/>
      <c r="AH620" s="605"/>
      <c r="AI620" s="605"/>
      <c r="AJ620" s="605"/>
      <c r="AK620" s="605"/>
      <c r="AL620" s="605"/>
      <c r="AM620" s="605"/>
      <c r="AN620" s="605"/>
      <c r="AO620" s="605"/>
      <c r="AP620" s="605"/>
      <c r="AQ620" s="605"/>
      <c r="AR620" s="605"/>
      <c r="AS620" s="605"/>
      <c r="AT620" s="645"/>
      <c r="AU620" s="645"/>
      <c r="AV620" s="605"/>
      <c r="AW620" s="605"/>
      <c r="AX620" s="605"/>
      <c r="AY620" s="605"/>
      <c r="AZ620" s="605"/>
      <c r="BA620" s="645"/>
      <c r="BB620" s="605"/>
    </row>
    <row r="621" spans="1:54" ht="29.1" customHeight="1" thickBot="1" x14ac:dyDescent="0.3">
      <c r="A621" s="597"/>
      <c r="B621" s="592"/>
      <c r="C621" s="598"/>
      <c r="D621" s="592"/>
      <c r="E621" s="598"/>
      <c r="F621" s="591"/>
      <c r="G621" s="591"/>
      <c r="H621" s="599"/>
      <c r="I621" s="600"/>
      <c r="J621" s="600"/>
      <c r="K621" s="600"/>
      <c r="L621" s="592"/>
      <c r="M621" s="592"/>
      <c r="N621" s="592"/>
      <c r="O621" s="592"/>
      <c r="P621" s="591"/>
      <c r="Q621" s="592"/>
      <c r="R621" s="592"/>
      <c r="S621" s="592"/>
      <c r="T621" s="592"/>
      <c r="U621" s="591"/>
      <c r="V621" s="598"/>
      <c r="W621" s="592"/>
      <c r="X621" s="592"/>
      <c r="Y621" s="592"/>
      <c r="Z621" s="592"/>
      <c r="AA621" s="592"/>
      <c r="AB621" s="601"/>
      <c r="AC621" s="601"/>
      <c r="AD621" s="602"/>
      <c r="AE621" s="601"/>
      <c r="AF621" s="601"/>
      <c r="AG621" s="605"/>
      <c r="AH621" s="605"/>
      <c r="AI621" s="605"/>
      <c r="AJ621" s="605"/>
      <c r="AK621" s="605"/>
      <c r="AL621" s="605"/>
      <c r="AM621" s="605"/>
      <c r="AN621" s="605"/>
      <c r="AO621" s="605"/>
      <c r="AP621" s="605"/>
      <c r="AQ621" s="605"/>
      <c r="AR621" s="605"/>
      <c r="AS621" s="605"/>
      <c r="AT621" s="645"/>
      <c r="AU621" s="645"/>
      <c r="AV621" s="605"/>
      <c r="AW621" s="605"/>
      <c r="AX621" s="605"/>
      <c r="AY621" s="605"/>
      <c r="AZ621" s="605"/>
      <c r="BA621" s="645"/>
      <c r="BB621" s="605"/>
    </row>
    <row r="622" spans="1:54" ht="29.1" customHeight="1" thickBot="1" x14ac:dyDescent="0.3">
      <c r="A622" s="597"/>
      <c r="B622" s="592"/>
      <c r="C622" s="598"/>
      <c r="D622" s="592"/>
      <c r="E622" s="598"/>
      <c r="F622" s="591"/>
      <c r="G622" s="591"/>
      <c r="H622" s="599"/>
      <c r="I622" s="600"/>
      <c r="J622" s="600"/>
      <c r="K622" s="600"/>
      <c r="L622" s="592"/>
      <c r="M622" s="592"/>
      <c r="N622" s="592"/>
      <c r="O622" s="592"/>
      <c r="P622" s="591"/>
      <c r="Q622" s="592"/>
      <c r="R622" s="592"/>
      <c r="S622" s="592"/>
      <c r="T622" s="592"/>
      <c r="U622" s="591"/>
      <c r="V622" s="598"/>
      <c r="W622" s="592"/>
      <c r="X622" s="592"/>
      <c r="Y622" s="592"/>
      <c r="Z622" s="592"/>
      <c r="AA622" s="592"/>
      <c r="AB622" s="601"/>
      <c r="AC622" s="601"/>
      <c r="AD622" s="602"/>
      <c r="AE622" s="601"/>
      <c r="AF622" s="601"/>
      <c r="AG622" s="605"/>
      <c r="AH622" s="605"/>
      <c r="AI622" s="605"/>
      <c r="AJ622" s="605"/>
      <c r="AK622" s="605"/>
      <c r="AL622" s="605"/>
      <c r="AM622" s="605"/>
      <c r="AN622" s="605"/>
      <c r="AO622" s="605"/>
      <c r="AP622" s="605"/>
      <c r="AQ622" s="605"/>
      <c r="AR622" s="605"/>
      <c r="AS622" s="605"/>
      <c r="AT622" s="645"/>
      <c r="AU622" s="645"/>
      <c r="AV622" s="605"/>
      <c r="AW622" s="605"/>
      <c r="AX622" s="605"/>
      <c r="AY622" s="605"/>
      <c r="AZ622" s="605"/>
      <c r="BA622" s="645"/>
      <c r="BB622" s="605"/>
    </row>
    <row r="623" spans="1:54" ht="29.1" customHeight="1" thickBot="1" x14ac:dyDescent="0.3">
      <c r="A623" s="597"/>
      <c r="B623" s="592"/>
      <c r="C623" s="598"/>
      <c r="D623" s="592"/>
      <c r="E623" s="598"/>
      <c r="F623" s="591"/>
      <c r="G623" s="591"/>
      <c r="H623" s="599"/>
      <c r="I623" s="600"/>
      <c r="J623" s="600"/>
      <c r="K623" s="600"/>
      <c r="L623" s="592"/>
      <c r="M623" s="592"/>
      <c r="N623" s="592"/>
      <c r="O623" s="592"/>
      <c r="P623" s="591"/>
      <c r="Q623" s="592"/>
      <c r="R623" s="592"/>
      <c r="S623" s="592"/>
      <c r="T623" s="592"/>
      <c r="U623" s="591"/>
      <c r="V623" s="598"/>
      <c r="W623" s="592"/>
      <c r="X623" s="592"/>
      <c r="Y623" s="592"/>
      <c r="Z623" s="592"/>
      <c r="AA623" s="592"/>
      <c r="AB623" s="601"/>
      <c r="AC623" s="601"/>
      <c r="AD623" s="602"/>
      <c r="AE623" s="601"/>
      <c r="AF623" s="601"/>
      <c r="AG623" s="605"/>
      <c r="AH623" s="605"/>
      <c r="AI623" s="605"/>
      <c r="AJ623" s="605"/>
      <c r="AK623" s="605"/>
      <c r="AL623" s="605"/>
      <c r="AM623" s="605"/>
      <c r="AN623" s="605"/>
      <c r="AO623" s="605"/>
      <c r="AP623" s="605"/>
      <c r="AQ623" s="605"/>
      <c r="AR623" s="605"/>
      <c r="AS623" s="605"/>
      <c r="AT623" s="645"/>
      <c r="AU623" s="645"/>
      <c r="AV623" s="605"/>
      <c r="AW623" s="605"/>
      <c r="AX623" s="605"/>
      <c r="AY623" s="605"/>
      <c r="AZ623" s="605"/>
      <c r="BA623" s="645"/>
      <c r="BB623" s="605"/>
    </row>
    <row r="624" spans="1:54" ht="29.1" customHeight="1" thickBot="1" x14ac:dyDescent="0.3">
      <c r="A624" s="597"/>
      <c r="B624" s="592"/>
      <c r="C624" s="598"/>
      <c r="D624" s="592"/>
      <c r="E624" s="598"/>
      <c r="F624" s="591"/>
      <c r="G624" s="591"/>
      <c r="H624" s="599"/>
      <c r="I624" s="600"/>
      <c r="J624" s="600"/>
      <c r="K624" s="600"/>
      <c r="L624" s="592"/>
      <c r="M624" s="592"/>
      <c r="N624" s="592"/>
      <c r="O624" s="592"/>
      <c r="P624" s="591"/>
      <c r="Q624" s="592"/>
      <c r="R624" s="592"/>
      <c r="S624" s="592"/>
      <c r="T624" s="592"/>
      <c r="U624" s="591"/>
      <c r="V624" s="598"/>
      <c r="W624" s="592"/>
      <c r="X624" s="592"/>
      <c r="Y624" s="592"/>
      <c r="Z624" s="592"/>
      <c r="AA624" s="592"/>
      <c r="AB624" s="601"/>
      <c r="AC624" s="601"/>
      <c r="AD624" s="602"/>
      <c r="AE624" s="601"/>
      <c r="AF624" s="601"/>
      <c r="AG624" s="605"/>
      <c r="AH624" s="605"/>
      <c r="AI624" s="605"/>
      <c r="AJ624" s="605"/>
      <c r="AK624" s="605"/>
      <c r="AL624" s="605"/>
      <c r="AM624" s="605"/>
      <c r="AN624" s="605"/>
      <c r="AO624" s="605"/>
      <c r="AP624" s="605"/>
      <c r="AQ624" s="605"/>
      <c r="AR624" s="605"/>
      <c r="AS624" s="605"/>
      <c r="AT624" s="645"/>
      <c r="AU624" s="645"/>
      <c r="AV624" s="605"/>
      <c r="AW624" s="605"/>
      <c r="AX624" s="605"/>
      <c r="AY624" s="605"/>
      <c r="AZ624" s="605"/>
      <c r="BA624" s="645"/>
      <c r="BB624" s="605"/>
    </row>
    <row r="625" spans="1:54" ht="29.1" customHeight="1" thickBot="1" x14ac:dyDescent="0.3">
      <c r="A625" s="597"/>
      <c r="B625" s="592"/>
      <c r="C625" s="598"/>
      <c r="D625" s="592"/>
      <c r="E625" s="598"/>
      <c r="F625" s="591"/>
      <c r="G625" s="591"/>
      <c r="H625" s="599"/>
      <c r="I625" s="600"/>
      <c r="J625" s="600"/>
      <c r="K625" s="600"/>
      <c r="L625" s="592"/>
      <c r="M625" s="592"/>
      <c r="N625" s="592"/>
      <c r="O625" s="592"/>
      <c r="P625" s="591"/>
      <c r="Q625" s="592"/>
      <c r="R625" s="592"/>
      <c r="S625" s="592"/>
      <c r="T625" s="592"/>
      <c r="U625" s="591"/>
      <c r="V625" s="598"/>
      <c r="W625" s="592"/>
      <c r="X625" s="592"/>
      <c r="Y625" s="592"/>
      <c r="Z625" s="592"/>
      <c r="AA625" s="592"/>
      <c r="AB625" s="601"/>
      <c r="AC625" s="601"/>
      <c r="AD625" s="602"/>
      <c r="AE625" s="601"/>
      <c r="AF625" s="601"/>
      <c r="AG625" s="605"/>
      <c r="AH625" s="605"/>
      <c r="AI625" s="605"/>
      <c r="AJ625" s="605"/>
      <c r="AK625" s="605"/>
      <c r="AL625" s="605"/>
      <c r="AM625" s="605"/>
      <c r="AN625" s="605"/>
      <c r="AO625" s="605"/>
      <c r="AP625" s="605"/>
      <c r="AQ625" s="605"/>
      <c r="AR625" s="605"/>
      <c r="AS625" s="605"/>
      <c r="AT625" s="645"/>
      <c r="AU625" s="645"/>
      <c r="AV625" s="605"/>
      <c r="AW625" s="605"/>
      <c r="AX625" s="605"/>
      <c r="AY625" s="605"/>
      <c r="AZ625" s="605"/>
      <c r="BA625" s="645"/>
      <c r="BB625" s="605"/>
    </row>
    <row r="626" spans="1:54" ht="29.1" customHeight="1" thickBot="1" x14ac:dyDescent="0.3">
      <c r="A626" s="597"/>
      <c r="B626" s="592"/>
      <c r="C626" s="598"/>
      <c r="D626" s="592"/>
      <c r="E626" s="598"/>
      <c r="F626" s="591"/>
      <c r="G626" s="591"/>
      <c r="H626" s="599"/>
      <c r="I626" s="600"/>
      <c r="J626" s="600"/>
      <c r="K626" s="600"/>
      <c r="L626" s="592"/>
      <c r="M626" s="592"/>
      <c r="N626" s="592"/>
      <c r="O626" s="592"/>
      <c r="P626" s="591"/>
      <c r="Q626" s="592"/>
      <c r="R626" s="592"/>
      <c r="S626" s="592"/>
      <c r="T626" s="592"/>
      <c r="U626" s="591"/>
      <c r="V626" s="598"/>
      <c r="W626" s="592"/>
      <c r="X626" s="592"/>
      <c r="Y626" s="592"/>
      <c r="Z626" s="592"/>
      <c r="AA626" s="592"/>
      <c r="AB626" s="601"/>
      <c r="AC626" s="601"/>
      <c r="AD626" s="602"/>
      <c r="AE626" s="601"/>
      <c r="AF626" s="601"/>
      <c r="AG626" s="605"/>
      <c r="AH626" s="605"/>
      <c r="AI626" s="605"/>
      <c r="AJ626" s="605"/>
      <c r="AK626" s="605"/>
      <c r="AL626" s="605"/>
      <c r="AM626" s="605"/>
      <c r="AN626" s="605"/>
      <c r="AO626" s="605"/>
      <c r="AP626" s="605"/>
      <c r="AQ626" s="605"/>
      <c r="AR626" s="605"/>
      <c r="AS626" s="605"/>
      <c r="AT626" s="645"/>
      <c r="AU626" s="645"/>
      <c r="AV626" s="605"/>
      <c r="AW626" s="605"/>
      <c r="AX626" s="605"/>
      <c r="AY626" s="605"/>
      <c r="AZ626" s="605"/>
      <c r="BA626" s="645"/>
      <c r="BB626" s="605"/>
    </row>
    <row r="627" spans="1:54" ht="29.1" customHeight="1" thickBot="1" x14ac:dyDescent="0.3">
      <c r="A627" s="597"/>
      <c r="B627" s="592"/>
      <c r="C627" s="598"/>
      <c r="D627" s="592"/>
      <c r="E627" s="598"/>
      <c r="F627" s="591"/>
      <c r="G627" s="591"/>
      <c r="H627" s="599"/>
      <c r="I627" s="600"/>
      <c r="J627" s="600"/>
      <c r="K627" s="600"/>
      <c r="L627" s="592"/>
      <c r="M627" s="592"/>
      <c r="N627" s="592"/>
      <c r="O627" s="592"/>
      <c r="P627" s="591"/>
      <c r="Q627" s="592"/>
      <c r="R627" s="592"/>
      <c r="S627" s="592"/>
      <c r="T627" s="592"/>
      <c r="U627" s="591"/>
      <c r="V627" s="598"/>
      <c r="W627" s="592"/>
      <c r="X627" s="592"/>
      <c r="Y627" s="592"/>
      <c r="Z627" s="592"/>
      <c r="AA627" s="592"/>
      <c r="AB627" s="601"/>
      <c r="AC627" s="601"/>
      <c r="AD627" s="602"/>
      <c r="AE627" s="601"/>
      <c r="AF627" s="601"/>
      <c r="AG627" s="605"/>
      <c r="AH627" s="605"/>
      <c r="AI627" s="605"/>
      <c r="AJ627" s="605"/>
      <c r="AK627" s="605"/>
      <c r="AL627" s="605"/>
      <c r="AM627" s="605"/>
      <c r="AN627" s="605"/>
      <c r="AO627" s="605"/>
      <c r="AP627" s="605"/>
      <c r="AQ627" s="605"/>
      <c r="AR627" s="605"/>
      <c r="AS627" s="605"/>
      <c r="AT627" s="645"/>
      <c r="AU627" s="645"/>
      <c r="AV627" s="605"/>
      <c r="AW627" s="605"/>
      <c r="AX627" s="605"/>
      <c r="AY627" s="605"/>
      <c r="AZ627" s="605"/>
      <c r="BA627" s="645"/>
      <c r="BB627" s="605"/>
    </row>
    <row r="628" spans="1:54" ht="29.1" customHeight="1" thickBot="1" x14ac:dyDescent="0.3">
      <c r="A628" s="597"/>
      <c r="B628" s="592"/>
      <c r="C628" s="598"/>
      <c r="D628" s="592"/>
      <c r="E628" s="598"/>
      <c r="F628" s="591"/>
      <c r="G628" s="591"/>
      <c r="H628" s="599"/>
      <c r="I628" s="600"/>
      <c r="J628" s="600"/>
      <c r="K628" s="600"/>
      <c r="L628" s="592"/>
      <c r="M628" s="592"/>
      <c r="N628" s="592"/>
      <c r="O628" s="592"/>
      <c r="P628" s="591"/>
      <c r="Q628" s="592"/>
      <c r="R628" s="592"/>
      <c r="S628" s="592"/>
      <c r="T628" s="592"/>
      <c r="U628" s="591"/>
      <c r="V628" s="598"/>
      <c r="W628" s="592"/>
      <c r="X628" s="592"/>
      <c r="Y628" s="592"/>
      <c r="Z628" s="592"/>
      <c r="AA628" s="592"/>
      <c r="AB628" s="601"/>
      <c r="AC628" s="601"/>
      <c r="AD628" s="602"/>
      <c r="AE628" s="601"/>
      <c r="AF628" s="601"/>
      <c r="AG628" s="605"/>
      <c r="AH628" s="605"/>
      <c r="AI628" s="605"/>
      <c r="AJ628" s="605"/>
      <c r="AK628" s="605"/>
      <c r="AL628" s="605"/>
      <c r="AM628" s="605"/>
      <c r="AN628" s="605"/>
      <c r="AO628" s="605"/>
      <c r="AP628" s="605"/>
      <c r="AQ628" s="605"/>
      <c r="AR628" s="605"/>
      <c r="AS628" s="605"/>
      <c r="AT628" s="645"/>
      <c r="AU628" s="645"/>
      <c r="AV628" s="605"/>
      <c r="AW628" s="605"/>
      <c r="AX628" s="605"/>
      <c r="AY628" s="605"/>
      <c r="AZ628" s="605"/>
      <c r="BA628" s="645"/>
      <c r="BB628" s="605"/>
    </row>
    <row r="629" spans="1:54" ht="29.1" customHeight="1" thickBot="1" x14ac:dyDescent="0.3">
      <c r="A629" s="597"/>
      <c r="B629" s="592"/>
      <c r="C629" s="598"/>
      <c r="D629" s="592"/>
      <c r="E629" s="598"/>
      <c r="F629" s="591"/>
      <c r="G629" s="591"/>
      <c r="H629" s="599"/>
      <c r="I629" s="600"/>
      <c r="J629" s="600"/>
      <c r="K629" s="600"/>
      <c r="L629" s="592"/>
      <c r="M629" s="592"/>
      <c r="N629" s="592"/>
      <c r="O629" s="592"/>
      <c r="P629" s="591"/>
      <c r="Q629" s="592"/>
      <c r="R629" s="592"/>
      <c r="S629" s="592"/>
      <c r="T629" s="592"/>
      <c r="U629" s="591"/>
      <c r="V629" s="598"/>
      <c r="W629" s="592"/>
      <c r="X629" s="592"/>
      <c r="Y629" s="592"/>
      <c r="Z629" s="592"/>
      <c r="AA629" s="592"/>
      <c r="AB629" s="601"/>
      <c r="AC629" s="601"/>
      <c r="AD629" s="602"/>
      <c r="AE629" s="601"/>
      <c r="AF629" s="601"/>
      <c r="AG629" s="605"/>
      <c r="AH629" s="605"/>
      <c r="AI629" s="605"/>
      <c r="AJ629" s="605"/>
      <c r="AK629" s="605"/>
      <c r="AL629" s="605"/>
      <c r="AM629" s="605"/>
      <c r="AN629" s="605"/>
      <c r="AO629" s="605"/>
      <c r="AP629" s="605"/>
      <c r="AQ629" s="605"/>
      <c r="AR629" s="605"/>
      <c r="AS629" s="605"/>
      <c r="AT629" s="645"/>
      <c r="AU629" s="645"/>
      <c r="AV629" s="605"/>
      <c r="AW629" s="605"/>
      <c r="AX629" s="605"/>
      <c r="AY629" s="605"/>
      <c r="AZ629" s="605"/>
      <c r="BA629" s="645"/>
      <c r="BB629" s="605"/>
    </row>
    <row r="630" spans="1:54" ht="29.1" customHeight="1" thickBot="1" x14ac:dyDescent="0.3">
      <c r="A630" s="597"/>
      <c r="B630" s="592"/>
      <c r="C630" s="598"/>
      <c r="D630" s="592"/>
      <c r="E630" s="598"/>
      <c r="F630" s="591"/>
      <c r="G630" s="591"/>
      <c r="H630" s="599"/>
      <c r="I630" s="600"/>
      <c r="J630" s="600"/>
      <c r="K630" s="600"/>
      <c r="L630" s="592"/>
      <c r="M630" s="592"/>
      <c r="N630" s="592"/>
      <c r="O630" s="592"/>
      <c r="P630" s="591"/>
      <c r="Q630" s="592"/>
      <c r="R630" s="592"/>
      <c r="S630" s="592"/>
      <c r="T630" s="592"/>
      <c r="U630" s="591"/>
      <c r="V630" s="598"/>
      <c r="W630" s="592"/>
      <c r="X630" s="592"/>
      <c r="Y630" s="592"/>
      <c r="Z630" s="592"/>
      <c r="AA630" s="592"/>
      <c r="AB630" s="601"/>
      <c r="AC630" s="601"/>
      <c r="AD630" s="602"/>
      <c r="AE630" s="601"/>
      <c r="AF630" s="601"/>
      <c r="AG630" s="605"/>
      <c r="AH630" s="605"/>
      <c r="AI630" s="605"/>
      <c r="AJ630" s="605"/>
      <c r="AK630" s="605"/>
      <c r="AL630" s="605"/>
      <c r="AM630" s="605"/>
      <c r="AN630" s="605"/>
      <c r="AO630" s="605"/>
      <c r="AP630" s="605"/>
      <c r="AQ630" s="605"/>
      <c r="AR630" s="605"/>
      <c r="AS630" s="605"/>
      <c r="AT630" s="645"/>
      <c r="AU630" s="645"/>
      <c r="AV630" s="605"/>
      <c r="AW630" s="605"/>
      <c r="AX630" s="605"/>
      <c r="AY630" s="605"/>
      <c r="AZ630" s="605"/>
      <c r="BA630" s="645"/>
      <c r="BB630" s="605"/>
    </row>
    <row r="631" spans="1:54" ht="29.1" customHeight="1" thickBot="1" x14ac:dyDescent="0.3">
      <c r="A631" s="597"/>
      <c r="B631" s="592"/>
      <c r="C631" s="598"/>
      <c r="D631" s="592"/>
      <c r="E631" s="598"/>
      <c r="F631" s="591"/>
      <c r="G631" s="591"/>
      <c r="H631" s="599"/>
      <c r="I631" s="600"/>
      <c r="J631" s="600"/>
      <c r="K631" s="600"/>
      <c r="L631" s="592"/>
      <c r="M631" s="592"/>
      <c r="N631" s="592"/>
      <c r="O631" s="592"/>
      <c r="P631" s="591"/>
      <c r="Q631" s="592"/>
      <c r="R631" s="592"/>
      <c r="S631" s="592"/>
      <c r="T631" s="592"/>
      <c r="U631" s="591"/>
      <c r="V631" s="598"/>
      <c r="W631" s="592"/>
      <c r="X631" s="592"/>
      <c r="Y631" s="592"/>
      <c r="Z631" s="592"/>
      <c r="AA631" s="592"/>
      <c r="AB631" s="601"/>
      <c r="AC631" s="601"/>
      <c r="AD631" s="602"/>
      <c r="AE631" s="601"/>
      <c r="AF631" s="601"/>
      <c r="AG631" s="605"/>
      <c r="AH631" s="605"/>
      <c r="AI631" s="605"/>
      <c r="AJ631" s="605"/>
      <c r="AK631" s="605"/>
      <c r="AL631" s="605"/>
      <c r="AM631" s="605"/>
      <c r="AN631" s="605"/>
      <c r="AO631" s="605"/>
      <c r="AP631" s="605"/>
      <c r="AQ631" s="605"/>
      <c r="AR631" s="605"/>
      <c r="AS631" s="605"/>
      <c r="AT631" s="645"/>
      <c r="AU631" s="645"/>
      <c r="AV631" s="605"/>
      <c r="AW631" s="605"/>
      <c r="AX631" s="605"/>
      <c r="AY631" s="605"/>
      <c r="AZ631" s="605"/>
      <c r="BA631" s="645"/>
      <c r="BB631" s="605"/>
    </row>
    <row r="632" spans="1:54" ht="29.1" customHeight="1" thickBot="1" x14ac:dyDescent="0.3">
      <c r="A632" s="597"/>
      <c r="B632" s="592"/>
      <c r="C632" s="598"/>
      <c r="D632" s="592"/>
      <c r="E632" s="598"/>
      <c r="F632" s="591"/>
      <c r="G632" s="591"/>
      <c r="H632" s="599"/>
      <c r="I632" s="600"/>
      <c r="J632" s="600"/>
      <c r="K632" s="600"/>
      <c r="L632" s="592"/>
      <c r="M632" s="592"/>
      <c r="N632" s="592"/>
      <c r="O632" s="592"/>
      <c r="P632" s="591"/>
      <c r="Q632" s="592"/>
      <c r="R632" s="592"/>
      <c r="S632" s="592"/>
      <c r="T632" s="592"/>
      <c r="U632" s="591"/>
      <c r="V632" s="598"/>
      <c r="W632" s="592"/>
      <c r="X632" s="592"/>
      <c r="Y632" s="592"/>
      <c r="Z632" s="592"/>
      <c r="AA632" s="592"/>
      <c r="AB632" s="601"/>
      <c r="AC632" s="601"/>
      <c r="AD632" s="602"/>
      <c r="AE632" s="601"/>
      <c r="AF632" s="601"/>
      <c r="AG632" s="605"/>
      <c r="AH632" s="605"/>
      <c r="AI632" s="605"/>
      <c r="AJ632" s="605"/>
      <c r="AK632" s="605"/>
      <c r="AL632" s="605"/>
      <c r="AM632" s="605"/>
      <c r="AN632" s="605"/>
      <c r="AO632" s="605"/>
      <c r="AP632" s="605"/>
      <c r="AQ632" s="605"/>
      <c r="AR632" s="605"/>
      <c r="AS632" s="605"/>
      <c r="AT632" s="645"/>
      <c r="AU632" s="645"/>
      <c r="AV632" s="605"/>
      <c r="AW632" s="605"/>
      <c r="AX632" s="605"/>
      <c r="AY632" s="605"/>
      <c r="AZ632" s="605"/>
      <c r="BA632" s="645"/>
      <c r="BB632" s="605"/>
    </row>
    <row r="633" spans="1:54" ht="29.1" customHeight="1" thickBot="1" x14ac:dyDescent="0.3">
      <c r="A633" s="597"/>
      <c r="B633" s="592"/>
      <c r="C633" s="598"/>
      <c r="D633" s="592"/>
      <c r="E633" s="598"/>
      <c r="F633" s="591"/>
      <c r="G633" s="591"/>
      <c r="H633" s="599"/>
      <c r="I633" s="600"/>
      <c r="J633" s="600"/>
      <c r="K633" s="600"/>
      <c r="L633" s="592"/>
      <c r="M633" s="592"/>
      <c r="N633" s="592"/>
      <c r="O633" s="592"/>
      <c r="P633" s="591"/>
      <c r="Q633" s="592"/>
      <c r="R633" s="592"/>
      <c r="S633" s="592"/>
      <c r="T633" s="592"/>
      <c r="U633" s="591"/>
      <c r="V633" s="598"/>
      <c r="W633" s="592"/>
      <c r="X633" s="592"/>
      <c r="Y633" s="592"/>
      <c r="Z633" s="592"/>
      <c r="AA633" s="592"/>
      <c r="AB633" s="601"/>
      <c r="AC633" s="601"/>
      <c r="AD633" s="602"/>
      <c r="AE633" s="601"/>
      <c r="AF633" s="601"/>
      <c r="AG633" s="605"/>
      <c r="AH633" s="605"/>
      <c r="AI633" s="605"/>
      <c r="AJ633" s="605"/>
      <c r="AK633" s="605"/>
      <c r="AL633" s="605"/>
      <c r="AM633" s="605"/>
      <c r="AN633" s="605"/>
      <c r="AO633" s="605"/>
      <c r="AP633" s="605"/>
      <c r="AQ633" s="605"/>
      <c r="AR633" s="605"/>
      <c r="AS633" s="605"/>
      <c r="AT633" s="645"/>
      <c r="AU633" s="645"/>
      <c r="AV633" s="605"/>
      <c r="AW633" s="605"/>
      <c r="AX633" s="605"/>
      <c r="AY633" s="605"/>
      <c r="AZ633" s="605"/>
      <c r="BA633" s="645"/>
      <c r="BB633" s="605"/>
    </row>
    <row r="634" spans="1:54" ht="29.1" customHeight="1" thickBot="1" x14ac:dyDescent="0.3">
      <c r="A634" s="597"/>
      <c r="B634" s="592"/>
      <c r="C634" s="598"/>
      <c r="D634" s="592"/>
      <c r="E634" s="598"/>
      <c r="F634" s="591"/>
      <c r="G634" s="591"/>
      <c r="H634" s="599"/>
      <c r="I634" s="600"/>
      <c r="J634" s="600"/>
      <c r="K634" s="600"/>
      <c r="L634" s="592"/>
      <c r="M634" s="592"/>
      <c r="N634" s="592"/>
      <c r="O634" s="592"/>
      <c r="P634" s="591"/>
      <c r="Q634" s="592"/>
      <c r="R634" s="592"/>
      <c r="S634" s="592"/>
      <c r="T634" s="592"/>
      <c r="U634" s="591"/>
      <c r="V634" s="598"/>
      <c r="W634" s="592"/>
      <c r="X634" s="592"/>
      <c r="Y634" s="592"/>
      <c r="Z634" s="592"/>
      <c r="AA634" s="592"/>
      <c r="AB634" s="601"/>
      <c r="AC634" s="601"/>
      <c r="AD634" s="602"/>
      <c r="AE634" s="601"/>
      <c r="AF634" s="601"/>
      <c r="AG634" s="605"/>
      <c r="AH634" s="605"/>
      <c r="AI634" s="605"/>
      <c r="AJ634" s="605"/>
      <c r="AK634" s="605"/>
      <c r="AL634" s="605"/>
      <c r="AM634" s="605"/>
      <c r="AN634" s="605"/>
      <c r="AO634" s="605"/>
      <c r="AP634" s="605"/>
      <c r="AQ634" s="605"/>
      <c r="AR634" s="605"/>
      <c r="AS634" s="605"/>
      <c r="AT634" s="645"/>
      <c r="AU634" s="645"/>
      <c r="AV634" s="605"/>
      <c r="AW634" s="605"/>
      <c r="AX634" s="605"/>
      <c r="AY634" s="605"/>
      <c r="AZ634" s="605"/>
      <c r="BA634" s="645"/>
      <c r="BB634" s="605"/>
    </row>
    <row r="635" spans="1:54" ht="29.1" customHeight="1" thickBot="1" x14ac:dyDescent="0.3">
      <c r="A635" s="597"/>
      <c r="B635" s="592"/>
      <c r="C635" s="598"/>
      <c r="D635" s="592"/>
      <c r="E635" s="598"/>
      <c r="F635" s="591"/>
      <c r="G635" s="591"/>
      <c r="H635" s="599"/>
      <c r="I635" s="600"/>
      <c r="J635" s="600"/>
      <c r="K635" s="600"/>
      <c r="L635" s="592"/>
      <c r="M635" s="592"/>
      <c r="N635" s="592"/>
      <c r="O635" s="592"/>
      <c r="P635" s="591"/>
      <c r="Q635" s="592"/>
      <c r="R635" s="592"/>
      <c r="S635" s="592"/>
      <c r="T635" s="592"/>
      <c r="U635" s="591"/>
      <c r="V635" s="598"/>
      <c r="W635" s="592"/>
      <c r="X635" s="592"/>
      <c r="Y635" s="592"/>
      <c r="Z635" s="592"/>
      <c r="AA635" s="592"/>
      <c r="AB635" s="601"/>
      <c r="AC635" s="601"/>
      <c r="AD635" s="602"/>
      <c r="AE635" s="601"/>
      <c r="AF635" s="601"/>
      <c r="AG635" s="605"/>
      <c r="AH635" s="605"/>
      <c r="AI635" s="605"/>
      <c r="AJ635" s="605"/>
      <c r="AK635" s="605"/>
      <c r="AL635" s="605"/>
      <c r="AM635" s="605"/>
      <c r="AN635" s="605"/>
      <c r="AO635" s="605"/>
      <c r="AP635" s="605"/>
      <c r="AQ635" s="605"/>
      <c r="AR635" s="605"/>
      <c r="AS635" s="605"/>
      <c r="AT635" s="645"/>
      <c r="AU635" s="645"/>
      <c r="AV635" s="605"/>
      <c r="AW635" s="605"/>
      <c r="AX635" s="605"/>
      <c r="AY635" s="605"/>
      <c r="AZ635" s="605"/>
      <c r="BA635" s="645"/>
      <c r="BB635" s="605"/>
    </row>
    <row r="636" spans="1:54" ht="29.1" customHeight="1" thickBot="1" x14ac:dyDescent="0.3">
      <c r="A636" s="597"/>
      <c r="B636" s="592"/>
      <c r="C636" s="598"/>
      <c r="D636" s="592"/>
      <c r="E636" s="598"/>
      <c r="F636" s="591"/>
      <c r="G636" s="591"/>
      <c r="H636" s="599"/>
      <c r="I636" s="600"/>
      <c r="J636" s="600"/>
      <c r="K636" s="600"/>
      <c r="L636" s="592"/>
      <c r="M636" s="592"/>
      <c r="N636" s="592"/>
      <c r="O636" s="592"/>
      <c r="P636" s="591"/>
      <c r="Q636" s="592"/>
      <c r="R636" s="592"/>
      <c r="S636" s="592"/>
      <c r="T636" s="592"/>
      <c r="U636" s="591"/>
      <c r="V636" s="598"/>
      <c r="W636" s="592"/>
      <c r="X636" s="592"/>
      <c r="Y636" s="592"/>
      <c r="Z636" s="592"/>
      <c r="AA636" s="592"/>
      <c r="AB636" s="601"/>
      <c r="AC636" s="601"/>
      <c r="AD636" s="602"/>
      <c r="AE636" s="601"/>
      <c r="AF636" s="601"/>
      <c r="AG636" s="605"/>
      <c r="AH636" s="605"/>
      <c r="AI636" s="605"/>
      <c r="AJ636" s="605"/>
      <c r="AK636" s="605"/>
      <c r="AL636" s="605"/>
      <c r="AM636" s="605"/>
      <c r="AN636" s="605"/>
      <c r="AO636" s="605"/>
      <c r="AP636" s="605"/>
      <c r="AQ636" s="605"/>
      <c r="AR636" s="605"/>
      <c r="AS636" s="605"/>
      <c r="AT636" s="645"/>
      <c r="AU636" s="645"/>
      <c r="AV636" s="605"/>
      <c r="AW636" s="605"/>
      <c r="AX636" s="605"/>
      <c r="AY636" s="605"/>
      <c r="AZ636" s="605"/>
      <c r="BA636" s="645"/>
      <c r="BB636" s="605"/>
    </row>
    <row r="637" spans="1:54" ht="29.1" customHeight="1" thickBot="1" x14ac:dyDescent="0.3">
      <c r="A637" s="597"/>
      <c r="B637" s="592"/>
      <c r="C637" s="598"/>
      <c r="D637" s="592"/>
      <c r="E637" s="598"/>
      <c r="F637" s="591"/>
      <c r="G637" s="591"/>
      <c r="H637" s="599"/>
      <c r="I637" s="600"/>
      <c r="J637" s="600"/>
      <c r="K637" s="600"/>
      <c r="L637" s="592"/>
      <c r="M637" s="592"/>
      <c r="N637" s="592"/>
      <c r="O637" s="592"/>
      <c r="P637" s="591"/>
      <c r="Q637" s="592"/>
      <c r="R637" s="592"/>
      <c r="S637" s="592"/>
      <c r="T637" s="592"/>
      <c r="U637" s="591"/>
      <c r="V637" s="598"/>
      <c r="W637" s="592"/>
      <c r="X637" s="592"/>
      <c r="Y637" s="592"/>
      <c r="Z637" s="592"/>
      <c r="AA637" s="592"/>
      <c r="AB637" s="601"/>
      <c r="AC637" s="601"/>
      <c r="AD637" s="602"/>
      <c r="AE637" s="601"/>
      <c r="AF637" s="601"/>
      <c r="AG637" s="605"/>
      <c r="AH637" s="605"/>
      <c r="AI637" s="605"/>
      <c r="AJ637" s="605"/>
      <c r="AK637" s="605"/>
      <c r="AL637" s="605"/>
      <c r="AM637" s="605"/>
      <c r="AN637" s="605"/>
      <c r="AO637" s="605"/>
      <c r="AP637" s="605"/>
      <c r="AQ637" s="605"/>
      <c r="AR637" s="605"/>
      <c r="AS637" s="605"/>
      <c r="AT637" s="645"/>
      <c r="AU637" s="645"/>
      <c r="AV637" s="605"/>
      <c r="AW637" s="605"/>
      <c r="AX637" s="605"/>
      <c r="AY637" s="605"/>
      <c r="AZ637" s="605"/>
      <c r="BA637" s="645"/>
      <c r="BB637" s="605"/>
    </row>
    <row r="638" spans="1:54" ht="29.1" customHeight="1" thickBot="1" x14ac:dyDescent="0.3">
      <c r="A638" s="597"/>
      <c r="B638" s="592"/>
      <c r="C638" s="598"/>
      <c r="D638" s="592"/>
      <c r="E638" s="598"/>
      <c r="F638" s="591"/>
      <c r="G638" s="591"/>
      <c r="H638" s="599"/>
      <c r="I638" s="600"/>
      <c r="J638" s="600"/>
      <c r="K638" s="600"/>
      <c r="L638" s="592"/>
      <c r="M638" s="592"/>
      <c r="N638" s="592"/>
      <c r="O638" s="592"/>
      <c r="P638" s="591"/>
      <c r="Q638" s="592"/>
      <c r="R638" s="592"/>
      <c r="S638" s="592"/>
      <c r="T638" s="592"/>
      <c r="U638" s="591"/>
      <c r="V638" s="598"/>
      <c r="W638" s="592"/>
      <c r="X638" s="592"/>
      <c r="Y638" s="592"/>
      <c r="Z638" s="592"/>
      <c r="AA638" s="592"/>
      <c r="AB638" s="601"/>
      <c r="AC638" s="601"/>
      <c r="AD638" s="602"/>
      <c r="AE638" s="601"/>
      <c r="AF638" s="601"/>
      <c r="AG638" s="605"/>
      <c r="AH638" s="605"/>
      <c r="AI638" s="605"/>
      <c r="AJ638" s="605"/>
      <c r="AK638" s="605"/>
      <c r="AL638" s="605"/>
      <c r="AM638" s="605"/>
      <c r="AN638" s="605"/>
      <c r="AO638" s="605"/>
      <c r="AP638" s="605"/>
      <c r="AQ638" s="605"/>
      <c r="AR638" s="605"/>
      <c r="AS638" s="605"/>
      <c r="AT638" s="645"/>
      <c r="AU638" s="645"/>
      <c r="AV638" s="605"/>
      <c r="AW638" s="605"/>
      <c r="AX638" s="605"/>
      <c r="AY638" s="605"/>
      <c r="AZ638" s="605"/>
      <c r="BA638" s="645"/>
      <c r="BB638" s="605"/>
    </row>
    <row r="639" spans="1:54" ht="29.1" customHeight="1" thickBot="1" x14ac:dyDescent="0.3">
      <c r="A639" s="597"/>
      <c r="B639" s="592"/>
      <c r="C639" s="598"/>
      <c r="D639" s="592"/>
      <c r="E639" s="598"/>
      <c r="F639" s="591"/>
      <c r="G639" s="591"/>
      <c r="H639" s="599"/>
      <c r="I639" s="600"/>
      <c r="J639" s="600"/>
      <c r="K639" s="600"/>
      <c r="L639" s="592"/>
      <c r="M639" s="592"/>
      <c r="N639" s="592"/>
      <c r="O639" s="592"/>
      <c r="P639" s="591"/>
      <c r="Q639" s="592"/>
      <c r="R639" s="592"/>
      <c r="S639" s="592"/>
      <c r="T639" s="592"/>
      <c r="U639" s="591"/>
      <c r="V639" s="598"/>
      <c r="W639" s="592"/>
      <c r="X639" s="592"/>
      <c r="Y639" s="592"/>
      <c r="Z639" s="592"/>
      <c r="AA639" s="592"/>
      <c r="AB639" s="601"/>
      <c r="AC639" s="601"/>
      <c r="AD639" s="602"/>
      <c r="AE639" s="601"/>
      <c r="AF639" s="601"/>
      <c r="AG639" s="605"/>
      <c r="AH639" s="605"/>
      <c r="AI639" s="605"/>
      <c r="AJ639" s="605"/>
      <c r="AK639" s="605"/>
      <c r="AL639" s="605"/>
      <c r="AM639" s="605"/>
      <c r="AN639" s="605"/>
      <c r="AO639" s="605"/>
      <c r="AP639" s="605"/>
      <c r="AQ639" s="605"/>
      <c r="AR639" s="605"/>
      <c r="AS639" s="605"/>
      <c r="AT639" s="645"/>
      <c r="AU639" s="645"/>
      <c r="AV639" s="605"/>
      <c r="AW639" s="605"/>
      <c r="AX639" s="605"/>
      <c r="AY639" s="605"/>
      <c r="AZ639" s="605"/>
      <c r="BA639" s="645"/>
      <c r="BB639" s="605"/>
    </row>
    <row r="640" spans="1:54" ht="29.1" customHeight="1" thickBot="1" x14ac:dyDescent="0.3">
      <c r="A640" s="597"/>
      <c r="B640" s="592"/>
      <c r="C640" s="598"/>
      <c r="D640" s="592"/>
      <c r="E640" s="598"/>
      <c r="F640" s="591"/>
      <c r="G640" s="591"/>
      <c r="H640" s="599"/>
      <c r="I640" s="600"/>
      <c r="J640" s="600"/>
      <c r="K640" s="600"/>
      <c r="L640" s="592"/>
      <c r="M640" s="592"/>
      <c r="N640" s="592"/>
      <c r="O640" s="592"/>
      <c r="P640" s="591"/>
      <c r="Q640" s="592"/>
      <c r="R640" s="592"/>
      <c r="S640" s="592"/>
      <c r="T640" s="592"/>
      <c r="U640" s="591"/>
      <c r="V640" s="598"/>
      <c r="W640" s="592"/>
      <c r="X640" s="592"/>
      <c r="Y640" s="592"/>
      <c r="Z640" s="592"/>
      <c r="AA640" s="592"/>
      <c r="AB640" s="601"/>
      <c r="AC640" s="601"/>
      <c r="AD640" s="602"/>
      <c r="AE640" s="601"/>
      <c r="AF640" s="601"/>
      <c r="AG640" s="605"/>
      <c r="AH640" s="605"/>
      <c r="AI640" s="605"/>
      <c r="AJ640" s="605"/>
      <c r="AK640" s="605"/>
      <c r="AL640" s="605"/>
      <c r="AM640" s="605"/>
      <c r="AN640" s="605"/>
      <c r="AO640" s="605"/>
      <c r="AP640" s="605"/>
      <c r="AQ640" s="605"/>
      <c r="AR640" s="605"/>
      <c r="AS640" s="605"/>
      <c r="AT640" s="645"/>
      <c r="AU640" s="645"/>
      <c r="AV640" s="605"/>
      <c r="AW640" s="605"/>
      <c r="AX640" s="605"/>
      <c r="AY640" s="605"/>
      <c r="AZ640" s="605"/>
      <c r="BA640" s="645"/>
      <c r="BB640" s="605"/>
    </row>
    <row r="641" spans="1:54" ht="29.1" customHeight="1" thickBot="1" x14ac:dyDescent="0.3">
      <c r="A641" s="597"/>
      <c r="B641" s="592"/>
      <c r="C641" s="598"/>
      <c r="D641" s="592"/>
      <c r="E641" s="598"/>
      <c r="F641" s="591"/>
      <c r="G641" s="591"/>
      <c r="H641" s="599"/>
      <c r="I641" s="600"/>
      <c r="J641" s="600"/>
      <c r="K641" s="600"/>
      <c r="L641" s="592"/>
      <c r="M641" s="592"/>
      <c r="N641" s="592"/>
      <c r="O641" s="592"/>
      <c r="P641" s="591"/>
      <c r="Q641" s="592"/>
      <c r="R641" s="592"/>
      <c r="S641" s="592"/>
      <c r="T641" s="592"/>
      <c r="U641" s="591"/>
      <c r="V641" s="598"/>
      <c r="W641" s="592"/>
      <c r="X641" s="592"/>
      <c r="Y641" s="592"/>
      <c r="Z641" s="592"/>
      <c r="AA641" s="592"/>
      <c r="AB641" s="601"/>
      <c r="AC641" s="601"/>
      <c r="AD641" s="602"/>
      <c r="AE641" s="601"/>
      <c r="AF641" s="601"/>
      <c r="AG641" s="605"/>
      <c r="AH641" s="605"/>
      <c r="AI641" s="605"/>
      <c r="AJ641" s="605"/>
      <c r="AK641" s="605"/>
      <c r="AL641" s="605"/>
      <c r="AM641" s="605"/>
      <c r="AN641" s="605"/>
      <c r="AO641" s="605"/>
      <c r="AP641" s="605"/>
      <c r="AQ641" s="605"/>
      <c r="AR641" s="605"/>
      <c r="AS641" s="605"/>
      <c r="AT641" s="645"/>
      <c r="AU641" s="645"/>
      <c r="AV641" s="605"/>
      <c r="AW641" s="605"/>
      <c r="AX641" s="605"/>
      <c r="AY641" s="605"/>
      <c r="AZ641" s="605"/>
      <c r="BA641" s="645"/>
      <c r="BB641" s="605"/>
    </row>
    <row r="642" spans="1:54" ht="29.1" customHeight="1" thickBot="1" x14ac:dyDescent="0.3">
      <c r="A642" s="597"/>
      <c r="B642" s="592"/>
      <c r="C642" s="598"/>
      <c r="D642" s="592"/>
      <c r="E642" s="598"/>
      <c r="F642" s="591"/>
      <c r="G642" s="591"/>
      <c r="H642" s="599"/>
      <c r="I642" s="600"/>
      <c r="J642" s="600"/>
      <c r="K642" s="600"/>
      <c r="L642" s="592"/>
      <c r="M642" s="592"/>
      <c r="N642" s="592"/>
      <c r="O642" s="592"/>
      <c r="P642" s="591"/>
      <c r="Q642" s="592"/>
      <c r="R642" s="592"/>
      <c r="S642" s="592"/>
      <c r="T642" s="592"/>
      <c r="U642" s="591"/>
      <c r="V642" s="598"/>
      <c r="W642" s="592"/>
      <c r="X642" s="592"/>
      <c r="Y642" s="592"/>
      <c r="Z642" s="592"/>
      <c r="AA642" s="592"/>
      <c r="AB642" s="601"/>
      <c r="AC642" s="601"/>
      <c r="AD642" s="602"/>
      <c r="AE642" s="601"/>
      <c r="AF642" s="601"/>
      <c r="AG642" s="605"/>
      <c r="AH642" s="605"/>
      <c r="AI642" s="605"/>
      <c r="AJ642" s="605"/>
      <c r="AK642" s="605"/>
      <c r="AL642" s="605"/>
      <c r="AM642" s="605"/>
      <c r="AN642" s="605"/>
      <c r="AO642" s="605"/>
      <c r="AP642" s="605"/>
      <c r="AQ642" s="605"/>
      <c r="AR642" s="605"/>
      <c r="AS642" s="605"/>
      <c r="AT642" s="645"/>
      <c r="AU642" s="645"/>
      <c r="AV642" s="605"/>
      <c r="AW642" s="605"/>
      <c r="AX642" s="605"/>
      <c r="AY642" s="605"/>
      <c r="AZ642" s="605"/>
      <c r="BA642" s="645"/>
      <c r="BB642" s="605"/>
    </row>
    <row r="643" spans="1:54" ht="29.1" customHeight="1" thickBot="1" x14ac:dyDescent="0.3">
      <c r="A643" s="597"/>
      <c r="B643" s="592"/>
      <c r="C643" s="598"/>
      <c r="D643" s="592"/>
      <c r="E643" s="598"/>
      <c r="F643" s="591"/>
      <c r="G643" s="591"/>
      <c r="H643" s="599"/>
      <c r="I643" s="600"/>
      <c r="J643" s="600"/>
      <c r="K643" s="600"/>
      <c r="L643" s="592"/>
      <c r="M643" s="592"/>
      <c r="N643" s="592"/>
      <c r="O643" s="592"/>
      <c r="P643" s="591"/>
      <c r="Q643" s="592"/>
      <c r="R643" s="592"/>
      <c r="S643" s="592"/>
      <c r="T643" s="592"/>
      <c r="U643" s="591"/>
      <c r="V643" s="598"/>
      <c r="W643" s="592"/>
      <c r="X643" s="592"/>
      <c r="Y643" s="592"/>
      <c r="Z643" s="592"/>
      <c r="AA643" s="592"/>
      <c r="AB643" s="601"/>
      <c r="AC643" s="601"/>
      <c r="AD643" s="602"/>
      <c r="AE643" s="601"/>
      <c r="AF643" s="601"/>
      <c r="AG643" s="605"/>
      <c r="AH643" s="605"/>
      <c r="AI643" s="605"/>
      <c r="AJ643" s="605"/>
      <c r="AK643" s="605"/>
      <c r="AL643" s="605"/>
      <c r="AM643" s="605"/>
      <c r="AN643" s="605"/>
      <c r="AO643" s="605"/>
      <c r="AP643" s="605"/>
      <c r="AQ643" s="605"/>
      <c r="AR643" s="605"/>
      <c r="AS643" s="605"/>
      <c r="AT643" s="645"/>
      <c r="AU643" s="645"/>
      <c r="AV643" s="605"/>
      <c r="AW643" s="605"/>
      <c r="AX643" s="605"/>
      <c r="AY643" s="605"/>
      <c r="AZ643" s="605"/>
      <c r="BA643" s="645"/>
      <c r="BB643" s="605"/>
    </row>
    <row r="644" spans="1:54" ht="29.1" customHeight="1" thickBot="1" x14ac:dyDescent="0.3">
      <c r="A644" s="597"/>
      <c r="B644" s="592"/>
      <c r="C644" s="598"/>
      <c r="D644" s="592"/>
      <c r="E644" s="598"/>
      <c r="F644" s="591"/>
      <c r="G644" s="591"/>
      <c r="H644" s="599"/>
      <c r="I644" s="600"/>
      <c r="J644" s="600"/>
      <c r="K644" s="600"/>
      <c r="L644" s="592"/>
      <c r="M644" s="592"/>
      <c r="N644" s="592"/>
      <c r="O644" s="592"/>
      <c r="P644" s="591"/>
      <c r="Q644" s="592"/>
      <c r="R644" s="592"/>
      <c r="S644" s="592"/>
      <c r="T644" s="592"/>
      <c r="U644" s="591"/>
      <c r="V644" s="598"/>
      <c r="W644" s="592"/>
      <c r="X644" s="592"/>
      <c r="Y644" s="592"/>
      <c r="Z644" s="592"/>
      <c r="AA644" s="592"/>
      <c r="AB644" s="601"/>
      <c r="AC644" s="601"/>
      <c r="AD644" s="602"/>
      <c r="AE644" s="601"/>
      <c r="AF644" s="601"/>
      <c r="AG644" s="605"/>
      <c r="AH644" s="605"/>
      <c r="AI644" s="605"/>
      <c r="AJ644" s="605"/>
      <c r="AK644" s="605"/>
      <c r="AL644" s="605"/>
      <c r="AM644" s="605"/>
      <c r="AN644" s="605"/>
      <c r="AO644" s="605"/>
      <c r="AP644" s="605"/>
      <c r="AQ644" s="605"/>
      <c r="AR644" s="605"/>
      <c r="AS644" s="605"/>
      <c r="AT644" s="645"/>
      <c r="AU644" s="645"/>
      <c r="AV644" s="605"/>
      <c r="AW644" s="605"/>
      <c r="AX644" s="605"/>
      <c r="AY644" s="605"/>
      <c r="AZ644" s="605"/>
      <c r="BA644" s="645"/>
      <c r="BB644" s="605"/>
    </row>
    <row r="645" spans="1:54" ht="29.1" customHeight="1" thickBot="1" x14ac:dyDescent="0.3">
      <c r="A645" s="597"/>
      <c r="B645" s="592"/>
      <c r="C645" s="598"/>
      <c r="D645" s="592"/>
      <c r="E645" s="598"/>
      <c r="F645" s="591"/>
      <c r="G645" s="591"/>
      <c r="H645" s="599"/>
      <c r="I645" s="600"/>
      <c r="J645" s="600"/>
      <c r="K645" s="600"/>
      <c r="L645" s="592"/>
      <c r="M645" s="592"/>
      <c r="N645" s="592"/>
      <c r="O645" s="592"/>
      <c r="P645" s="591"/>
      <c r="Q645" s="592"/>
      <c r="R645" s="592"/>
      <c r="S645" s="592"/>
      <c r="T645" s="592"/>
      <c r="U645" s="591"/>
      <c r="V645" s="598"/>
      <c r="W645" s="592"/>
      <c r="X645" s="592"/>
      <c r="Y645" s="592"/>
      <c r="Z645" s="592"/>
      <c r="AA645" s="592"/>
      <c r="AB645" s="601"/>
      <c r="AC645" s="601"/>
      <c r="AD645" s="602"/>
      <c r="AE645" s="601"/>
      <c r="AF645" s="601"/>
      <c r="AG645" s="605"/>
      <c r="AH645" s="605"/>
      <c r="AI645" s="605"/>
      <c r="AJ645" s="605"/>
      <c r="AK645" s="605"/>
      <c r="AL645" s="605"/>
      <c r="AM645" s="605"/>
      <c r="AN645" s="605"/>
      <c r="AO645" s="605"/>
      <c r="AP645" s="605"/>
      <c r="AQ645" s="605"/>
      <c r="AR645" s="605"/>
      <c r="AS645" s="605"/>
      <c r="AT645" s="645"/>
      <c r="AU645" s="645"/>
      <c r="AV645" s="605"/>
      <c r="AW645" s="605"/>
      <c r="AX645" s="605"/>
      <c r="AY645" s="605"/>
      <c r="AZ645" s="605"/>
      <c r="BA645" s="645"/>
      <c r="BB645" s="605"/>
    </row>
    <row r="646" spans="1:54" ht="29.1" customHeight="1" thickBot="1" x14ac:dyDescent="0.3">
      <c r="A646" s="597"/>
      <c r="B646" s="592"/>
      <c r="C646" s="598"/>
      <c r="D646" s="592"/>
      <c r="E646" s="598"/>
      <c r="F646" s="591"/>
      <c r="G646" s="591"/>
      <c r="H646" s="599"/>
      <c r="I646" s="600"/>
      <c r="J646" s="600"/>
      <c r="K646" s="600"/>
      <c r="L646" s="592"/>
      <c r="M646" s="592"/>
      <c r="N646" s="592"/>
      <c r="O646" s="592"/>
      <c r="P646" s="591"/>
      <c r="Q646" s="592"/>
      <c r="R646" s="592"/>
      <c r="S646" s="592"/>
      <c r="T646" s="592"/>
      <c r="U646" s="591"/>
      <c r="V646" s="598"/>
      <c r="W646" s="592"/>
      <c r="X646" s="592"/>
      <c r="Y646" s="592"/>
      <c r="Z646" s="592"/>
      <c r="AA646" s="592"/>
      <c r="AB646" s="601"/>
      <c r="AC646" s="601"/>
      <c r="AD646" s="602"/>
      <c r="AE646" s="601"/>
      <c r="AF646" s="601"/>
      <c r="AG646" s="605"/>
      <c r="AH646" s="605"/>
      <c r="AI646" s="605"/>
      <c r="AJ646" s="605"/>
      <c r="AK646" s="605"/>
      <c r="AL646" s="605"/>
      <c r="AM646" s="605"/>
    </row>
    <row r="647" spans="1:54" ht="29.1" customHeight="1" thickBot="1" x14ac:dyDescent="0.3">
      <c r="A647" s="597"/>
      <c r="B647" s="592"/>
      <c r="C647" s="598"/>
      <c r="D647" s="592"/>
      <c r="E647" s="598"/>
      <c r="F647" s="591"/>
      <c r="G647" s="591"/>
      <c r="H647" s="599"/>
      <c r="I647" s="600"/>
      <c r="J647" s="600"/>
      <c r="K647" s="600"/>
      <c r="L647" s="592"/>
      <c r="M647" s="592"/>
      <c r="N647" s="592"/>
      <c r="O647" s="592"/>
      <c r="P647" s="591"/>
      <c r="Q647" s="592"/>
      <c r="R647" s="592"/>
      <c r="S647" s="592"/>
      <c r="T647" s="592"/>
      <c r="U647" s="591"/>
      <c r="V647" s="598"/>
      <c r="W647" s="592"/>
      <c r="X647" s="592"/>
      <c r="Y647" s="592"/>
      <c r="Z647" s="592"/>
      <c r="AA647" s="592"/>
      <c r="AB647" s="601"/>
      <c r="AC647" s="601"/>
      <c r="AD647" s="602"/>
      <c r="AE647" s="601"/>
      <c r="AF647" s="601"/>
      <c r="AG647" s="605"/>
      <c r="AH647" s="605"/>
      <c r="AI647" s="605"/>
      <c r="AJ647" s="605"/>
      <c r="AK647" s="605"/>
      <c r="AL647" s="605"/>
      <c r="AM647" s="605"/>
    </row>
    <row r="648" spans="1:54" ht="29.1" customHeight="1" thickBot="1" x14ac:dyDescent="0.3">
      <c r="A648" s="597"/>
      <c r="B648" s="592"/>
      <c r="C648" s="598"/>
      <c r="D648" s="592"/>
      <c r="E648" s="598"/>
      <c r="F648" s="591"/>
      <c r="G648" s="591"/>
      <c r="H648" s="599"/>
      <c r="I648" s="600"/>
      <c r="J648" s="600"/>
      <c r="K648" s="600"/>
      <c r="L648" s="592"/>
      <c r="M648" s="592"/>
      <c r="N648" s="592"/>
      <c r="O648" s="592"/>
      <c r="P648" s="591"/>
      <c r="Q648" s="592"/>
      <c r="R648" s="592"/>
      <c r="S648" s="592"/>
      <c r="T648" s="592"/>
      <c r="U648" s="591"/>
      <c r="V648" s="598"/>
      <c r="W648" s="592"/>
      <c r="X648" s="592"/>
      <c r="Y648" s="592"/>
      <c r="Z648" s="592"/>
      <c r="AA648" s="592"/>
      <c r="AB648" s="601"/>
      <c r="AC648" s="601"/>
      <c r="AD648" s="602"/>
      <c r="AE648" s="601"/>
      <c r="AF648" s="601"/>
      <c r="AG648" s="605"/>
      <c r="AH648" s="605"/>
      <c r="AI648" s="605"/>
      <c r="AJ648" s="605"/>
      <c r="AK648" s="605"/>
      <c r="AL648" s="605"/>
      <c r="AM648" s="605"/>
    </row>
    <row r="649" spans="1:54" ht="29.1" customHeight="1" thickBot="1" x14ac:dyDescent="0.3">
      <c r="A649" s="597"/>
      <c r="B649" s="592"/>
      <c r="C649" s="598"/>
      <c r="D649" s="592"/>
      <c r="E649" s="598"/>
      <c r="F649" s="591"/>
      <c r="G649" s="591"/>
      <c r="H649" s="599"/>
      <c r="I649" s="600"/>
      <c r="J649" s="600"/>
      <c r="K649" s="600"/>
      <c r="L649" s="592"/>
      <c r="M649" s="592"/>
      <c r="N649" s="592"/>
      <c r="O649" s="592"/>
      <c r="P649" s="591"/>
      <c r="Q649" s="592"/>
      <c r="R649" s="592"/>
      <c r="S649" s="592"/>
      <c r="T649" s="592"/>
      <c r="U649" s="591"/>
      <c r="V649" s="598"/>
      <c r="W649" s="592"/>
      <c r="X649" s="592"/>
      <c r="Y649" s="592"/>
      <c r="Z649" s="592"/>
      <c r="AA649" s="592"/>
      <c r="AB649" s="601"/>
      <c r="AC649" s="601"/>
      <c r="AD649" s="602"/>
      <c r="AE649" s="601"/>
      <c r="AF649" s="601"/>
      <c r="AG649" s="605"/>
      <c r="AH649" s="605"/>
      <c r="AI649" s="605"/>
      <c r="AJ649" s="605"/>
      <c r="AK649" s="605"/>
      <c r="AL649" s="605"/>
      <c r="AM649" s="605"/>
    </row>
    <row r="650" spans="1:54" ht="29.1" customHeight="1" thickBot="1" x14ac:dyDescent="0.3">
      <c r="A650" s="597"/>
      <c r="B650" s="592"/>
      <c r="C650" s="598"/>
      <c r="D650" s="592"/>
      <c r="E650" s="598"/>
      <c r="F650" s="591"/>
      <c r="G650" s="591"/>
      <c r="H650" s="599"/>
      <c r="I650" s="600"/>
      <c r="J650" s="600"/>
      <c r="K650" s="600"/>
      <c r="L650" s="592"/>
      <c r="M650" s="592"/>
      <c r="N650" s="592"/>
      <c r="O650" s="592"/>
      <c r="P650" s="591"/>
      <c r="Q650" s="592"/>
      <c r="R650" s="592"/>
      <c r="S650" s="592"/>
      <c r="T650" s="592"/>
      <c r="U650" s="591"/>
      <c r="V650" s="598"/>
      <c r="W650" s="592"/>
      <c r="X650" s="592"/>
      <c r="Y650" s="592"/>
      <c r="Z650" s="592"/>
      <c r="AA650" s="592"/>
      <c r="AB650" s="601"/>
      <c r="AC650" s="601"/>
      <c r="AD650" s="602"/>
      <c r="AE650" s="601"/>
      <c r="AF650" s="601"/>
      <c r="AG650" s="605"/>
      <c r="AH650" s="605"/>
      <c r="AI650" s="605"/>
      <c r="AJ650" s="605"/>
      <c r="AK650" s="605"/>
      <c r="AL650" s="605"/>
      <c r="AM650" s="605"/>
    </row>
    <row r="651" spans="1:54" ht="29.1" customHeight="1" thickBot="1" x14ac:dyDescent="0.3">
      <c r="A651" s="597"/>
      <c r="B651" s="592"/>
      <c r="C651" s="598"/>
      <c r="D651" s="592"/>
      <c r="E651" s="598"/>
      <c r="F651" s="591"/>
      <c r="G651" s="591"/>
      <c r="H651" s="599"/>
      <c r="I651" s="600"/>
      <c r="J651" s="600"/>
      <c r="K651" s="600"/>
      <c r="L651" s="592"/>
      <c r="M651" s="592"/>
      <c r="N651" s="592"/>
      <c r="O651" s="592"/>
      <c r="P651" s="591"/>
      <c r="Q651" s="592"/>
      <c r="R651" s="592"/>
      <c r="S651" s="592"/>
      <c r="T651" s="592"/>
      <c r="U651" s="591"/>
      <c r="V651" s="598"/>
      <c r="W651" s="592"/>
      <c r="X651" s="592"/>
      <c r="Y651" s="592"/>
      <c r="Z651" s="592"/>
      <c r="AA651" s="592"/>
      <c r="AB651" s="601"/>
      <c r="AC651" s="601"/>
      <c r="AD651" s="602"/>
      <c r="AE651" s="601"/>
      <c r="AF651" s="601"/>
      <c r="AG651" s="605"/>
      <c r="AH651" s="605"/>
      <c r="AI651" s="605"/>
      <c r="AJ651" s="605"/>
      <c r="AK651" s="605"/>
      <c r="AL651" s="605"/>
      <c r="AM651" s="605"/>
    </row>
    <row r="652" spans="1:54" ht="29.1" customHeight="1" thickBot="1" x14ac:dyDescent="0.3">
      <c r="A652" s="597"/>
      <c r="B652" s="592"/>
      <c r="C652" s="598"/>
      <c r="D652" s="592"/>
      <c r="E652" s="598"/>
      <c r="F652" s="591"/>
      <c r="G652" s="591"/>
      <c r="H652" s="599"/>
      <c r="I652" s="600"/>
      <c r="J652" s="600"/>
      <c r="K652" s="600"/>
      <c r="L652" s="592"/>
      <c r="M652" s="592"/>
      <c r="N652" s="592"/>
      <c r="O652" s="592"/>
      <c r="P652" s="591"/>
      <c r="Q652" s="592"/>
      <c r="R652" s="592"/>
      <c r="S652" s="592"/>
      <c r="T652" s="592"/>
      <c r="U652" s="591"/>
      <c r="V652" s="598"/>
      <c r="W652" s="592"/>
      <c r="X652" s="592"/>
      <c r="Y652" s="592"/>
      <c r="Z652" s="592"/>
      <c r="AA652" s="592"/>
      <c r="AB652" s="601"/>
      <c r="AC652" s="601"/>
      <c r="AD652" s="602"/>
      <c r="AE652" s="601"/>
      <c r="AF652" s="601"/>
      <c r="AG652" s="605"/>
      <c r="AH652" s="605"/>
      <c r="AI652" s="605"/>
      <c r="AJ652" s="605"/>
      <c r="AK652" s="605"/>
      <c r="AL652" s="605"/>
      <c r="AM652" s="605"/>
    </row>
    <row r="653" spans="1:54" ht="29.1" customHeight="1" thickBot="1" x14ac:dyDescent="0.3">
      <c r="A653" s="597"/>
      <c r="B653" s="592"/>
      <c r="C653" s="598"/>
      <c r="D653" s="592"/>
      <c r="E653" s="598"/>
      <c r="F653" s="591"/>
      <c r="G653" s="591"/>
      <c r="H653" s="599"/>
      <c r="I653" s="600"/>
      <c r="J653" s="600"/>
      <c r="K653" s="600"/>
      <c r="L653" s="592"/>
      <c r="M653" s="592"/>
      <c r="N653" s="592"/>
      <c r="O653" s="592"/>
      <c r="P653" s="591"/>
      <c r="Q653" s="592"/>
      <c r="R653" s="592"/>
      <c r="S653" s="592"/>
      <c r="T653" s="592"/>
      <c r="U653" s="591"/>
      <c r="V653" s="598"/>
      <c r="W653" s="592"/>
      <c r="X653" s="592"/>
      <c r="Y653" s="592"/>
      <c r="Z653" s="592"/>
      <c r="AA653" s="592"/>
      <c r="AB653" s="601"/>
      <c r="AC653" s="601"/>
      <c r="AD653" s="602"/>
      <c r="AE653" s="601"/>
      <c r="AF653" s="601"/>
      <c r="AG653" s="605"/>
      <c r="AH653" s="605"/>
      <c r="AI653" s="605"/>
      <c r="AJ653" s="605"/>
      <c r="AK653" s="605"/>
      <c r="AL653" s="605"/>
      <c r="AM653" s="605"/>
    </row>
    <row r="654" spans="1:54" ht="29.1" customHeight="1" thickBot="1" x14ac:dyDescent="0.3">
      <c r="A654" s="597"/>
      <c r="B654" s="592"/>
      <c r="C654" s="598"/>
      <c r="D654" s="592"/>
      <c r="E654" s="598"/>
      <c r="F654" s="591"/>
      <c r="G654" s="591"/>
      <c r="H654" s="599"/>
      <c r="I654" s="600"/>
      <c r="J654" s="600"/>
      <c r="K654" s="600"/>
      <c r="L654" s="592"/>
      <c r="M654" s="592"/>
      <c r="N654" s="592"/>
      <c r="O654" s="592"/>
      <c r="P654" s="591"/>
      <c r="Q654" s="592"/>
      <c r="R654" s="592"/>
      <c r="S654" s="592"/>
      <c r="T654" s="592"/>
      <c r="U654" s="591"/>
      <c r="V654" s="598"/>
      <c r="W654" s="592"/>
      <c r="X654" s="592"/>
      <c r="Y654" s="592"/>
      <c r="Z654" s="592"/>
      <c r="AA654" s="592"/>
      <c r="AB654" s="601"/>
      <c r="AC654" s="601"/>
      <c r="AD654" s="602"/>
      <c r="AE654" s="601"/>
      <c r="AF654" s="601"/>
      <c r="AG654" s="605"/>
      <c r="AH654" s="605"/>
      <c r="AI654" s="605"/>
      <c r="AJ654" s="605"/>
      <c r="AK654" s="605"/>
      <c r="AL654" s="605"/>
      <c r="AM654" s="605"/>
    </row>
    <row r="655" spans="1:54" ht="29.1" customHeight="1" thickBot="1" x14ac:dyDescent="0.3">
      <c r="A655" s="597"/>
      <c r="B655" s="592"/>
      <c r="C655" s="598"/>
      <c r="D655" s="592"/>
      <c r="E655" s="598"/>
      <c r="F655" s="591"/>
      <c r="G655" s="591"/>
      <c r="H655" s="599"/>
      <c r="I655" s="600"/>
      <c r="J655" s="600"/>
      <c r="K655" s="600"/>
      <c r="L655" s="592"/>
      <c r="M655" s="592"/>
      <c r="N655" s="592"/>
      <c r="O655" s="592"/>
      <c r="P655" s="591"/>
      <c r="Q655" s="592"/>
      <c r="R655" s="592"/>
      <c r="S655" s="592"/>
      <c r="T655" s="592"/>
      <c r="U655" s="591"/>
      <c r="V655" s="598"/>
      <c r="W655" s="592"/>
      <c r="X655" s="592"/>
      <c r="Y655" s="592"/>
      <c r="Z655" s="592"/>
      <c r="AA655" s="592"/>
      <c r="AB655" s="601"/>
      <c r="AC655" s="601"/>
      <c r="AD655" s="602"/>
      <c r="AE655" s="601"/>
      <c r="AF655" s="601"/>
      <c r="AG655" s="605"/>
      <c r="AH655" s="605"/>
      <c r="AI655" s="605"/>
      <c r="AJ655" s="605"/>
      <c r="AK655" s="605"/>
      <c r="AL655" s="605"/>
      <c r="AM655" s="605"/>
    </row>
    <row r="656" spans="1:54" ht="29.1" customHeight="1" thickBot="1" x14ac:dyDescent="0.3">
      <c r="A656" s="597"/>
      <c r="B656" s="592"/>
      <c r="C656" s="598"/>
      <c r="D656" s="592"/>
      <c r="E656" s="598"/>
      <c r="F656" s="591"/>
      <c r="G656" s="591"/>
      <c r="H656" s="599"/>
      <c r="I656" s="600"/>
      <c r="J656" s="600"/>
      <c r="K656" s="600"/>
      <c r="L656" s="592"/>
      <c r="M656" s="592"/>
      <c r="N656" s="592"/>
      <c r="O656" s="592"/>
      <c r="P656" s="591"/>
      <c r="Q656" s="592"/>
      <c r="R656" s="592"/>
      <c r="S656" s="592"/>
      <c r="T656" s="592"/>
      <c r="U656" s="591"/>
      <c r="V656" s="598"/>
      <c r="W656" s="592"/>
      <c r="X656" s="592"/>
      <c r="Y656" s="592"/>
      <c r="Z656" s="592"/>
      <c r="AA656" s="592"/>
      <c r="AB656" s="601"/>
      <c r="AC656" s="601"/>
      <c r="AD656" s="602"/>
      <c r="AE656" s="601"/>
      <c r="AF656" s="601"/>
      <c r="AG656" s="605"/>
      <c r="AH656" s="605"/>
      <c r="AI656" s="605"/>
      <c r="AJ656" s="605"/>
      <c r="AK656" s="605"/>
      <c r="AL656" s="605"/>
      <c r="AM656" s="605"/>
    </row>
    <row r="657" spans="1:39" ht="29.1" customHeight="1" thickBot="1" x14ac:dyDescent="0.3">
      <c r="A657" s="597"/>
      <c r="B657" s="592"/>
      <c r="C657" s="598"/>
      <c r="D657" s="592"/>
      <c r="E657" s="598"/>
      <c r="F657" s="591"/>
      <c r="G657" s="591"/>
      <c r="H657" s="599"/>
      <c r="I657" s="600"/>
      <c r="J657" s="600"/>
      <c r="K657" s="600"/>
      <c r="L657" s="592"/>
      <c r="M657" s="592"/>
      <c r="N657" s="592"/>
      <c r="O657" s="592"/>
      <c r="P657" s="591"/>
      <c r="Q657" s="592"/>
      <c r="R657" s="592"/>
      <c r="S657" s="592"/>
      <c r="T657" s="592"/>
      <c r="U657" s="591"/>
      <c r="V657" s="598"/>
      <c r="W657" s="592"/>
      <c r="X657" s="592"/>
      <c r="Y657" s="592"/>
      <c r="Z657" s="592"/>
      <c r="AA657" s="592"/>
      <c r="AB657" s="601"/>
      <c r="AC657" s="601"/>
      <c r="AD657" s="602"/>
      <c r="AE657" s="601"/>
      <c r="AF657" s="601"/>
      <c r="AG657" s="605"/>
      <c r="AH657" s="605"/>
      <c r="AI657" s="605"/>
      <c r="AJ657" s="605"/>
      <c r="AK657" s="605"/>
      <c r="AL657" s="605"/>
      <c r="AM657" s="605"/>
    </row>
    <row r="658" spans="1:39" ht="29.1" customHeight="1" thickBot="1" x14ac:dyDescent="0.3">
      <c r="A658" s="597"/>
      <c r="B658" s="592"/>
      <c r="C658" s="598"/>
      <c r="D658" s="592"/>
      <c r="E658" s="598"/>
      <c r="F658" s="591"/>
      <c r="G658" s="591"/>
      <c r="H658" s="599"/>
      <c r="I658" s="600"/>
      <c r="J658" s="600"/>
      <c r="K658" s="600"/>
      <c r="L658" s="592"/>
      <c r="M658" s="592"/>
      <c r="N658" s="592"/>
      <c r="O658" s="592"/>
      <c r="P658" s="591"/>
      <c r="Q658" s="592"/>
      <c r="R658" s="592"/>
      <c r="S658" s="592"/>
      <c r="T658" s="592"/>
      <c r="U658" s="591"/>
      <c r="V658" s="598"/>
      <c r="W658" s="592"/>
      <c r="X658" s="592"/>
      <c r="Y658" s="592"/>
      <c r="Z658" s="592"/>
      <c r="AA658" s="592"/>
      <c r="AB658" s="601"/>
      <c r="AC658" s="601"/>
      <c r="AD658" s="602"/>
      <c r="AE658" s="601"/>
      <c r="AF658" s="601"/>
      <c r="AG658" s="605"/>
      <c r="AH658" s="605"/>
      <c r="AI658" s="605"/>
      <c r="AJ658" s="605"/>
      <c r="AK658" s="605"/>
      <c r="AL658" s="605"/>
      <c r="AM658" s="605"/>
    </row>
    <row r="659" spans="1:39" ht="29.1" customHeight="1" thickBot="1" x14ac:dyDescent="0.3">
      <c r="A659" s="597"/>
      <c r="B659" s="592"/>
      <c r="C659" s="598"/>
      <c r="D659" s="592"/>
      <c r="E659" s="598"/>
      <c r="F659" s="591"/>
      <c r="G659" s="591"/>
      <c r="H659" s="599"/>
      <c r="I659" s="600"/>
      <c r="J659" s="600"/>
      <c r="K659" s="600"/>
      <c r="L659" s="592"/>
      <c r="M659" s="592"/>
      <c r="N659" s="592"/>
      <c r="O659" s="592"/>
      <c r="P659" s="591"/>
      <c r="Q659" s="592"/>
      <c r="R659" s="592"/>
      <c r="S659" s="592"/>
      <c r="T659" s="592"/>
      <c r="U659" s="591"/>
      <c r="V659" s="598"/>
      <c r="W659" s="592"/>
      <c r="X659" s="592"/>
      <c r="Y659" s="592"/>
      <c r="Z659" s="592"/>
      <c r="AA659" s="592"/>
      <c r="AB659" s="601"/>
      <c r="AC659" s="601"/>
      <c r="AD659" s="602"/>
      <c r="AE659" s="601"/>
      <c r="AF659" s="601"/>
      <c r="AG659" s="605"/>
      <c r="AH659" s="605"/>
      <c r="AI659" s="605"/>
      <c r="AJ659" s="605"/>
      <c r="AK659" s="605"/>
      <c r="AL659" s="605"/>
      <c r="AM659" s="605"/>
    </row>
    <row r="660" spans="1:39" ht="29.1" customHeight="1" thickBot="1" x14ac:dyDescent="0.3">
      <c r="A660" s="597"/>
      <c r="B660" s="592"/>
      <c r="C660" s="598"/>
      <c r="D660" s="592"/>
      <c r="E660" s="598"/>
      <c r="F660" s="591"/>
      <c r="G660" s="591"/>
      <c r="H660" s="599"/>
      <c r="I660" s="600"/>
      <c r="J660" s="600"/>
      <c r="K660" s="600"/>
      <c r="L660" s="592"/>
      <c r="M660" s="592"/>
      <c r="N660" s="592"/>
      <c r="O660" s="592"/>
      <c r="P660" s="591"/>
      <c r="Q660" s="592"/>
      <c r="R660" s="592"/>
      <c r="S660" s="592"/>
      <c r="T660" s="592"/>
      <c r="U660" s="591"/>
      <c r="V660" s="598"/>
      <c r="W660" s="592"/>
      <c r="X660" s="592"/>
      <c r="Y660" s="592"/>
      <c r="Z660" s="592"/>
      <c r="AA660" s="592"/>
      <c r="AB660" s="601"/>
      <c r="AC660" s="601"/>
      <c r="AD660" s="602"/>
      <c r="AE660" s="601"/>
      <c r="AF660" s="601"/>
      <c r="AG660" s="605"/>
      <c r="AH660" s="605"/>
      <c r="AI660" s="605"/>
      <c r="AJ660" s="605"/>
      <c r="AK660" s="605"/>
      <c r="AL660" s="605"/>
      <c r="AM660" s="605"/>
    </row>
    <row r="661" spans="1:39" ht="29.1" customHeight="1" thickBot="1" x14ac:dyDescent="0.3">
      <c r="A661" s="597"/>
      <c r="B661" s="592"/>
      <c r="C661" s="598"/>
      <c r="D661" s="592"/>
      <c r="E661" s="598"/>
      <c r="F661" s="591"/>
      <c r="G661" s="591"/>
      <c r="H661" s="599"/>
      <c r="I661" s="600"/>
      <c r="J661" s="600"/>
      <c r="K661" s="600"/>
      <c r="L661" s="592"/>
      <c r="M661" s="592"/>
      <c r="N661" s="592"/>
      <c r="O661" s="592"/>
      <c r="P661" s="591"/>
      <c r="Q661" s="592"/>
      <c r="R661" s="592"/>
      <c r="S661" s="592"/>
      <c r="T661" s="592"/>
      <c r="U661" s="591"/>
      <c r="V661" s="598"/>
      <c r="W661" s="592"/>
      <c r="X661" s="592"/>
      <c r="Y661" s="592"/>
      <c r="Z661" s="592"/>
      <c r="AA661" s="592"/>
      <c r="AB661" s="601"/>
      <c r="AC661" s="601"/>
      <c r="AD661" s="602"/>
      <c r="AE661" s="601"/>
      <c r="AF661" s="601"/>
      <c r="AG661" s="605"/>
      <c r="AH661" s="605"/>
      <c r="AI661" s="605"/>
      <c r="AJ661" s="605"/>
      <c r="AK661" s="605"/>
      <c r="AL661" s="605"/>
      <c r="AM661" s="605"/>
    </row>
    <row r="662" spans="1:39" ht="29.1" customHeight="1" thickBot="1" x14ac:dyDescent="0.3">
      <c r="A662" s="597"/>
      <c r="B662" s="592"/>
      <c r="C662" s="598"/>
      <c r="D662" s="592"/>
      <c r="E662" s="598"/>
      <c r="F662" s="591"/>
      <c r="G662" s="591"/>
      <c r="H662" s="599"/>
      <c r="I662" s="600"/>
      <c r="J662" s="600"/>
      <c r="K662" s="600"/>
      <c r="L662" s="592"/>
      <c r="M662" s="592"/>
      <c r="N662" s="592"/>
      <c r="O662" s="592"/>
      <c r="P662" s="591"/>
      <c r="Q662" s="592"/>
      <c r="R662" s="592"/>
      <c r="S662" s="592"/>
      <c r="T662" s="592"/>
      <c r="U662" s="591"/>
      <c r="V662" s="598"/>
      <c r="W662" s="592"/>
      <c r="X662" s="592"/>
      <c r="Y662" s="592"/>
      <c r="Z662" s="592"/>
      <c r="AA662" s="592"/>
      <c r="AB662" s="601"/>
      <c r="AC662" s="601"/>
      <c r="AD662" s="602"/>
      <c r="AE662" s="601"/>
      <c r="AF662" s="601"/>
      <c r="AG662" s="605"/>
      <c r="AH662" s="605"/>
      <c r="AI662" s="605"/>
      <c r="AJ662" s="605"/>
      <c r="AK662" s="605"/>
      <c r="AL662" s="605"/>
      <c r="AM662" s="605"/>
    </row>
    <row r="663" spans="1:39" ht="29.1" customHeight="1" thickBot="1" x14ac:dyDescent="0.3">
      <c r="A663" s="597"/>
      <c r="B663" s="592"/>
      <c r="C663" s="598"/>
      <c r="D663" s="592"/>
      <c r="E663" s="598"/>
      <c r="F663" s="591"/>
      <c r="G663" s="591"/>
      <c r="H663" s="599"/>
      <c r="I663" s="600"/>
      <c r="J663" s="600"/>
      <c r="K663" s="600"/>
      <c r="L663" s="592"/>
      <c r="M663" s="592"/>
      <c r="N663" s="592"/>
      <c r="O663" s="592"/>
      <c r="P663" s="591"/>
      <c r="Q663" s="592"/>
      <c r="R663" s="592"/>
      <c r="S663" s="592"/>
      <c r="T663" s="592"/>
      <c r="U663" s="591"/>
      <c r="V663" s="598"/>
      <c r="W663" s="592"/>
      <c r="X663" s="592"/>
      <c r="Y663" s="592"/>
      <c r="Z663" s="592"/>
      <c r="AA663" s="592"/>
      <c r="AB663" s="601"/>
      <c r="AC663" s="601"/>
      <c r="AD663" s="602"/>
      <c r="AE663" s="601"/>
      <c r="AF663" s="601"/>
      <c r="AG663" s="605"/>
      <c r="AH663" s="605"/>
      <c r="AI663" s="605"/>
      <c r="AJ663" s="605"/>
      <c r="AK663" s="605"/>
      <c r="AL663" s="605"/>
      <c r="AM663" s="605"/>
    </row>
    <row r="664" spans="1:39" ht="29.1" customHeight="1" thickBot="1" x14ac:dyDescent="0.3">
      <c r="A664" s="597"/>
      <c r="B664" s="592"/>
      <c r="C664" s="598"/>
      <c r="D664" s="592"/>
      <c r="E664" s="598"/>
      <c r="F664" s="591"/>
      <c r="G664" s="591"/>
      <c r="H664" s="599"/>
      <c r="I664" s="600"/>
      <c r="J664" s="600"/>
      <c r="K664" s="600"/>
      <c r="L664" s="592"/>
      <c r="M664" s="592"/>
      <c r="N664" s="592"/>
      <c r="O664" s="592"/>
      <c r="P664" s="591"/>
      <c r="Q664" s="592"/>
      <c r="R664" s="592"/>
      <c r="S664" s="592"/>
      <c r="T664" s="592"/>
      <c r="U664" s="591"/>
      <c r="V664" s="598"/>
      <c r="W664" s="592"/>
      <c r="X664" s="592"/>
      <c r="Y664" s="592"/>
      <c r="Z664" s="592"/>
      <c r="AA664" s="592"/>
      <c r="AB664" s="601"/>
      <c r="AC664" s="601"/>
      <c r="AD664" s="602"/>
      <c r="AE664" s="601"/>
      <c r="AF664" s="601"/>
      <c r="AG664" s="605"/>
      <c r="AH664" s="605"/>
      <c r="AI664" s="605"/>
      <c r="AJ664" s="605"/>
      <c r="AK664" s="605"/>
      <c r="AL664" s="605"/>
      <c r="AM664" s="605"/>
    </row>
    <row r="665" spans="1:39" ht="29.1" customHeight="1" thickBot="1" x14ac:dyDescent="0.3">
      <c r="A665" s="597"/>
      <c r="B665" s="592"/>
      <c r="C665" s="598"/>
      <c r="D665" s="592"/>
      <c r="E665" s="598"/>
      <c r="F665" s="591"/>
      <c r="G665" s="591"/>
      <c r="H665" s="599"/>
      <c r="I665" s="600"/>
      <c r="J665" s="600"/>
      <c r="K665" s="600"/>
      <c r="L665" s="592"/>
      <c r="M665" s="592"/>
      <c r="N665" s="592"/>
      <c r="O665" s="592"/>
      <c r="P665" s="591"/>
      <c r="Q665" s="592"/>
      <c r="R665" s="592"/>
      <c r="S665" s="592"/>
      <c r="T665" s="592"/>
      <c r="U665" s="591"/>
      <c r="V665" s="598"/>
      <c r="W665" s="592"/>
      <c r="X665" s="592"/>
      <c r="Y665" s="592"/>
      <c r="Z665" s="592"/>
      <c r="AA665" s="592"/>
      <c r="AB665" s="601"/>
      <c r="AC665" s="601"/>
      <c r="AD665" s="602"/>
      <c r="AE665" s="601"/>
      <c r="AF665" s="601"/>
      <c r="AG665" s="605"/>
      <c r="AH665" s="605"/>
      <c r="AI665" s="605"/>
      <c r="AJ665" s="605"/>
      <c r="AK665" s="605"/>
      <c r="AL665" s="605"/>
      <c r="AM665" s="605"/>
    </row>
    <row r="666" spans="1:39" ht="29.1" customHeight="1" thickBot="1" x14ac:dyDescent="0.3">
      <c r="A666" s="597"/>
      <c r="B666" s="592"/>
      <c r="C666" s="598"/>
      <c r="D666" s="592"/>
      <c r="E666" s="598"/>
      <c r="F666" s="591"/>
      <c r="G666" s="591"/>
      <c r="H666" s="599"/>
      <c r="I666" s="600"/>
      <c r="J666" s="600"/>
      <c r="K666" s="600"/>
      <c r="L666" s="592"/>
      <c r="M666" s="592"/>
      <c r="N666" s="592"/>
      <c r="O666" s="592"/>
      <c r="P666" s="591"/>
      <c r="Q666" s="592"/>
      <c r="R666" s="592"/>
      <c r="S666" s="592"/>
      <c r="T666" s="592"/>
      <c r="U666" s="591"/>
      <c r="V666" s="598"/>
      <c r="W666" s="592"/>
      <c r="X666" s="592"/>
      <c r="Y666" s="592"/>
      <c r="Z666" s="592"/>
      <c r="AA666" s="592"/>
      <c r="AB666" s="601"/>
      <c r="AC666" s="601"/>
      <c r="AD666" s="602"/>
      <c r="AE666" s="601"/>
      <c r="AF666" s="601"/>
      <c r="AG666" s="605"/>
      <c r="AH666" s="605"/>
      <c r="AI666" s="605"/>
      <c r="AJ666" s="605"/>
      <c r="AK666" s="605"/>
      <c r="AL666" s="605"/>
      <c r="AM666" s="605"/>
    </row>
    <row r="667" spans="1:39" ht="29.1" customHeight="1" thickBot="1" x14ac:dyDescent="0.3">
      <c r="A667" s="597"/>
      <c r="B667" s="592"/>
      <c r="C667" s="598"/>
      <c r="D667" s="592"/>
      <c r="E667" s="598"/>
      <c r="F667" s="591"/>
      <c r="G667" s="591"/>
      <c r="H667" s="599"/>
      <c r="I667" s="600"/>
      <c r="J667" s="600"/>
      <c r="K667" s="600"/>
      <c r="L667" s="592"/>
      <c r="M667" s="592"/>
      <c r="N667" s="592"/>
      <c r="O667" s="592"/>
      <c r="P667" s="591"/>
      <c r="Q667" s="592"/>
      <c r="R667" s="592"/>
      <c r="S667" s="592"/>
      <c r="T667" s="592"/>
      <c r="U667" s="591"/>
      <c r="V667" s="598"/>
      <c r="W667" s="592"/>
      <c r="X667" s="592"/>
      <c r="Y667" s="592"/>
      <c r="Z667" s="592"/>
      <c r="AA667" s="592"/>
      <c r="AB667" s="601"/>
      <c r="AC667" s="601"/>
      <c r="AD667" s="602"/>
      <c r="AE667" s="601"/>
      <c r="AF667" s="601"/>
      <c r="AG667" s="605"/>
      <c r="AH667" s="605"/>
      <c r="AI667" s="605"/>
      <c r="AJ667" s="605"/>
      <c r="AK667" s="605"/>
      <c r="AL667" s="605"/>
      <c r="AM667" s="605"/>
    </row>
    <row r="668" spans="1:39" ht="29.1" customHeight="1" thickBot="1" x14ac:dyDescent="0.3">
      <c r="A668" s="597"/>
      <c r="B668" s="592"/>
      <c r="C668" s="598"/>
      <c r="D668" s="592"/>
      <c r="E668" s="598"/>
      <c r="F668" s="591"/>
      <c r="G668" s="591"/>
      <c r="H668" s="599"/>
      <c r="I668" s="600"/>
      <c r="J668" s="600"/>
      <c r="K668" s="600"/>
      <c r="L668" s="592"/>
      <c r="M668" s="592"/>
      <c r="N668" s="592"/>
      <c r="O668" s="592"/>
      <c r="P668" s="591"/>
      <c r="Q668" s="592"/>
      <c r="R668" s="592"/>
      <c r="S668" s="592"/>
      <c r="T668" s="592"/>
      <c r="U668" s="591"/>
      <c r="V668" s="598"/>
      <c r="W668" s="592"/>
      <c r="X668" s="592"/>
      <c r="Y668" s="592"/>
      <c r="Z668" s="592"/>
      <c r="AA668" s="592"/>
      <c r="AB668" s="601"/>
      <c r="AC668" s="601"/>
      <c r="AD668" s="602"/>
      <c r="AE668" s="601"/>
      <c r="AF668" s="601"/>
      <c r="AG668" s="605"/>
      <c r="AH668" s="605"/>
      <c r="AI668" s="605"/>
      <c r="AJ668" s="605"/>
      <c r="AK668" s="605"/>
      <c r="AL668" s="605"/>
      <c r="AM668" s="605"/>
    </row>
    <row r="669" spans="1:39" ht="29.1" customHeight="1" thickBot="1" x14ac:dyDescent="0.3">
      <c r="A669" s="597"/>
      <c r="B669" s="592"/>
      <c r="C669" s="598"/>
      <c r="D669" s="592"/>
      <c r="E669" s="598"/>
      <c r="F669" s="591"/>
      <c r="G669" s="591"/>
      <c r="H669" s="599"/>
      <c r="I669" s="600"/>
      <c r="J669" s="600"/>
      <c r="K669" s="600"/>
      <c r="L669" s="592"/>
      <c r="M669" s="592"/>
      <c r="N669" s="592"/>
      <c r="O669" s="592"/>
      <c r="P669" s="591"/>
      <c r="Q669" s="592"/>
      <c r="R669" s="592"/>
      <c r="S669" s="592"/>
      <c r="T669" s="592"/>
      <c r="U669" s="591"/>
      <c r="V669" s="598"/>
      <c r="W669" s="592"/>
      <c r="X669" s="592"/>
      <c r="Y669" s="592"/>
      <c r="Z669" s="592"/>
      <c r="AA669" s="592"/>
      <c r="AB669" s="601"/>
      <c r="AC669" s="601"/>
      <c r="AD669" s="602"/>
      <c r="AE669" s="601"/>
      <c r="AF669" s="601"/>
      <c r="AG669" s="605"/>
      <c r="AH669" s="605"/>
      <c r="AI669" s="605"/>
      <c r="AJ669" s="605"/>
      <c r="AK669" s="605"/>
      <c r="AL669" s="605"/>
      <c r="AM669" s="605"/>
    </row>
    <row r="670" spans="1:39" ht="29.1" customHeight="1" thickBot="1" x14ac:dyDescent="0.3">
      <c r="A670" s="597"/>
      <c r="B670" s="592"/>
      <c r="C670" s="598"/>
      <c r="D670" s="592"/>
      <c r="E670" s="598"/>
      <c r="F670" s="591"/>
      <c r="G670" s="591"/>
      <c r="H670" s="599"/>
      <c r="I670" s="600"/>
      <c r="J670" s="600"/>
      <c r="K670" s="600"/>
      <c r="L670" s="592"/>
      <c r="M670" s="592"/>
      <c r="N670" s="592"/>
      <c r="O670" s="592"/>
      <c r="P670" s="591"/>
      <c r="Q670" s="592"/>
      <c r="R670" s="592"/>
      <c r="S670" s="592"/>
      <c r="T670" s="592"/>
      <c r="U670" s="591"/>
      <c r="V670" s="598"/>
      <c r="W670" s="592"/>
      <c r="X670" s="592"/>
      <c r="Y670" s="592"/>
      <c r="Z670" s="592"/>
      <c r="AA670" s="592"/>
      <c r="AB670" s="601"/>
      <c r="AC670" s="601"/>
      <c r="AD670" s="602"/>
      <c r="AE670" s="601"/>
      <c r="AF670" s="601"/>
      <c r="AG670" s="605"/>
      <c r="AH670" s="605"/>
      <c r="AI670" s="605"/>
      <c r="AJ670" s="605"/>
      <c r="AK670" s="605"/>
      <c r="AL670" s="605"/>
      <c r="AM670" s="605"/>
    </row>
    <row r="671" spans="1:39" ht="29.1" customHeight="1" thickBot="1" x14ac:dyDescent="0.3">
      <c r="A671" s="597"/>
      <c r="B671" s="592"/>
      <c r="C671" s="598"/>
      <c r="D671" s="592"/>
      <c r="E671" s="598"/>
      <c r="F671" s="591"/>
      <c r="G671" s="591"/>
      <c r="H671" s="599"/>
      <c r="I671" s="600"/>
      <c r="J671" s="600"/>
      <c r="K671" s="600"/>
      <c r="L671" s="592"/>
      <c r="M671" s="592"/>
      <c r="N671" s="592"/>
      <c r="O671" s="592"/>
      <c r="P671" s="591"/>
      <c r="Q671" s="592"/>
      <c r="R671" s="592"/>
      <c r="S671" s="592"/>
      <c r="T671" s="592"/>
      <c r="U671" s="591"/>
      <c r="V671" s="598"/>
      <c r="W671" s="592"/>
      <c r="X671" s="592"/>
      <c r="Y671" s="592"/>
      <c r="Z671" s="592"/>
      <c r="AA671" s="592"/>
      <c r="AB671" s="601"/>
      <c r="AC671" s="601"/>
      <c r="AD671" s="602"/>
      <c r="AE671" s="601"/>
      <c r="AF671" s="601"/>
      <c r="AG671" s="605"/>
      <c r="AH671" s="605"/>
      <c r="AI671" s="605"/>
      <c r="AJ671" s="605"/>
      <c r="AK671" s="605"/>
      <c r="AL671" s="605"/>
      <c r="AM671" s="605"/>
    </row>
    <row r="672" spans="1:39" ht="29.1" customHeight="1" thickBot="1" x14ac:dyDescent="0.3">
      <c r="A672" s="597"/>
      <c r="B672" s="592"/>
      <c r="C672" s="598"/>
      <c r="D672" s="592"/>
      <c r="E672" s="598"/>
      <c r="F672" s="591"/>
      <c r="G672" s="591"/>
      <c r="H672" s="599"/>
      <c r="I672" s="600"/>
      <c r="J672" s="600"/>
      <c r="K672" s="600"/>
      <c r="L672" s="592"/>
      <c r="M672" s="592"/>
      <c r="N672" s="592"/>
      <c r="O672" s="592"/>
      <c r="P672" s="591"/>
      <c r="Q672" s="592"/>
      <c r="R672" s="592"/>
      <c r="S672" s="592"/>
      <c r="T672" s="592"/>
      <c r="U672" s="591"/>
      <c r="V672" s="598"/>
      <c r="W672" s="592"/>
      <c r="X672" s="592"/>
      <c r="Y672" s="592"/>
      <c r="Z672" s="592"/>
      <c r="AA672" s="592"/>
      <c r="AB672" s="601"/>
      <c r="AC672" s="601"/>
      <c r="AD672" s="602"/>
      <c r="AE672" s="601"/>
      <c r="AF672" s="601"/>
      <c r="AG672" s="605"/>
      <c r="AH672" s="605"/>
      <c r="AI672" s="605"/>
      <c r="AJ672" s="605"/>
      <c r="AK672" s="605"/>
      <c r="AL672" s="605"/>
      <c r="AM672" s="605"/>
    </row>
    <row r="673" spans="1:39" ht="29.1" customHeight="1" thickBot="1" x14ac:dyDescent="0.3">
      <c r="A673" s="597"/>
      <c r="B673" s="592"/>
      <c r="C673" s="598"/>
      <c r="D673" s="592"/>
      <c r="E673" s="598"/>
      <c r="F673" s="591"/>
      <c r="G673" s="591"/>
      <c r="H673" s="599"/>
      <c r="I673" s="600"/>
      <c r="J673" s="600"/>
      <c r="K673" s="600"/>
      <c r="L673" s="592"/>
      <c r="M673" s="592"/>
      <c r="N673" s="592"/>
      <c r="O673" s="592"/>
      <c r="P673" s="591"/>
      <c r="Q673" s="592"/>
      <c r="R673" s="592"/>
      <c r="S673" s="592"/>
      <c r="T673" s="592"/>
      <c r="U673" s="591"/>
      <c r="V673" s="598"/>
      <c r="W673" s="592"/>
      <c r="X673" s="592"/>
      <c r="Y673" s="592"/>
      <c r="Z673" s="592"/>
      <c r="AA673" s="592"/>
      <c r="AB673" s="601"/>
      <c r="AC673" s="601"/>
      <c r="AD673" s="602"/>
      <c r="AE673" s="601"/>
      <c r="AF673" s="601"/>
      <c r="AG673" s="605"/>
      <c r="AH673" s="605"/>
      <c r="AI673" s="605"/>
      <c r="AJ673" s="605"/>
      <c r="AK673" s="605"/>
      <c r="AL673" s="605"/>
      <c r="AM673" s="605"/>
    </row>
    <row r="674" spans="1:39" ht="29.1" customHeight="1" thickBot="1" x14ac:dyDescent="0.3">
      <c r="A674" s="597"/>
      <c r="B674" s="592"/>
      <c r="C674" s="598"/>
      <c r="D674" s="592"/>
      <c r="E674" s="598"/>
      <c r="F674" s="591"/>
      <c r="G674" s="591"/>
      <c r="H674" s="599"/>
      <c r="I674" s="600"/>
      <c r="J674" s="600"/>
      <c r="K674" s="600"/>
      <c r="L674" s="592"/>
      <c r="M674" s="592"/>
      <c r="N674" s="592"/>
      <c r="O674" s="592"/>
      <c r="P674" s="591"/>
      <c r="Q674" s="592"/>
      <c r="R674" s="592"/>
      <c r="S674" s="592"/>
      <c r="T674" s="592"/>
      <c r="U674" s="591"/>
      <c r="V674" s="598"/>
      <c r="W674" s="592"/>
      <c r="X674" s="592"/>
      <c r="Y674" s="592"/>
      <c r="Z674" s="592"/>
      <c r="AA674" s="592"/>
      <c r="AB674" s="601"/>
      <c r="AC674" s="601"/>
      <c r="AD674" s="602"/>
      <c r="AE674" s="601"/>
      <c r="AF674" s="601"/>
      <c r="AG674" s="605"/>
      <c r="AH674" s="605"/>
      <c r="AI674" s="605"/>
      <c r="AJ674" s="605"/>
      <c r="AK674" s="605"/>
      <c r="AL674" s="605"/>
      <c r="AM674" s="605"/>
    </row>
    <row r="675" spans="1:39" ht="29.1" customHeight="1" thickBot="1" x14ac:dyDescent="0.3">
      <c r="A675" s="597"/>
      <c r="B675" s="592"/>
      <c r="C675" s="598"/>
      <c r="D675" s="592"/>
      <c r="E675" s="598"/>
      <c r="F675" s="591"/>
      <c r="G675" s="591"/>
      <c r="H675" s="599"/>
      <c r="I675" s="600"/>
      <c r="J675" s="600"/>
      <c r="K675" s="600"/>
      <c r="L675" s="592"/>
      <c r="M675" s="592"/>
      <c r="N675" s="592"/>
      <c r="O675" s="592"/>
      <c r="P675" s="591"/>
      <c r="Q675" s="592"/>
      <c r="R675" s="592"/>
      <c r="S675" s="592"/>
      <c r="T675" s="592"/>
      <c r="U675" s="591"/>
      <c r="V675" s="598"/>
      <c r="W675" s="592"/>
      <c r="X675" s="592"/>
      <c r="Y675" s="592"/>
      <c r="Z675" s="592"/>
      <c r="AA675" s="592"/>
      <c r="AB675" s="601"/>
      <c r="AC675" s="601"/>
      <c r="AD675" s="602"/>
      <c r="AE675" s="601"/>
      <c r="AF675" s="601"/>
      <c r="AG675" s="605"/>
      <c r="AH675" s="605"/>
      <c r="AI675" s="605"/>
      <c r="AJ675" s="605"/>
      <c r="AK675" s="605"/>
      <c r="AL675" s="605"/>
      <c r="AM675" s="605"/>
    </row>
    <row r="676" spans="1:39" ht="29.1" customHeight="1" thickBot="1" x14ac:dyDescent="0.3">
      <c r="A676" s="597"/>
      <c r="B676" s="592"/>
      <c r="C676" s="598"/>
      <c r="D676" s="592"/>
      <c r="E676" s="598"/>
      <c r="F676" s="591"/>
      <c r="G676" s="591"/>
      <c r="H676" s="599"/>
      <c r="I676" s="600"/>
      <c r="J676" s="600"/>
      <c r="K676" s="600"/>
      <c r="L676" s="592"/>
      <c r="M676" s="592"/>
      <c r="N676" s="592"/>
      <c r="O676" s="592"/>
      <c r="P676" s="591"/>
      <c r="Q676" s="592"/>
      <c r="R676" s="592"/>
      <c r="S676" s="592"/>
      <c r="T676" s="592"/>
      <c r="U676" s="591"/>
      <c r="V676" s="598"/>
      <c r="W676" s="592"/>
      <c r="X676" s="592"/>
      <c r="Y676" s="592"/>
      <c r="Z676" s="592"/>
      <c r="AA676" s="592"/>
      <c r="AB676" s="601"/>
      <c r="AC676" s="601"/>
      <c r="AD676" s="602"/>
      <c r="AE676" s="601"/>
      <c r="AF676" s="601"/>
      <c r="AG676" s="605"/>
      <c r="AH676" s="605"/>
      <c r="AI676" s="605"/>
      <c r="AJ676" s="605"/>
      <c r="AK676" s="605"/>
      <c r="AL676" s="605"/>
      <c r="AM676" s="605"/>
    </row>
    <row r="677" spans="1:39" ht="29.1" customHeight="1" thickBot="1" x14ac:dyDescent="0.3">
      <c r="A677" s="597"/>
      <c r="B677" s="592"/>
      <c r="C677" s="598"/>
      <c r="D677" s="592"/>
      <c r="E677" s="598"/>
      <c r="F677" s="591"/>
      <c r="G677" s="591"/>
      <c r="H677" s="599"/>
      <c r="I677" s="600"/>
      <c r="J677" s="600"/>
      <c r="K677" s="600"/>
      <c r="L677" s="592"/>
      <c r="M677" s="592"/>
      <c r="N677" s="592"/>
      <c r="O677" s="592"/>
      <c r="P677" s="591"/>
      <c r="Q677" s="592"/>
      <c r="R677" s="592"/>
      <c r="S677" s="592"/>
      <c r="T677" s="592"/>
      <c r="U677" s="591"/>
      <c r="V677" s="598"/>
      <c r="W677" s="592"/>
      <c r="X677" s="592"/>
      <c r="Y677" s="592"/>
      <c r="Z677" s="592"/>
      <c r="AA677" s="592"/>
      <c r="AB677" s="601"/>
      <c r="AC677" s="601"/>
      <c r="AD677" s="602"/>
      <c r="AE677" s="601"/>
      <c r="AF677" s="601"/>
      <c r="AG677" s="605"/>
      <c r="AH677" s="605"/>
      <c r="AI677" s="605"/>
      <c r="AJ677" s="605"/>
      <c r="AK677" s="605"/>
      <c r="AL677" s="605"/>
      <c r="AM677" s="605"/>
    </row>
    <row r="678" spans="1:39" ht="29.1" customHeight="1" x14ac:dyDescent="0.25">
      <c r="A678" s="585"/>
      <c r="B678" s="586"/>
      <c r="C678" s="583"/>
      <c r="D678" s="587"/>
      <c r="E678" s="582"/>
      <c r="F678" s="568"/>
      <c r="G678" s="568"/>
      <c r="H678" s="568"/>
      <c r="I678" s="568"/>
      <c r="J678" s="568"/>
      <c r="K678" s="568"/>
      <c r="L678" s="579"/>
      <c r="M678" s="563"/>
      <c r="N678" s="587"/>
      <c r="O678" s="563"/>
      <c r="P678" s="588"/>
      <c r="Q678" s="563"/>
      <c r="R678" s="563"/>
      <c r="S678" s="563"/>
      <c r="T678" s="565"/>
      <c r="U678" s="584"/>
      <c r="V678" s="571"/>
      <c r="W678" s="570"/>
      <c r="X678" s="569"/>
      <c r="Y678" s="569"/>
      <c r="Z678" s="566"/>
      <c r="AA678" s="566"/>
      <c r="AB678" s="589"/>
      <c r="AC678" s="589"/>
      <c r="AD678" s="564"/>
      <c r="AE678" s="563"/>
      <c r="AF678" s="563"/>
    </row>
    <row r="679" spans="1:39" ht="29.1" customHeight="1" x14ac:dyDescent="0.25">
      <c r="A679" s="585"/>
      <c r="B679" s="586"/>
      <c r="C679" s="583"/>
      <c r="D679" s="587"/>
      <c r="E679" s="582"/>
      <c r="F679" s="568"/>
      <c r="G679" s="568"/>
      <c r="H679" s="568"/>
      <c r="I679" s="568"/>
      <c r="J679" s="568"/>
      <c r="K679" s="568"/>
      <c r="L679" s="579"/>
      <c r="M679" s="563"/>
      <c r="N679" s="587"/>
      <c r="O679" s="563"/>
      <c r="P679" s="588"/>
      <c r="Q679" s="563"/>
      <c r="R679" s="563"/>
      <c r="S679" s="563"/>
      <c r="T679" s="565"/>
      <c r="U679" s="584"/>
      <c r="V679" s="571"/>
      <c r="W679" s="570"/>
      <c r="X679" s="569"/>
      <c r="Y679" s="569"/>
      <c r="Z679" s="566"/>
      <c r="AA679" s="566"/>
      <c r="AB679" s="589"/>
      <c r="AC679" s="589"/>
      <c r="AD679" s="564"/>
      <c r="AE679" s="563"/>
      <c r="AF679" s="563"/>
    </row>
    <row r="680" spans="1:39" ht="29.1" customHeight="1" x14ac:dyDescent="0.25">
      <c r="A680" s="585"/>
      <c r="B680" s="586"/>
      <c r="C680" s="583"/>
      <c r="D680" s="587"/>
      <c r="E680" s="582"/>
      <c r="F680" s="568"/>
      <c r="G680" s="568"/>
      <c r="H680" s="568"/>
      <c r="I680" s="568"/>
      <c r="J680" s="568"/>
      <c r="K680" s="568"/>
      <c r="L680" s="579"/>
      <c r="M680" s="563"/>
      <c r="N680" s="587"/>
      <c r="O680" s="563"/>
      <c r="P680" s="588"/>
      <c r="Q680" s="563"/>
      <c r="R680" s="563"/>
      <c r="S680" s="563"/>
      <c r="T680" s="565"/>
      <c r="U680" s="584"/>
      <c r="V680" s="571"/>
      <c r="W680" s="570"/>
      <c r="X680" s="569"/>
      <c r="Y680" s="569"/>
      <c r="Z680" s="566"/>
      <c r="AA680" s="566"/>
      <c r="AB680" s="589"/>
      <c r="AC680" s="589"/>
      <c r="AD680" s="564"/>
      <c r="AE680" s="563"/>
      <c r="AF680" s="563"/>
    </row>
    <row r="681" spans="1:39" ht="29.1" customHeight="1" x14ac:dyDescent="0.25">
      <c r="A681" s="585"/>
      <c r="B681" s="586"/>
      <c r="C681" s="583"/>
      <c r="D681" s="587"/>
      <c r="E681" s="582"/>
      <c r="F681" s="568"/>
      <c r="G681" s="568"/>
      <c r="H681" s="568"/>
      <c r="I681" s="568"/>
      <c r="J681" s="568"/>
      <c r="K681" s="568"/>
      <c r="L681" s="579"/>
      <c r="M681" s="563"/>
      <c r="N681" s="587"/>
      <c r="O681" s="563"/>
      <c r="P681" s="588"/>
      <c r="Q681" s="563"/>
      <c r="R681" s="563"/>
      <c r="S681" s="563"/>
      <c r="T681" s="565"/>
      <c r="U681" s="584"/>
      <c r="V681" s="571"/>
      <c r="W681" s="570"/>
      <c r="X681" s="569"/>
      <c r="Y681" s="569"/>
      <c r="Z681" s="566"/>
      <c r="AA681" s="566"/>
      <c r="AB681" s="589"/>
      <c r="AC681" s="589"/>
      <c r="AD681" s="564"/>
      <c r="AE681" s="563"/>
      <c r="AF681" s="563"/>
    </row>
    <row r="682" spans="1:39" ht="29.1" customHeight="1" x14ac:dyDescent="0.25">
      <c r="A682" s="585"/>
      <c r="B682" s="586"/>
      <c r="C682" s="583"/>
      <c r="D682" s="587"/>
      <c r="E682" s="582"/>
      <c r="F682" s="568"/>
      <c r="G682" s="568"/>
      <c r="H682" s="568"/>
      <c r="I682" s="568"/>
      <c r="J682" s="568"/>
      <c r="K682" s="568"/>
      <c r="L682" s="579"/>
      <c r="M682" s="563"/>
      <c r="N682" s="587"/>
      <c r="O682" s="563"/>
      <c r="P682" s="588"/>
      <c r="Q682" s="563"/>
      <c r="R682" s="563"/>
      <c r="S682" s="563"/>
      <c r="T682" s="565"/>
      <c r="U682" s="584"/>
      <c r="V682" s="571"/>
      <c r="W682" s="570"/>
      <c r="X682" s="569"/>
      <c r="Y682" s="569"/>
      <c r="Z682" s="566"/>
      <c r="AA682" s="566"/>
      <c r="AB682" s="589"/>
      <c r="AC682" s="589"/>
      <c r="AD682" s="564"/>
      <c r="AE682" s="563"/>
      <c r="AF682" s="563"/>
    </row>
    <row r="683" spans="1:39" ht="29.1" customHeight="1" x14ac:dyDescent="0.25">
      <c r="A683" s="585"/>
      <c r="B683" s="586"/>
      <c r="C683" s="583"/>
      <c r="D683" s="587"/>
      <c r="E683" s="582"/>
      <c r="F683" s="568"/>
      <c r="G683" s="568"/>
      <c r="H683" s="568"/>
      <c r="I683" s="568"/>
      <c r="J683" s="568"/>
      <c r="K683" s="568"/>
      <c r="L683" s="579"/>
      <c r="M683" s="563"/>
      <c r="N683" s="587"/>
      <c r="O683" s="563"/>
      <c r="P683" s="588"/>
      <c r="Q683" s="563"/>
      <c r="R683" s="563"/>
      <c r="S683" s="563"/>
      <c r="T683" s="565"/>
      <c r="U683" s="584"/>
      <c r="V683" s="571"/>
      <c r="W683" s="570"/>
      <c r="X683" s="569"/>
      <c r="Y683" s="569"/>
      <c r="Z683" s="566"/>
      <c r="AA683" s="566"/>
      <c r="AB683" s="589"/>
      <c r="AC683" s="589"/>
      <c r="AD683" s="564"/>
      <c r="AE683" s="563"/>
      <c r="AF683" s="563"/>
    </row>
  </sheetData>
  <sheetProtection algorithmName="SHA-512" hashValue="vTtstQlTPRfPrPA9yH1N1PjmkPtnXVZYhdy/0YUzKgOS7GPGfUu37aMcXXeLsx87PMQUrAv3RnXSzSnwYYW8yg==" saltValue="pRqjF3MGBSF50iPIUWMwQQ==" spinCount="100000" sheet="1" formatCells="0" formatColumns="0" formatRows="0" insertColumns="0" insertRows="0" insertHyperlinks="0" deleteColumns="0" deleteRows="0" sort="0" autoFilter="0" pivotTables="0"/>
  <protectedRanges>
    <protectedRange sqref="AL29" name="Rango1"/>
    <protectedRange sqref="AL50:AL51" name="Rango1_1"/>
    <protectedRange sqref="AL53" name="Rango1_2"/>
  </protectedRanges>
  <autoFilter ref="A11:MK102" xr:uid="{00000000-0001-0000-0400-000000000000}"/>
  <mergeCells count="14">
    <mergeCell ref="A1:B4"/>
    <mergeCell ref="C1:AF2"/>
    <mergeCell ref="C3:AF4"/>
    <mergeCell ref="B10:D10"/>
    <mergeCell ref="F10:K10"/>
    <mergeCell ref="L10:T10"/>
    <mergeCell ref="A9:AF9"/>
    <mergeCell ref="V10:AC10"/>
    <mergeCell ref="AN9:BB9"/>
    <mergeCell ref="AN10:AP10"/>
    <mergeCell ref="AQ10:AU10"/>
    <mergeCell ref="AV10:BA10"/>
    <mergeCell ref="AG9:AM9"/>
    <mergeCell ref="AG10:AL10"/>
  </mergeCells>
  <phoneticPr fontId="6" type="noConversion"/>
  <conditionalFormatting sqref="AL1:AL1048576">
    <cfRule type="cellIs" dxfId="101" priority="12" operator="equal">
      <formula>"ABIERTO"</formula>
    </cfRule>
    <cfRule type="cellIs" dxfId="100" priority="13" operator="equal">
      <formula>"VENCIDO"</formula>
    </cfRule>
    <cfRule type="cellIs" dxfId="99" priority="14" operator="equal">
      <formula>"CERRADO"</formula>
    </cfRule>
  </conditionalFormatting>
  <conditionalFormatting sqref="AS1:AS11 AS25 AS27 AS29:AS30 AS36 AS43 AS49 AS52 AS54:AS55 AS59 AS63:AS69 AS102:AS1048576">
    <cfRule type="cellIs" dxfId="98" priority="10" operator="equal">
      <formula>"AVANCE SIGNIFICATIVO"</formula>
    </cfRule>
    <cfRule type="cellIs" dxfId="97" priority="11" operator="equal">
      <formula>"AVANCE MINIMO"</formula>
    </cfRule>
    <cfRule type="cellIs" dxfId="96" priority="17" operator="equal">
      <formula>"CON TIEMPO"</formula>
    </cfRule>
    <cfRule type="cellIs" dxfId="95" priority="18" operator="equal">
      <formula>"AVANCE PARCIAL"</formula>
    </cfRule>
    <cfRule type="cellIs" dxfId="94" priority="19" operator="equal">
      <formula>"SIN AVANCE"</formula>
    </cfRule>
    <cfRule type="cellIs" dxfId="93" priority="20" operator="equal">
      <formula>"VENCIDO"</formula>
    </cfRule>
    <cfRule type="cellIs" dxfId="92" priority="21" operator="equal">
      <formula>"NO APLICA ACCIÓN"</formula>
    </cfRule>
    <cfRule type="cellIs" dxfId="91" priority="23" operator="equal">
      <formula>"CUMPLIMIENTO TOTAL"</formula>
    </cfRule>
  </conditionalFormatting>
  <conditionalFormatting sqref="AT1:AT1048576">
    <cfRule type="cellIs" dxfId="90" priority="8" operator="lessThan">
      <formula>0</formula>
    </cfRule>
  </conditionalFormatting>
  <conditionalFormatting sqref="AT1:AU1048576">
    <cfRule type="cellIs" dxfId="89" priority="1" operator="equal">
      <formula>"NO APLICA ACCIÓN"</formula>
    </cfRule>
  </conditionalFormatting>
  <conditionalFormatting sqref="AU1:AU1048576">
    <cfRule type="cellIs" dxfId="88" priority="5" operator="equal">
      <formula>"CON TIEMPO"</formula>
    </cfRule>
    <cfRule type="cellIs" dxfId="87" priority="7" operator="equal">
      <formula>"VENCIDO"</formula>
    </cfRule>
  </conditionalFormatting>
  <conditionalFormatting sqref="BA1:BA1048576">
    <cfRule type="cellIs" dxfId="86" priority="2" operator="equal">
      <formula>"ABIERTO"</formula>
    </cfRule>
    <cfRule type="cellIs" dxfId="85" priority="3" operator="equal">
      <formula>"CERRADO"</formula>
    </cfRule>
  </conditionalFormatting>
  <dataValidations count="8">
    <dataValidation type="textLength" allowBlank="1" showInputMessage="1" showErrorMessage="1" sqref="V75:W75 X79:Y79 V79:W83" xr:uid="{00000000-0002-0000-0400-000000000000}">
      <formula1>1</formula1>
      <formula2>500</formula2>
    </dataValidation>
    <dataValidation type="textLength" allowBlank="1" showInputMessage="1" showErrorMessage="1" sqref="Y75 X83 X81 Y82" xr:uid="{00000000-0002-0000-0400-000001000000}">
      <formula1>1</formula1>
      <formula2>200</formula2>
    </dataValidation>
    <dataValidation type="textLength" allowBlank="1" showInputMessage="1" showErrorMessage="1" sqref="AH10:AI11 AW10:AX11" xr:uid="{00000000-0002-0000-0400-000002000000}">
      <formula1>0</formula1>
      <formula2>150</formula2>
    </dataValidation>
    <dataValidation type="textLength" allowBlank="1" showInputMessage="1" showErrorMessage="1" sqref="Y74 X75 L18:L19 E18" xr:uid="{00000000-0002-0000-0400-000005000000}">
      <formula1>1</formula1>
      <formula2>100</formula2>
    </dataValidation>
    <dataValidation type="decimal" allowBlank="1" showInputMessage="1" showErrorMessage="1" sqref="AK10 AZ10 AR11" xr:uid="{00000000-0002-0000-0400-000006000000}">
      <formula1>0</formula1>
      <formula2>1</formula2>
    </dataValidation>
    <dataValidation type="date" allowBlank="1" showInputMessage="1" errorTitle="Entrada no válida" error="Por favor escriba una fecha válida (AAAA/MM/DD)" promptTitle="Ingrese una fecha (AAAA/MM/DD)" sqref="AB14 AB13:AC13" xr:uid="{00000000-0002-0000-0400-00000B000000}">
      <formula1>1900/1/1</formula1>
      <formula2>3000/1/1</formula2>
    </dataValidation>
    <dataValidation type="textLength" allowBlank="1" showInputMessage="1" error="Escriba un texto  Maximo 500 Caracteres" promptTitle="Cualquier contenido Maximo 500 Caracteres" sqref="X13:X14 X12:Y12" xr:uid="{00000000-0002-0000-0400-00000D000000}">
      <formula1>0</formula1>
      <formula2>500</formula2>
    </dataValidation>
    <dataValidation type="textLength" allowBlank="1" showInputMessage="1" showErrorMessage="1" errorTitle="Entrada no válida" error="Escriba un texto  Maximo 20 Caracteres" promptTitle="Cualquier contenido Maximo 20 Caracteres" sqref="P12:P13" xr:uid="{00000000-0002-0000-0400-000008000000}">
      <formula1>0</formula1>
      <formula2>20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E000000}">
          <x14:formula1>
            <xm:f>Hoja1!$C$3:$C$4</xm:f>
          </x14:formula1>
          <xm:sqref>AE12:AF26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22B06-78C0-4882-ADCB-297F926DDE6C}">
  <dimension ref="A1:MD664"/>
  <sheetViews>
    <sheetView showGridLines="0" topLeftCell="AE34" zoomScale="70" zoomScaleNormal="80" workbookViewId="0">
      <selection activeCell="AF36" sqref="AF36"/>
    </sheetView>
  </sheetViews>
  <sheetFormatPr baseColWidth="10" defaultColWidth="15.140625" defaultRowHeight="29.1" customHeight="1" x14ac:dyDescent="0.25"/>
  <cols>
    <col min="1" max="1" width="15" style="567" customWidth="1"/>
    <col min="2" max="2" width="19.7109375" style="567" customWidth="1"/>
    <col min="3" max="3" width="15" style="567" customWidth="1"/>
    <col min="4" max="4" width="18.5703125" style="567" customWidth="1"/>
    <col min="5" max="5" width="18.28515625" style="567" customWidth="1"/>
    <col min="6" max="6" width="21.28515625" style="574" customWidth="1"/>
    <col min="7" max="7" width="6.5703125" style="574" customWidth="1"/>
    <col min="8" max="8" width="15.140625" style="574" customWidth="1"/>
    <col min="9" max="9" width="27.42578125" style="574" customWidth="1"/>
    <col min="10" max="13" width="21.28515625" style="574" customWidth="1"/>
    <col min="14" max="14" width="24" style="574" customWidth="1"/>
    <col min="15" max="15" width="21.28515625" style="574" customWidth="1"/>
    <col min="16" max="16" width="20.5703125" style="574" customWidth="1"/>
    <col min="17" max="17" width="42.42578125" style="574" customWidth="1"/>
    <col min="18" max="18" width="18.140625" style="574" customWidth="1"/>
    <col min="19" max="19" width="17.7109375" style="574" customWidth="1"/>
    <col min="20" max="20" width="88.42578125" style="574" customWidth="1"/>
    <col min="21" max="21" width="41.7109375" style="567" customWidth="1"/>
    <col min="22" max="22" width="26.85546875" style="567" customWidth="1"/>
    <col min="23" max="23" width="13.42578125" style="574" customWidth="1"/>
    <col min="24" max="24" width="20.85546875" style="578" customWidth="1"/>
    <col min="25" max="25" width="16.28515625" style="567" customWidth="1"/>
    <col min="26" max="26" width="13.140625" style="574" customWidth="1"/>
    <col min="27" max="27" width="28.5703125" style="567" customWidth="1"/>
    <col min="28" max="28" width="9.5703125" style="590" customWidth="1"/>
    <col min="29" max="29" width="17.140625" style="590" customWidth="1"/>
    <col min="30" max="30" width="14.85546875" style="574" customWidth="1"/>
    <col min="31" max="32" width="27" style="574" customWidth="1"/>
    <col min="33" max="33" width="15.140625" style="567" customWidth="1"/>
    <col min="34" max="34" width="38.7109375" style="567" customWidth="1"/>
    <col min="35" max="35" width="24" style="567" customWidth="1"/>
    <col min="36" max="37" width="15.140625" style="567" customWidth="1"/>
    <col min="38" max="39" width="15.140625" style="567"/>
    <col min="40" max="40" width="23.7109375" style="567" customWidth="1"/>
    <col min="41" max="41" width="70.42578125" style="567" customWidth="1"/>
    <col min="42" max="42" width="58.42578125" style="567" customWidth="1"/>
    <col min="43" max="43" width="27.28515625" style="567" customWidth="1"/>
    <col min="44" max="44" width="15.140625" style="567"/>
    <col min="45" max="45" width="33.42578125" style="567" customWidth="1"/>
    <col min="46" max="16384" width="15.140625" style="567"/>
  </cols>
  <sheetData>
    <row r="1" spans="1:342" s="572" customFormat="1" ht="39" hidden="1" customHeight="1" thickBot="1" x14ac:dyDescent="0.3">
      <c r="A1" s="753"/>
      <c r="B1" s="754"/>
      <c r="C1" s="759" t="s">
        <v>2816</v>
      </c>
      <c r="D1" s="760"/>
      <c r="E1" s="760"/>
      <c r="F1" s="760"/>
      <c r="G1" s="760"/>
      <c r="H1" s="760"/>
      <c r="I1" s="760"/>
      <c r="J1" s="760"/>
      <c r="K1" s="760"/>
      <c r="L1" s="760"/>
      <c r="M1" s="760"/>
      <c r="N1" s="760"/>
      <c r="O1" s="760"/>
      <c r="P1" s="760"/>
      <c r="Q1" s="760"/>
      <c r="R1" s="760"/>
      <c r="S1" s="760"/>
      <c r="T1" s="760"/>
      <c r="U1" s="760"/>
      <c r="V1" s="760"/>
      <c r="W1" s="760"/>
      <c r="X1" s="760"/>
      <c r="Y1" s="760"/>
      <c r="Z1" s="760"/>
      <c r="AA1" s="760"/>
      <c r="AB1" s="760"/>
      <c r="AC1" s="760"/>
      <c r="AD1" s="760"/>
      <c r="AE1" s="760"/>
      <c r="AF1" s="760"/>
      <c r="AG1" s="1"/>
    </row>
    <row r="2" spans="1:342" s="577" customFormat="1" ht="47.25" hidden="1" customHeight="1" x14ac:dyDescent="0.25">
      <c r="A2" s="755"/>
      <c r="B2" s="756"/>
      <c r="C2" s="761"/>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1"/>
      <c r="AH2" s="572"/>
      <c r="AI2" s="572"/>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2"/>
      <c r="BM2" s="572"/>
      <c r="BN2" s="572"/>
      <c r="BO2" s="572"/>
      <c r="BP2" s="572"/>
      <c r="BQ2" s="572"/>
      <c r="BR2" s="572"/>
      <c r="BS2" s="572"/>
      <c r="BT2" s="572"/>
      <c r="BU2" s="572"/>
      <c r="BV2" s="572"/>
      <c r="BW2" s="572"/>
      <c r="BX2" s="572"/>
      <c r="BY2" s="572"/>
      <c r="BZ2" s="572"/>
      <c r="CA2" s="572"/>
      <c r="CB2" s="572"/>
      <c r="CC2" s="572"/>
      <c r="CD2" s="572"/>
      <c r="CE2" s="572"/>
      <c r="CF2" s="572"/>
      <c r="CG2" s="572"/>
      <c r="CH2" s="572"/>
      <c r="CI2" s="572"/>
      <c r="CJ2" s="572"/>
      <c r="CK2" s="572"/>
      <c r="CL2" s="572"/>
      <c r="CM2" s="572"/>
      <c r="CN2" s="572"/>
      <c r="CO2" s="572"/>
      <c r="CP2" s="572"/>
      <c r="CQ2" s="572"/>
      <c r="CR2" s="572"/>
      <c r="CS2" s="572"/>
      <c r="CT2" s="572"/>
      <c r="CU2" s="572"/>
      <c r="CV2" s="572"/>
      <c r="CW2" s="572"/>
      <c r="CX2" s="572"/>
      <c r="CY2" s="572"/>
      <c r="CZ2" s="572"/>
      <c r="DA2" s="572"/>
      <c r="DB2" s="572"/>
      <c r="DC2" s="572"/>
      <c r="DD2" s="572"/>
      <c r="DE2" s="572"/>
      <c r="DF2" s="572"/>
      <c r="DG2" s="572"/>
      <c r="DH2" s="572"/>
      <c r="DI2" s="572"/>
      <c r="DJ2" s="572"/>
      <c r="DK2" s="572"/>
      <c r="DL2" s="572"/>
      <c r="DM2" s="572"/>
      <c r="DN2" s="572"/>
      <c r="DO2" s="572"/>
      <c r="DP2" s="572"/>
      <c r="DQ2" s="572"/>
      <c r="DR2" s="572"/>
      <c r="DS2" s="572"/>
      <c r="DT2" s="572"/>
      <c r="DU2" s="572"/>
      <c r="DV2" s="572"/>
      <c r="DW2" s="572"/>
      <c r="DX2" s="572"/>
      <c r="DY2" s="572"/>
      <c r="DZ2" s="572"/>
      <c r="EA2" s="572"/>
      <c r="EB2" s="572"/>
      <c r="EC2" s="572"/>
      <c r="ED2" s="572"/>
      <c r="EE2" s="572"/>
      <c r="EF2" s="572"/>
      <c r="EG2" s="572"/>
      <c r="EH2" s="572"/>
      <c r="EI2" s="572"/>
      <c r="EJ2" s="572"/>
      <c r="EK2" s="572"/>
      <c r="EL2" s="572"/>
      <c r="EM2" s="572"/>
      <c r="EN2" s="572"/>
      <c r="EO2" s="572"/>
      <c r="EP2" s="572"/>
      <c r="EQ2" s="572"/>
      <c r="ER2" s="572"/>
      <c r="ES2" s="572"/>
      <c r="ET2" s="572"/>
      <c r="EU2" s="572"/>
      <c r="EV2" s="572"/>
      <c r="EW2" s="572"/>
      <c r="EX2" s="572"/>
      <c r="EY2" s="572"/>
      <c r="EZ2" s="572"/>
      <c r="FA2" s="572"/>
      <c r="FB2" s="572"/>
      <c r="FC2" s="572"/>
      <c r="FD2" s="572"/>
      <c r="FE2" s="572"/>
      <c r="FF2" s="572"/>
      <c r="FG2" s="572"/>
      <c r="FH2" s="572"/>
      <c r="FI2" s="572"/>
      <c r="FJ2" s="572"/>
      <c r="FK2" s="572"/>
      <c r="FL2" s="572"/>
      <c r="FM2" s="572"/>
      <c r="FN2" s="572"/>
      <c r="FO2" s="572"/>
      <c r="FP2" s="572"/>
      <c r="FQ2" s="572"/>
      <c r="FR2" s="572"/>
      <c r="FS2" s="572"/>
      <c r="FT2" s="572"/>
      <c r="FU2" s="572"/>
      <c r="FV2" s="572"/>
      <c r="FW2" s="572"/>
      <c r="FX2" s="572"/>
      <c r="FY2" s="572"/>
      <c r="FZ2" s="572"/>
      <c r="GA2" s="572"/>
      <c r="GB2" s="572"/>
      <c r="GC2" s="572"/>
      <c r="GD2" s="572"/>
      <c r="GE2" s="572"/>
      <c r="GF2" s="572"/>
      <c r="GG2" s="572"/>
      <c r="GH2" s="572"/>
      <c r="GI2" s="572"/>
      <c r="GJ2" s="572"/>
      <c r="GK2" s="572"/>
      <c r="GL2" s="572"/>
      <c r="GM2" s="572"/>
      <c r="GN2" s="572"/>
      <c r="GO2" s="572"/>
      <c r="GP2" s="572"/>
      <c r="GQ2" s="572"/>
      <c r="GR2" s="572"/>
      <c r="GS2" s="572"/>
      <c r="GT2" s="572"/>
      <c r="GU2" s="572"/>
      <c r="GV2" s="572"/>
      <c r="GW2" s="572"/>
      <c r="GX2" s="572"/>
      <c r="GY2" s="572"/>
      <c r="GZ2" s="572"/>
      <c r="HA2" s="572"/>
      <c r="HB2" s="572"/>
      <c r="HC2" s="572"/>
      <c r="HD2" s="572"/>
      <c r="HE2" s="572"/>
      <c r="HF2" s="572"/>
      <c r="HG2" s="572"/>
      <c r="HH2" s="572"/>
      <c r="HI2" s="572"/>
      <c r="HJ2" s="572"/>
      <c r="HK2" s="572"/>
      <c r="HL2" s="572"/>
      <c r="HM2" s="572"/>
      <c r="HN2" s="572"/>
      <c r="HO2" s="572"/>
      <c r="HP2" s="572"/>
      <c r="HQ2" s="572"/>
      <c r="HR2" s="572"/>
      <c r="HS2" s="572"/>
      <c r="HT2" s="572"/>
      <c r="HU2" s="572"/>
      <c r="HV2" s="572"/>
      <c r="HW2" s="572"/>
      <c r="HX2" s="572"/>
      <c r="HY2" s="572"/>
      <c r="HZ2" s="572"/>
      <c r="IA2" s="572"/>
      <c r="IB2" s="572"/>
      <c r="IC2" s="572"/>
      <c r="ID2" s="572"/>
      <c r="IE2" s="572"/>
      <c r="IF2" s="572"/>
      <c r="IG2" s="572"/>
      <c r="IH2" s="572"/>
      <c r="II2" s="572"/>
      <c r="IJ2" s="572"/>
      <c r="IK2" s="572"/>
      <c r="IL2" s="572"/>
      <c r="IM2" s="572"/>
      <c r="IN2" s="572"/>
      <c r="IO2" s="572"/>
      <c r="IP2" s="572"/>
      <c r="IQ2" s="572"/>
      <c r="IR2" s="572"/>
      <c r="IS2" s="572"/>
      <c r="IT2" s="572"/>
      <c r="IU2" s="572"/>
      <c r="IV2" s="572"/>
      <c r="IW2" s="572"/>
      <c r="IX2" s="572"/>
      <c r="IY2" s="572"/>
      <c r="IZ2" s="572"/>
      <c r="JA2" s="572"/>
      <c r="JB2" s="572"/>
      <c r="JC2" s="572"/>
      <c r="JD2" s="572"/>
      <c r="JE2" s="572"/>
      <c r="JF2" s="572"/>
      <c r="JG2" s="572"/>
      <c r="JH2" s="572"/>
      <c r="JI2" s="572"/>
      <c r="JJ2" s="572"/>
      <c r="JK2" s="572"/>
      <c r="JL2" s="572"/>
      <c r="JM2" s="572"/>
      <c r="JN2" s="572"/>
      <c r="JO2" s="572"/>
      <c r="JP2" s="572"/>
      <c r="JQ2" s="572"/>
      <c r="JR2" s="572"/>
      <c r="JS2" s="572"/>
      <c r="JT2" s="572"/>
      <c r="JU2" s="572"/>
      <c r="JV2" s="572"/>
      <c r="JW2" s="572"/>
      <c r="JX2" s="572"/>
      <c r="JY2" s="572"/>
      <c r="JZ2" s="572"/>
      <c r="KA2" s="572"/>
      <c r="KB2" s="572"/>
      <c r="KC2" s="572"/>
      <c r="KD2" s="572"/>
      <c r="KE2" s="572"/>
      <c r="KF2" s="572"/>
      <c r="KG2" s="572"/>
      <c r="KH2" s="572"/>
      <c r="KI2" s="572"/>
      <c r="KJ2" s="572"/>
      <c r="KK2" s="572"/>
      <c r="KL2" s="572"/>
      <c r="KM2" s="572"/>
      <c r="KN2" s="572"/>
      <c r="KO2" s="572"/>
      <c r="KP2" s="572"/>
      <c r="KQ2" s="572"/>
      <c r="KR2" s="572"/>
      <c r="KS2" s="572"/>
      <c r="KT2" s="572"/>
      <c r="KU2" s="572"/>
      <c r="KV2" s="572"/>
      <c r="KW2" s="572"/>
      <c r="KX2" s="572"/>
      <c r="KY2" s="572"/>
      <c r="KZ2" s="572"/>
      <c r="LA2" s="572"/>
      <c r="LB2" s="572"/>
      <c r="LC2" s="572"/>
      <c r="LD2" s="572"/>
      <c r="LE2" s="572"/>
      <c r="LF2" s="572"/>
      <c r="LG2" s="572"/>
      <c r="LH2" s="572"/>
      <c r="LI2" s="572"/>
      <c r="LJ2" s="572"/>
      <c r="LK2" s="572"/>
      <c r="LL2" s="572"/>
      <c r="LM2" s="572"/>
      <c r="LN2" s="572"/>
      <c r="LO2" s="572"/>
      <c r="LP2" s="572"/>
      <c r="LQ2" s="572"/>
      <c r="LR2" s="572"/>
      <c r="LS2" s="572"/>
      <c r="LT2" s="572"/>
      <c r="LU2" s="572"/>
      <c r="LV2" s="572"/>
      <c r="LW2" s="572"/>
      <c r="LX2" s="572"/>
      <c r="LY2" s="572"/>
      <c r="LZ2" s="572"/>
      <c r="MA2" s="572"/>
      <c r="MB2" s="572"/>
      <c r="MC2" s="572"/>
    </row>
    <row r="3" spans="1:342" s="572" customFormat="1" ht="29.1" hidden="1" customHeight="1" x14ac:dyDescent="0.25">
      <c r="A3" s="755"/>
      <c r="B3" s="756"/>
      <c r="C3" s="759" t="s">
        <v>2817</v>
      </c>
      <c r="D3" s="760"/>
      <c r="E3" s="760"/>
      <c r="F3" s="760"/>
      <c r="G3" s="760"/>
      <c r="H3" s="760"/>
      <c r="I3" s="760"/>
      <c r="J3" s="760"/>
      <c r="K3" s="760"/>
      <c r="L3" s="760"/>
      <c r="M3" s="760"/>
      <c r="N3" s="760"/>
      <c r="O3" s="760"/>
      <c r="P3" s="760"/>
      <c r="Q3" s="760"/>
      <c r="R3" s="760"/>
      <c r="S3" s="760"/>
      <c r="T3" s="760"/>
      <c r="U3" s="760"/>
      <c r="V3" s="760"/>
      <c r="W3" s="760"/>
      <c r="X3" s="760"/>
      <c r="Y3" s="760"/>
      <c r="Z3" s="760"/>
      <c r="AA3" s="760"/>
      <c r="AB3" s="760"/>
      <c r="AC3" s="760"/>
      <c r="AD3" s="760"/>
      <c r="AE3" s="760"/>
      <c r="AF3" s="760"/>
      <c r="AG3" s="1"/>
    </row>
    <row r="4" spans="1:342" s="572" customFormat="1" ht="29.1" hidden="1" customHeight="1" x14ac:dyDescent="0.25">
      <c r="A4" s="757"/>
      <c r="B4" s="758"/>
      <c r="C4" s="761"/>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1"/>
    </row>
    <row r="5" spans="1:342" s="577" customFormat="1" ht="29.1" hidden="1" customHeight="1" thickBot="1" x14ac:dyDescent="0.3">
      <c r="A5" s="572"/>
      <c r="B5" s="572"/>
      <c r="C5" s="572"/>
      <c r="D5" s="572"/>
      <c r="E5" s="572"/>
      <c r="F5" s="573"/>
      <c r="G5" s="573"/>
      <c r="H5" s="573"/>
      <c r="I5" s="573"/>
      <c r="J5" s="573"/>
      <c r="K5" s="573"/>
      <c r="L5" s="573"/>
      <c r="M5" s="573"/>
      <c r="N5" s="574"/>
      <c r="O5" s="574"/>
      <c r="P5" s="573"/>
      <c r="Q5" s="573"/>
      <c r="R5" s="574"/>
      <c r="S5" s="574"/>
      <c r="T5" s="573"/>
      <c r="U5" s="572"/>
      <c r="V5" s="572"/>
      <c r="W5" s="574"/>
      <c r="X5" s="575"/>
      <c r="Y5" s="572"/>
      <c r="Z5" s="573"/>
      <c r="AA5" s="572"/>
      <c r="AB5" s="576"/>
      <c r="AC5" s="576"/>
      <c r="AD5" s="573"/>
      <c r="AE5" s="573"/>
      <c r="AF5" s="573"/>
      <c r="AG5" s="1"/>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2"/>
      <c r="CA5" s="572"/>
      <c r="CB5" s="572"/>
      <c r="CC5" s="572"/>
      <c r="CD5" s="572"/>
      <c r="CE5" s="572"/>
      <c r="CF5" s="572"/>
      <c r="CG5" s="572"/>
      <c r="CH5" s="572"/>
      <c r="CI5" s="572"/>
      <c r="CJ5" s="572"/>
      <c r="CK5" s="572"/>
      <c r="CL5" s="572"/>
      <c r="CM5" s="572"/>
      <c r="CN5" s="572"/>
      <c r="CO5" s="572"/>
      <c r="CP5" s="572"/>
      <c r="CQ5" s="572"/>
      <c r="CR5" s="572"/>
      <c r="CS5" s="572"/>
      <c r="CT5" s="572"/>
      <c r="CU5" s="572"/>
      <c r="CV5" s="572"/>
      <c r="CW5" s="572"/>
      <c r="CX5" s="572"/>
      <c r="CY5" s="572"/>
      <c r="CZ5" s="572"/>
      <c r="DA5" s="572"/>
      <c r="DB5" s="572"/>
      <c r="DC5" s="572"/>
      <c r="DD5" s="572"/>
      <c r="DE5" s="572"/>
      <c r="DF5" s="572"/>
      <c r="DG5" s="572"/>
      <c r="DH5" s="572"/>
      <c r="DI5" s="572"/>
      <c r="DJ5" s="572"/>
      <c r="DK5" s="572"/>
      <c r="DL5" s="572"/>
      <c r="DM5" s="572"/>
      <c r="DN5" s="572"/>
      <c r="DO5" s="572"/>
      <c r="DP5" s="572"/>
      <c r="DQ5" s="572"/>
      <c r="DR5" s="572"/>
      <c r="DS5" s="572"/>
      <c r="DT5" s="572"/>
      <c r="DU5" s="572"/>
      <c r="DV5" s="572"/>
      <c r="DW5" s="572"/>
      <c r="DX5" s="572"/>
      <c r="DY5" s="572"/>
      <c r="DZ5" s="572"/>
      <c r="EA5" s="572"/>
      <c r="EB5" s="572"/>
      <c r="EC5" s="572"/>
      <c r="ED5" s="572"/>
      <c r="EE5" s="572"/>
      <c r="EF5" s="572"/>
      <c r="EG5" s="572"/>
      <c r="EH5" s="572"/>
      <c r="EI5" s="572"/>
      <c r="EJ5" s="572"/>
      <c r="EK5" s="572"/>
      <c r="EL5" s="572"/>
      <c r="EM5" s="572"/>
      <c r="EN5" s="572"/>
      <c r="EO5" s="572"/>
      <c r="EP5" s="572"/>
      <c r="EQ5" s="572"/>
      <c r="ER5" s="572"/>
      <c r="ES5" s="572"/>
      <c r="ET5" s="572"/>
      <c r="EU5" s="572"/>
      <c r="EV5" s="572"/>
      <c r="EW5" s="572"/>
      <c r="EX5" s="572"/>
      <c r="EY5" s="572"/>
      <c r="EZ5" s="572"/>
      <c r="FA5" s="572"/>
      <c r="FB5" s="572"/>
      <c r="FC5" s="572"/>
      <c r="FD5" s="572"/>
      <c r="FE5" s="572"/>
      <c r="FF5" s="572"/>
      <c r="FG5" s="572"/>
      <c r="FH5" s="572"/>
      <c r="FI5" s="572"/>
      <c r="FJ5" s="572"/>
      <c r="FK5" s="572"/>
      <c r="FL5" s="572"/>
      <c r="FM5" s="572"/>
      <c r="FN5" s="572"/>
      <c r="FO5" s="572"/>
      <c r="FP5" s="572"/>
      <c r="FQ5" s="572"/>
      <c r="FR5" s="572"/>
      <c r="FS5" s="572"/>
      <c r="FT5" s="572"/>
      <c r="FU5" s="572"/>
      <c r="FV5" s="572"/>
      <c r="FW5" s="572"/>
      <c r="FX5" s="572"/>
      <c r="FY5" s="572"/>
      <c r="FZ5" s="572"/>
      <c r="GA5" s="572"/>
      <c r="GB5" s="572"/>
      <c r="GC5" s="572"/>
      <c r="GD5" s="572"/>
      <c r="GE5" s="572"/>
      <c r="GF5" s="572"/>
      <c r="GG5" s="572"/>
      <c r="GH5" s="572"/>
      <c r="GI5" s="572"/>
      <c r="GJ5" s="572"/>
      <c r="GK5" s="572"/>
      <c r="GL5" s="572"/>
      <c r="GM5" s="572"/>
      <c r="GN5" s="572"/>
      <c r="GO5" s="572"/>
      <c r="GP5" s="572"/>
      <c r="GQ5" s="572"/>
      <c r="GR5" s="572"/>
      <c r="GS5" s="572"/>
      <c r="GT5" s="572"/>
      <c r="GU5" s="572"/>
      <c r="GV5" s="572"/>
      <c r="GW5" s="572"/>
      <c r="GX5" s="572"/>
      <c r="GY5" s="572"/>
      <c r="GZ5" s="572"/>
      <c r="HA5" s="572"/>
      <c r="HB5" s="572"/>
      <c r="HC5" s="572"/>
      <c r="HD5" s="572"/>
      <c r="HE5" s="572"/>
      <c r="HF5" s="572"/>
      <c r="HG5" s="572"/>
      <c r="HH5" s="572"/>
      <c r="HI5" s="572"/>
      <c r="HJ5" s="572"/>
      <c r="HK5" s="572"/>
      <c r="HL5" s="572"/>
      <c r="HM5" s="572"/>
      <c r="HN5" s="572"/>
      <c r="HO5" s="572"/>
      <c r="HP5" s="572"/>
      <c r="HQ5" s="572"/>
      <c r="HR5" s="572"/>
      <c r="HS5" s="572"/>
      <c r="HT5" s="572"/>
      <c r="HU5" s="572"/>
      <c r="HV5" s="572"/>
      <c r="HW5" s="572"/>
      <c r="HX5" s="572"/>
      <c r="HY5" s="572"/>
      <c r="HZ5" s="572"/>
      <c r="IA5" s="572"/>
      <c r="IB5" s="572"/>
      <c r="IC5" s="572"/>
      <c r="ID5" s="572"/>
      <c r="IE5" s="572"/>
      <c r="IF5" s="572"/>
      <c r="IG5" s="572"/>
      <c r="IH5" s="572"/>
      <c r="II5" s="572"/>
      <c r="IJ5" s="572"/>
      <c r="IK5" s="572"/>
      <c r="IL5" s="572"/>
      <c r="IM5" s="572"/>
      <c r="IN5" s="572"/>
      <c r="IO5" s="572"/>
      <c r="IP5" s="572"/>
      <c r="IQ5" s="572"/>
      <c r="IR5" s="572"/>
      <c r="IS5" s="572"/>
      <c r="IT5" s="572"/>
      <c r="IU5" s="572"/>
      <c r="IV5" s="572"/>
      <c r="IW5" s="572"/>
      <c r="IX5" s="572"/>
      <c r="IY5" s="572"/>
      <c r="IZ5" s="572"/>
      <c r="JA5" s="572"/>
      <c r="JB5" s="572"/>
      <c r="JC5" s="572"/>
      <c r="JD5" s="572"/>
      <c r="JE5" s="572"/>
      <c r="JF5" s="572"/>
      <c r="JG5" s="572"/>
      <c r="JH5" s="572"/>
      <c r="JI5" s="572"/>
      <c r="JJ5" s="572"/>
      <c r="JK5" s="572"/>
      <c r="JL5" s="572"/>
      <c r="JM5" s="572"/>
      <c r="JN5" s="572"/>
      <c r="JO5" s="572"/>
      <c r="JP5" s="572"/>
      <c r="JQ5" s="572"/>
      <c r="JR5" s="572"/>
      <c r="JS5" s="572"/>
      <c r="JT5" s="572"/>
      <c r="JU5" s="572"/>
      <c r="JV5" s="572"/>
      <c r="JW5" s="572"/>
      <c r="JX5" s="572"/>
      <c r="JY5" s="572"/>
      <c r="JZ5" s="572"/>
      <c r="KA5" s="572"/>
      <c r="KB5" s="572"/>
      <c r="KC5" s="572"/>
      <c r="KD5" s="572"/>
      <c r="KE5" s="572"/>
      <c r="KF5" s="572"/>
      <c r="KG5" s="572"/>
      <c r="KH5" s="572"/>
      <c r="KI5" s="572"/>
      <c r="KJ5" s="572"/>
      <c r="KK5" s="572"/>
      <c r="KL5" s="572"/>
      <c r="KM5" s="572"/>
      <c r="KN5" s="572"/>
      <c r="KO5" s="572"/>
      <c r="KP5" s="572"/>
      <c r="KQ5" s="572"/>
      <c r="KR5" s="572"/>
      <c r="KS5" s="572"/>
      <c r="KT5" s="572"/>
      <c r="KU5" s="572"/>
      <c r="KV5" s="572"/>
      <c r="KW5" s="572"/>
      <c r="KX5" s="572"/>
      <c r="KY5" s="572"/>
      <c r="KZ5" s="572"/>
      <c r="LA5" s="572"/>
      <c r="LB5" s="572"/>
      <c r="LC5" s="572"/>
      <c r="LD5" s="572"/>
      <c r="LE5" s="572"/>
      <c r="LF5" s="572"/>
      <c r="LG5" s="572"/>
      <c r="LH5" s="572"/>
      <c r="LI5" s="572"/>
      <c r="LJ5" s="572"/>
      <c r="LK5" s="572"/>
      <c r="LL5" s="572"/>
      <c r="LM5" s="572"/>
      <c r="LN5" s="572"/>
      <c r="LO5" s="572"/>
      <c r="LP5" s="572"/>
      <c r="LQ5" s="572"/>
      <c r="LR5" s="572"/>
      <c r="LS5" s="572"/>
      <c r="LT5" s="572"/>
      <c r="LU5" s="572"/>
      <c r="LV5" s="572"/>
      <c r="LW5" s="572"/>
      <c r="LX5" s="572"/>
      <c r="LY5" s="572"/>
      <c r="LZ5" s="572"/>
      <c r="MA5" s="572"/>
      <c r="MB5" s="572"/>
      <c r="MC5" s="572"/>
    </row>
    <row r="6" spans="1:342" s="577" customFormat="1" ht="29.1" hidden="1" customHeight="1" thickBot="1" x14ac:dyDescent="0.3">
      <c r="A6" s="606" t="s">
        <v>2818</v>
      </c>
      <c r="B6" s="607">
        <v>45329</v>
      </c>
      <c r="C6" s="572"/>
      <c r="D6" s="572"/>
      <c r="E6" s="572"/>
      <c r="F6" s="573"/>
      <c r="G6" s="573"/>
      <c r="H6" s="573"/>
      <c r="I6" s="573"/>
      <c r="J6" s="573"/>
      <c r="K6" s="573"/>
      <c r="L6" s="573"/>
      <c r="M6" s="573"/>
      <c r="N6" s="574"/>
      <c r="O6" s="574"/>
      <c r="P6" s="573"/>
      <c r="Q6" s="573"/>
      <c r="R6" s="574"/>
      <c r="S6" s="574"/>
      <c r="T6" s="573"/>
      <c r="U6" s="572"/>
      <c r="V6" s="572"/>
      <c r="W6" s="574"/>
      <c r="X6" s="575"/>
      <c r="Y6" s="572"/>
      <c r="Z6" s="573"/>
      <c r="AA6" s="572"/>
      <c r="AB6" s="576"/>
      <c r="AC6" s="576"/>
      <c r="AD6" s="573"/>
      <c r="AE6" s="573"/>
      <c r="AF6" s="573"/>
      <c r="AG6" s="1"/>
      <c r="AH6" s="572"/>
      <c r="AI6" s="572"/>
      <c r="AJ6" s="572"/>
      <c r="AK6" s="572"/>
      <c r="AL6" s="572"/>
      <c r="AM6" s="572"/>
      <c r="AN6" s="572"/>
      <c r="AO6" s="572"/>
      <c r="AP6" s="572"/>
      <c r="AQ6" s="572"/>
      <c r="AR6" s="572"/>
      <c r="AS6" s="572"/>
      <c r="AT6" s="572"/>
      <c r="AU6" s="572"/>
      <c r="AV6" s="572"/>
      <c r="AW6" s="572"/>
      <c r="AX6" s="572"/>
      <c r="AY6" s="572"/>
      <c r="AZ6" s="572"/>
      <c r="BA6" s="572"/>
      <c r="BB6" s="572"/>
      <c r="BC6" s="572"/>
      <c r="BD6" s="572"/>
      <c r="BE6" s="572"/>
      <c r="BF6" s="572"/>
      <c r="BG6" s="572"/>
      <c r="BH6" s="572"/>
      <c r="BI6" s="572"/>
      <c r="BJ6" s="572"/>
      <c r="BK6" s="572"/>
      <c r="BL6" s="572"/>
      <c r="BM6" s="572"/>
      <c r="BN6" s="572"/>
      <c r="BO6" s="572"/>
      <c r="BP6" s="572"/>
      <c r="BQ6" s="572"/>
      <c r="BR6" s="572"/>
      <c r="BS6" s="572"/>
      <c r="BT6" s="572"/>
      <c r="BU6" s="572"/>
      <c r="BV6" s="572"/>
      <c r="BW6" s="572"/>
      <c r="BX6" s="572"/>
      <c r="BY6" s="572"/>
      <c r="BZ6" s="572"/>
      <c r="CA6" s="572"/>
      <c r="CB6" s="572"/>
      <c r="CC6" s="572"/>
      <c r="CD6" s="572"/>
      <c r="CE6" s="572"/>
      <c r="CF6" s="572"/>
      <c r="CG6" s="572"/>
      <c r="CH6" s="572"/>
      <c r="CI6" s="572"/>
      <c r="CJ6" s="572"/>
      <c r="CK6" s="572"/>
      <c r="CL6" s="572"/>
      <c r="CM6" s="572"/>
      <c r="CN6" s="572"/>
      <c r="CO6" s="572"/>
      <c r="CP6" s="572"/>
      <c r="CQ6" s="572"/>
      <c r="CR6" s="572"/>
      <c r="CS6" s="572"/>
      <c r="CT6" s="572"/>
      <c r="CU6" s="572"/>
      <c r="CV6" s="572"/>
      <c r="CW6" s="572"/>
      <c r="CX6" s="572"/>
      <c r="CY6" s="572"/>
      <c r="CZ6" s="572"/>
      <c r="DA6" s="572"/>
      <c r="DB6" s="572"/>
      <c r="DC6" s="572"/>
      <c r="DD6" s="572"/>
      <c r="DE6" s="572"/>
      <c r="DF6" s="572"/>
      <c r="DG6" s="572"/>
      <c r="DH6" s="572"/>
      <c r="DI6" s="572"/>
      <c r="DJ6" s="572"/>
      <c r="DK6" s="572"/>
      <c r="DL6" s="572"/>
      <c r="DM6" s="572"/>
      <c r="DN6" s="572"/>
      <c r="DO6" s="572"/>
      <c r="DP6" s="572"/>
      <c r="DQ6" s="572"/>
      <c r="DR6" s="572"/>
      <c r="DS6" s="572"/>
      <c r="DT6" s="572"/>
      <c r="DU6" s="572"/>
      <c r="DV6" s="572"/>
      <c r="DW6" s="572"/>
      <c r="DX6" s="572"/>
      <c r="DY6" s="572"/>
      <c r="DZ6" s="572"/>
      <c r="EA6" s="572"/>
      <c r="EB6" s="572"/>
      <c r="EC6" s="572"/>
      <c r="ED6" s="572"/>
      <c r="EE6" s="572"/>
      <c r="EF6" s="572"/>
      <c r="EG6" s="572"/>
      <c r="EH6" s="572"/>
      <c r="EI6" s="572"/>
      <c r="EJ6" s="572"/>
      <c r="EK6" s="572"/>
      <c r="EL6" s="572"/>
      <c r="EM6" s="572"/>
      <c r="EN6" s="572"/>
      <c r="EO6" s="572"/>
      <c r="EP6" s="572"/>
      <c r="EQ6" s="572"/>
      <c r="ER6" s="572"/>
      <c r="ES6" s="572"/>
      <c r="ET6" s="572"/>
      <c r="EU6" s="572"/>
      <c r="EV6" s="572"/>
      <c r="EW6" s="572"/>
      <c r="EX6" s="572"/>
      <c r="EY6" s="572"/>
      <c r="EZ6" s="572"/>
      <c r="FA6" s="572"/>
      <c r="FB6" s="572"/>
      <c r="FC6" s="572"/>
      <c r="FD6" s="572"/>
      <c r="FE6" s="572"/>
      <c r="FF6" s="572"/>
      <c r="FG6" s="572"/>
      <c r="FH6" s="572"/>
      <c r="FI6" s="572"/>
      <c r="FJ6" s="572"/>
      <c r="FK6" s="572"/>
      <c r="FL6" s="572"/>
      <c r="FM6" s="572"/>
      <c r="FN6" s="572"/>
      <c r="FO6" s="572"/>
      <c r="FP6" s="572"/>
      <c r="FQ6" s="572"/>
      <c r="FR6" s="572"/>
      <c r="FS6" s="572"/>
      <c r="FT6" s="572"/>
      <c r="FU6" s="572"/>
      <c r="FV6" s="572"/>
      <c r="FW6" s="572"/>
      <c r="FX6" s="572"/>
      <c r="FY6" s="572"/>
      <c r="FZ6" s="572"/>
      <c r="GA6" s="572"/>
      <c r="GB6" s="572"/>
      <c r="GC6" s="572"/>
      <c r="GD6" s="572"/>
      <c r="GE6" s="572"/>
      <c r="GF6" s="572"/>
      <c r="GG6" s="572"/>
      <c r="GH6" s="572"/>
      <c r="GI6" s="572"/>
      <c r="GJ6" s="572"/>
      <c r="GK6" s="572"/>
      <c r="GL6" s="572"/>
      <c r="GM6" s="572"/>
      <c r="GN6" s="572"/>
      <c r="GO6" s="572"/>
      <c r="GP6" s="572"/>
      <c r="GQ6" s="572"/>
      <c r="GR6" s="572"/>
      <c r="GS6" s="572"/>
      <c r="GT6" s="572"/>
      <c r="GU6" s="572"/>
      <c r="GV6" s="572"/>
      <c r="GW6" s="572"/>
      <c r="GX6" s="572"/>
      <c r="GY6" s="572"/>
      <c r="GZ6" s="572"/>
      <c r="HA6" s="572"/>
      <c r="HB6" s="572"/>
      <c r="HC6" s="572"/>
      <c r="HD6" s="572"/>
      <c r="HE6" s="572"/>
      <c r="HF6" s="572"/>
      <c r="HG6" s="572"/>
      <c r="HH6" s="572"/>
      <c r="HI6" s="572"/>
      <c r="HJ6" s="572"/>
      <c r="HK6" s="572"/>
      <c r="HL6" s="572"/>
      <c r="HM6" s="572"/>
      <c r="HN6" s="572"/>
      <c r="HO6" s="572"/>
      <c r="HP6" s="572"/>
      <c r="HQ6" s="572"/>
      <c r="HR6" s="572"/>
      <c r="HS6" s="572"/>
      <c r="HT6" s="572"/>
      <c r="HU6" s="572"/>
      <c r="HV6" s="572"/>
      <c r="HW6" s="572"/>
      <c r="HX6" s="572"/>
      <c r="HY6" s="572"/>
      <c r="HZ6" s="572"/>
      <c r="IA6" s="572"/>
      <c r="IB6" s="572"/>
      <c r="IC6" s="572"/>
      <c r="ID6" s="572"/>
      <c r="IE6" s="572"/>
      <c r="IF6" s="572"/>
      <c r="IG6" s="572"/>
      <c r="IH6" s="572"/>
      <c r="II6" s="572"/>
      <c r="IJ6" s="572"/>
      <c r="IK6" s="572"/>
      <c r="IL6" s="572"/>
      <c r="IM6" s="572"/>
      <c r="IN6" s="572"/>
      <c r="IO6" s="572"/>
      <c r="IP6" s="572"/>
      <c r="IQ6" s="572"/>
      <c r="IR6" s="572"/>
      <c r="IS6" s="572"/>
      <c r="IT6" s="572"/>
      <c r="IU6" s="572"/>
      <c r="IV6" s="572"/>
      <c r="IW6" s="572"/>
      <c r="IX6" s="572"/>
      <c r="IY6" s="572"/>
      <c r="IZ6" s="572"/>
      <c r="JA6" s="572"/>
      <c r="JB6" s="572"/>
      <c r="JC6" s="572"/>
      <c r="JD6" s="572"/>
      <c r="JE6" s="572"/>
      <c r="JF6" s="572"/>
      <c r="JG6" s="572"/>
      <c r="JH6" s="572"/>
      <c r="JI6" s="572"/>
      <c r="JJ6" s="572"/>
      <c r="JK6" s="572"/>
      <c r="JL6" s="572"/>
      <c r="JM6" s="572"/>
      <c r="JN6" s="572"/>
      <c r="JO6" s="572"/>
      <c r="JP6" s="572"/>
      <c r="JQ6" s="572"/>
      <c r="JR6" s="572"/>
      <c r="JS6" s="572"/>
      <c r="JT6" s="572"/>
      <c r="JU6" s="572"/>
      <c r="JV6" s="572"/>
      <c r="JW6" s="572"/>
      <c r="JX6" s="572"/>
      <c r="JY6" s="572"/>
      <c r="JZ6" s="572"/>
      <c r="KA6" s="572"/>
      <c r="KB6" s="572"/>
      <c r="KC6" s="572"/>
      <c r="KD6" s="572"/>
      <c r="KE6" s="572"/>
      <c r="KF6" s="572"/>
      <c r="KG6" s="572"/>
      <c r="KH6" s="572"/>
      <c r="KI6" s="572"/>
      <c r="KJ6" s="572"/>
      <c r="KK6" s="572"/>
      <c r="KL6" s="572"/>
      <c r="KM6" s="572"/>
      <c r="KN6" s="572"/>
      <c r="KO6" s="572"/>
      <c r="KP6" s="572"/>
      <c r="KQ6" s="572"/>
      <c r="KR6" s="572"/>
      <c r="KS6" s="572"/>
      <c r="KT6" s="572"/>
      <c r="KU6" s="572"/>
      <c r="KV6" s="572"/>
      <c r="KW6" s="572"/>
      <c r="KX6" s="572"/>
      <c r="KY6" s="572"/>
      <c r="KZ6" s="572"/>
      <c r="LA6" s="572"/>
      <c r="LB6" s="572"/>
      <c r="LC6" s="572"/>
      <c r="LD6" s="572"/>
      <c r="LE6" s="572"/>
      <c r="LF6" s="572"/>
      <c r="LG6" s="572"/>
      <c r="LH6" s="572"/>
      <c r="LI6" s="572"/>
      <c r="LJ6" s="572"/>
      <c r="LK6" s="572"/>
      <c r="LL6" s="572"/>
      <c r="LM6" s="572"/>
      <c r="LN6" s="572"/>
      <c r="LO6" s="572"/>
      <c r="LP6" s="572"/>
      <c r="LQ6" s="572"/>
      <c r="LR6" s="572"/>
      <c r="LS6" s="572"/>
      <c r="LT6" s="572"/>
      <c r="LU6" s="572"/>
      <c r="LV6" s="572"/>
      <c r="LW6" s="572"/>
      <c r="LX6" s="572"/>
      <c r="LY6" s="572"/>
      <c r="LZ6" s="572"/>
      <c r="MA6" s="572"/>
      <c r="MB6" s="572"/>
      <c r="MC6" s="572"/>
    </row>
    <row r="7" spans="1:342" s="577" customFormat="1" ht="29.1" hidden="1"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72"/>
      <c r="DG7" s="572"/>
      <c r="DH7" s="572"/>
      <c r="DI7" s="572"/>
      <c r="DJ7" s="572"/>
      <c r="DK7" s="572"/>
      <c r="DL7" s="572"/>
      <c r="DM7" s="572"/>
      <c r="DN7" s="572"/>
      <c r="DO7" s="572"/>
      <c r="DP7" s="572"/>
      <c r="DQ7" s="572"/>
      <c r="DR7" s="572"/>
      <c r="DS7" s="572"/>
      <c r="DT7" s="572"/>
      <c r="DU7" s="572"/>
      <c r="DV7" s="572"/>
      <c r="DW7" s="572"/>
      <c r="DX7" s="572"/>
      <c r="DY7" s="572"/>
      <c r="DZ7" s="572"/>
      <c r="EA7" s="572"/>
      <c r="EB7" s="572"/>
      <c r="EC7" s="572"/>
      <c r="ED7" s="572"/>
      <c r="EE7" s="572"/>
      <c r="EF7" s="572"/>
      <c r="EG7" s="572"/>
      <c r="EH7" s="572"/>
      <c r="EI7" s="572"/>
      <c r="EJ7" s="572"/>
      <c r="EK7" s="572"/>
      <c r="EL7" s="572"/>
      <c r="EM7" s="572"/>
      <c r="EN7" s="572"/>
      <c r="EO7" s="572"/>
      <c r="EP7" s="572"/>
      <c r="EQ7" s="572"/>
      <c r="ER7" s="572"/>
      <c r="ES7" s="572"/>
      <c r="ET7" s="572"/>
      <c r="EU7" s="572"/>
      <c r="EV7" s="572"/>
      <c r="EW7" s="572"/>
      <c r="EX7" s="572"/>
      <c r="EY7" s="572"/>
      <c r="EZ7" s="572"/>
      <c r="FA7" s="572"/>
      <c r="FB7" s="572"/>
      <c r="FC7" s="572"/>
      <c r="FD7" s="572"/>
      <c r="FE7" s="572"/>
      <c r="FF7" s="572"/>
      <c r="FG7" s="572"/>
      <c r="FH7" s="572"/>
      <c r="FI7" s="572"/>
      <c r="FJ7" s="572"/>
      <c r="FK7" s="572"/>
      <c r="FL7" s="572"/>
      <c r="FM7" s="572"/>
      <c r="FN7" s="572"/>
      <c r="FO7" s="572"/>
      <c r="FP7" s="572"/>
      <c r="FQ7" s="572"/>
      <c r="FR7" s="572"/>
      <c r="FS7" s="572"/>
      <c r="FT7" s="572"/>
      <c r="FU7" s="572"/>
      <c r="FV7" s="572"/>
      <c r="FW7" s="572"/>
      <c r="FX7" s="572"/>
      <c r="FY7" s="572"/>
      <c r="FZ7" s="572"/>
      <c r="GA7" s="572"/>
      <c r="GB7" s="572"/>
      <c r="GC7" s="572"/>
      <c r="GD7" s="572"/>
      <c r="GE7" s="572"/>
      <c r="GF7" s="572"/>
      <c r="GG7" s="572"/>
      <c r="GH7" s="572"/>
      <c r="GI7" s="572"/>
      <c r="GJ7" s="572"/>
      <c r="GK7" s="572"/>
      <c r="GL7" s="572"/>
      <c r="GM7" s="572"/>
      <c r="GN7" s="572"/>
      <c r="GO7" s="572"/>
      <c r="GP7" s="572"/>
      <c r="GQ7" s="572"/>
      <c r="GR7" s="572"/>
      <c r="GS7" s="572"/>
      <c r="GT7" s="572"/>
      <c r="GU7" s="572"/>
      <c r="GV7" s="572"/>
      <c r="GW7" s="572"/>
      <c r="GX7" s="572"/>
      <c r="GY7" s="572"/>
      <c r="GZ7" s="572"/>
      <c r="HA7" s="572"/>
      <c r="HB7" s="572"/>
      <c r="HC7" s="572"/>
      <c r="HD7" s="572"/>
      <c r="HE7" s="572"/>
      <c r="HF7" s="572"/>
      <c r="HG7" s="572"/>
      <c r="HH7" s="572"/>
      <c r="HI7" s="572"/>
      <c r="HJ7" s="572"/>
      <c r="HK7" s="572"/>
      <c r="HL7" s="572"/>
      <c r="HM7" s="572"/>
      <c r="HN7" s="572"/>
      <c r="HO7" s="572"/>
      <c r="HP7" s="572"/>
      <c r="HQ7" s="572"/>
      <c r="HR7" s="572"/>
      <c r="HS7" s="572"/>
      <c r="HT7" s="572"/>
      <c r="HU7" s="572"/>
      <c r="HV7" s="572"/>
      <c r="HW7" s="572"/>
      <c r="HX7" s="572"/>
      <c r="HY7" s="572"/>
      <c r="HZ7" s="572"/>
      <c r="IA7" s="572"/>
      <c r="IB7" s="572"/>
      <c r="IC7" s="572"/>
      <c r="ID7" s="572"/>
      <c r="IE7" s="572"/>
      <c r="IF7" s="572"/>
      <c r="IG7" s="572"/>
      <c r="IH7" s="572"/>
      <c r="II7" s="572"/>
      <c r="IJ7" s="572"/>
      <c r="IK7" s="572"/>
      <c r="IL7" s="572"/>
      <c r="IM7" s="572"/>
      <c r="IN7" s="572"/>
      <c r="IO7" s="572"/>
      <c r="IP7" s="572"/>
      <c r="IQ7" s="572"/>
      <c r="IR7" s="572"/>
      <c r="IS7" s="572"/>
      <c r="IT7" s="572"/>
      <c r="IU7" s="572"/>
      <c r="IV7" s="572"/>
      <c r="IW7" s="572"/>
      <c r="IX7" s="572"/>
      <c r="IY7" s="572"/>
      <c r="IZ7" s="572"/>
      <c r="JA7" s="572"/>
      <c r="JB7" s="572"/>
      <c r="JC7" s="572"/>
      <c r="JD7" s="572"/>
      <c r="JE7" s="572"/>
      <c r="JF7" s="572"/>
      <c r="JG7" s="572"/>
      <c r="JH7" s="572"/>
      <c r="JI7" s="572"/>
      <c r="JJ7" s="572"/>
      <c r="JK7" s="572"/>
      <c r="JL7" s="572"/>
      <c r="JM7" s="572"/>
      <c r="JN7" s="572"/>
      <c r="JO7" s="572"/>
      <c r="JP7" s="572"/>
      <c r="JQ7" s="572"/>
      <c r="JR7" s="572"/>
      <c r="JS7" s="572"/>
      <c r="JT7" s="572"/>
      <c r="JU7" s="572"/>
      <c r="JV7" s="572"/>
      <c r="JW7" s="572"/>
      <c r="JX7" s="572"/>
      <c r="JY7" s="572"/>
      <c r="JZ7" s="572"/>
      <c r="KA7" s="572"/>
      <c r="KB7" s="572"/>
      <c r="KC7" s="572"/>
      <c r="KD7" s="572"/>
      <c r="KE7" s="572"/>
      <c r="KF7" s="572"/>
      <c r="KG7" s="572"/>
      <c r="KH7" s="572"/>
      <c r="KI7" s="572"/>
      <c r="KJ7" s="572"/>
      <c r="KK7" s="572"/>
      <c r="KL7" s="572"/>
      <c r="KM7" s="572"/>
      <c r="KN7" s="572"/>
      <c r="KO7" s="572"/>
      <c r="KP7" s="572"/>
      <c r="KQ7" s="572"/>
      <c r="KR7" s="572"/>
      <c r="KS7" s="572"/>
      <c r="KT7" s="572"/>
      <c r="KU7" s="572"/>
      <c r="KV7" s="572"/>
      <c r="KW7" s="572"/>
      <c r="KX7" s="572"/>
      <c r="KY7" s="572"/>
      <c r="KZ7" s="572"/>
      <c r="LA7" s="572"/>
      <c r="LB7" s="572"/>
      <c r="LC7" s="572"/>
      <c r="LD7" s="572"/>
      <c r="LE7" s="572"/>
      <c r="LF7" s="572"/>
      <c r="LG7" s="572"/>
      <c r="LH7" s="572"/>
      <c r="LI7" s="572"/>
      <c r="LJ7" s="572"/>
      <c r="LK7" s="572"/>
      <c r="LL7" s="572"/>
      <c r="LM7" s="572"/>
      <c r="LN7" s="572"/>
      <c r="LO7" s="572"/>
      <c r="LP7" s="572"/>
      <c r="LQ7" s="572"/>
      <c r="LR7" s="572"/>
      <c r="LS7" s="572"/>
      <c r="LT7" s="572"/>
      <c r="LU7" s="572"/>
      <c r="LV7" s="572"/>
      <c r="LW7" s="572"/>
      <c r="LX7" s="572"/>
      <c r="LY7" s="572"/>
      <c r="LZ7" s="572"/>
      <c r="MA7" s="572"/>
      <c r="MB7" s="572"/>
      <c r="MC7" s="572"/>
    </row>
    <row r="8" spans="1:342" s="577" customFormat="1" ht="29.1" hidden="1" customHeight="1" thickBot="1" x14ac:dyDescent="0.3">
      <c r="A8" s="572"/>
      <c r="B8" s="572"/>
      <c r="C8" s="572"/>
      <c r="D8" s="572"/>
      <c r="E8" s="572"/>
      <c r="F8" s="573"/>
      <c r="G8" s="573"/>
      <c r="H8" s="573"/>
      <c r="I8" s="573"/>
      <c r="J8" s="573"/>
      <c r="K8" s="573"/>
      <c r="L8" s="573"/>
      <c r="M8" s="573"/>
      <c r="N8" s="574"/>
      <c r="O8" s="574"/>
      <c r="P8" s="573"/>
      <c r="Q8" s="573"/>
      <c r="R8" s="574"/>
      <c r="S8" s="574"/>
      <c r="T8" s="573"/>
      <c r="U8" s="572"/>
      <c r="V8" s="572"/>
      <c r="W8" s="574"/>
      <c r="X8" s="575"/>
      <c r="Y8" s="572"/>
      <c r="Z8" s="573"/>
      <c r="AA8" s="572"/>
      <c r="AB8" s="576"/>
      <c r="AC8" s="576"/>
      <c r="AD8" s="573"/>
      <c r="AE8" s="573"/>
      <c r="AF8" s="573"/>
      <c r="AG8" s="572"/>
      <c r="AH8" s="572"/>
      <c r="AI8" s="572"/>
      <c r="AJ8" s="572"/>
      <c r="AK8" s="572"/>
      <c r="AL8" s="572"/>
      <c r="AM8" s="572"/>
      <c r="AN8" s="572"/>
      <c r="AO8" s="572"/>
      <c r="AP8" s="572"/>
      <c r="AQ8" s="572"/>
      <c r="AR8" s="572"/>
      <c r="AS8" s="572"/>
      <c r="AT8" s="572"/>
      <c r="AU8" s="572"/>
      <c r="AV8" s="572"/>
      <c r="AW8" s="572"/>
      <c r="AX8" s="572"/>
      <c r="AY8" s="572"/>
      <c r="AZ8" s="572"/>
      <c r="BA8" s="572"/>
      <c r="BB8" s="572"/>
      <c r="BC8" s="572"/>
      <c r="BD8" s="572"/>
      <c r="BE8" s="572"/>
      <c r="BF8" s="572"/>
      <c r="BG8" s="572"/>
      <c r="BH8" s="572"/>
      <c r="BI8" s="572"/>
      <c r="BJ8" s="572"/>
      <c r="BK8" s="572"/>
      <c r="BL8" s="572"/>
      <c r="BM8" s="572"/>
      <c r="BN8" s="572"/>
      <c r="BO8" s="572"/>
      <c r="BP8" s="572"/>
      <c r="BQ8" s="572"/>
      <c r="BR8" s="572"/>
      <c r="BS8" s="572"/>
      <c r="BT8" s="572"/>
      <c r="BU8" s="572"/>
      <c r="BV8" s="572"/>
      <c r="BW8" s="572"/>
      <c r="BX8" s="572"/>
      <c r="BY8" s="572"/>
      <c r="BZ8" s="572"/>
      <c r="CA8" s="572"/>
      <c r="CB8" s="572"/>
      <c r="CC8" s="572"/>
      <c r="CD8" s="572"/>
      <c r="CE8" s="572"/>
      <c r="CF8" s="572"/>
      <c r="CG8" s="572"/>
      <c r="CH8" s="572"/>
      <c r="CI8" s="572"/>
      <c r="CJ8" s="572"/>
      <c r="CK8" s="572"/>
      <c r="CL8" s="572"/>
      <c r="CM8" s="572"/>
      <c r="CN8" s="572"/>
      <c r="CO8" s="572"/>
      <c r="CP8" s="572"/>
      <c r="CQ8" s="572"/>
      <c r="CR8" s="572"/>
      <c r="CS8" s="572"/>
      <c r="CT8" s="572"/>
      <c r="CU8" s="572"/>
      <c r="CV8" s="572"/>
      <c r="CW8" s="572"/>
      <c r="CX8" s="572"/>
      <c r="CY8" s="572"/>
      <c r="CZ8" s="572"/>
      <c r="DA8" s="572"/>
      <c r="DB8" s="572"/>
      <c r="DC8" s="572"/>
      <c r="DD8" s="572"/>
      <c r="DE8" s="572"/>
      <c r="DF8" s="572"/>
      <c r="DG8" s="572"/>
      <c r="DH8" s="572"/>
      <c r="DI8" s="572"/>
      <c r="DJ8" s="572"/>
      <c r="DK8" s="572"/>
      <c r="DL8" s="572"/>
      <c r="DM8" s="572"/>
      <c r="DN8" s="572"/>
      <c r="DO8" s="572"/>
      <c r="DP8" s="572"/>
      <c r="DQ8" s="572"/>
      <c r="DR8" s="572"/>
      <c r="DS8" s="572"/>
      <c r="DT8" s="572"/>
      <c r="DU8" s="572"/>
      <c r="DV8" s="572"/>
      <c r="DW8" s="572"/>
      <c r="DX8" s="572"/>
      <c r="DY8" s="572"/>
      <c r="DZ8" s="572"/>
      <c r="EA8" s="572"/>
      <c r="EB8" s="572"/>
      <c r="EC8" s="572"/>
      <c r="ED8" s="572"/>
      <c r="EE8" s="572"/>
      <c r="EF8" s="572"/>
      <c r="EG8" s="572"/>
      <c r="EH8" s="572"/>
      <c r="EI8" s="572"/>
      <c r="EJ8" s="572"/>
      <c r="EK8" s="572"/>
      <c r="EL8" s="572"/>
      <c r="EM8" s="572"/>
      <c r="EN8" s="572"/>
      <c r="EO8" s="572"/>
      <c r="EP8" s="572"/>
      <c r="EQ8" s="572"/>
      <c r="ER8" s="572"/>
      <c r="ES8" s="572"/>
      <c r="ET8" s="572"/>
      <c r="EU8" s="572"/>
      <c r="EV8" s="572"/>
      <c r="EW8" s="572"/>
      <c r="EX8" s="572"/>
      <c r="EY8" s="572"/>
      <c r="EZ8" s="572"/>
      <c r="FA8" s="572"/>
      <c r="FB8" s="572"/>
      <c r="FC8" s="572"/>
      <c r="FD8" s="572"/>
      <c r="FE8" s="572"/>
      <c r="FF8" s="572"/>
      <c r="FG8" s="572"/>
      <c r="FH8" s="572"/>
      <c r="FI8" s="572"/>
      <c r="FJ8" s="572"/>
      <c r="FK8" s="572"/>
      <c r="FL8" s="572"/>
      <c r="FM8" s="572"/>
      <c r="FN8" s="572"/>
      <c r="FO8" s="572"/>
      <c r="FP8" s="572"/>
      <c r="FQ8" s="572"/>
      <c r="FR8" s="572"/>
      <c r="FS8" s="572"/>
      <c r="FT8" s="572"/>
      <c r="FU8" s="572"/>
      <c r="FV8" s="572"/>
      <c r="FW8" s="572"/>
      <c r="FX8" s="572"/>
      <c r="FY8" s="572"/>
      <c r="FZ8" s="572"/>
      <c r="GA8" s="572"/>
      <c r="GB8" s="572"/>
      <c r="GC8" s="572"/>
      <c r="GD8" s="572"/>
      <c r="GE8" s="572"/>
      <c r="GF8" s="572"/>
      <c r="GG8" s="572"/>
      <c r="GH8" s="572"/>
      <c r="GI8" s="572"/>
      <c r="GJ8" s="572"/>
      <c r="GK8" s="572"/>
      <c r="GL8" s="572"/>
      <c r="GM8" s="572"/>
      <c r="GN8" s="572"/>
      <c r="GO8" s="572"/>
      <c r="GP8" s="572"/>
      <c r="GQ8" s="572"/>
      <c r="GR8" s="572"/>
      <c r="GS8" s="572"/>
      <c r="GT8" s="572"/>
      <c r="GU8" s="572"/>
      <c r="GV8" s="572"/>
      <c r="GW8" s="572"/>
      <c r="GX8" s="572"/>
      <c r="GY8" s="572"/>
      <c r="GZ8" s="572"/>
      <c r="HA8" s="572"/>
      <c r="HB8" s="572"/>
      <c r="HC8" s="572"/>
      <c r="HD8" s="572"/>
      <c r="HE8" s="572"/>
      <c r="HF8" s="572"/>
      <c r="HG8" s="572"/>
      <c r="HH8" s="572"/>
      <c r="HI8" s="572"/>
      <c r="HJ8" s="572"/>
      <c r="HK8" s="572"/>
      <c r="HL8" s="572"/>
      <c r="HM8" s="572"/>
      <c r="HN8" s="572"/>
      <c r="HO8" s="572"/>
      <c r="HP8" s="572"/>
      <c r="HQ8" s="572"/>
      <c r="HR8" s="572"/>
      <c r="HS8" s="572"/>
      <c r="HT8" s="572"/>
      <c r="HU8" s="572"/>
      <c r="HV8" s="572"/>
      <c r="HW8" s="572"/>
      <c r="HX8" s="572"/>
      <c r="HY8" s="572"/>
      <c r="HZ8" s="572"/>
      <c r="IA8" s="572"/>
      <c r="IB8" s="572"/>
      <c r="IC8" s="572"/>
      <c r="ID8" s="572"/>
      <c r="IE8" s="572"/>
      <c r="IF8" s="572"/>
      <c r="IG8" s="572"/>
      <c r="IH8" s="572"/>
      <c r="II8" s="572"/>
      <c r="IJ8" s="572"/>
      <c r="IK8" s="572"/>
      <c r="IL8" s="572"/>
      <c r="IM8" s="572"/>
      <c r="IN8" s="572"/>
      <c r="IO8" s="572"/>
      <c r="IP8" s="572"/>
      <c r="IQ8" s="572"/>
      <c r="IR8" s="572"/>
      <c r="IS8" s="572"/>
      <c r="IT8" s="572"/>
      <c r="IU8" s="572"/>
      <c r="IV8" s="572"/>
      <c r="IW8" s="572"/>
      <c r="IX8" s="572"/>
      <c r="IY8" s="572"/>
      <c r="IZ8" s="572"/>
      <c r="JA8" s="572"/>
      <c r="JB8" s="572"/>
      <c r="JC8" s="572"/>
      <c r="JD8" s="572"/>
      <c r="JE8" s="572"/>
      <c r="JF8" s="572"/>
      <c r="JG8" s="572"/>
      <c r="JH8" s="572"/>
      <c r="JI8" s="572"/>
      <c r="JJ8" s="572"/>
      <c r="JK8" s="572"/>
      <c r="JL8" s="572"/>
      <c r="JM8" s="572"/>
      <c r="JN8" s="572"/>
      <c r="JO8" s="572"/>
      <c r="JP8" s="572"/>
      <c r="JQ8" s="572"/>
      <c r="JR8" s="572"/>
      <c r="JS8" s="572"/>
      <c r="JT8" s="572"/>
      <c r="JU8" s="572"/>
      <c r="JV8" s="572"/>
      <c r="JW8" s="572"/>
      <c r="JX8" s="572"/>
      <c r="JY8" s="572"/>
      <c r="JZ8" s="572"/>
      <c r="KA8" s="572"/>
      <c r="KB8" s="572"/>
      <c r="KC8" s="572"/>
      <c r="KD8" s="572"/>
      <c r="KE8" s="572"/>
      <c r="KF8" s="572"/>
      <c r="KG8" s="572"/>
      <c r="KH8" s="572"/>
      <c r="KI8" s="572"/>
      <c r="KJ8" s="572"/>
      <c r="KK8" s="572"/>
      <c r="KL8" s="572"/>
      <c r="KM8" s="572"/>
      <c r="KN8" s="572"/>
      <c r="KO8" s="572"/>
      <c r="KP8" s="572"/>
      <c r="KQ8" s="572"/>
      <c r="KR8" s="572"/>
      <c r="KS8" s="572"/>
      <c r="KT8" s="572"/>
      <c r="KU8" s="572"/>
      <c r="KV8" s="572"/>
      <c r="KW8" s="572"/>
      <c r="KX8" s="572"/>
      <c r="KY8" s="572"/>
      <c r="KZ8" s="572"/>
      <c r="LA8" s="572"/>
      <c r="LB8" s="572"/>
      <c r="LC8" s="572"/>
      <c r="LD8" s="572"/>
      <c r="LE8" s="572"/>
      <c r="LF8" s="572"/>
      <c r="LG8" s="572"/>
      <c r="LH8" s="572"/>
      <c r="LI8" s="572"/>
      <c r="LJ8" s="572"/>
      <c r="LK8" s="572"/>
      <c r="LL8" s="572"/>
      <c r="LM8" s="572"/>
      <c r="LN8" s="572"/>
      <c r="LO8" s="572"/>
      <c r="LP8" s="572"/>
      <c r="LQ8" s="572"/>
      <c r="LR8" s="572"/>
      <c r="LS8" s="572"/>
      <c r="LT8" s="572"/>
      <c r="LU8" s="572"/>
      <c r="LV8" s="572"/>
      <c r="LW8" s="572"/>
      <c r="LX8" s="572"/>
      <c r="LY8" s="572"/>
      <c r="LZ8" s="572"/>
      <c r="MA8" s="572"/>
      <c r="MB8" s="572"/>
      <c r="MC8" s="572"/>
    </row>
    <row r="9" spans="1:342" s="572" customFormat="1" ht="29.1" customHeight="1" thickBot="1" x14ac:dyDescent="0.3">
      <c r="A9" s="769" t="s">
        <v>2584</v>
      </c>
      <c r="B9" s="770"/>
      <c r="C9" s="770"/>
      <c r="D9" s="770"/>
      <c r="E9" s="771"/>
      <c r="F9" s="770"/>
      <c r="G9" s="770"/>
      <c r="H9" s="770"/>
      <c r="I9" s="770"/>
      <c r="J9" s="770"/>
      <c r="K9" s="770"/>
      <c r="L9" s="771"/>
      <c r="M9" s="771"/>
      <c r="N9" s="771"/>
      <c r="O9" s="770"/>
      <c r="P9" s="770"/>
      <c r="Q9" s="770"/>
      <c r="R9" s="770"/>
      <c r="S9" s="770"/>
      <c r="T9" s="772"/>
      <c r="U9" s="770"/>
      <c r="V9" s="773"/>
      <c r="W9" s="771"/>
      <c r="X9" s="771"/>
      <c r="Y9" s="771"/>
      <c r="Z9" s="771"/>
      <c r="AA9" s="771"/>
      <c r="AB9" s="770"/>
      <c r="AC9" s="770"/>
      <c r="AD9" s="770"/>
      <c r="AE9" s="770"/>
      <c r="AF9" s="774"/>
      <c r="AG9" s="744" t="s">
        <v>2819</v>
      </c>
      <c r="AH9" s="744"/>
      <c r="AI9" s="744"/>
      <c r="AJ9" s="744"/>
      <c r="AK9" s="744"/>
      <c r="AL9" s="744"/>
      <c r="AM9" s="746"/>
      <c r="AN9" s="743" t="s">
        <v>2820</v>
      </c>
      <c r="AO9" s="744"/>
      <c r="AP9" s="744"/>
      <c r="AQ9" s="744"/>
      <c r="AR9" s="744"/>
      <c r="AS9" s="744"/>
      <c r="AT9" s="744"/>
      <c r="AU9" s="744"/>
    </row>
    <row r="10" spans="1:342" s="572" customFormat="1" ht="29.1" customHeight="1" thickBot="1" x14ac:dyDescent="0.3">
      <c r="A10" s="593"/>
      <c r="B10" s="763" t="s">
        <v>2585</v>
      </c>
      <c r="C10" s="764"/>
      <c r="D10" s="765"/>
      <c r="E10" s="593"/>
      <c r="F10" s="766" t="s">
        <v>2586</v>
      </c>
      <c r="G10" s="767"/>
      <c r="H10" s="767"/>
      <c r="I10" s="767"/>
      <c r="J10" s="767"/>
      <c r="K10" s="768"/>
      <c r="L10" s="766" t="s">
        <v>2821</v>
      </c>
      <c r="M10" s="767"/>
      <c r="N10" s="767"/>
      <c r="O10" s="767"/>
      <c r="P10" s="767"/>
      <c r="Q10" s="767"/>
      <c r="R10" s="767"/>
      <c r="S10" s="767"/>
      <c r="T10" s="768"/>
      <c r="U10" s="593"/>
      <c r="V10" s="763" t="s">
        <v>2822</v>
      </c>
      <c r="W10" s="764"/>
      <c r="X10" s="764"/>
      <c r="Y10" s="764"/>
      <c r="Z10" s="764"/>
      <c r="AA10" s="764"/>
      <c r="AB10" s="764"/>
      <c r="AC10" s="765"/>
      <c r="AD10" s="593"/>
      <c r="AE10" s="593"/>
      <c r="AF10" s="594"/>
      <c r="AG10" s="750" t="s">
        <v>108</v>
      </c>
      <c r="AH10" s="751"/>
      <c r="AI10" s="751"/>
      <c r="AJ10" s="751"/>
      <c r="AK10" s="751"/>
      <c r="AL10" s="752"/>
      <c r="AM10" s="594"/>
      <c r="AN10" s="747" t="s">
        <v>2823</v>
      </c>
      <c r="AO10" s="748"/>
      <c r="AP10" s="749"/>
      <c r="AQ10" s="747" t="s">
        <v>2824</v>
      </c>
      <c r="AR10" s="748"/>
      <c r="AS10" s="748"/>
      <c r="AT10" s="748"/>
      <c r="AU10" s="749"/>
    </row>
    <row r="11" spans="1:342" ht="150.75" customHeight="1" thickBot="1" x14ac:dyDescent="0.3">
      <c r="A11" s="595" t="s">
        <v>118</v>
      </c>
      <c r="B11" s="596" t="s">
        <v>2521</v>
      </c>
      <c r="C11" s="596" t="s">
        <v>2522</v>
      </c>
      <c r="D11" s="596" t="s">
        <v>113</v>
      </c>
      <c r="E11" s="595" t="s">
        <v>2523</v>
      </c>
      <c r="F11" s="596" t="s">
        <v>2524</v>
      </c>
      <c r="G11" s="596" t="s">
        <v>113</v>
      </c>
      <c r="H11" s="596" t="s">
        <v>2802</v>
      </c>
      <c r="I11" s="596" t="s">
        <v>113</v>
      </c>
      <c r="J11" s="596" t="s">
        <v>2803</v>
      </c>
      <c r="K11" s="596" t="s">
        <v>113</v>
      </c>
      <c r="L11" s="596" t="s">
        <v>114</v>
      </c>
      <c r="M11" s="596" t="s">
        <v>115</v>
      </c>
      <c r="N11" s="596" t="s">
        <v>116</v>
      </c>
      <c r="O11" s="596" t="s">
        <v>117</v>
      </c>
      <c r="P11" s="596" t="s">
        <v>119</v>
      </c>
      <c r="Q11" s="596" t="s">
        <v>120</v>
      </c>
      <c r="R11" s="596" t="s">
        <v>121</v>
      </c>
      <c r="S11" s="596" t="s">
        <v>2595</v>
      </c>
      <c r="T11" s="596" t="s">
        <v>122</v>
      </c>
      <c r="U11" s="595" t="s">
        <v>123</v>
      </c>
      <c r="V11" s="596" t="s">
        <v>2596</v>
      </c>
      <c r="W11" s="596" t="s">
        <v>125</v>
      </c>
      <c r="X11" s="596" t="s">
        <v>126</v>
      </c>
      <c r="Y11" s="596" t="s">
        <v>127</v>
      </c>
      <c r="Z11" s="596" t="s">
        <v>128</v>
      </c>
      <c r="AA11" s="596" t="s">
        <v>129</v>
      </c>
      <c r="AB11" s="596" t="s">
        <v>130</v>
      </c>
      <c r="AC11" s="596" t="s">
        <v>53</v>
      </c>
      <c r="AD11" s="595" t="s">
        <v>2825</v>
      </c>
      <c r="AE11" s="595" t="s">
        <v>61</v>
      </c>
      <c r="AF11" s="595" t="s">
        <v>65</v>
      </c>
      <c r="AG11" s="596" t="s">
        <v>2826</v>
      </c>
      <c r="AH11" s="596" t="s">
        <v>141</v>
      </c>
      <c r="AI11" s="596" t="s">
        <v>135</v>
      </c>
      <c r="AJ11" s="596" t="s">
        <v>142</v>
      </c>
      <c r="AK11" s="596" t="s">
        <v>2827</v>
      </c>
      <c r="AL11" s="596" t="s">
        <v>137</v>
      </c>
      <c r="AM11" s="595" t="s">
        <v>2828</v>
      </c>
      <c r="AN11" s="596" t="s">
        <v>133</v>
      </c>
      <c r="AO11" s="596" t="s">
        <v>58</v>
      </c>
      <c r="AP11" s="596" t="s">
        <v>2829</v>
      </c>
      <c r="AQ11" s="596" t="s">
        <v>135</v>
      </c>
      <c r="AR11" s="596" t="s">
        <v>2830</v>
      </c>
      <c r="AS11" s="596" t="s">
        <v>137</v>
      </c>
      <c r="AT11" s="596" t="s">
        <v>138</v>
      </c>
      <c r="AU11" s="596" t="s">
        <v>139</v>
      </c>
    </row>
    <row r="12" spans="1:342" s="577" customFormat="1" ht="232.5" customHeight="1" x14ac:dyDescent="0.25">
      <c r="A12" s="597" t="s">
        <v>2831</v>
      </c>
      <c r="B12" s="592" t="s">
        <v>2663</v>
      </c>
      <c r="C12" s="598" t="s">
        <v>24</v>
      </c>
      <c r="D12" s="592" t="s">
        <v>99</v>
      </c>
      <c r="E12" s="598"/>
      <c r="F12" s="591" t="s">
        <v>2832</v>
      </c>
      <c r="G12" s="591" t="s">
        <v>2833</v>
      </c>
      <c r="H12" s="599" t="s">
        <v>2834</v>
      </c>
      <c r="I12" s="600" t="s">
        <v>2604</v>
      </c>
      <c r="J12" s="600" t="s">
        <v>2835</v>
      </c>
      <c r="K12" s="600" t="s">
        <v>2666</v>
      </c>
      <c r="L12" s="592" t="s">
        <v>967</v>
      </c>
      <c r="M12" s="592" t="s">
        <v>978</v>
      </c>
      <c r="N12" s="592" t="s">
        <v>2668</v>
      </c>
      <c r="O12" s="592" t="s">
        <v>8</v>
      </c>
      <c r="P12" s="591" t="s">
        <v>84</v>
      </c>
      <c r="Q12" s="592" t="s">
        <v>970</v>
      </c>
      <c r="R12" s="592">
        <v>2019</v>
      </c>
      <c r="S12" s="592" t="s">
        <v>2836</v>
      </c>
      <c r="T12" s="592" t="s">
        <v>2837</v>
      </c>
      <c r="U12" s="591" t="s">
        <v>981</v>
      </c>
      <c r="V12" s="598" t="s">
        <v>2838</v>
      </c>
      <c r="W12" s="592" t="s">
        <v>84</v>
      </c>
      <c r="X12" s="592" t="s">
        <v>84</v>
      </c>
      <c r="Y12" s="592" t="s">
        <v>84</v>
      </c>
      <c r="Z12" s="592" t="s">
        <v>84</v>
      </c>
      <c r="AA12" s="592" t="s">
        <v>84</v>
      </c>
      <c r="AB12" s="601">
        <v>43770</v>
      </c>
      <c r="AC12" s="601">
        <v>44135</v>
      </c>
      <c r="AD12" s="602"/>
      <c r="AE12" s="601" t="s">
        <v>64</v>
      </c>
      <c r="AF12" s="601" t="s">
        <v>64</v>
      </c>
      <c r="AG12" s="640">
        <v>45274</v>
      </c>
      <c r="AH12" s="605" t="s">
        <v>2839</v>
      </c>
      <c r="AI12" s="605" t="s">
        <v>2840</v>
      </c>
      <c r="AJ12" s="605" t="s">
        <v>2841</v>
      </c>
      <c r="AK12" s="645">
        <v>0</v>
      </c>
      <c r="AL12" s="645" t="s">
        <v>198</v>
      </c>
      <c r="AM12" s="605"/>
      <c r="AN12" s="651"/>
      <c r="AO12" s="651"/>
      <c r="AP12" s="651"/>
      <c r="AQ12" s="651"/>
      <c r="AR12" s="651"/>
      <c r="AS12" s="651"/>
      <c r="AT12" s="645">
        <f>_xlfn.DAYS(AC12,$B$6)</f>
        <v>-1194</v>
      </c>
      <c r="AU12" s="645" t="s">
        <v>198</v>
      </c>
      <c r="AV12" s="567"/>
      <c r="AW12" s="567"/>
      <c r="AX12" s="567"/>
      <c r="AY12" s="567"/>
      <c r="AZ12" s="567"/>
      <c r="BA12" s="567"/>
      <c r="BB12" s="567"/>
      <c r="BC12" s="567"/>
      <c r="BD12" s="567"/>
      <c r="BE12" s="567"/>
      <c r="BF12" s="567"/>
      <c r="BG12" s="567"/>
      <c r="BH12" s="567"/>
      <c r="BI12" s="567"/>
      <c r="BJ12" s="567"/>
      <c r="BK12" s="567"/>
      <c r="BL12" s="567"/>
      <c r="BM12" s="567"/>
      <c r="BN12" s="567"/>
      <c r="BO12" s="567"/>
      <c r="BP12" s="567"/>
      <c r="BQ12" s="567"/>
      <c r="BR12" s="567"/>
      <c r="BS12" s="567"/>
      <c r="BT12" s="567"/>
      <c r="BU12" s="567"/>
      <c r="BV12" s="567"/>
      <c r="BW12" s="567"/>
      <c r="BX12" s="567"/>
      <c r="BY12" s="567"/>
      <c r="BZ12" s="567"/>
      <c r="CA12" s="567"/>
      <c r="CB12" s="567"/>
      <c r="CC12" s="567"/>
      <c r="CD12" s="567"/>
      <c r="CE12" s="567"/>
      <c r="CF12" s="567"/>
      <c r="CG12" s="567"/>
      <c r="CH12" s="567"/>
      <c r="CI12" s="567"/>
      <c r="CJ12" s="567"/>
      <c r="CK12" s="567"/>
      <c r="CL12" s="567"/>
      <c r="CM12" s="567"/>
      <c r="CN12" s="567"/>
      <c r="CO12" s="567"/>
      <c r="CP12" s="567"/>
      <c r="CQ12" s="567"/>
      <c r="CR12" s="567"/>
      <c r="CS12" s="567"/>
      <c r="CT12" s="567"/>
      <c r="CU12" s="567"/>
      <c r="CV12" s="567"/>
      <c r="CW12" s="567"/>
      <c r="CX12" s="567"/>
      <c r="CY12" s="567"/>
      <c r="CZ12" s="567"/>
      <c r="DA12" s="567"/>
      <c r="DB12" s="567"/>
      <c r="DC12" s="567"/>
      <c r="DD12" s="567"/>
      <c r="DE12" s="567"/>
      <c r="DF12" s="567"/>
      <c r="DG12" s="567"/>
      <c r="DH12" s="567"/>
      <c r="DI12" s="567"/>
      <c r="DJ12" s="567"/>
      <c r="DK12" s="567"/>
      <c r="DL12" s="567"/>
      <c r="DM12" s="567"/>
      <c r="DN12" s="567"/>
      <c r="DO12" s="567"/>
      <c r="DP12" s="567"/>
      <c r="DQ12" s="567"/>
      <c r="DR12" s="567"/>
      <c r="DS12" s="567"/>
      <c r="DT12" s="567"/>
      <c r="DU12" s="567"/>
      <c r="DV12" s="567"/>
      <c r="DW12" s="567"/>
      <c r="DX12" s="567"/>
      <c r="DY12" s="567"/>
      <c r="DZ12" s="567"/>
      <c r="EA12" s="567"/>
      <c r="EB12" s="567"/>
      <c r="EC12" s="567"/>
      <c r="ED12" s="567"/>
      <c r="EE12" s="567"/>
      <c r="EF12" s="567"/>
      <c r="EG12" s="567"/>
      <c r="EH12" s="567"/>
      <c r="EI12" s="567"/>
      <c r="EJ12" s="567"/>
      <c r="EK12" s="567"/>
      <c r="EL12" s="567"/>
      <c r="EM12" s="567"/>
      <c r="EN12" s="567"/>
      <c r="EO12" s="567"/>
      <c r="EP12" s="567"/>
      <c r="EQ12" s="567"/>
      <c r="ER12" s="567"/>
      <c r="ES12" s="567"/>
      <c r="ET12" s="567"/>
      <c r="EU12" s="567"/>
      <c r="EV12" s="567"/>
      <c r="EW12" s="567"/>
      <c r="EX12" s="567"/>
      <c r="EY12" s="567"/>
      <c r="EZ12" s="567"/>
      <c r="FA12" s="567"/>
      <c r="FB12" s="567"/>
      <c r="FC12" s="567"/>
      <c r="FD12" s="567"/>
      <c r="FE12" s="567"/>
      <c r="FF12" s="567"/>
      <c r="FG12" s="567"/>
      <c r="FH12" s="567"/>
      <c r="FI12" s="567"/>
      <c r="FJ12" s="567"/>
      <c r="FK12" s="567"/>
      <c r="FL12" s="567"/>
      <c r="FM12" s="567"/>
      <c r="FN12" s="567"/>
      <c r="FO12" s="567"/>
      <c r="FP12" s="567"/>
      <c r="FQ12" s="567"/>
      <c r="FR12" s="567"/>
      <c r="FS12" s="567"/>
      <c r="FT12" s="567"/>
      <c r="FU12" s="567"/>
      <c r="FV12" s="567"/>
      <c r="FW12" s="567"/>
      <c r="FX12" s="567"/>
      <c r="FY12" s="567"/>
      <c r="FZ12" s="567"/>
      <c r="GA12" s="567"/>
      <c r="GB12" s="567"/>
      <c r="GC12" s="567"/>
      <c r="GD12" s="567"/>
      <c r="GE12" s="567"/>
      <c r="GF12" s="567"/>
      <c r="GG12" s="567"/>
      <c r="GH12" s="567"/>
      <c r="GI12" s="567"/>
      <c r="GJ12" s="567"/>
      <c r="GK12" s="567"/>
      <c r="GL12" s="567"/>
      <c r="GM12" s="567"/>
      <c r="GN12" s="567"/>
      <c r="GO12" s="567"/>
      <c r="GP12" s="567"/>
      <c r="GQ12" s="567"/>
      <c r="GR12" s="567"/>
      <c r="GS12" s="567"/>
      <c r="GT12" s="567"/>
      <c r="GU12" s="567"/>
      <c r="GV12" s="567"/>
      <c r="GW12" s="567"/>
      <c r="GX12" s="567"/>
      <c r="GY12" s="567"/>
      <c r="GZ12" s="567"/>
      <c r="HA12" s="567"/>
      <c r="HB12" s="567"/>
      <c r="HC12" s="567"/>
      <c r="HD12" s="567"/>
      <c r="HE12" s="567"/>
      <c r="HF12" s="567"/>
      <c r="HG12" s="567"/>
      <c r="HH12" s="567"/>
      <c r="HI12" s="567"/>
      <c r="HJ12" s="567"/>
      <c r="HK12" s="567"/>
      <c r="HL12" s="567"/>
      <c r="HM12" s="567"/>
      <c r="HN12" s="567"/>
      <c r="HO12" s="567"/>
      <c r="HP12" s="567"/>
      <c r="HQ12" s="567"/>
      <c r="HR12" s="567"/>
      <c r="HS12" s="567"/>
      <c r="HT12" s="567"/>
      <c r="HU12" s="567"/>
      <c r="HV12" s="567"/>
      <c r="HW12" s="567"/>
      <c r="HX12" s="567"/>
      <c r="HY12" s="567"/>
      <c r="HZ12" s="567"/>
      <c r="IA12" s="567"/>
      <c r="IB12" s="567"/>
      <c r="IC12" s="567"/>
      <c r="ID12" s="567"/>
      <c r="IE12" s="567"/>
      <c r="IF12" s="567"/>
      <c r="IG12" s="567"/>
      <c r="IH12" s="567"/>
      <c r="II12" s="567"/>
      <c r="IJ12" s="567"/>
      <c r="IK12" s="567"/>
      <c r="IL12" s="567"/>
      <c r="IM12" s="567"/>
      <c r="IN12" s="567"/>
      <c r="IO12" s="567"/>
      <c r="IP12" s="567"/>
      <c r="IQ12" s="567"/>
      <c r="IR12" s="567"/>
      <c r="IS12" s="567"/>
      <c r="IT12" s="567"/>
      <c r="IU12" s="567"/>
      <c r="IV12" s="567"/>
      <c r="IW12" s="567"/>
      <c r="IX12" s="567"/>
      <c r="IY12" s="567"/>
      <c r="IZ12" s="567"/>
      <c r="JA12" s="567"/>
      <c r="JB12" s="567"/>
      <c r="JC12" s="567"/>
      <c r="JD12" s="567"/>
      <c r="JE12" s="567"/>
      <c r="JF12" s="567"/>
      <c r="JG12" s="567"/>
      <c r="JH12" s="567"/>
      <c r="JI12" s="567"/>
      <c r="JJ12" s="567"/>
      <c r="JK12" s="567"/>
      <c r="JL12" s="567"/>
      <c r="JM12" s="567"/>
      <c r="JN12" s="567"/>
      <c r="JO12" s="567"/>
      <c r="JP12" s="567"/>
      <c r="JQ12" s="567"/>
      <c r="JR12" s="567"/>
      <c r="JS12" s="567"/>
      <c r="JT12" s="567"/>
      <c r="JU12" s="567"/>
      <c r="JV12" s="567"/>
      <c r="JW12" s="567"/>
      <c r="JX12" s="567"/>
      <c r="JY12" s="567"/>
      <c r="JZ12" s="567"/>
      <c r="KA12" s="567"/>
      <c r="KB12" s="567"/>
      <c r="KC12" s="567"/>
      <c r="KD12" s="567"/>
      <c r="KE12" s="567"/>
      <c r="KF12" s="567"/>
      <c r="KG12" s="567"/>
      <c r="KH12" s="567"/>
      <c r="KI12" s="567"/>
      <c r="KJ12" s="567"/>
      <c r="KK12" s="567"/>
      <c r="KL12" s="567"/>
      <c r="KM12" s="567"/>
      <c r="KN12" s="567"/>
      <c r="KO12" s="567"/>
      <c r="KP12" s="567"/>
      <c r="KQ12" s="567"/>
      <c r="KR12" s="567"/>
      <c r="KS12" s="567"/>
      <c r="KT12" s="567"/>
      <c r="KU12" s="567"/>
      <c r="KV12" s="567"/>
      <c r="KW12" s="567"/>
      <c r="KX12" s="567"/>
      <c r="KY12" s="567"/>
      <c r="KZ12" s="567"/>
      <c r="LA12" s="567"/>
      <c r="LB12" s="567"/>
      <c r="LC12" s="567"/>
      <c r="LD12" s="567"/>
      <c r="LE12" s="567"/>
      <c r="LF12" s="567"/>
      <c r="LG12" s="567"/>
      <c r="LH12" s="567"/>
      <c r="LI12" s="567"/>
      <c r="LJ12" s="567"/>
      <c r="LK12" s="567"/>
      <c r="LL12" s="567"/>
      <c r="LM12" s="567"/>
      <c r="LN12" s="567"/>
      <c r="LO12" s="567"/>
      <c r="LP12" s="567"/>
      <c r="LQ12" s="567"/>
      <c r="LR12" s="567"/>
      <c r="LS12" s="567"/>
      <c r="LT12" s="567"/>
      <c r="LU12" s="567"/>
      <c r="LV12" s="567"/>
      <c r="LW12" s="567"/>
      <c r="LX12" s="567"/>
      <c r="LY12" s="567"/>
      <c r="LZ12" s="567"/>
      <c r="MA12" s="567"/>
      <c r="MB12" s="567"/>
      <c r="MC12" s="567"/>
      <c r="MD12" s="580"/>
    </row>
    <row r="13" spans="1:342" s="577" customFormat="1" ht="29.1" customHeight="1" thickBot="1" x14ac:dyDescent="0.3">
      <c r="A13" s="597" t="s">
        <v>2669</v>
      </c>
      <c r="B13" s="592" t="s">
        <v>2635</v>
      </c>
      <c r="C13" s="598" t="s">
        <v>2636</v>
      </c>
      <c r="D13" s="592" t="s">
        <v>102</v>
      </c>
      <c r="E13" s="598"/>
      <c r="F13" s="591" t="s">
        <v>2832</v>
      </c>
      <c r="G13" s="591" t="s">
        <v>2833</v>
      </c>
      <c r="H13" s="599" t="s">
        <v>2834</v>
      </c>
      <c r="I13" s="600" t="s">
        <v>2604</v>
      </c>
      <c r="J13" s="600" t="s">
        <v>2835</v>
      </c>
      <c r="K13" s="600" t="s">
        <v>2666</v>
      </c>
      <c r="L13" s="592" t="s">
        <v>334</v>
      </c>
      <c r="M13" s="592" t="s">
        <v>2667</v>
      </c>
      <c r="N13" s="592" t="s">
        <v>2668</v>
      </c>
      <c r="O13" s="592" t="s">
        <v>6</v>
      </c>
      <c r="P13" s="591" t="s">
        <v>84</v>
      </c>
      <c r="Q13" s="592" t="s">
        <v>1065</v>
      </c>
      <c r="R13" s="592">
        <v>2019</v>
      </c>
      <c r="S13" s="592" t="s">
        <v>2670</v>
      </c>
      <c r="T13" s="592" t="s">
        <v>2671</v>
      </c>
      <c r="U13" s="591" t="s">
        <v>54</v>
      </c>
      <c r="V13" s="598" t="s">
        <v>54</v>
      </c>
      <c r="W13" s="592" t="s">
        <v>84</v>
      </c>
      <c r="X13" s="592" t="s">
        <v>84</v>
      </c>
      <c r="Y13" s="592" t="s">
        <v>1000</v>
      </c>
      <c r="Z13" s="592" t="s">
        <v>84</v>
      </c>
      <c r="AA13" s="592" t="s">
        <v>84</v>
      </c>
      <c r="AB13" s="601" t="s">
        <v>54</v>
      </c>
      <c r="AC13" s="601" t="s">
        <v>54</v>
      </c>
      <c r="AD13" s="602"/>
      <c r="AE13" s="601" t="s">
        <v>62</v>
      </c>
      <c r="AF13" s="601" t="s">
        <v>62</v>
      </c>
      <c r="AG13" s="605">
        <v>0</v>
      </c>
      <c r="AH13" s="605">
        <v>0</v>
      </c>
      <c r="AI13" s="605">
        <v>0</v>
      </c>
      <c r="AJ13" s="605">
        <v>0</v>
      </c>
      <c r="AK13" s="645">
        <v>0</v>
      </c>
      <c r="AL13" s="645">
        <v>0</v>
      </c>
      <c r="AM13" s="605"/>
      <c r="AN13" s="651"/>
      <c r="AO13" s="651"/>
      <c r="AP13" s="651"/>
      <c r="AQ13" s="651"/>
      <c r="AR13" s="651"/>
      <c r="AS13" s="651"/>
      <c r="AT13" s="645"/>
      <c r="AU13" s="645"/>
      <c r="AV13" s="572"/>
      <c r="AW13" s="572"/>
      <c r="AX13" s="572"/>
      <c r="AY13" s="572"/>
      <c r="AZ13" s="572"/>
      <c r="BA13" s="572"/>
      <c r="BB13" s="572"/>
      <c r="BC13" s="572"/>
      <c r="BD13" s="572"/>
      <c r="BE13" s="572"/>
      <c r="BF13" s="572"/>
      <c r="BG13" s="572"/>
      <c r="BH13" s="572"/>
      <c r="BI13" s="572"/>
      <c r="BJ13" s="572"/>
      <c r="BK13" s="572"/>
      <c r="BL13" s="572"/>
      <c r="BM13" s="572"/>
      <c r="BN13" s="572"/>
      <c r="BO13" s="572"/>
      <c r="BP13" s="572"/>
      <c r="BQ13" s="572"/>
      <c r="BR13" s="572"/>
      <c r="BS13" s="572"/>
      <c r="BT13" s="572"/>
      <c r="BU13" s="572"/>
      <c r="BV13" s="572"/>
      <c r="BW13" s="572"/>
      <c r="BX13" s="572"/>
      <c r="BY13" s="572"/>
      <c r="BZ13" s="572"/>
      <c r="CA13" s="572"/>
      <c r="CB13" s="572"/>
      <c r="CC13" s="572"/>
      <c r="CD13" s="572"/>
      <c r="CE13" s="572"/>
      <c r="CF13" s="572"/>
      <c r="CG13" s="572"/>
      <c r="CH13" s="572"/>
      <c r="CI13" s="572"/>
      <c r="CJ13" s="572"/>
      <c r="CK13" s="572"/>
      <c r="CL13" s="572"/>
      <c r="CM13" s="572"/>
      <c r="CN13" s="572"/>
      <c r="CO13" s="572"/>
      <c r="CP13" s="572"/>
      <c r="CQ13" s="572"/>
      <c r="CR13" s="572"/>
      <c r="CS13" s="572"/>
      <c r="CT13" s="572"/>
      <c r="CU13" s="572"/>
      <c r="CV13" s="572"/>
      <c r="CW13" s="572"/>
      <c r="CX13" s="572"/>
      <c r="CY13" s="572"/>
      <c r="CZ13" s="572"/>
      <c r="DA13" s="572"/>
      <c r="DB13" s="572"/>
      <c r="DC13" s="572"/>
      <c r="DD13" s="572"/>
      <c r="DE13" s="572"/>
      <c r="DF13" s="572"/>
      <c r="DG13" s="572"/>
      <c r="DH13" s="572"/>
      <c r="DI13" s="572"/>
      <c r="DJ13" s="572"/>
      <c r="DK13" s="572"/>
      <c r="DL13" s="572"/>
      <c r="DM13" s="572"/>
      <c r="DN13" s="572"/>
      <c r="DO13" s="572"/>
      <c r="DP13" s="572"/>
      <c r="DQ13" s="572"/>
      <c r="DR13" s="572"/>
      <c r="DS13" s="572"/>
      <c r="DT13" s="572"/>
      <c r="DU13" s="572"/>
      <c r="DV13" s="572"/>
      <c r="DW13" s="572"/>
      <c r="DX13" s="572"/>
      <c r="DY13" s="572"/>
      <c r="DZ13" s="572"/>
      <c r="EA13" s="572"/>
      <c r="EB13" s="572"/>
      <c r="EC13" s="572"/>
      <c r="ED13" s="572"/>
      <c r="EE13" s="572"/>
      <c r="EF13" s="572"/>
      <c r="EG13" s="572"/>
      <c r="EH13" s="572"/>
      <c r="EI13" s="572"/>
      <c r="EJ13" s="572"/>
      <c r="EK13" s="572"/>
      <c r="EL13" s="572"/>
      <c r="EM13" s="572"/>
      <c r="EN13" s="572"/>
      <c r="EO13" s="572"/>
      <c r="EP13" s="572"/>
      <c r="EQ13" s="572"/>
      <c r="ER13" s="572"/>
      <c r="ES13" s="572"/>
      <c r="ET13" s="572"/>
      <c r="EU13" s="572"/>
      <c r="EV13" s="572"/>
      <c r="EW13" s="572"/>
      <c r="EX13" s="572"/>
      <c r="EY13" s="572"/>
      <c r="EZ13" s="572"/>
      <c r="FA13" s="572"/>
      <c r="FB13" s="572"/>
      <c r="FC13" s="572"/>
      <c r="FD13" s="572"/>
      <c r="FE13" s="572"/>
      <c r="FF13" s="572"/>
      <c r="FG13" s="572"/>
      <c r="FH13" s="572"/>
      <c r="FI13" s="572"/>
      <c r="FJ13" s="572"/>
      <c r="FK13" s="572"/>
      <c r="FL13" s="572"/>
      <c r="FM13" s="572"/>
      <c r="FN13" s="572"/>
      <c r="FO13" s="572"/>
      <c r="FP13" s="572"/>
      <c r="FQ13" s="572"/>
      <c r="FR13" s="572"/>
      <c r="FS13" s="572"/>
      <c r="FT13" s="572"/>
      <c r="FU13" s="572"/>
      <c r="FV13" s="572"/>
      <c r="FW13" s="572"/>
      <c r="FX13" s="572"/>
      <c r="FY13" s="572"/>
      <c r="FZ13" s="572"/>
      <c r="GA13" s="572"/>
      <c r="GB13" s="572"/>
      <c r="GC13" s="572"/>
      <c r="GD13" s="572"/>
      <c r="GE13" s="572"/>
      <c r="GF13" s="572"/>
      <c r="GG13" s="572"/>
      <c r="GH13" s="572"/>
      <c r="GI13" s="572"/>
      <c r="GJ13" s="572"/>
      <c r="GK13" s="572"/>
      <c r="GL13" s="572"/>
      <c r="GM13" s="572"/>
      <c r="GN13" s="572"/>
      <c r="GO13" s="572"/>
      <c r="GP13" s="572"/>
      <c r="GQ13" s="572"/>
      <c r="GR13" s="572"/>
      <c r="GS13" s="572"/>
      <c r="GT13" s="572"/>
      <c r="GU13" s="572"/>
      <c r="GV13" s="572"/>
      <c r="GW13" s="572"/>
      <c r="GX13" s="572"/>
      <c r="GY13" s="572"/>
      <c r="GZ13" s="572"/>
      <c r="HA13" s="572"/>
      <c r="HB13" s="572"/>
      <c r="HC13" s="572"/>
      <c r="HD13" s="572"/>
      <c r="HE13" s="572"/>
      <c r="HF13" s="572"/>
      <c r="HG13" s="572"/>
      <c r="HH13" s="572"/>
      <c r="HI13" s="572"/>
      <c r="HJ13" s="572"/>
      <c r="HK13" s="572"/>
      <c r="HL13" s="572"/>
      <c r="HM13" s="572"/>
      <c r="HN13" s="572"/>
      <c r="HO13" s="572"/>
      <c r="HP13" s="572"/>
      <c r="HQ13" s="572"/>
      <c r="HR13" s="572"/>
      <c r="HS13" s="572"/>
      <c r="HT13" s="572"/>
      <c r="HU13" s="572"/>
      <c r="HV13" s="572"/>
      <c r="HW13" s="572"/>
      <c r="HX13" s="572"/>
      <c r="HY13" s="572"/>
      <c r="HZ13" s="572"/>
      <c r="IA13" s="572"/>
      <c r="IB13" s="572"/>
      <c r="IC13" s="572"/>
      <c r="ID13" s="572"/>
      <c r="IE13" s="572"/>
      <c r="IF13" s="572"/>
      <c r="IG13" s="572"/>
      <c r="IH13" s="572"/>
      <c r="II13" s="572"/>
      <c r="IJ13" s="572"/>
      <c r="IK13" s="572"/>
      <c r="IL13" s="572"/>
      <c r="IM13" s="572"/>
      <c r="IN13" s="572"/>
      <c r="IO13" s="572"/>
      <c r="IP13" s="572"/>
      <c r="IQ13" s="572"/>
      <c r="IR13" s="572"/>
      <c r="IS13" s="572"/>
      <c r="IT13" s="572"/>
      <c r="IU13" s="572"/>
      <c r="IV13" s="572"/>
      <c r="IW13" s="572"/>
      <c r="IX13" s="572"/>
      <c r="IY13" s="572"/>
      <c r="IZ13" s="572"/>
      <c r="JA13" s="572"/>
      <c r="JB13" s="572"/>
      <c r="JC13" s="572"/>
      <c r="JD13" s="572"/>
      <c r="JE13" s="572"/>
      <c r="JF13" s="572"/>
      <c r="JG13" s="572"/>
      <c r="JH13" s="572"/>
      <c r="JI13" s="572"/>
      <c r="JJ13" s="572"/>
      <c r="JK13" s="572"/>
      <c r="JL13" s="572"/>
      <c r="JM13" s="572"/>
      <c r="JN13" s="572"/>
      <c r="JO13" s="572"/>
      <c r="JP13" s="572"/>
      <c r="JQ13" s="572"/>
      <c r="JR13" s="572"/>
      <c r="JS13" s="572"/>
      <c r="JT13" s="572"/>
      <c r="JU13" s="572"/>
      <c r="JV13" s="572"/>
      <c r="JW13" s="572"/>
      <c r="JX13" s="572"/>
      <c r="JY13" s="572"/>
      <c r="JZ13" s="572"/>
      <c r="KA13" s="572"/>
      <c r="KB13" s="572"/>
      <c r="KC13" s="572"/>
      <c r="KD13" s="572"/>
      <c r="KE13" s="572"/>
      <c r="KF13" s="572"/>
      <c r="KG13" s="572"/>
      <c r="KH13" s="572"/>
      <c r="KI13" s="572"/>
      <c r="KJ13" s="572"/>
      <c r="KK13" s="572"/>
      <c r="KL13" s="572"/>
      <c r="KM13" s="572"/>
      <c r="KN13" s="572"/>
      <c r="KO13" s="572"/>
      <c r="KP13" s="572"/>
      <c r="KQ13" s="572"/>
      <c r="KR13" s="572"/>
      <c r="KS13" s="572"/>
      <c r="KT13" s="572"/>
      <c r="KU13" s="572"/>
      <c r="KV13" s="572"/>
      <c r="KW13" s="572"/>
      <c r="KX13" s="572"/>
      <c r="KY13" s="572"/>
      <c r="KZ13" s="572"/>
      <c r="LA13" s="572"/>
      <c r="LB13" s="572"/>
      <c r="LC13" s="572"/>
      <c r="LD13" s="572"/>
      <c r="LE13" s="572"/>
      <c r="LF13" s="572"/>
      <c r="LG13" s="572"/>
      <c r="LH13" s="572"/>
      <c r="LI13" s="572"/>
      <c r="LJ13" s="572"/>
      <c r="LK13" s="572"/>
      <c r="LL13" s="572"/>
      <c r="LM13" s="572"/>
      <c r="LN13" s="572"/>
      <c r="LO13" s="572"/>
      <c r="LP13" s="572"/>
      <c r="LQ13" s="572"/>
      <c r="LR13" s="572"/>
      <c r="LS13" s="572"/>
      <c r="LT13" s="572"/>
      <c r="LU13" s="572"/>
      <c r="LV13" s="572"/>
      <c r="LW13" s="572"/>
      <c r="LX13" s="572"/>
      <c r="LY13" s="572"/>
      <c r="LZ13" s="572"/>
      <c r="MA13" s="572"/>
      <c r="MB13" s="572"/>
      <c r="MC13" s="572"/>
    </row>
    <row r="14" spans="1:342" s="577" customFormat="1" ht="157.5" customHeight="1" thickBot="1" x14ac:dyDescent="0.3">
      <c r="A14" s="597" t="s">
        <v>2842</v>
      </c>
      <c r="B14" s="592" t="s">
        <v>2551</v>
      </c>
      <c r="C14" s="598" t="s">
        <v>24</v>
      </c>
      <c r="D14" s="592" t="s">
        <v>99</v>
      </c>
      <c r="E14" s="598"/>
      <c r="F14" s="591" t="s">
        <v>2843</v>
      </c>
      <c r="G14" s="591" t="s">
        <v>2844</v>
      </c>
      <c r="H14" s="599" t="s">
        <v>2834</v>
      </c>
      <c r="I14" s="600" t="s">
        <v>2604</v>
      </c>
      <c r="J14" s="600" t="s">
        <v>2835</v>
      </c>
      <c r="K14" s="600" t="s">
        <v>2666</v>
      </c>
      <c r="L14" s="592" t="s">
        <v>240</v>
      </c>
      <c r="M14" s="592" t="s">
        <v>2845</v>
      </c>
      <c r="N14" s="592" t="s">
        <v>2668</v>
      </c>
      <c r="O14" s="592" t="s">
        <v>6</v>
      </c>
      <c r="P14" s="591" t="s">
        <v>84</v>
      </c>
      <c r="Q14" s="592" t="s">
        <v>1238</v>
      </c>
      <c r="R14" s="592">
        <v>2019</v>
      </c>
      <c r="S14" s="592" t="s">
        <v>2846</v>
      </c>
      <c r="T14" s="592" t="s">
        <v>2847</v>
      </c>
      <c r="U14" s="591" t="s">
        <v>2848</v>
      </c>
      <c r="V14" s="598" t="s">
        <v>2849</v>
      </c>
      <c r="W14" s="592" t="s">
        <v>84</v>
      </c>
      <c r="X14" s="592" t="s">
        <v>84</v>
      </c>
      <c r="Y14" s="592" t="s">
        <v>1000</v>
      </c>
      <c r="Z14" s="592" t="s">
        <v>84</v>
      </c>
      <c r="AA14" s="592" t="s">
        <v>84</v>
      </c>
      <c r="AB14" s="601">
        <v>43952</v>
      </c>
      <c r="AC14" s="601">
        <v>44196</v>
      </c>
      <c r="AD14" s="602"/>
      <c r="AE14" s="601" t="s">
        <v>64</v>
      </c>
      <c r="AF14" s="601" t="s">
        <v>64</v>
      </c>
      <c r="AG14" s="640">
        <v>45274</v>
      </c>
      <c r="AH14" s="605" t="s">
        <v>2850</v>
      </c>
      <c r="AI14" s="605" t="s">
        <v>2851</v>
      </c>
      <c r="AJ14" s="605" t="s">
        <v>2841</v>
      </c>
      <c r="AK14" s="642">
        <v>0.9</v>
      </c>
      <c r="AL14" s="645" t="s">
        <v>198</v>
      </c>
      <c r="AM14" s="605"/>
      <c r="AN14" s="640">
        <v>45337</v>
      </c>
      <c r="AO14" s="670" t="s">
        <v>3675</v>
      </c>
      <c r="AP14" s="670" t="s">
        <v>3676</v>
      </c>
      <c r="AQ14" s="651" t="s">
        <v>3677</v>
      </c>
      <c r="AR14" s="642">
        <v>1</v>
      </c>
      <c r="AS14" s="651" t="s">
        <v>155</v>
      </c>
      <c r="AT14" s="645">
        <f t="shared" ref="AT14:AT76" si="0">_xlfn.DAYS(AC14,$B$6)</f>
        <v>-1133</v>
      </c>
      <c r="AU14" s="645" t="s">
        <v>198</v>
      </c>
      <c r="AV14" s="572"/>
      <c r="AW14" s="572"/>
      <c r="AX14" s="572"/>
      <c r="AY14" s="572"/>
      <c r="AZ14" s="572"/>
      <c r="BA14" s="572"/>
      <c r="BB14" s="572"/>
      <c r="BC14" s="572"/>
      <c r="BD14" s="572"/>
      <c r="BE14" s="572"/>
      <c r="BF14" s="572"/>
      <c r="BG14" s="572"/>
      <c r="BH14" s="572"/>
      <c r="BI14" s="572"/>
      <c r="BJ14" s="572"/>
      <c r="BK14" s="572"/>
      <c r="BL14" s="572"/>
      <c r="BM14" s="572"/>
      <c r="BN14" s="572"/>
      <c r="BO14" s="572"/>
      <c r="BP14" s="572"/>
      <c r="BQ14" s="572"/>
      <c r="BR14" s="572"/>
      <c r="BS14" s="572"/>
      <c r="BT14" s="572"/>
      <c r="BU14" s="572"/>
      <c r="BV14" s="572"/>
      <c r="BW14" s="572"/>
      <c r="BX14" s="572"/>
      <c r="BY14" s="572"/>
      <c r="BZ14" s="572"/>
      <c r="CA14" s="572"/>
      <c r="CB14" s="572"/>
      <c r="CC14" s="572"/>
      <c r="CD14" s="572"/>
      <c r="CE14" s="572"/>
      <c r="CF14" s="572"/>
      <c r="CG14" s="572"/>
      <c r="CH14" s="572"/>
      <c r="CI14" s="572"/>
      <c r="CJ14" s="572"/>
      <c r="CK14" s="572"/>
      <c r="CL14" s="572"/>
      <c r="CM14" s="572"/>
      <c r="CN14" s="572"/>
      <c r="CO14" s="572"/>
      <c r="CP14" s="572"/>
      <c r="CQ14" s="572"/>
      <c r="CR14" s="572"/>
      <c r="CS14" s="572"/>
      <c r="CT14" s="572"/>
      <c r="CU14" s="572"/>
      <c r="CV14" s="572"/>
      <c r="CW14" s="572"/>
      <c r="CX14" s="572"/>
      <c r="CY14" s="572"/>
      <c r="CZ14" s="572"/>
      <c r="DA14" s="572"/>
      <c r="DB14" s="572"/>
      <c r="DC14" s="572"/>
      <c r="DD14" s="572"/>
      <c r="DE14" s="572"/>
      <c r="DF14" s="572"/>
      <c r="DG14" s="572"/>
      <c r="DH14" s="572"/>
      <c r="DI14" s="572"/>
      <c r="DJ14" s="572"/>
      <c r="DK14" s="572"/>
      <c r="DL14" s="572"/>
      <c r="DM14" s="572"/>
      <c r="DN14" s="572"/>
      <c r="DO14" s="572"/>
      <c r="DP14" s="572"/>
      <c r="DQ14" s="572"/>
      <c r="DR14" s="572"/>
      <c r="DS14" s="572"/>
      <c r="DT14" s="572"/>
      <c r="DU14" s="572"/>
      <c r="DV14" s="572"/>
      <c r="DW14" s="572"/>
      <c r="DX14" s="572"/>
      <c r="DY14" s="572"/>
      <c r="DZ14" s="572"/>
      <c r="EA14" s="572"/>
      <c r="EB14" s="572"/>
      <c r="EC14" s="572"/>
      <c r="ED14" s="572"/>
      <c r="EE14" s="572"/>
      <c r="EF14" s="572"/>
      <c r="EG14" s="572"/>
      <c r="EH14" s="572"/>
      <c r="EI14" s="572"/>
      <c r="EJ14" s="572"/>
      <c r="EK14" s="572"/>
      <c r="EL14" s="572"/>
      <c r="EM14" s="572"/>
      <c r="EN14" s="572"/>
      <c r="EO14" s="572"/>
      <c r="EP14" s="572"/>
      <c r="EQ14" s="572"/>
      <c r="ER14" s="572"/>
      <c r="ES14" s="572"/>
      <c r="ET14" s="572"/>
      <c r="EU14" s="572"/>
      <c r="EV14" s="572"/>
      <c r="EW14" s="572"/>
      <c r="EX14" s="572"/>
      <c r="EY14" s="572"/>
      <c r="EZ14" s="572"/>
      <c r="FA14" s="572"/>
      <c r="FB14" s="572"/>
      <c r="FC14" s="572"/>
      <c r="FD14" s="572"/>
      <c r="FE14" s="572"/>
      <c r="FF14" s="572"/>
      <c r="FG14" s="572"/>
      <c r="FH14" s="572"/>
      <c r="FI14" s="572"/>
      <c r="FJ14" s="572"/>
      <c r="FK14" s="572"/>
      <c r="FL14" s="572"/>
      <c r="FM14" s="572"/>
      <c r="FN14" s="572"/>
      <c r="FO14" s="572"/>
      <c r="FP14" s="572"/>
      <c r="FQ14" s="572"/>
      <c r="FR14" s="572"/>
      <c r="FS14" s="572"/>
      <c r="FT14" s="572"/>
      <c r="FU14" s="572"/>
      <c r="FV14" s="572"/>
      <c r="FW14" s="572"/>
      <c r="FX14" s="572"/>
      <c r="FY14" s="572"/>
      <c r="FZ14" s="572"/>
      <c r="GA14" s="572"/>
      <c r="GB14" s="572"/>
      <c r="GC14" s="572"/>
      <c r="GD14" s="572"/>
      <c r="GE14" s="572"/>
      <c r="GF14" s="572"/>
      <c r="GG14" s="572"/>
      <c r="GH14" s="572"/>
      <c r="GI14" s="572"/>
      <c r="GJ14" s="572"/>
      <c r="GK14" s="572"/>
      <c r="GL14" s="572"/>
      <c r="GM14" s="572"/>
      <c r="GN14" s="572"/>
      <c r="GO14" s="572"/>
      <c r="GP14" s="572"/>
      <c r="GQ14" s="572"/>
      <c r="GR14" s="572"/>
      <c r="GS14" s="572"/>
      <c r="GT14" s="572"/>
      <c r="GU14" s="572"/>
      <c r="GV14" s="572"/>
      <c r="GW14" s="572"/>
      <c r="GX14" s="572"/>
      <c r="GY14" s="572"/>
      <c r="GZ14" s="572"/>
      <c r="HA14" s="572"/>
      <c r="HB14" s="572"/>
      <c r="HC14" s="572"/>
      <c r="HD14" s="572"/>
      <c r="HE14" s="572"/>
      <c r="HF14" s="572"/>
      <c r="HG14" s="572"/>
      <c r="HH14" s="572"/>
      <c r="HI14" s="572"/>
      <c r="HJ14" s="572"/>
      <c r="HK14" s="572"/>
      <c r="HL14" s="572"/>
      <c r="HM14" s="572"/>
      <c r="HN14" s="572"/>
      <c r="HO14" s="572"/>
      <c r="HP14" s="572"/>
      <c r="HQ14" s="572"/>
      <c r="HR14" s="572"/>
      <c r="HS14" s="572"/>
      <c r="HT14" s="572"/>
      <c r="HU14" s="572"/>
      <c r="HV14" s="572"/>
      <c r="HW14" s="572"/>
      <c r="HX14" s="572"/>
      <c r="HY14" s="572"/>
      <c r="HZ14" s="572"/>
      <c r="IA14" s="572"/>
      <c r="IB14" s="572"/>
      <c r="IC14" s="572"/>
      <c r="ID14" s="572"/>
      <c r="IE14" s="572"/>
      <c r="IF14" s="572"/>
      <c r="IG14" s="572"/>
      <c r="IH14" s="572"/>
      <c r="II14" s="572"/>
      <c r="IJ14" s="572"/>
      <c r="IK14" s="572"/>
      <c r="IL14" s="572"/>
      <c r="IM14" s="572"/>
      <c r="IN14" s="572"/>
      <c r="IO14" s="572"/>
      <c r="IP14" s="572"/>
      <c r="IQ14" s="572"/>
      <c r="IR14" s="572"/>
      <c r="IS14" s="572"/>
      <c r="IT14" s="572"/>
      <c r="IU14" s="572"/>
      <c r="IV14" s="572"/>
      <c r="IW14" s="572"/>
      <c r="IX14" s="572"/>
      <c r="IY14" s="572"/>
      <c r="IZ14" s="572"/>
      <c r="JA14" s="572"/>
      <c r="JB14" s="572"/>
      <c r="JC14" s="572"/>
      <c r="JD14" s="572"/>
      <c r="JE14" s="572"/>
      <c r="JF14" s="572"/>
      <c r="JG14" s="572"/>
      <c r="JH14" s="572"/>
      <c r="JI14" s="572"/>
      <c r="JJ14" s="572"/>
      <c r="JK14" s="572"/>
      <c r="JL14" s="572"/>
      <c r="JM14" s="572"/>
      <c r="JN14" s="572"/>
      <c r="JO14" s="572"/>
      <c r="JP14" s="572"/>
      <c r="JQ14" s="572"/>
      <c r="JR14" s="572"/>
      <c r="JS14" s="572"/>
      <c r="JT14" s="572"/>
      <c r="JU14" s="572"/>
      <c r="JV14" s="572"/>
      <c r="JW14" s="572"/>
      <c r="JX14" s="572"/>
      <c r="JY14" s="572"/>
      <c r="JZ14" s="572"/>
      <c r="KA14" s="572"/>
      <c r="KB14" s="572"/>
      <c r="KC14" s="572"/>
      <c r="KD14" s="572"/>
      <c r="KE14" s="572"/>
      <c r="KF14" s="572"/>
      <c r="KG14" s="572"/>
      <c r="KH14" s="572"/>
      <c r="KI14" s="572"/>
      <c r="KJ14" s="572"/>
      <c r="KK14" s="572"/>
      <c r="KL14" s="572"/>
      <c r="KM14" s="572"/>
      <c r="KN14" s="572"/>
      <c r="KO14" s="572"/>
      <c r="KP14" s="572"/>
      <c r="KQ14" s="572"/>
      <c r="KR14" s="572"/>
      <c r="KS14" s="572"/>
      <c r="KT14" s="572"/>
      <c r="KU14" s="572"/>
      <c r="KV14" s="572"/>
      <c r="KW14" s="572"/>
      <c r="KX14" s="572"/>
      <c r="KY14" s="572"/>
      <c r="KZ14" s="572"/>
      <c r="LA14" s="572"/>
      <c r="LB14" s="572"/>
      <c r="LC14" s="572"/>
      <c r="LD14" s="572"/>
      <c r="LE14" s="572"/>
      <c r="LF14" s="572"/>
      <c r="LG14" s="572"/>
      <c r="LH14" s="572"/>
      <c r="LI14" s="572"/>
      <c r="LJ14" s="572"/>
      <c r="LK14" s="572"/>
      <c r="LL14" s="572"/>
      <c r="LM14" s="572"/>
      <c r="LN14" s="572"/>
      <c r="LO14" s="572"/>
      <c r="LP14" s="572"/>
      <c r="LQ14" s="572"/>
      <c r="LR14" s="572"/>
      <c r="LS14" s="572"/>
      <c r="LT14" s="572"/>
      <c r="LU14" s="572"/>
      <c r="LV14" s="572"/>
      <c r="LW14" s="572"/>
      <c r="LX14" s="572"/>
      <c r="LY14" s="572"/>
      <c r="LZ14" s="572"/>
      <c r="MA14" s="572"/>
      <c r="MB14" s="572"/>
      <c r="MC14" s="572"/>
    </row>
    <row r="15" spans="1:342" s="577" customFormat="1" ht="29.1" customHeight="1" thickBot="1" x14ac:dyDescent="0.3">
      <c r="A15" s="597" t="s">
        <v>2700</v>
      </c>
      <c r="B15" s="592" t="s">
        <v>2663</v>
      </c>
      <c r="C15" s="598" t="s">
        <v>24</v>
      </c>
      <c r="D15" s="592" t="s">
        <v>99</v>
      </c>
      <c r="E15" s="598"/>
      <c r="F15" s="591" t="s">
        <v>2832</v>
      </c>
      <c r="G15" s="591" t="s">
        <v>2833</v>
      </c>
      <c r="H15" s="599" t="s">
        <v>2834</v>
      </c>
      <c r="I15" s="600" t="s">
        <v>2604</v>
      </c>
      <c r="J15" s="600" t="s">
        <v>2835</v>
      </c>
      <c r="K15" s="600" t="s">
        <v>2666</v>
      </c>
      <c r="L15" s="592" t="s">
        <v>247</v>
      </c>
      <c r="M15" s="592" t="s">
        <v>360</v>
      </c>
      <c r="N15" s="592" t="s">
        <v>2668</v>
      </c>
      <c r="O15" s="592" t="s">
        <v>6</v>
      </c>
      <c r="P15" s="591" t="s">
        <v>84</v>
      </c>
      <c r="Q15" s="592" t="s">
        <v>2663</v>
      </c>
      <c r="R15" s="592">
        <v>2020</v>
      </c>
      <c r="S15" s="592" t="s">
        <v>2701</v>
      </c>
      <c r="T15" s="592" t="s">
        <v>2702</v>
      </c>
      <c r="U15" s="591" t="s">
        <v>54</v>
      </c>
      <c r="V15" s="598" t="s">
        <v>54</v>
      </c>
      <c r="W15" s="592" t="s">
        <v>84</v>
      </c>
      <c r="X15" s="592" t="s">
        <v>84</v>
      </c>
      <c r="Y15" s="592" t="s">
        <v>1000</v>
      </c>
      <c r="Z15" s="592" t="s">
        <v>84</v>
      </c>
      <c r="AA15" s="592" t="s">
        <v>84</v>
      </c>
      <c r="AB15" s="601" t="s">
        <v>54</v>
      </c>
      <c r="AC15" s="601" t="s">
        <v>54</v>
      </c>
      <c r="AD15" s="602"/>
      <c r="AE15" s="601" t="s">
        <v>62</v>
      </c>
      <c r="AF15" s="601" t="s">
        <v>62</v>
      </c>
      <c r="AG15" s="605">
        <v>0</v>
      </c>
      <c r="AH15" s="605">
        <v>0</v>
      </c>
      <c r="AI15" s="605">
        <v>0</v>
      </c>
      <c r="AJ15" s="605">
        <v>0</v>
      </c>
      <c r="AK15" s="645">
        <v>0</v>
      </c>
      <c r="AL15" s="645">
        <v>0</v>
      </c>
      <c r="AM15" s="605"/>
      <c r="AN15" s="651"/>
      <c r="AO15" s="651"/>
      <c r="AP15" s="651"/>
      <c r="AQ15" s="651"/>
      <c r="AR15" s="651"/>
      <c r="AS15" s="651"/>
      <c r="AT15" s="645"/>
      <c r="AU15" s="645"/>
      <c r="AV15" s="572"/>
      <c r="AW15" s="572"/>
      <c r="AX15" s="572"/>
      <c r="AY15" s="572"/>
      <c r="AZ15" s="572"/>
      <c r="BA15" s="572"/>
      <c r="BB15" s="572"/>
      <c r="BC15" s="572"/>
      <c r="BD15" s="572"/>
      <c r="BE15" s="572"/>
      <c r="BF15" s="572"/>
      <c r="BG15" s="572"/>
      <c r="BH15" s="572"/>
      <c r="BI15" s="572"/>
      <c r="BJ15" s="572"/>
      <c r="BK15" s="572"/>
      <c r="BL15" s="572"/>
      <c r="BM15" s="572"/>
      <c r="BN15" s="572"/>
      <c r="BO15" s="572"/>
      <c r="BP15" s="572"/>
      <c r="BQ15" s="572"/>
      <c r="BR15" s="572"/>
      <c r="BS15" s="572"/>
      <c r="BT15" s="572"/>
      <c r="BU15" s="572"/>
      <c r="BV15" s="572"/>
      <c r="BW15" s="572"/>
      <c r="BX15" s="572"/>
      <c r="BY15" s="572"/>
      <c r="BZ15" s="572"/>
      <c r="CA15" s="572"/>
      <c r="CB15" s="572"/>
      <c r="CC15" s="572"/>
      <c r="CD15" s="572"/>
      <c r="CE15" s="572"/>
      <c r="CF15" s="572"/>
      <c r="CG15" s="572"/>
      <c r="CH15" s="572"/>
      <c r="CI15" s="572"/>
      <c r="CJ15" s="572"/>
      <c r="CK15" s="572"/>
      <c r="CL15" s="572"/>
      <c r="CM15" s="572"/>
      <c r="CN15" s="572"/>
      <c r="CO15" s="572"/>
      <c r="CP15" s="572"/>
      <c r="CQ15" s="572"/>
      <c r="CR15" s="572"/>
      <c r="CS15" s="572"/>
      <c r="CT15" s="572"/>
      <c r="CU15" s="572"/>
      <c r="CV15" s="572"/>
      <c r="CW15" s="572"/>
      <c r="CX15" s="572"/>
      <c r="CY15" s="572"/>
      <c r="CZ15" s="572"/>
      <c r="DA15" s="572"/>
      <c r="DB15" s="572"/>
      <c r="DC15" s="572"/>
      <c r="DD15" s="572"/>
      <c r="DE15" s="572"/>
      <c r="DF15" s="572"/>
      <c r="DG15" s="572"/>
      <c r="DH15" s="572"/>
      <c r="DI15" s="572"/>
      <c r="DJ15" s="572"/>
      <c r="DK15" s="572"/>
      <c r="DL15" s="572"/>
      <c r="DM15" s="572"/>
      <c r="DN15" s="572"/>
      <c r="DO15" s="572"/>
      <c r="DP15" s="572"/>
      <c r="DQ15" s="572"/>
      <c r="DR15" s="572"/>
      <c r="DS15" s="572"/>
      <c r="DT15" s="572"/>
      <c r="DU15" s="572"/>
      <c r="DV15" s="572"/>
      <c r="DW15" s="572"/>
      <c r="DX15" s="572"/>
      <c r="DY15" s="572"/>
      <c r="DZ15" s="572"/>
      <c r="EA15" s="572"/>
      <c r="EB15" s="572"/>
      <c r="EC15" s="572"/>
      <c r="ED15" s="572"/>
      <c r="EE15" s="572"/>
      <c r="EF15" s="572"/>
      <c r="EG15" s="572"/>
      <c r="EH15" s="572"/>
      <c r="EI15" s="572"/>
      <c r="EJ15" s="572"/>
      <c r="EK15" s="572"/>
      <c r="EL15" s="572"/>
      <c r="EM15" s="572"/>
      <c r="EN15" s="572"/>
      <c r="EO15" s="572"/>
      <c r="EP15" s="572"/>
      <c r="EQ15" s="572"/>
      <c r="ER15" s="572"/>
      <c r="ES15" s="572"/>
      <c r="ET15" s="572"/>
      <c r="EU15" s="572"/>
      <c r="EV15" s="572"/>
      <c r="EW15" s="572"/>
      <c r="EX15" s="572"/>
      <c r="EY15" s="572"/>
      <c r="EZ15" s="572"/>
      <c r="FA15" s="572"/>
      <c r="FB15" s="572"/>
      <c r="FC15" s="572"/>
      <c r="FD15" s="572"/>
      <c r="FE15" s="572"/>
      <c r="FF15" s="572"/>
      <c r="FG15" s="572"/>
      <c r="FH15" s="572"/>
      <c r="FI15" s="572"/>
      <c r="FJ15" s="572"/>
      <c r="FK15" s="572"/>
      <c r="FL15" s="572"/>
      <c r="FM15" s="572"/>
      <c r="FN15" s="572"/>
      <c r="FO15" s="572"/>
      <c r="FP15" s="572"/>
      <c r="FQ15" s="572"/>
      <c r="FR15" s="572"/>
      <c r="FS15" s="572"/>
      <c r="FT15" s="572"/>
      <c r="FU15" s="572"/>
      <c r="FV15" s="572"/>
      <c r="FW15" s="572"/>
      <c r="FX15" s="572"/>
      <c r="FY15" s="572"/>
      <c r="FZ15" s="572"/>
      <c r="GA15" s="572"/>
      <c r="GB15" s="572"/>
      <c r="GC15" s="572"/>
      <c r="GD15" s="572"/>
      <c r="GE15" s="572"/>
      <c r="GF15" s="572"/>
      <c r="GG15" s="572"/>
      <c r="GH15" s="572"/>
      <c r="GI15" s="572"/>
      <c r="GJ15" s="572"/>
      <c r="GK15" s="572"/>
      <c r="GL15" s="572"/>
      <c r="GM15" s="572"/>
      <c r="GN15" s="572"/>
      <c r="GO15" s="572"/>
      <c r="GP15" s="572"/>
      <c r="GQ15" s="572"/>
      <c r="GR15" s="572"/>
      <c r="GS15" s="572"/>
      <c r="GT15" s="572"/>
      <c r="GU15" s="572"/>
      <c r="GV15" s="572"/>
      <c r="GW15" s="572"/>
      <c r="GX15" s="572"/>
      <c r="GY15" s="572"/>
      <c r="GZ15" s="572"/>
      <c r="HA15" s="572"/>
      <c r="HB15" s="572"/>
      <c r="HC15" s="572"/>
      <c r="HD15" s="572"/>
      <c r="HE15" s="572"/>
      <c r="HF15" s="572"/>
      <c r="HG15" s="572"/>
      <c r="HH15" s="572"/>
      <c r="HI15" s="572"/>
      <c r="HJ15" s="572"/>
      <c r="HK15" s="572"/>
      <c r="HL15" s="572"/>
      <c r="HM15" s="572"/>
      <c r="HN15" s="572"/>
      <c r="HO15" s="572"/>
      <c r="HP15" s="572"/>
      <c r="HQ15" s="572"/>
      <c r="HR15" s="572"/>
      <c r="HS15" s="572"/>
      <c r="HT15" s="572"/>
      <c r="HU15" s="572"/>
      <c r="HV15" s="572"/>
      <c r="HW15" s="572"/>
      <c r="HX15" s="572"/>
      <c r="HY15" s="572"/>
      <c r="HZ15" s="572"/>
      <c r="IA15" s="572"/>
      <c r="IB15" s="572"/>
      <c r="IC15" s="572"/>
      <c r="ID15" s="572"/>
      <c r="IE15" s="572"/>
      <c r="IF15" s="572"/>
      <c r="IG15" s="572"/>
      <c r="IH15" s="572"/>
      <c r="II15" s="572"/>
      <c r="IJ15" s="572"/>
      <c r="IK15" s="572"/>
      <c r="IL15" s="572"/>
      <c r="IM15" s="572"/>
      <c r="IN15" s="572"/>
      <c r="IO15" s="572"/>
      <c r="IP15" s="572"/>
      <c r="IQ15" s="572"/>
      <c r="IR15" s="572"/>
      <c r="IS15" s="572"/>
      <c r="IT15" s="572"/>
      <c r="IU15" s="572"/>
      <c r="IV15" s="572"/>
      <c r="IW15" s="572"/>
      <c r="IX15" s="572"/>
      <c r="IY15" s="572"/>
      <c r="IZ15" s="572"/>
      <c r="JA15" s="572"/>
      <c r="JB15" s="572"/>
      <c r="JC15" s="572"/>
      <c r="JD15" s="572"/>
      <c r="JE15" s="572"/>
      <c r="JF15" s="572"/>
      <c r="JG15" s="572"/>
      <c r="JH15" s="572"/>
      <c r="JI15" s="572"/>
      <c r="JJ15" s="572"/>
      <c r="JK15" s="572"/>
      <c r="JL15" s="572"/>
      <c r="JM15" s="572"/>
      <c r="JN15" s="572"/>
      <c r="JO15" s="572"/>
      <c r="JP15" s="572"/>
      <c r="JQ15" s="572"/>
      <c r="JR15" s="572"/>
      <c r="JS15" s="572"/>
      <c r="JT15" s="572"/>
      <c r="JU15" s="572"/>
      <c r="JV15" s="572"/>
      <c r="JW15" s="572"/>
      <c r="JX15" s="572"/>
      <c r="JY15" s="572"/>
      <c r="JZ15" s="572"/>
      <c r="KA15" s="572"/>
      <c r="KB15" s="572"/>
      <c r="KC15" s="572"/>
      <c r="KD15" s="572"/>
      <c r="KE15" s="572"/>
      <c r="KF15" s="572"/>
      <c r="KG15" s="572"/>
      <c r="KH15" s="572"/>
      <c r="KI15" s="572"/>
      <c r="KJ15" s="572"/>
      <c r="KK15" s="572"/>
      <c r="KL15" s="572"/>
      <c r="KM15" s="572"/>
      <c r="KN15" s="572"/>
      <c r="KO15" s="572"/>
      <c r="KP15" s="572"/>
      <c r="KQ15" s="572"/>
      <c r="KR15" s="572"/>
      <c r="KS15" s="572"/>
      <c r="KT15" s="572"/>
      <c r="KU15" s="572"/>
      <c r="KV15" s="572"/>
      <c r="KW15" s="572"/>
      <c r="KX15" s="572"/>
      <c r="KY15" s="572"/>
      <c r="KZ15" s="572"/>
      <c r="LA15" s="572"/>
      <c r="LB15" s="572"/>
      <c r="LC15" s="572"/>
      <c r="LD15" s="572"/>
      <c r="LE15" s="572"/>
      <c r="LF15" s="572"/>
      <c r="LG15" s="572"/>
      <c r="LH15" s="572"/>
      <c r="LI15" s="572"/>
      <c r="LJ15" s="572"/>
      <c r="LK15" s="572"/>
      <c r="LL15" s="572"/>
      <c r="LM15" s="572"/>
      <c r="LN15" s="572"/>
      <c r="LO15" s="572"/>
      <c r="LP15" s="572"/>
      <c r="LQ15" s="572"/>
      <c r="LR15" s="572"/>
      <c r="LS15" s="572"/>
      <c r="LT15" s="572"/>
      <c r="LU15" s="572"/>
      <c r="LV15" s="572"/>
      <c r="LW15" s="572"/>
      <c r="LX15" s="572"/>
      <c r="LY15" s="572"/>
      <c r="LZ15" s="572"/>
      <c r="MA15" s="572"/>
      <c r="MB15" s="572"/>
      <c r="MC15" s="572"/>
    </row>
    <row r="16" spans="1:342" s="577" customFormat="1" ht="29.1" customHeight="1" thickBot="1" x14ac:dyDescent="0.3">
      <c r="A16" s="597" t="s">
        <v>2710</v>
      </c>
      <c r="B16" s="592" t="s">
        <v>2663</v>
      </c>
      <c r="C16" s="598" t="s">
        <v>24</v>
      </c>
      <c r="D16" s="592" t="s">
        <v>99</v>
      </c>
      <c r="E16" s="598"/>
      <c r="F16" s="591" t="s">
        <v>2832</v>
      </c>
      <c r="G16" s="591" t="s">
        <v>2833</v>
      </c>
      <c r="H16" s="599" t="s">
        <v>2834</v>
      </c>
      <c r="I16" s="600" t="s">
        <v>2604</v>
      </c>
      <c r="J16" s="600" t="s">
        <v>2835</v>
      </c>
      <c r="K16" s="600" t="s">
        <v>2666</v>
      </c>
      <c r="L16" s="592" t="s">
        <v>326</v>
      </c>
      <c r="M16" s="592" t="s">
        <v>873</v>
      </c>
      <c r="N16" s="592" t="s">
        <v>2668</v>
      </c>
      <c r="O16" s="592" t="s">
        <v>6</v>
      </c>
      <c r="P16" s="591" t="s">
        <v>84</v>
      </c>
      <c r="Q16" s="592" t="s">
        <v>2663</v>
      </c>
      <c r="R16" s="592">
        <v>2020</v>
      </c>
      <c r="S16" s="592" t="s">
        <v>2711</v>
      </c>
      <c r="T16" s="592" t="s">
        <v>2712</v>
      </c>
      <c r="U16" s="591" t="s">
        <v>54</v>
      </c>
      <c r="V16" s="598" t="s">
        <v>54</v>
      </c>
      <c r="W16" s="592" t="s">
        <v>84</v>
      </c>
      <c r="X16" s="592" t="s">
        <v>84</v>
      </c>
      <c r="Y16" s="592" t="s">
        <v>1000</v>
      </c>
      <c r="Z16" s="592" t="s">
        <v>84</v>
      </c>
      <c r="AA16" s="592" t="s">
        <v>84</v>
      </c>
      <c r="AB16" s="601" t="s">
        <v>54</v>
      </c>
      <c r="AC16" s="601" t="s">
        <v>54</v>
      </c>
      <c r="AD16" s="602"/>
      <c r="AE16" s="601" t="s">
        <v>62</v>
      </c>
      <c r="AF16" s="601" t="s">
        <v>62</v>
      </c>
      <c r="AG16" s="605">
        <v>0</v>
      </c>
      <c r="AH16" s="605">
        <v>0</v>
      </c>
      <c r="AI16" s="605">
        <v>0</v>
      </c>
      <c r="AJ16" s="605">
        <v>0</v>
      </c>
      <c r="AK16" s="645">
        <v>0</v>
      </c>
      <c r="AL16" s="645">
        <v>0</v>
      </c>
      <c r="AM16" s="605"/>
      <c r="AN16" s="651"/>
      <c r="AO16" s="651"/>
      <c r="AP16" s="651"/>
      <c r="AQ16" s="651"/>
      <c r="AR16" s="651"/>
      <c r="AS16" s="651"/>
      <c r="AT16" s="645"/>
      <c r="AU16" s="645"/>
      <c r="AV16" s="572"/>
      <c r="AW16" s="572"/>
      <c r="AX16" s="572"/>
      <c r="AY16" s="572"/>
      <c r="AZ16" s="572"/>
      <c r="BA16" s="572"/>
      <c r="BB16" s="572"/>
      <c r="BC16" s="572"/>
      <c r="BD16" s="572"/>
      <c r="BE16" s="572"/>
      <c r="BF16" s="572"/>
      <c r="BG16" s="572"/>
      <c r="BH16" s="572"/>
      <c r="BI16" s="572"/>
      <c r="BJ16" s="572"/>
      <c r="BK16" s="572"/>
      <c r="BL16" s="572"/>
      <c r="BM16" s="572"/>
      <c r="BN16" s="572"/>
      <c r="BO16" s="572"/>
      <c r="BP16" s="572"/>
      <c r="BQ16" s="572"/>
      <c r="BR16" s="572"/>
      <c r="BS16" s="572"/>
      <c r="BT16" s="572"/>
      <c r="BU16" s="572"/>
      <c r="BV16" s="572"/>
      <c r="BW16" s="572"/>
      <c r="BX16" s="572"/>
      <c r="BY16" s="572"/>
      <c r="BZ16" s="572"/>
      <c r="CA16" s="572"/>
      <c r="CB16" s="572"/>
      <c r="CC16" s="572"/>
      <c r="CD16" s="572"/>
      <c r="CE16" s="572"/>
      <c r="CF16" s="572"/>
      <c r="CG16" s="572"/>
      <c r="CH16" s="572"/>
      <c r="CI16" s="572"/>
      <c r="CJ16" s="572"/>
      <c r="CK16" s="572"/>
      <c r="CL16" s="572"/>
      <c r="CM16" s="572"/>
      <c r="CN16" s="572"/>
      <c r="CO16" s="572"/>
      <c r="CP16" s="572"/>
      <c r="CQ16" s="572"/>
      <c r="CR16" s="572"/>
      <c r="CS16" s="572"/>
      <c r="CT16" s="572"/>
      <c r="CU16" s="572"/>
      <c r="CV16" s="572"/>
      <c r="CW16" s="572"/>
      <c r="CX16" s="572"/>
      <c r="CY16" s="572"/>
      <c r="CZ16" s="572"/>
      <c r="DA16" s="572"/>
      <c r="DB16" s="572"/>
      <c r="DC16" s="572"/>
      <c r="DD16" s="572"/>
      <c r="DE16" s="572"/>
      <c r="DF16" s="572"/>
      <c r="DG16" s="572"/>
      <c r="DH16" s="572"/>
      <c r="DI16" s="572"/>
      <c r="DJ16" s="572"/>
      <c r="DK16" s="572"/>
      <c r="DL16" s="572"/>
      <c r="DM16" s="572"/>
      <c r="DN16" s="572"/>
      <c r="DO16" s="572"/>
      <c r="DP16" s="572"/>
      <c r="DQ16" s="572"/>
      <c r="DR16" s="572"/>
      <c r="DS16" s="572"/>
      <c r="DT16" s="572"/>
      <c r="DU16" s="572"/>
      <c r="DV16" s="572"/>
      <c r="DW16" s="572"/>
      <c r="DX16" s="572"/>
      <c r="DY16" s="572"/>
      <c r="DZ16" s="572"/>
      <c r="EA16" s="572"/>
      <c r="EB16" s="572"/>
      <c r="EC16" s="572"/>
      <c r="ED16" s="572"/>
      <c r="EE16" s="572"/>
      <c r="EF16" s="572"/>
      <c r="EG16" s="572"/>
      <c r="EH16" s="572"/>
      <c r="EI16" s="572"/>
      <c r="EJ16" s="572"/>
      <c r="EK16" s="572"/>
      <c r="EL16" s="572"/>
      <c r="EM16" s="572"/>
      <c r="EN16" s="572"/>
      <c r="EO16" s="572"/>
      <c r="EP16" s="572"/>
      <c r="EQ16" s="572"/>
      <c r="ER16" s="572"/>
      <c r="ES16" s="572"/>
      <c r="ET16" s="572"/>
      <c r="EU16" s="572"/>
      <c r="EV16" s="572"/>
      <c r="EW16" s="572"/>
      <c r="EX16" s="572"/>
      <c r="EY16" s="572"/>
      <c r="EZ16" s="572"/>
      <c r="FA16" s="572"/>
      <c r="FB16" s="572"/>
      <c r="FC16" s="572"/>
      <c r="FD16" s="572"/>
      <c r="FE16" s="572"/>
      <c r="FF16" s="572"/>
      <c r="FG16" s="572"/>
      <c r="FH16" s="572"/>
      <c r="FI16" s="572"/>
      <c r="FJ16" s="572"/>
      <c r="FK16" s="572"/>
      <c r="FL16" s="572"/>
      <c r="FM16" s="572"/>
      <c r="FN16" s="572"/>
      <c r="FO16" s="572"/>
      <c r="FP16" s="572"/>
      <c r="FQ16" s="572"/>
      <c r="FR16" s="572"/>
      <c r="FS16" s="572"/>
      <c r="FT16" s="572"/>
      <c r="FU16" s="572"/>
      <c r="FV16" s="572"/>
      <c r="FW16" s="572"/>
      <c r="FX16" s="572"/>
      <c r="FY16" s="572"/>
      <c r="FZ16" s="572"/>
      <c r="GA16" s="572"/>
      <c r="GB16" s="572"/>
      <c r="GC16" s="572"/>
      <c r="GD16" s="572"/>
      <c r="GE16" s="572"/>
      <c r="GF16" s="572"/>
      <c r="GG16" s="572"/>
      <c r="GH16" s="572"/>
      <c r="GI16" s="572"/>
      <c r="GJ16" s="572"/>
      <c r="GK16" s="572"/>
      <c r="GL16" s="572"/>
      <c r="GM16" s="572"/>
      <c r="GN16" s="572"/>
      <c r="GO16" s="572"/>
      <c r="GP16" s="572"/>
      <c r="GQ16" s="572"/>
      <c r="GR16" s="572"/>
      <c r="GS16" s="572"/>
      <c r="GT16" s="572"/>
      <c r="GU16" s="572"/>
      <c r="GV16" s="572"/>
      <c r="GW16" s="572"/>
      <c r="GX16" s="572"/>
      <c r="GY16" s="572"/>
      <c r="GZ16" s="572"/>
      <c r="HA16" s="572"/>
      <c r="HB16" s="572"/>
      <c r="HC16" s="572"/>
      <c r="HD16" s="572"/>
      <c r="HE16" s="572"/>
      <c r="HF16" s="572"/>
      <c r="HG16" s="572"/>
      <c r="HH16" s="572"/>
      <c r="HI16" s="572"/>
      <c r="HJ16" s="572"/>
      <c r="HK16" s="572"/>
      <c r="HL16" s="572"/>
      <c r="HM16" s="572"/>
      <c r="HN16" s="572"/>
      <c r="HO16" s="572"/>
      <c r="HP16" s="572"/>
      <c r="HQ16" s="572"/>
      <c r="HR16" s="572"/>
      <c r="HS16" s="572"/>
      <c r="HT16" s="572"/>
      <c r="HU16" s="572"/>
      <c r="HV16" s="572"/>
      <c r="HW16" s="572"/>
      <c r="HX16" s="572"/>
      <c r="HY16" s="572"/>
      <c r="HZ16" s="572"/>
      <c r="IA16" s="572"/>
      <c r="IB16" s="572"/>
      <c r="IC16" s="572"/>
      <c r="ID16" s="572"/>
      <c r="IE16" s="572"/>
      <c r="IF16" s="572"/>
      <c r="IG16" s="572"/>
      <c r="IH16" s="572"/>
      <c r="II16" s="572"/>
      <c r="IJ16" s="572"/>
      <c r="IK16" s="572"/>
      <c r="IL16" s="572"/>
      <c r="IM16" s="572"/>
      <c r="IN16" s="572"/>
      <c r="IO16" s="572"/>
      <c r="IP16" s="572"/>
      <c r="IQ16" s="572"/>
      <c r="IR16" s="572"/>
      <c r="IS16" s="572"/>
      <c r="IT16" s="572"/>
      <c r="IU16" s="572"/>
      <c r="IV16" s="572"/>
      <c r="IW16" s="572"/>
      <c r="IX16" s="572"/>
      <c r="IY16" s="572"/>
      <c r="IZ16" s="572"/>
      <c r="JA16" s="572"/>
      <c r="JB16" s="572"/>
      <c r="JC16" s="572"/>
      <c r="JD16" s="572"/>
      <c r="JE16" s="572"/>
      <c r="JF16" s="572"/>
      <c r="JG16" s="572"/>
      <c r="JH16" s="572"/>
      <c r="JI16" s="572"/>
      <c r="JJ16" s="572"/>
      <c r="JK16" s="572"/>
      <c r="JL16" s="572"/>
      <c r="JM16" s="572"/>
      <c r="JN16" s="572"/>
      <c r="JO16" s="572"/>
      <c r="JP16" s="572"/>
      <c r="JQ16" s="572"/>
      <c r="JR16" s="572"/>
      <c r="JS16" s="572"/>
      <c r="JT16" s="572"/>
      <c r="JU16" s="572"/>
      <c r="JV16" s="572"/>
      <c r="JW16" s="572"/>
      <c r="JX16" s="572"/>
      <c r="JY16" s="572"/>
      <c r="JZ16" s="572"/>
      <c r="KA16" s="572"/>
      <c r="KB16" s="572"/>
      <c r="KC16" s="572"/>
      <c r="KD16" s="572"/>
      <c r="KE16" s="572"/>
      <c r="KF16" s="572"/>
      <c r="KG16" s="572"/>
      <c r="KH16" s="572"/>
      <c r="KI16" s="572"/>
      <c r="KJ16" s="572"/>
      <c r="KK16" s="572"/>
      <c r="KL16" s="572"/>
      <c r="KM16" s="572"/>
      <c r="KN16" s="572"/>
      <c r="KO16" s="572"/>
      <c r="KP16" s="572"/>
      <c r="KQ16" s="572"/>
      <c r="KR16" s="572"/>
      <c r="KS16" s="572"/>
      <c r="KT16" s="572"/>
      <c r="KU16" s="572"/>
      <c r="KV16" s="572"/>
      <c r="KW16" s="572"/>
      <c r="KX16" s="572"/>
      <c r="KY16" s="572"/>
      <c r="KZ16" s="572"/>
      <c r="LA16" s="572"/>
      <c r="LB16" s="572"/>
      <c r="LC16" s="572"/>
      <c r="LD16" s="572"/>
      <c r="LE16" s="572"/>
      <c r="LF16" s="572"/>
      <c r="LG16" s="572"/>
      <c r="LH16" s="572"/>
      <c r="LI16" s="572"/>
      <c r="LJ16" s="572"/>
      <c r="LK16" s="572"/>
      <c r="LL16" s="572"/>
      <c r="LM16" s="572"/>
      <c r="LN16" s="572"/>
      <c r="LO16" s="572"/>
      <c r="LP16" s="572"/>
      <c r="LQ16" s="572"/>
      <c r="LR16" s="572"/>
      <c r="LS16" s="572"/>
      <c r="LT16" s="572"/>
      <c r="LU16" s="572"/>
      <c r="LV16" s="572"/>
      <c r="LW16" s="572"/>
      <c r="LX16" s="572"/>
      <c r="LY16" s="572"/>
      <c r="LZ16" s="572"/>
      <c r="MA16" s="572"/>
      <c r="MB16" s="572"/>
      <c r="MC16" s="572"/>
    </row>
    <row r="17" spans="1:342" s="577" customFormat="1" ht="84" customHeight="1" thickBot="1" x14ac:dyDescent="0.3">
      <c r="A17" s="597" t="s">
        <v>2757</v>
      </c>
      <c r="B17" s="592" t="s">
        <v>2637</v>
      </c>
      <c r="C17" s="598" t="s">
        <v>2636</v>
      </c>
      <c r="D17" s="592" t="s">
        <v>102</v>
      </c>
      <c r="E17" s="598" t="s">
        <v>40</v>
      </c>
      <c r="F17" s="591" t="s">
        <v>2852</v>
      </c>
      <c r="G17" s="591" t="s">
        <v>2853</v>
      </c>
      <c r="H17" s="599" t="s">
        <v>2854</v>
      </c>
      <c r="I17" s="600" t="s">
        <v>2684</v>
      </c>
      <c r="J17" s="600" t="s">
        <v>2855</v>
      </c>
      <c r="K17" s="600" t="s">
        <v>2686</v>
      </c>
      <c r="L17" s="592" t="s">
        <v>2755</v>
      </c>
      <c r="M17" s="592" t="s">
        <v>2756</v>
      </c>
      <c r="N17" s="592" t="s">
        <v>2644</v>
      </c>
      <c r="O17" s="592" t="s">
        <v>6</v>
      </c>
      <c r="P17" s="591" t="s">
        <v>84</v>
      </c>
      <c r="Q17" s="592" t="s">
        <v>2720</v>
      </c>
      <c r="R17" s="592">
        <v>2019</v>
      </c>
      <c r="S17" s="592" t="s">
        <v>2758</v>
      </c>
      <c r="T17" s="592" t="s">
        <v>2759</v>
      </c>
      <c r="U17" s="591" t="s">
        <v>54</v>
      </c>
      <c r="V17" s="598" t="s">
        <v>54</v>
      </c>
      <c r="W17" s="592" t="s">
        <v>84</v>
      </c>
      <c r="X17" s="592" t="s">
        <v>84</v>
      </c>
      <c r="Y17" s="592" t="s">
        <v>84</v>
      </c>
      <c r="Z17" s="592" t="s">
        <v>84</v>
      </c>
      <c r="AA17" s="592" t="s">
        <v>84</v>
      </c>
      <c r="AB17" s="601" t="s">
        <v>54</v>
      </c>
      <c r="AC17" s="601" t="s">
        <v>54</v>
      </c>
      <c r="AD17" s="602"/>
      <c r="AE17" s="601" t="s">
        <v>62</v>
      </c>
      <c r="AF17" s="601" t="s">
        <v>62</v>
      </c>
      <c r="AG17" s="605">
        <v>0</v>
      </c>
      <c r="AH17" s="605">
        <v>0</v>
      </c>
      <c r="AI17" s="605">
        <v>0</v>
      </c>
      <c r="AJ17" s="605">
        <v>0</v>
      </c>
      <c r="AK17" s="645">
        <v>0</v>
      </c>
      <c r="AL17" s="645">
        <v>0</v>
      </c>
      <c r="AM17" s="605"/>
      <c r="AN17" s="651"/>
      <c r="AO17" s="651"/>
      <c r="AP17" s="651"/>
      <c r="AQ17" s="651"/>
      <c r="AR17" s="651"/>
      <c r="AS17" s="651"/>
      <c r="AT17" s="645"/>
      <c r="AU17" s="645"/>
      <c r="AV17" s="581"/>
      <c r="AW17" s="5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581"/>
      <c r="CG17" s="581"/>
      <c r="CH17" s="581"/>
      <c r="CI17" s="581"/>
      <c r="CJ17" s="581"/>
      <c r="CK17" s="581"/>
      <c r="CL17" s="581"/>
      <c r="CM17" s="581"/>
      <c r="CN17" s="581"/>
      <c r="CO17" s="581"/>
      <c r="CP17" s="581"/>
      <c r="CQ17" s="581"/>
      <c r="CR17" s="581"/>
      <c r="CS17" s="581"/>
      <c r="CT17" s="581"/>
      <c r="CU17" s="581"/>
      <c r="CV17" s="581"/>
      <c r="CW17" s="581"/>
      <c r="CX17" s="581"/>
      <c r="CY17" s="581"/>
      <c r="CZ17" s="581"/>
      <c r="DA17" s="581"/>
      <c r="DB17" s="581"/>
      <c r="DC17" s="581"/>
      <c r="DD17" s="581"/>
      <c r="DE17" s="581"/>
      <c r="DF17" s="581"/>
      <c r="DG17" s="581"/>
      <c r="DH17" s="581"/>
      <c r="DI17" s="581"/>
      <c r="DJ17" s="581"/>
      <c r="DK17" s="581"/>
      <c r="DL17" s="581"/>
      <c r="DM17" s="581"/>
      <c r="DN17" s="581"/>
      <c r="DO17" s="581"/>
      <c r="DP17" s="581"/>
      <c r="DQ17" s="581"/>
      <c r="DR17" s="581"/>
      <c r="DS17" s="581"/>
      <c r="DT17" s="581"/>
      <c r="DU17" s="581"/>
      <c r="DV17" s="581"/>
      <c r="DW17" s="581"/>
      <c r="DX17" s="581"/>
      <c r="DY17" s="581"/>
      <c r="DZ17" s="581"/>
      <c r="EA17" s="581"/>
      <c r="EB17" s="581"/>
      <c r="EC17" s="581"/>
      <c r="ED17" s="581"/>
      <c r="EE17" s="581"/>
      <c r="EF17" s="581"/>
      <c r="EG17" s="581"/>
      <c r="EH17" s="581"/>
      <c r="EI17" s="581"/>
      <c r="EJ17" s="581"/>
      <c r="EK17" s="581"/>
      <c r="EL17" s="581"/>
      <c r="EM17" s="581"/>
      <c r="EN17" s="581"/>
      <c r="EO17" s="581"/>
      <c r="EP17" s="581"/>
      <c r="EQ17" s="581"/>
      <c r="ER17" s="581"/>
      <c r="ES17" s="581"/>
      <c r="ET17" s="581"/>
      <c r="EU17" s="581"/>
      <c r="EV17" s="581"/>
      <c r="EW17" s="581"/>
      <c r="EX17" s="581"/>
      <c r="EY17" s="581"/>
      <c r="EZ17" s="581"/>
      <c r="FA17" s="581"/>
      <c r="FB17" s="581"/>
      <c r="FC17" s="581"/>
      <c r="FD17" s="581"/>
      <c r="FE17" s="581"/>
      <c r="FF17" s="581"/>
      <c r="FG17" s="581"/>
      <c r="FH17" s="581"/>
      <c r="FI17" s="581"/>
      <c r="FJ17" s="581"/>
      <c r="FK17" s="581"/>
      <c r="FL17" s="581"/>
      <c r="FM17" s="581"/>
      <c r="FN17" s="581"/>
      <c r="FO17" s="581"/>
      <c r="FP17" s="581"/>
      <c r="FQ17" s="581"/>
      <c r="FR17" s="581"/>
      <c r="FS17" s="581"/>
      <c r="FT17" s="581"/>
      <c r="FU17" s="581"/>
      <c r="FV17" s="581"/>
      <c r="FW17" s="581"/>
      <c r="FX17" s="581"/>
      <c r="FY17" s="581"/>
      <c r="FZ17" s="581"/>
      <c r="GA17" s="581"/>
      <c r="GB17" s="581"/>
      <c r="GC17" s="581"/>
      <c r="GD17" s="581"/>
      <c r="GE17" s="581"/>
      <c r="GF17" s="581"/>
      <c r="GG17" s="581"/>
      <c r="GH17" s="581"/>
      <c r="GI17" s="581"/>
      <c r="GJ17" s="581"/>
      <c r="GK17" s="581"/>
      <c r="GL17" s="581"/>
      <c r="GM17" s="581"/>
      <c r="GN17" s="581"/>
      <c r="GO17" s="581"/>
      <c r="GP17" s="581"/>
      <c r="GQ17" s="581"/>
      <c r="GR17" s="581"/>
      <c r="GS17" s="581"/>
      <c r="GT17" s="581"/>
      <c r="GU17" s="581"/>
      <c r="GV17" s="581"/>
      <c r="GW17" s="581"/>
      <c r="GX17" s="581"/>
      <c r="GY17" s="581"/>
      <c r="GZ17" s="581"/>
      <c r="HA17" s="581"/>
      <c r="HB17" s="581"/>
      <c r="HC17" s="581"/>
      <c r="HD17" s="581"/>
      <c r="HE17" s="581"/>
      <c r="HF17" s="581"/>
      <c r="HG17" s="581"/>
      <c r="HH17" s="581"/>
      <c r="HI17" s="581"/>
      <c r="HJ17" s="581"/>
      <c r="HK17" s="581"/>
      <c r="HL17" s="581"/>
      <c r="HM17" s="581"/>
      <c r="HN17" s="581"/>
      <c r="HO17" s="581"/>
      <c r="HP17" s="581"/>
      <c r="HQ17" s="581"/>
      <c r="HR17" s="581"/>
      <c r="HS17" s="581"/>
      <c r="HT17" s="581"/>
      <c r="HU17" s="581"/>
      <c r="HV17" s="581"/>
      <c r="HW17" s="581"/>
      <c r="HX17" s="581"/>
      <c r="HY17" s="581"/>
      <c r="HZ17" s="581"/>
      <c r="IA17" s="581"/>
      <c r="IB17" s="581"/>
      <c r="IC17" s="581"/>
      <c r="ID17" s="581"/>
      <c r="IE17" s="581"/>
      <c r="IF17" s="581"/>
      <c r="IG17" s="581"/>
      <c r="IH17" s="581"/>
      <c r="II17" s="581"/>
      <c r="IJ17" s="581"/>
      <c r="IK17" s="581"/>
      <c r="IL17" s="581"/>
      <c r="IM17" s="581"/>
      <c r="IN17" s="581"/>
      <c r="IO17" s="581"/>
      <c r="IP17" s="581"/>
      <c r="IQ17" s="581"/>
      <c r="IR17" s="581"/>
      <c r="IS17" s="581"/>
      <c r="IT17" s="581"/>
      <c r="IU17" s="581"/>
      <c r="IV17" s="581"/>
      <c r="IW17" s="581"/>
      <c r="IX17" s="581"/>
      <c r="IY17" s="581"/>
      <c r="IZ17" s="581"/>
      <c r="JA17" s="581"/>
      <c r="JB17" s="581"/>
      <c r="JC17" s="581"/>
      <c r="JD17" s="581"/>
      <c r="JE17" s="581"/>
      <c r="JF17" s="581"/>
      <c r="JG17" s="581"/>
      <c r="JH17" s="581"/>
      <c r="JI17" s="581"/>
      <c r="JJ17" s="581"/>
      <c r="JK17" s="581"/>
      <c r="JL17" s="581"/>
      <c r="JM17" s="581"/>
      <c r="JN17" s="581"/>
      <c r="JO17" s="581"/>
      <c r="JP17" s="581"/>
      <c r="JQ17" s="581"/>
      <c r="JR17" s="581"/>
      <c r="JS17" s="581"/>
      <c r="JT17" s="581"/>
      <c r="JU17" s="581"/>
      <c r="JV17" s="581"/>
      <c r="JW17" s="581"/>
      <c r="JX17" s="581"/>
      <c r="JY17" s="581"/>
      <c r="JZ17" s="581"/>
      <c r="KA17" s="581"/>
      <c r="KB17" s="581"/>
      <c r="KC17" s="581"/>
      <c r="KD17" s="581"/>
      <c r="KE17" s="581"/>
      <c r="KF17" s="581"/>
      <c r="KG17" s="581"/>
      <c r="KH17" s="581"/>
      <c r="KI17" s="581"/>
      <c r="KJ17" s="581"/>
      <c r="KK17" s="581"/>
      <c r="KL17" s="581"/>
      <c r="KM17" s="581"/>
      <c r="KN17" s="581"/>
      <c r="KO17" s="581"/>
      <c r="KP17" s="581"/>
      <c r="KQ17" s="581"/>
      <c r="KR17" s="581"/>
      <c r="KS17" s="581"/>
      <c r="KT17" s="581"/>
      <c r="KU17" s="581"/>
      <c r="KV17" s="581"/>
      <c r="KW17" s="581"/>
      <c r="KX17" s="581"/>
      <c r="KY17" s="581"/>
      <c r="KZ17" s="581"/>
      <c r="LA17" s="581"/>
      <c r="LB17" s="581"/>
      <c r="LC17" s="581"/>
      <c r="LD17" s="581"/>
      <c r="LE17" s="581"/>
      <c r="LF17" s="581"/>
      <c r="LG17" s="581"/>
      <c r="LH17" s="581"/>
      <c r="LI17" s="581"/>
      <c r="LJ17" s="581"/>
      <c r="LK17" s="581"/>
      <c r="LL17" s="581"/>
      <c r="LM17" s="581"/>
      <c r="LN17" s="581"/>
      <c r="LO17" s="581"/>
      <c r="LP17" s="581"/>
      <c r="LQ17" s="581"/>
      <c r="LR17" s="581"/>
      <c r="LS17" s="581"/>
      <c r="LT17" s="581"/>
      <c r="LU17" s="581"/>
      <c r="LV17" s="581"/>
      <c r="LW17" s="581"/>
      <c r="LX17" s="581"/>
      <c r="LY17" s="581"/>
      <c r="LZ17" s="581"/>
      <c r="MA17" s="581"/>
      <c r="MB17" s="581"/>
      <c r="MC17" s="581"/>
      <c r="MD17" s="581"/>
    </row>
    <row r="18" spans="1:342" s="577" customFormat="1" ht="179.25" customHeight="1" thickBot="1" x14ac:dyDescent="0.3">
      <c r="A18" s="597" t="s">
        <v>2856</v>
      </c>
      <c r="B18" s="592" t="s">
        <v>81</v>
      </c>
      <c r="C18" s="598" t="s">
        <v>24</v>
      </c>
      <c r="D18" s="592" t="s">
        <v>99</v>
      </c>
      <c r="E18" s="598" t="s">
        <v>81</v>
      </c>
      <c r="F18" s="591" t="s">
        <v>81</v>
      </c>
      <c r="G18" s="591" t="s">
        <v>2857</v>
      </c>
      <c r="H18" s="599" t="s">
        <v>2834</v>
      </c>
      <c r="I18" s="600" t="s">
        <v>2604</v>
      </c>
      <c r="J18" s="600" t="s">
        <v>2657</v>
      </c>
      <c r="K18" s="600" t="s">
        <v>2658</v>
      </c>
      <c r="L18" s="592" t="s">
        <v>252</v>
      </c>
      <c r="M18" s="592" t="s">
        <v>2858</v>
      </c>
      <c r="N18" s="592" t="s">
        <v>2644</v>
      </c>
      <c r="O18" s="592" t="s">
        <v>6</v>
      </c>
      <c r="P18" s="591" t="s">
        <v>84</v>
      </c>
      <c r="Q18" s="592" t="s">
        <v>2859</v>
      </c>
      <c r="R18" s="592">
        <v>2021</v>
      </c>
      <c r="S18" s="592" t="s">
        <v>2860</v>
      </c>
      <c r="T18" s="592" t="s">
        <v>2861</v>
      </c>
      <c r="U18" s="591" t="s">
        <v>2862</v>
      </c>
      <c r="V18" s="598" t="s">
        <v>2863</v>
      </c>
      <c r="W18" s="592">
        <v>1</v>
      </c>
      <c r="X18" s="592" t="s">
        <v>2858</v>
      </c>
      <c r="Y18" s="592" t="s">
        <v>2864</v>
      </c>
      <c r="Z18" s="592">
        <v>1</v>
      </c>
      <c r="AA18" s="592" t="s">
        <v>2865</v>
      </c>
      <c r="AB18" s="601">
        <v>44531</v>
      </c>
      <c r="AC18" s="601">
        <v>44773</v>
      </c>
      <c r="AD18" s="602"/>
      <c r="AE18" s="601" t="s">
        <v>64</v>
      </c>
      <c r="AF18" s="601" t="s">
        <v>64</v>
      </c>
      <c r="AG18" s="640">
        <v>45274</v>
      </c>
      <c r="AH18" s="605" t="s">
        <v>2866</v>
      </c>
      <c r="AI18" s="605" t="s">
        <v>2867</v>
      </c>
      <c r="AJ18" s="605" t="s">
        <v>2841</v>
      </c>
      <c r="AK18" s="642">
        <v>0.2</v>
      </c>
      <c r="AL18" s="645" t="s">
        <v>198</v>
      </c>
      <c r="AM18" s="605"/>
      <c r="AN18" s="640">
        <v>45342</v>
      </c>
      <c r="AO18" s="670" t="s">
        <v>3678</v>
      </c>
      <c r="AP18" s="670" t="s">
        <v>3679</v>
      </c>
      <c r="AQ18" s="651" t="s">
        <v>3677</v>
      </c>
      <c r="AR18" s="642">
        <v>1</v>
      </c>
      <c r="AS18" s="651" t="s">
        <v>3680</v>
      </c>
      <c r="AT18" s="645">
        <f t="shared" si="0"/>
        <v>-556</v>
      </c>
      <c r="AU18" s="645" t="s">
        <v>198</v>
      </c>
      <c r="AV18" s="572"/>
      <c r="AW18" s="572"/>
      <c r="AX18" s="572"/>
      <c r="AY18" s="572"/>
      <c r="AZ18" s="572"/>
      <c r="BA18" s="572"/>
      <c r="BB18" s="572"/>
      <c r="BC18" s="572"/>
      <c r="BD18" s="572"/>
      <c r="BE18" s="572"/>
      <c r="BF18" s="572"/>
      <c r="BG18" s="572"/>
      <c r="BH18" s="572"/>
      <c r="BI18" s="572"/>
      <c r="BJ18" s="572"/>
      <c r="BK18" s="572"/>
      <c r="BL18" s="572"/>
      <c r="BM18" s="572"/>
      <c r="BN18" s="572"/>
      <c r="BO18" s="572"/>
      <c r="BP18" s="572"/>
      <c r="BQ18" s="572"/>
      <c r="BR18" s="572"/>
      <c r="BS18" s="572"/>
      <c r="BT18" s="572"/>
      <c r="BU18" s="572"/>
      <c r="BV18" s="572"/>
      <c r="BW18" s="572"/>
      <c r="BX18" s="572"/>
      <c r="BY18" s="572"/>
      <c r="BZ18" s="572"/>
      <c r="CA18" s="572"/>
      <c r="CB18" s="572"/>
      <c r="CC18" s="572"/>
      <c r="CD18" s="572"/>
      <c r="CE18" s="572"/>
      <c r="CF18" s="572"/>
      <c r="CG18" s="572"/>
      <c r="CH18" s="572"/>
      <c r="CI18" s="572"/>
      <c r="CJ18" s="572"/>
      <c r="CK18" s="572"/>
      <c r="CL18" s="572"/>
      <c r="CM18" s="572"/>
      <c r="CN18" s="572"/>
      <c r="CO18" s="572"/>
      <c r="CP18" s="572"/>
      <c r="CQ18" s="572"/>
      <c r="CR18" s="572"/>
      <c r="CS18" s="572"/>
      <c r="CT18" s="572"/>
      <c r="CU18" s="572"/>
      <c r="CV18" s="572"/>
      <c r="CW18" s="572"/>
      <c r="CX18" s="572"/>
      <c r="CY18" s="572"/>
      <c r="CZ18" s="572"/>
      <c r="DA18" s="572"/>
      <c r="DB18" s="572"/>
      <c r="DC18" s="572"/>
      <c r="DD18" s="572"/>
      <c r="DE18" s="572"/>
      <c r="DF18" s="572"/>
      <c r="DG18" s="572"/>
      <c r="DH18" s="572"/>
      <c r="DI18" s="572"/>
      <c r="DJ18" s="572"/>
      <c r="DK18" s="572"/>
      <c r="DL18" s="572"/>
      <c r="DM18" s="572"/>
      <c r="DN18" s="572"/>
      <c r="DO18" s="572"/>
      <c r="DP18" s="572"/>
      <c r="DQ18" s="572"/>
      <c r="DR18" s="572"/>
      <c r="DS18" s="572"/>
      <c r="DT18" s="572"/>
      <c r="DU18" s="572"/>
      <c r="DV18" s="572"/>
      <c r="DW18" s="572"/>
      <c r="DX18" s="572"/>
      <c r="DY18" s="572"/>
      <c r="DZ18" s="572"/>
      <c r="EA18" s="572"/>
      <c r="EB18" s="572"/>
      <c r="EC18" s="572"/>
      <c r="ED18" s="572"/>
      <c r="EE18" s="572"/>
      <c r="EF18" s="572"/>
      <c r="EG18" s="572"/>
      <c r="EH18" s="572"/>
      <c r="EI18" s="572"/>
      <c r="EJ18" s="572"/>
      <c r="EK18" s="572"/>
      <c r="EL18" s="572"/>
      <c r="EM18" s="572"/>
      <c r="EN18" s="572"/>
      <c r="EO18" s="572"/>
      <c r="EP18" s="572"/>
      <c r="EQ18" s="572"/>
      <c r="ER18" s="572"/>
      <c r="ES18" s="572"/>
      <c r="ET18" s="572"/>
      <c r="EU18" s="572"/>
      <c r="EV18" s="572"/>
      <c r="EW18" s="572"/>
      <c r="EX18" s="572"/>
      <c r="EY18" s="572"/>
      <c r="EZ18" s="572"/>
      <c r="FA18" s="572"/>
      <c r="FB18" s="572"/>
      <c r="FC18" s="572"/>
      <c r="FD18" s="572"/>
      <c r="FE18" s="572"/>
      <c r="FF18" s="572"/>
      <c r="FG18" s="572"/>
      <c r="FH18" s="572"/>
      <c r="FI18" s="572"/>
      <c r="FJ18" s="572"/>
      <c r="FK18" s="572"/>
      <c r="FL18" s="572"/>
      <c r="FM18" s="572"/>
      <c r="FN18" s="572"/>
      <c r="FO18" s="572"/>
      <c r="FP18" s="572"/>
      <c r="FQ18" s="572"/>
      <c r="FR18" s="572"/>
      <c r="FS18" s="572"/>
      <c r="FT18" s="572"/>
      <c r="FU18" s="572"/>
      <c r="FV18" s="572"/>
      <c r="FW18" s="572"/>
      <c r="FX18" s="572"/>
      <c r="FY18" s="572"/>
      <c r="FZ18" s="572"/>
      <c r="GA18" s="572"/>
      <c r="GB18" s="572"/>
      <c r="GC18" s="572"/>
      <c r="GD18" s="572"/>
      <c r="GE18" s="572"/>
      <c r="GF18" s="572"/>
      <c r="GG18" s="572"/>
      <c r="GH18" s="572"/>
      <c r="GI18" s="572"/>
      <c r="GJ18" s="572"/>
      <c r="GK18" s="572"/>
      <c r="GL18" s="572"/>
      <c r="GM18" s="572"/>
      <c r="GN18" s="572"/>
      <c r="GO18" s="572"/>
      <c r="GP18" s="572"/>
      <c r="GQ18" s="572"/>
      <c r="GR18" s="572"/>
      <c r="GS18" s="572"/>
      <c r="GT18" s="572"/>
      <c r="GU18" s="572"/>
      <c r="GV18" s="572"/>
      <c r="GW18" s="572"/>
      <c r="GX18" s="572"/>
      <c r="GY18" s="572"/>
      <c r="GZ18" s="572"/>
      <c r="HA18" s="572"/>
      <c r="HB18" s="572"/>
      <c r="HC18" s="572"/>
      <c r="HD18" s="572"/>
      <c r="HE18" s="572"/>
      <c r="HF18" s="572"/>
      <c r="HG18" s="572"/>
      <c r="HH18" s="572"/>
      <c r="HI18" s="572"/>
      <c r="HJ18" s="572"/>
      <c r="HK18" s="572"/>
      <c r="HL18" s="572"/>
      <c r="HM18" s="572"/>
      <c r="HN18" s="572"/>
      <c r="HO18" s="572"/>
      <c r="HP18" s="572"/>
      <c r="HQ18" s="572"/>
      <c r="HR18" s="572"/>
      <c r="HS18" s="572"/>
      <c r="HT18" s="572"/>
      <c r="HU18" s="572"/>
      <c r="HV18" s="572"/>
      <c r="HW18" s="572"/>
      <c r="HX18" s="572"/>
      <c r="HY18" s="572"/>
      <c r="HZ18" s="572"/>
      <c r="IA18" s="572"/>
      <c r="IB18" s="572"/>
      <c r="IC18" s="572"/>
      <c r="ID18" s="572"/>
      <c r="IE18" s="572"/>
      <c r="IF18" s="572"/>
      <c r="IG18" s="572"/>
      <c r="IH18" s="572"/>
      <c r="II18" s="572"/>
      <c r="IJ18" s="572"/>
      <c r="IK18" s="572"/>
      <c r="IL18" s="572"/>
      <c r="IM18" s="572"/>
      <c r="IN18" s="572"/>
      <c r="IO18" s="572"/>
      <c r="IP18" s="572"/>
      <c r="IQ18" s="572"/>
      <c r="IR18" s="572"/>
      <c r="IS18" s="572"/>
      <c r="IT18" s="572"/>
      <c r="IU18" s="572"/>
      <c r="IV18" s="572"/>
      <c r="IW18" s="572"/>
      <c r="IX18" s="572"/>
      <c r="IY18" s="572"/>
      <c r="IZ18" s="572"/>
      <c r="JA18" s="572"/>
      <c r="JB18" s="572"/>
      <c r="JC18" s="572"/>
      <c r="JD18" s="572"/>
      <c r="JE18" s="572"/>
      <c r="JF18" s="572"/>
      <c r="JG18" s="572"/>
      <c r="JH18" s="572"/>
      <c r="JI18" s="572"/>
      <c r="JJ18" s="572"/>
      <c r="JK18" s="572"/>
      <c r="JL18" s="572"/>
      <c r="JM18" s="572"/>
      <c r="JN18" s="572"/>
      <c r="JO18" s="572"/>
      <c r="JP18" s="572"/>
      <c r="JQ18" s="572"/>
      <c r="JR18" s="572"/>
      <c r="JS18" s="572"/>
      <c r="JT18" s="572"/>
      <c r="JU18" s="572"/>
      <c r="JV18" s="572"/>
      <c r="JW18" s="572"/>
      <c r="JX18" s="572"/>
      <c r="JY18" s="572"/>
      <c r="JZ18" s="572"/>
      <c r="KA18" s="572"/>
      <c r="KB18" s="572"/>
      <c r="KC18" s="572"/>
      <c r="KD18" s="572"/>
      <c r="KE18" s="572"/>
      <c r="KF18" s="572"/>
      <c r="KG18" s="572"/>
      <c r="KH18" s="572"/>
      <c r="KI18" s="572"/>
      <c r="KJ18" s="572"/>
      <c r="KK18" s="572"/>
      <c r="KL18" s="572"/>
      <c r="KM18" s="572"/>
      <c r="KN18" s="572"/>
      <c r="KO18" s="572"/>
      <c r="KP18" s="572"/>
      <c r="KQ18" s="572"/>
      <c r="KR18" s="572"/>
      <c r="KS18" s="572"/>
      <c r="KT18" s="572"/>
      <c r="KU18" s="572"/>
      <c r="KV18" s="572"/>
      <c r="KW18" s="572"/>
      <c r="KX18" s="572"/>
      <c r="KY18" s="572"/>
      <c r="KZ18" s="572"/>
      <c r="LA18" s="572"/>
      <c r="LB18" s="572"/>
      <c r="LC18" s="572"/>
      <c r="LD18" s="572"/>
      <c r="LE18" s="572"/>
      <c r="LF18" s="572"/>
      <c r="LG18" s="572"/>
      <c r="LH18" s="572"/>
      <c r="LI18" s="572"/>
      <c r="LJ18" s="572"/>
      <c r="LK18" s="572"/>
      <c r="LL18" s="572"/>
      <c r="LM18" s="572"/>
      <c r="LN18" s="572"/>
      <c r="LO18" s="572"/>
      <c r="LP18" s="572"/>
      <c r="LQ18" s="572"/>
      <c r="LR18" s="572"/>
      <c r="LS18" s="572"/>
      <c r="LT18" s="572"/>
      <c r="LU18" s="572"/>
      <c r="LV18" s="572"/>
      <c r="LW18" s="572"/>
      <c r="LX18" s="572"/>
      <c r="LY18" s="572"/>
      <c r="LZ18" s="572"/>
      <c r="MA18" s="572"/>
      <c r="MB18" s="572"/>
      <c r="MC18" s="572"/>
    </row>
    <row r="19" spans="1:342" s="580" customFormat="1" ht="23.45" customHeight="1" thickBot="1" x14ac:dyDescent="0.3">
      <c r="A19" s="597" t="s">
        <v>2868</v>
      </c>
      <c r="B19" s="592" t="s">
        <v>81</v>
      </c>
      <c r="C19" s="598" t="s">
        <v>24</v>
      </c>
      <c r="D19" s="592" t="s">
        <v>99</v>
      </c>
      <c r="E19" s="598" t="s">
        <v>81</v>
      </c>
      <c r="F19" s="591" t="s">
        <v>81</v>
      </c>
      <c r="G19" s="591" t="s">
        <v>2857</v>
      </c>
      <c r="H19" s="599" t="s">
        <v>2834</v>
      </c>
      <c r="I19" s="600" t="s">
        <v>2604</v>
      </c>
      <c r="J19" s="600" t="s">
        <v>2657</v>
      </c>
      <c r="K19" s="600" t="s">
        <v>2658</v>
      </c>
      <c r="L19" s="592" t="s">
        <v>252</v>
      </c>
      <c r="M19" s="592" t="s">
        <v>1303</v>
      </c>
      <c r="N19" s="592" t="s">
        <v>2644</v>
      </c>
      <c r="O19" s="592" t="s">
        <v>6</v>
      </c>
      <c r="P19" s="591" t="s">
        <v>84</v>
      </c>
      <c r="Q19" s="592" t="s">
        <v>2859</v>
      </c>
      <c r="R19" s="592">
        <v>2021</v>
      </c>
      <c r="S19" s="592" t="s">
        <v>2869</v>
      </c>
      <c r="T19" s="592" t="s">
        <v>2870</v>
      </c>
      <c r="U19" s="591" t="s">
        <v>2871</v>
      </c>
      <c r="V19" s="598" t="s">
        <v>2872</v>
      </c>
      <c r="W19" s="592">
        <v>1</v>
      </c>
      <c r="X19" s="592" t="s">
        <v>2873</v>
      </c>
      <c r="Y19" s="592" t="s">
        <v>2874</v>
      </c>
      <c r="Z19" s="592">
        <v>1</v>
      </c>
      <c r="AA19" s="592" t="s">
        <v>2875</v>
      </c>
      <c r="AB19" s="601">
        <v>44562</v>
      </c>
      <c r="AC19" s="601">
        <v>45641</v>
      </c>
      <c r="AD19" s="602"/>
      <c r="AE19" s="601" t="s">
        <v>64</v>
      </c>
      <c r="AF19" s="601" t="s">
        <v>64</v>
      </c>
      <c r="AG19" s="640">
        <v>45274</v>
      </c>
      <c r="AH19" s="605" t="s">
        <v>2866</v>
      </c>
      <c r="AI19" s="605" t="s">
        <v>2867</v>
      </c>
      <c r="AJ19" s="605" t="s">
        <v>2841</v>
      </c>
      <c r="AK19" s="645">
        <v>0</v>
      </c>
      <c r="AL19" s="645" t="s">
        <v>48</v>
      </c>
      <c r="AM19" s="605"/>
      <c r="AN19" s="651"/>
      <c r="AO19" s="651"/>
      <c r="AP19" s="651"/>
      <c r="AQ19" s="651"/>
      <c r="AR19" s="651"/>
      <c r="AS19" s="651"/>
      <c r="AT19" s="645">
        <f t="shared" si="0"/>
        <v>312</v>
      </c>
      <c r="AU19" s="645" t="s">
        <v>267</v>
      </c>
      <c r="AV19" s="572"/>
      <c r="AW19" s="572"/>
      <c r="AX19" s="572"/>
      <c r="AY19" s="572"/>
      <c r="AZ19" s="572"/>
      <c r="BA19" s="572"/>
      <c r="BB19" s="572"/>
      <c r="BC19" s="572"/>
      <c r="BD19" s="572"/>
      <c r="BE19" s="572"/>
      <c r="BF19" s="572"/>
      <c r="BG19" s="572"/>
      <c r="BH19" s="572"/>
      <c r="BI19" s="572"/>
      <c r="BJ19" s="572"/>
      <c r="BK19" s="572"/>
      <c r="BL19" s="572"/>
      <c r="BM19" s="572"/>
      <c r="BN19" s="572"/>
      <c r="BO19" s="572"/>
      <c r="BP19" s="572"/>
      <c r="BQ19" s="572"/>
      <c r="BR19" s="572"/>
      <c r="BS19" s="572"/>
      <c r="BT19" s="572"/>
      <c r="BU19" s="572"/>
      <c r="BV19" s="572"/>
      <c r="BW19" s="572"/>
      <c r="BX19" s="572"/>
      <c r="BY19" s="572"/>
      <c r="BZ19" s="572"/>
      <c r="CA19" s="572"/>
      <c r="CB19" s="572"/>
      <c r="CC19" s="572"/>
      <c r="CD19" s="572"/>
      <c r="CE19" s="572"/>
      <c r="CF19" s="572"/>
      <c r="CG19" s="572"/>
      <c r="CH19" s="572"/>
      <c r="CI19" s="572"/>
      <c r="CJ19" s="572"/>
      <c r="CK19" s="572"/>
      <c r="CL19" s="572"/>
      <c r="CM19" s="572"/>
      <c r="CN19" s="572"/>
      <c r="CO19" s="572"/>
      <c r="CP19" s="572"/>
      <c r="CQ19" s="572"/>
      <c r="CR19" s="572"/>
      <c r="CS19" s="572"/>
      <c r="CT19" s="572"/>
      <c r="CU19" s="572"/>
      <c r="CV19" s="572"/>
      <c r="CW19" s="572"/>
      <c r="CX19" s="572"/>
      <c r="CY19" s="572"/>
      <c r="CZ19" s="572"/>
      <c r="DA19" s="572"/>
      <c r="DB19" s="572"/>
      <c r="DC19" s="572"/>
      <c r="DD19" s="572"/>
      <c r="DE19" s="572"/>
      <c r="DF19" s="572"/>
      <c r="DG19" s="572"/>
      <c r="DH19" s="572"/>
      <c r="DI19" s="572"/>
      <c r="DJ19" s="572"/>
      <c r="DK19" s="572"/>
      <c r="DL19" s="572"/>
      <c r="DM19" s="572"/>
      <c r="DN19" s="572"/>
      <c r="DO19" s="572"/>
      <c r="DP19" s="572"/>
      <c r="DQ19" s="572"/>
      <c r="DR19" s="572"/>
      <c r="DS19" s="572"/>
      <c r="DT19" s="572"/>
      <c r="DU19" s="572"/>
      <c r="DV19" s="572"/>
      <c r="DW19" s="572"/>
      <c r="DX19" s="572"/>
      <c r="DY19" s="572"/>
      <c r="DZ19" s="572"/>
      <c r="EA19" s="572"/>
      <c r="EB19" s="572"/>
      <c r="EC19" s="572"/>
      <c r="ED19" s="572"/>
      <c r="EE19" s="572"/>
      <c r="EF19" s="572"/>
      <c r="EG19" s="572"/>
      <c r="EH19" s="572"/>
      <c r="EI19" s="572"/>
      <c r="EJ19" s="572"/>
      <c r="EK19" s="572"/>
      <c r="EL19" s="572"/>
      <c r="EM19" s="572"/>
      <c r="EN19" s="572"/>
      <c r="EO19" s="572"/>
      <c r="EP19" s="572"/>
      <c r="EQ19" s="572"/>
      <c r="ER19" s="572"/>
      <c r="ES19" s="572"/>
      <c r="ET19" s="572"/>
      <c r="EU19" s="572"/>
      <c r="EV19" s="572"/>
      <c r="EW19" s="572"/>
      <c r="EX19" s="572"/>
      <c r="EY19" s="572"/>
      <c r="EZ19" s="572"/>
      <c r="FA19" s="572"/>
      <c r="FB19" s="572"/>
      <c r="FC19" s="572"/>
      <c r="FD19" s="572"/>
      <c r="FE19" s="572"/>
      <c r="FF19" s="572"/>
      <c r="FG19" s="572"/>
      <c r="FH19" s="572"/>
      <c r="FI19" s="572"/>
      <c r="FJ19" s="572"/>
      <c r="FK19" s="572"/>
      <c r="FL19" s="572"/>
      <c r="FM19" s="572"/>
      <c r="FN19" s="572"/>
      <c r="FO19" s="572"/>
      <c r="FP19" s="572"/>
      <c r="FQ19" s="572"/>
      <c r="FR19" s="572"/>
      <c r="FS19" s="572"/>
      <c r="FT19" s="572"/>
      <c r="FU19" s="572"/>
      <c r="FV19" s="572"/>
      <c r="FW19" s="572"/>
      <c r="FX19" s="572"/>
      <c r="FY19" s="572"/>
      <c r="FZ19" s="572"/>
      <c r="GA19" s="572"/>
      <c r="GB19" s="572"/>
      <c r="GC19" s="572"/>
      <c r="GD19" s="572"/>
      <c r="GE19" s="572"/>
      <c r="GF19" s="572"/>
      <c r="GG19" s="572"/>
      <c r="GH19" s="572"/>
      <c r="GI19" s="572"/>
      <c r="GJ19" s="572"/>
      <c r="GK19" s="572"/>
      <c r="GL19" s="572"/>
      <c r="GM19" s="572"/>
      <c r="GN19" s="572"/>
      <c r="GO19" s="572"/>
      <c r="GP19" s="572"/>
      <c r="GQ19" s="572"/>
      <c r="GR19" s="572"/>
      <c r="GS19" s="572"/>
      <c r="GT19" s="572"/>
      <c r="GU19" s="572"/>
      <c r="GV19" s="572"/>
      <c r="GW19" s="572"/>
      <c r="GX19" s="572"/>
      <c r="GY19" s="572"/>
      <c r="GZ19" s="572"/>
      <c r="HA19" s="572"/>
      <c r="HB19" s="572"/>
      <c r="HC19" s="572"/>
      <c r="HD19" s="572"/>
      <c r="HE19" s="572"/>
      <c r="HF19" s="572"/>
      <c r="HG19" s="572"/>
      <c r="HH19" s="572"/>
      <c r="HI19" s="572"/>
      <c r="HJ19" s="572"/>
      <c r="HK19" s="572"/>
      <c r="HL19" s="572"/>
      <c r="HM19" s="572"/>
      <c r="HN19" s="572"/>
      <c r="HO19" s="572"/>
      <c r="HP19" s="572"/>
      <c r="HQ19" s="572"/>
      <c r="HR19" s="572"/>
      <c r="HS19" s="572"/>
      <c r="HT19" s="572"/>
      <c r="HU19" s="572"/>
      <c r="HV19" s="572"/>
      <c r="HW19" s="572"/>
      <c r="HX19" s="572"/>
      <c r="HY19" s="572"/>
      <c r="HZ19" s="572"/>
      <c r="IA19" s="572"/>
      <c r="IB19" s="572"/>
      <c r="IC19" s="572"/>
      <c r="ID19" s="572"/>
      <c r="IE19" s="572"/>
      <c r="IF19" s="572"/>
      <c r="IG19" s="572"/>
      <c r="IH19" s="572"/>
      <c r="II19" s="572"/>
      <c r="IJ19" s="572"/>
      <c r="IK19" s="572"/>
      <c r="IL19" s="572"/>
      <c r="IM19" s="572"/>
      <c r="IN19" s="572"/>
      <c r="IO19" s="572"/>
      <c r="IP19" s="572"/>
      <c r="IQ19" s="572"/>
      <c r="IR19" s="572"/>
      <c r="IS19" s="572"/>
      <c r="IT19" s="572"/>
      <c r="IU19" s="572"/>
      <c r="IV19" s="572"/>
      <c r="IW19" s="572"/>
      <c r="IX19" s="572"/>
      <c r="IY19" s="572"/>
      <c r="IZ19" s="572"/>
      <c r="JA19" s="572"/>
      <c r="JB19" s="572"/>
      <c r="JC19" s="572"/>
      <c r="JD19" s="572"/>
      <c r="JE19" s="572"/>
      <c r="JF19" s="572"/>
      <c r="JG19" s="572"/>
      <c r="JH19" s="572"/>
      <c r="JI19" s="572"/>
      <c r="JJ19" s="572"/>
      <c r="JK19" s="572"/>
      <c r="JL19" s="572"/>
      <c r="JM19" s="572"/>
      <c r="JN19" s="572"/>
      <c r="JO19" s="572"/>
      <c r="JP19" s="572"/>
      <c r="JQ19" s="572"/>
      <c r="JR19" s="572"/>
      <c r="JS19" s="572"/>
      <c r="JT19" s="572"/>
      <c r="JU19" s="572"/>
      <c r="JV19" s="572"/>
      <c r="JW19" s="572"/>
      <c r="JX19" s="572"/>
      <c r="JY19" s="572"/>
      <c r="JZ19" s="572"/>
      <c r="KA19" s="572"/>
      <c r="KB19" s="572"/>
      <c r="KC19" s="572"/>
      <c r="KD19" s="572"/>
      <c r="KE19" s="572"/>
      <c r="KF19" s="572"/>
      <c r="KG19" s="572"/>
      <c r="KH19" s="572"/>
      <c r="KI19" s="572"/>
      <c r="KJ19" s="572"/>
      <c r="KK19" s="572"/>
      <c r="KL19" s="572"/>
      <c r="KM19" s="572"/>
      <c r="KN19" s="572"/>
      <c r="KO19" s="572"/>
      <c r="KP19" s="572"/>
      <c r="KQ19" s="572"/>
      <c r="KR19" s="572"/>
      <c r="KS19" s="572"/>
      <c r="KT19" s="572"/>
      <c r="KU19" s="572"/>
      <c r="KV19" s="572"/>
      <c r="KW19" s="572"/>
      <c r="KX19" s="572"/>
      <c r="KY19" s="572"/>
      <c r="KZ19" s="572"/>
      <c r="LA19" s="572"/>
      <c r="LB19" s="572"/>
      <c r="LC19" s="572"/>
      <c r="LD19" s="572"/>
      <c r="LE19" s="572"/>
      <c r="LF19" s="572"/>
      <c r="LG19" s="572"/>
      <c r="LH19" s="572"/>
      <c r="LI19" s="572"/>
      <c r="LJ19" s="572"/>
      <c r="LK19" s="572"/>
      <c r="LL19" s="572"/>
      <c r="LM19" s="572"/>
      <c r="LN19" s="572"/>
      <c r="LO19" s="572"/>
      <c r="LP19" s="572"/>
      <c r="LQ19" s="572"/>
      <c r="LR19" s="572"/>
      <c r="LS19" s="572"/>
      <c r="LT19" s="572"/>
      <c r="LU19" s="572"/>
      <c r="LV19" s="572"/>
      <c r="LW19" s="572"/>
      <c r="LX19" s="572"/>
      <c r="LY19" s="572"/>
      <c r="LZ19" s="572"/>
      <c r="MA19" s="572"/>
      <c r="MB19" s="572"/>
      <c r="MC19" s="572"/>
      <c r="MD19" s="577"/>
    </row>
    <row r="20" spans="1:342" s="577" customFormat="1" ht="23.45" customHeight="1" thickBot="1" x14ac:dyDescent="0.3">
      <c r="A20" s="597" t="s">
        <v>2876</v>
      </c>
      <c r="B20" s="592" t="s">
        <v>81</v>
      </c>
      <c r="C20" s="598" t="s">
        <v>24</v>
      </c>
      <c r="D20" s="592" t="s">
        <v>99</v>
      </c>
      <c r="E20" s="598" t="s">
        <v>81</v>
      </c>
      <c r="F20" s="591" t="s">
        <v>81</v>
      </c>
      <c r="G20" s="591" t="s">
        <v>2857</v>
      </c>
      <c r="H20" s="599" t="s">
        <v>2834</v>
      </c>
      <c r="I20" s="600" t="s">
        <v>2604</v>
      </c>
      <c r="J20" s="600" t="s">
        <v>2657</v>
      </c>
      <c r="K20" s="600" t="s">
        <v>2658</v>
      </c>
      <c r="L20" s="592" t="s">
        <v>252</v>
      </c>
      <c r="M20" s="592" t="s">
        <v>1303</v>
      </c>
      <c r="N20" s="592" t="s">
        <v>2644</v>
      </c>
      <c r="O20" s="592" t="s">
        <v>6</v>
      </c>
      <c r="P20" s="591" t="s">
        <v>84</v>
      </c>
      <c r="Q20" s="592" t="s">
        <v>2859</v>
      </c>
      <c r="R20" s="592">
        <v>2021</v>
      </c>
      <c r="S20" s="592" t="s">
        <v>2877</v>
      </c>
      <c r="T20" s="592" t="s">
        <v>2878</v>
      </c>
      <c r="U20" s="591" t="s">
        <v>2879</v>
      </c>
      <c r="V20" s="598" t="s">
        <v>2880</v>
      </c>
      <c r="W20" s="592">
        <v>1</v>
      </c>
      <c r="X20" s="592" t="s">
        <v>2881</v>
      </c>
      <c r="Y20" s="592" t="s">
        <v>2882</v>
      </c>
      <c r="Z20" s="592">
        <v>1</v>
      </c>
      <c r="AA20" s="592" t="s">
        <v>2883</v>
      </c>
      <c r="AB20" s="601">
        <v>44562</v>
      </c>
      <c r="AC20" s="601">
        <v>45641</v>
      </c>
      <c r="AD20" s="602"/>
      <c r="AE20" s="601" t="s">
        <v>64</v>
      </c>
      <c r="AF20" s="601" t="s">
        <v>64</v>
      </c>
      <c r="AG20" s="640">
        <v>45274</v>
      </c>
      <c r="AH20" s="605" t="s">
        <v>2866</v>
      </c>
      <c r="AI20" s="605" t="s">
        <v>2867</v>
      </c>
      <c r="AJ20" s="605" t="s">
        <v>2841</v>
      </c>
      <c r="AK20" s="645">
        <v>0</v>
      </c>
      <c r="AL20" s="645" t="s">
        <v>48</v>
      </c>
      <c r="AM20" s="605"/>
      <c r="AN20" s="651"/>
      <c r="AO20" s="651"/>
      <c r="AP20" s="651"/>
      <c r="AQ20" s="651"/>
      <c r="AR20" s="651"/>
      <c r="AS20" s="651"/>
      <c r="AT20" s="645">
        <f t="shared" si="0"/>
        <v>312</v>
      </c>
      <c r="AU20" s="645" t="s">
        <v>267</v>
      </c>
      <c r="AV20" s="572"/>
      <c r="AW20" s="572"/>
      <c r="AX20" s="572"/>
      <c r="AY20" s="572"/>
      <c r="AZ20" s="572"/>
      <c r="BA20" s="572"/>
      <c r="BB20" s="572"/>
      <c r="BC20" s="572"/>
      <c r="BD20" s="572"/>
      <c r="BE20" s="572"/>
      <c r="BF20" s="572"/>
      <c r="BG20" s="572"/>
      <c r="BH20" s="572"/>
      <c r="BI20" s="572"/>
      <c r="BJ20" s="572"/>
      <c r="BK20" s="572"/>
      <c r="BL20" s="572"/>
      <c r="BM20" s="572"/>
      <c r="BN20" s="572"/>
      <c r="BO20" s="572"/>
      <c r="BP20" s="572"/>
      <c r="BQ20" s="572"/>
      <c r="BR20" s="572"/>
      <c r="BS20" s="572"/>
      <c r="BT20" s="572"/>
      <c r="BU20" s="572"/>
      <c r="BV20" s="572"/>
      <c r="BW20" s="572"/>
      <c r="BX20" s="572"/>
      <c r="BY20" s="572"/>
      <c r="BZ20" s="572"/>
      <c r="CA20" s="572"/>
      <c r="CB20" s="572"/>
      <c r="CC20" s="572"/>
      <c r="CD20" s="572"/>
      <c r="CE20" s="572"/>
      <c r="CF20" s="572"/>
      <c r="CG20" s="572"/>
      <c r="CH20" s="572"/>
      <c r="CI20" s="572"/>
      <c r="CJ20" s="572"/>
      <c r="CK20" s="572"/>
      <c r="CL20" s="572"/>
      <c r="CM20" s="572"/>
      <c r="CN20" s="572"/>
      <c r="CO20" s="572"/>
      <c r="CP20" s="572"/>
      <c r="CQ20" s="572"/>
      <c r="CR20" s="572"/>
      <c r="CS20" s="572"/>
      <c r="CT20" s="572"/>
      <c r="CU20" s="572"/>
      <c r="CV20" s="572"/>
      <c r="CW20" s="572"/>
      <c r="CX20" s="572"/>
      <c r="CY20" s="572"/>
      <c r="CZ20" s="572"/>
      <c r="DA20" s="572"/>
      <c r="DB20" s="572"/>
      <c r="DC20" s="572"/>
      <c r="DD20" s="572"/>
      <c r="DE20" s="572"/>
      <c r="DF20" s="572"/>
      <c r="DG20" s="572"/>
      <c r="DH20" s="572"/>
      <c r="DI20" s="572"/>
      <c r="DJ20" s="572"/>
      <c r="DK20" s="572"/>
      <c r="DL20" s="572"/>
      <c r="DM20" s="572"/>
      <c r="DN20" s="572"/>
      <c r="DO20" s="572"/>
      <c r="DP20" s="572"/>
      <c r="DQ20" s="572"/>
      <c r="DR20" s="572"/>
      <c r="DS20" s="572"/>
      <c r="DT20" s="572"/>
      <c r="DU20" s="572"/>
      <c r="DV20" s="572"/>
      <c r="DW20" s="572"/>
      <c r="DX20" s="572"/>
      <c r="DY20" s="572"/>
      <c r="DZ20" s="572"/>
      <c r="EA20" s="572"/>
      <c r="EB20" s="572"/>
      <c r="EC20" s="572"/>
      <c r="ED20" s="572"/>
      <c r="EE20" s="572"/>
      <c r="EF20" s="572"/>
      <c r="EG20" s="572"/>
      <c r="EH20" s="572"/>
      <c r="EI20" s="572"/>
      <c r="EJ20" s="572"/>
      <c r="EK20" s="572"/>
      <c r="EL20" s="572"/>
      <c r="EM20" s="572"/>
      <c r="EN20" s="572"/>
      <c r="EO20" s="572"/>
      <c r="EP20" s="572"/>
      <c r="EQ20" s="572"/>
      <c r="ER20" s="572"/>
      <c r="ES20" s="572"/>
      <c r="ET20" s="572"/>
      <c r="EU20" s="572"/>
      <c r="EV20" s="572"/>
      <c r="EW20" s="572"/>
      <c r="EX20" s="572"/>
      <c r="EY20" s="572"/>
      <c r="EZ20" s="572"/>
      <c r="FA20" s="572"/>
      <c r="FB20" s="572"/>
      <c r="FC20" s="572"/>
      <c r="FD20" s="572"/>
      <c r="FE20" s="572"/>
      <c r="FF20" s="572"/>
      <c r="FG20" s="572"/>
      <c r="FH20" s="572"/>
      <c r="FI20" s="572"/>
      <c r="FJ20" s="572"/>
      <c r="FK20" s="572"/>
      <c r="FL20" s="572"/>
      <c r="FM20" s="572"/>
      <c r="FN20" s="572"/>
      <c r="FO20" s="572"/>
      <c r="FP20" s="572"/>
      <c r="FQ20" s="572"/>
      <c r="FR20" s="572"/>
      <c r="FS20" s="572"/>
      <c r="FT20" s="572"/>
      <c r="FU20" s="572"/>
      <c r="FV20" s="572"/>
      <c r="FW20" s="572"/>
      <c r="FX20" s="572"/>
      <c r="FY20" s="572"/>
      <c r="FZ20" s="572"/>
      <c r="GA20" s="572"/>
      <c r="GB20" s="572"/>
      <c r="GC20" s="572"/>
      <c r="GD20" s="572"/>
      <c r="GE20" s="572"/>
      <c r="GF20" s="572"/>
      <c r="GG20" s="572"/>
      <c r="GH20" s="572"/>
      <c r="GI20" s="572"/>
      <c r="GJ20" s="572"/>
      <c r="GK20" s="572"/>
      <c r="GL20" s="572"/>
      <c r="GM20" s="572"/>
      <c r="GN20" s="572"/>
      <c r="GO20" s="572"/>
      <c r="GP20" s="572"/>
      <c r="GQ20" s="572"/>
      <c r="GR20" s="572"/>
      <c r="GS20" s="572"/>
      <c r="GT20" s="572"/>
      <c r="GU20" s="572"/>
      <c r="GV20" s="572"/>
      <c r="GW20" s="572"/>
      <c r="GX20" s="572"/>
      <c r="GY20" s="572"/>
      <c r="GZ20" s="572"/>
      <c r="HA20" s="572"/>
      <c r="HB20" s="572"/>
      <c r="HC20" s="572"/>
      <c r="HD20" s="572"/>
      <c r="HE20" s="572"/>
      <c r="HF20" s="572"/>
      <c r="HG20" s="572"/>
      <c r="HH20" s="572"/>
      <c r="HI20" s="572"/>
      <c r="HJ20" s="572"/>
      <c r="HK20" s="572"/>
      <c r="HL20" s="572"/>
      <c r="HM20" s="572"/>
      <c r="HN20" s="572"/>
      <c r="HO20" s="572"/>
      <c r="HP20" s="572"/>
      <c r="HQ20" s="572"/>
      <c r="HR20" s="572"/>
      <c r="HS20" s="572"/>
      <c r="HT20" s="572"/>
      <c r="HU20" s="572"/>
      <c r="HV20" s="572"/>
      <c r="HW20" s="572"/>
      <c r="HX20" s="572"/>
      <c r="HY20" s="572"/>
      <c r="HZ20" s="572"/>
      <c r="IA20" s="572"/>
      <c r="IB20" s="572"/>
      <c r="IC20" s="572"/>
      <c r="ID20" s="572"/>
      <c r="IE20" s="572"/>
      <c r="IF20" s="572"/>
      <c r="IG20" s="572"/>
      <c r="IH20" s="572"/>
      <c r="II20" s="572"/>
      <c r="IJ20" s="572"/>
      <c r="IK20" s="572"/>
      <c r="IL20" s="572"/>
      <c r="IM20" s="572"/>
      <c r="IN20" s="572"/>
      <c r="IO20" s="572"/>
      <c r="IP20" s="572"/>
      <c r="IQ20" s="572"/>
      <c r="IR20" s="572"/>
      <c r="IS20" s="572"/>
      <c r="IT20" s="572"/>
      <c r="IU20" s="572"/>
      <c r="IV20" s="572"/>
      <c r="IW20" s="572"/>
      <c r="IX20" s="572"/>
      <c r="IY20" s="572"/>
      <c r="IZ20" s="572"/>
      <c r="JA20" s="572"/>
      <c r="JB20" s="572"/>
      <c r="JC20" s="572"/>
      <c r="JD20" s="572"/>
      <c r="JE20" s="572"/>
      <c r="JF20" s="572"/>
      <c r="JG20" s="572"/>
      <c r="JH20" s="572"/>
      <c r="JI20" s="572"/>
      <c r="JJ20" s="572"/>
      <c r="JK20" s="572"/>
      <c r="JL20" s="572"/>
      <c r="JM20" s="572"/>
      <c r="JN20" s="572"/>
      <c r="JO20" s="572"/>
      <c r="JP20" s="572"/>
      <c r="JQ20" s="572"/>
      <c r="JR20" s="572"/>
      <c r="JS20" s="572"/>
      <c r="JT20" s="572"/>
      <c r="JU20" s="572"/>
      <c r="JV20" s="572"/>
      <c r="JW20" s="572"/>
      <c r="JX20" s="572"/>
      <c r="JY20" s="572"/>
      <c r="JZ20" s="572"/>
      <c r="KA20" s="572"/>
      <c r="KB20" s="572"/>
      <c r="KC20" s="572"/>
      <c r="KD20" s="572"/>
      <c r="KE20" s="572"/>
      <c r="KF20" s="572"/>
      <c r="KG20" s="572"/>
      <c r="KH20" s="572"/>
      <c r="KI20" s="572"/>
      <c r="KJ20" s="572"/>
      <c r="KK20" s="572"/>
      <c r="KL20" s="572"/>
      <c r="KM20" s="572"/>
      <c r="KN20" s="572"/>
      <c r="KO20" s="572"/>
      <c r="KP20" s="572"/>
      <c r="KQ20" s="572"/>
      <c r="KR20" s="572"/>
      <c r="KS20" s="572"/>
      <c r="KT20" s="572"/>
      <c r="KU20" s="572"/>
      <c r="KV20" s="572"/>
      <c r="KW20" s="572"/>
      <c r="KX20" s="572"/>
      <c r="KY20" s="572"/>
      <c r="KZ20" s="572"/>
      <c r="LA20" s="572"/>
      <c r="LB20" s="572"/>
      <c r="LC20" s="572"/>
      <c r="LD20" s="572"/>
      <c r="LE20" s="572"/>
      <c r="LF20" s="572"/>
      <c r="LG20" s="572"/>
      <c r="LH20" s="572"/>
      <c r="LI20" s="572"/>
      <c r="LJ20" s="572"/>
      <c r="LK20" s="572"/>
      <c r="LL20" s="572"/>
      <c r="LM20" s="572"/>
      <c r="LN20" s="572"/>
      <c r="LO20" s="572"/>
      <c r="LP20" s="572"/>
      <c r="LQ20" s="572"/>
      <c r="LR20" s="572"/>
      <c r="LS20" s="572"/>
      <c r="LT20" s="572"/>
      <c r="LU20" s="572"/>
      <c r="LV20" s="572"/>
      <c r="LW20" s="572"/>
      <c r="LX20" s="572"/>
      <c r="LY20" s="572"/>
      <c r="LZ20" s="572"/>
      <c r="MA20" s="572"/>
      <c r="MB20" s="572"/>
      <c r="MC20" s="572"/>
    </row>
    <row r="21" spans="1:342" ht="243.75" customHeight="1" thickBot="1" x14ac:dyDescent="0.3">
      <c r="A21" s="597" t="s">
        <v>2884</v>
      </c>
      <c r="B21" s="592" t="s">
        <v>2885</v>
      </c>
      <c r="C21" s="598" t="s">
        <v>2636</v>
      </c>
      <c r="D21" s="592" t="s">
        <v>102</v>
      </c>
      <c r="E21" s="598" t="s">
        <v>102</v>
      </c>
      <c r="F21" s="591" t="s">
        <v>2843</v>
      </c>
      <c r="G21" s="591" t="s">
        <v>2844</v>
      </c>
      <c r="H21" s="599" t="s">
        <v>2834</v>
      </c>
      <c r="I21" s="600" t="s">
        <v>2604</v>
      </c>
      <c r="J21" s="600" t="s">
        <v>2835</v>
      </c>
      <c r="K21" s="600" t="s">
        <v>2666</v>
      </c>
      <c r="L21" s="592" t="s">
        <v>2886</v>
      </c>
      <c r="M21" s="592" t="s">
        <v>2887</v>
      </c>
      <c r="N21" s="592" t="s">
        <v>1535</v>
      </c>
      <c r="O21" s="592" t="s">
        <v>6</v>
      </c>
      <c r="P21" s="591" t="s">
        <v>2888</v>
      </c>
      <c r="Q21" s="592" t="s">
        <v>2889</v>
      </c>
      <c r="R21" s="592">
        <v>2022</v>
      </c>
      <c r="S21" s="592" t="s">
        <v>2890</v>
      </c>
      <c r="T21" s="592" t="s">
        <v>2891</v>
      </c>
      <c r="U21" s="591" t="s">
        <v>2892</v>
      </c>
      <c r="V21" s="598" t="s">
        <v>2893</v>
      </c>
      <c r="W21" s="592">
        <v>1</v>
      </c>
      <c r="X21" s="592" t="s">
        <v>2894</v>
      </c>
      <c r="Y21" s="592" t="s">
        <v>2895</v>
      </c>
      <c r="Z21" s="615">
        <v>1</v>
      </c>
      <c r="AA21" s="592" t="s">
        <v>2896</v>
      </c>
      <c r="AB21" s="601">
        <v>45108</v>
      </c>
      <c r="AC21" s="601">
        <v>45290</v>
      </c>
      <c r="AD21" s="602"/>
      <c r="AE21" s="601" t="s">
        <v>64</v>
      </c>
      <c r="AF21" s="601" t="s">
        <v>64</v>
      </c>
      <c r="AG21" s="640">
        <v>45310</v>
      </c>
      <c r="AH21" s="605" t="s">
        <v>2897</v>
      </c>
      <c r="AI21" s="605" t="s">
        <v>2898</v>
      </c>
      <c r="AJ21" s="605" t="s">
        <v>2841</v>
      </c>
      <c r="AK21" s="645">
        <v>0</v>
      </c>
      <c r="AL21" s="645" t="s">
        <v>198</v>
      </c>
      <c r="AM21" s="605"/>
      <c r="AN21" s="640">
        <v>45362</v>
      </c>
      <c r="AO21" s="670" t="s">
        <v>3681</v>
      </c>
      <c r="AP21" s="670" t="s">
        <v>3682</v>
      </c>
      <c r="AQ21" s="651" t="s">
        <v>1512</v>
      </c>
      <c r="AR21" s="642">
        <v>1</v>
      </c>
      <c r="AS21" s="651" t="s">
        <v>155</v>
      </c>
      <c r="AT21" s="645">
        <f t="shared" si="0"/>
        <v>-39</v>
      </c>
      <c r="AU21" s="645" t="s">
        <v>198</v>
      </c>
      <c r="AV21" s="572"/>
      <c r="AW21" s="572"/>
      <c r="AX21" s="572"/>
      <c r="AY21" s="572"/>
      <c r="AZ21" s="572"/>
      <c r="BA21" s="572"/>
      <c r="BB21" s="572"/>
      <c r="BC21" s="572"/>
      <c r="BD21" s="572"/>
      <c r="BE21" s="572"/>
      <c r="BF21" s="572"/>
      <c r="BG21" s="572"/>
      <c r="BH21" s="572"/>
      <c r="BI21" s="572"/>
      <c r="BJ21" s="572"/>
      <c r="BK21" s="572"/>
      <c r="BL21" s="572"/>
      <c r="BM21" s="572"/>
      <c r="BN21" s="572"/>
      <c r="BO21" s="572"/>
      <c r="BP21" s="572"/>
      <c r="BQ21" s="572"/>
      <c r="BR21" s="572"/>
      <c r="BS21" s="572"/>
      <c r="BT21" s="572"/>
      <c r="BU21" s="572"/>
      <c r="BV21" s="572"/>
      <c r="BW21" s="572"/>
      <c r="BX21" s="572"/>
      <c r="BY21" s="572"/>
      <c r="BZ21" s="572"/>
      <c r="CA21" s="572"/>
      <c r="CB21" s="572"/>
      <c r="CC21" s="572"/>
      <c r="CD21" s="572"/>
      <c r="CE21" s="572"/>
      <c r="CF21" s="572"/>
      <c r="CG21" s="572"/>
      <c r="CH21" s="572"/>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572"/>
      <c r="DF21" s="572"/>
      <c r="DG21" s="572"/>
      <c r="DH21" s="572"/>
      <c r="DI21" s="572"/>
      <c r="DJ21" s="572"/>
      <c r="DK21" s="572"/>
      <c r="DL21" s="572"/>
      <c r="DM21" s="572"/>
      <c r="DN21" s="572"/>
      <c r="DO21" s="572"/>
      <c r="DP21" s="572"/>
      <c r="DQ21" s="572"/>
      <c r="DR21" s="572"/>
      <c r="DS21" s="572"/>
      <c r="DT21" s="572"/>
      <c r="DU21" s="572"/>
      <c r="DV21" s="572"/>
      <c r="DW21" s="572"/>
      <c r="DX21" s="572"/>
      <c r="DY21" s="572"/>
      <c r="DZ21" s="572"/>
      <c r="EA21" s="572"/>
      <c r="EB21" s="572"/>
      <c r="EC21" s="572"/>
      <c r="ED21" s="572"/>
      <c r="EE21" s="572"/>
      <c r="EF21" s="572"/>
      <c r="EG21" s="572"/>
      <c r="EH21" s="572"/>
      <c r="EI21" s="572"/>
      <c r="EJ21" s="572"/>
      <c r="EK21" s="572"/>
      <c r="EL21" s="572"/>
      <c r="EM21" s="572"/>
      <c r="EN21" s="572"/>
      <c r="EO21" s="572"/>
      <c r="EP21" s="572"/>
      <c r="EQ21" s="572"/>
      <c r="ER21" s="572"/>
      <c r="ES21" s="572"/>
      <c r="ET21" s="572"/>
      <c r="EU21" s="572"/>
      <c r="EV21" s="572"/>
      <c r="EW21" s="572"/>
      <c r="EX21" s="572"/>
      <c r="EY21" s="572"/>
      <c r="EZ21" s="572"/>
      <c r="FA21" s="572"/>
      <c r="FB21" s="572"/>
      <c r="FC21" s="572"/>
      <c r="FD21" s="572"/>
      <c r="FE21" s="572"/>
      <c r="FF21" s="572"/>
      <c r="FG21" s="572"/>
      <c r="FH21" s="572"/>
      <c r="FI21" s="572"/>
      <c r="FJ21" s="572"/>
      <c r="FK21" s="572"/>
      <c r="FL21" s="572"/>
      <c r="FM21" s="572"/>
      <c r="FN21" s="572"/>
      <c r="FO21" s="572"/>
      <c r="FP21" s="572"/>
      <c r="FQ21" s="572"/>
      <c r="FR21" s="572"/>
      <c r="FS21" s="572"/>
      <c r="FT21" s="572"/>
      <c r="FU21" s="572"/>
      <c r="FV21" s="572"/>
      <c r="FW21" s="572"/>
      <c r="FX21" s="572"/>
      <c r="FY21" s="572"/>
      <c r="FZ21" s="572"/>
      <c r="GA21" s="572"/>
      <c r="GB21" s="572"/>
      <c r="GC21" s="572"/>
      <c r="GD21" s="572"/>
      <c r="GE21" s="572"/>
      <c r="GF21" s="572"/>
      <c r="GG21" s="572"/>
      <c r="GH21" s="572"/>
      <c r="GI21" s="572"/>
      <c r="GJ21" s="572"/>
      <c r="GK21" s="572"/>
      <c r="GL21" s="572"/>
      <c r="GM21" s="572"/>
      <c r="GN21" s="572"/>
      <c r="GO21" s="572"/>
      <c r="GP21" s="572"/>
      <c r="GQ21" s="572"/>
      <c r="GR21" s="572"/>
      <c r="GS21" s="572"/>
      <c r="GT21" s="572"/>
      <c r="GU21" s="572"/>
      <c r="GV21" s="572"/>
      <c r="GW21" s="572"/>
      <c r="GX21" s="572"/>
      <c r="GY21" s="572"/>
      <c r="GZ21" s="572"/>
      <c r="HA21" s="572"/>
      <c r="HB21" s="572"/>
      <c r="HC21" s="572"/>
      <c r="HD21" s="572"/>
      <c r="HE21" s="572"/>
      <c r="HF21" s="572"/>
      <c r="HG21" s="572"/>
      <c r="HH21" s="572"/>
      <c r="HI21" s="572"/>
      <c r="HJ21" s="572"/>
      <c r="HK21" s="572"/>
      <c r="HL21" s="572"/>
      <c r="HM21" s="572"/>
      <c r="HN21" s="572"/>
      <c r="HO21" s="572"/>
      <c r="HP21" s="572"/>
      <c r="HQ21" s="572"/>
      <c r="HR21" s="572"/>
      <c r="HS21" s="572"/>
      <c r="HT21" s="572"/>
      <c r="HU21" s="572"/>
      <c r="HV21" s="572"/>
      <c r="HW21" s="572"/>
      <c r="HX21" s="572"/>
      <c r="HY21" s="572"/>
      <c r="HZ21" s="572"/>
      <c r="IA21" s="572"/>
      <c r="IB21" s="572"/>
      <c r="IC21" s="572"/>
      <c r="ID21" s="572"/>
      <c r="IE21" s="572"/>
      <c r="IF21" s="572"/>
      <c r="IG21" s="572"/>
      <c r="IH21" s="572"/>
      <c r="II21" s="572"/>
      <c r="IJ21" s="572"/>
      <c r="IK21" s="572"/>
      <c r="IL21" s="572"/>
      <c r="IM21" s="572"/>
      <c r="IN21" s="572"/>
      <c r="IO21" s="572"/>
      <c r="IP21" s="572"/>
      <c r="IQ21" s="572"/>
      <c r="IR21" s="572"/>
      <c r="IS21" s="572"/>
      <c r="IT21" s="572"/>
      <c r="IU21" s="572"/>
      <c r="IV21" s="572"/>
      <c r="IW21" s="572"/>
      <c r="IX21" s="572"/>
      <c r="IY21" s="572"/>
      <c r="IZ21" s="572"/>
      <c r="JA21" s="572"/>
      <c r="JB21" s="572"/>
      <c r="JC21" s="572"/>
      <c r="JD21" s="572"/>
      <c r="JE21" s="572"/>
      <c r="JF21" s="572"/>
      <c r="JG21" s="572"/>
      <c r="JH21" s="572"/>
      <c r="JI21" s="572"/>
      <c r="JJ21" s="572"/>
      <c r="JK21" s="572"/>
      <c r="JL21" s="572"/>
      <c r="JM21" s="572"/>
      <c r="JN21" s="572"/>
      <c r="JO21" s="572"/>
      <c r="JP21" s="572"/>
      <c r="JQ21" s="572"/>
      <c r="JR21" s="572"/>
      <c r="JS21" s="572"/>
      <c r="JT21" s="572"/>
      <c r="JU21" s="572"/>
      <c r="JV21" s="572"/>
      <c r="JW21" s="572"/>
      <c r="JX21" s="572"/>
      <c r="JY21" s="572"/>
      <c r="JZ21" s="572"/>
      <c r="KA21" s="572"/>
      <c r="KB21" s="572"/>
      <c r="KC21" s="572"/>
      <c r="KD21" s="572"/>
      <c r="KE21" s="572"/>
      <c r="KF21" s="572"/>
      <c r="KG21" s="572"/>
      <c r="KH21" s="572"/>
      <c r="KI21" s="572"/>
      <c r="KJ21" s="572"/>
      <c r="KK21" s="572"/>
      <c r="KL21" s="572"/>
      <c r="KM21" s="572"/>
      <c r="KN21" s="572"/>
      <c r="KO21" s="572"/>
      <c r="KP21" s="572"/>
      <c r="KQ21" s="572"/>
      <c r="KR21" s="572"/>
      <c r="KS21" s="572"/>
      <c r="KT21" s="572"/>
      <c r="KU21" s="572"/>
      <c r="KV21" s="572"/>
      <c r="KW21" s="572"/>
      <c r="KX21" s="572"/>
      <c r="KY21" s="572"/>
      <c r="KZ21" s="572"/>
      <c r="LA21" s="572"/>
      <c r="LB21" s="572"/>
      <c r="LC21" s="572"/>
      <c r="LD21" s="572"/>
      <c r="LE21" s="572"/>
      <c r="LF21" s="572"/>
      <c r="LG21" s="572"/>
      <c r="LH21" s="572"/>
      <c r="LI21" s="572"/>
      <c r="LJ21" s="572"/>
      <c r="LK21" s="572"/>
      <c r="LL21" s="572"/>
      <c r="LM21" s="572"/>
      <c r="LN21" s="572"/>
      <c r="LO21" s="572"/>
      <c r="LP21" s="572"/>
      <c r="LQ21" s="572"/>
      <c r="LR21" s="572"/>
      <c r="LS21" s="572"/>
      <c r="LT21" s="572"/>
      <c r="LU21" s="572"/>
      <c r="LV21" s="572"/>
      <c r="LW21" s="572"/>
      <c r="LX21" s="572"/>
      <c r="LY21" s="572"/>
      <c r="LZ21" s="572"/>
      <c r="MA21" s="572"/>
      <c r="MB21" s="572"/>
      <c r="MC21" s="572"/>
      <c r="MD21" s="572"/>
    </row>
    <row r="22" spans="1:342" s="572" customFormat="1" ht="201.75" customHeight="1" thickBot="1" x14ac:dyDescent="0.3">
      <c r="A22" s="597" t="s">
        <v>2899</v>
      </c>
      <c r="B22" s="592" t="s">
        <v>229</v>
      </c>
      <c r="C22" s="598" t="s">
        <v>2900</v>
      </c>
      <c r="D22" s="592" t="s">
        <v>99</v>
      </c>
      <c r="E22" s="598"/>
      <c r="F22" s="591" t="s">
        <v>2901</v>
      </c>
      <c r="G22" s="591" t="s">
        <v>2658</v>
      </c>
      <c r="H22" s="599" t="s">
        <v>2834</v>
      </c>
      <c r="I22" s="600" t="s">
        <v>2604</v>
      </c>
      <c r="J22" s="600" t="s">
        <v>2657</v>
      </c>
      <c r="K22" s="600" t="s">
        <v>2658</v>
      </c>
      <c r="L22" s="592" t="s">
        <v>229</v>
      </c>
      <c r="M22" s="592" t="s">
        <v>2902</v>
      </c>
      <c r="N22" s="592" t="s">
        <v>1535</v>
      </c>
      <c r="O22" s="592" t="s">
        <v>2903</v>
      </c>
      <c r="P22" s="591">
        <v>9</v>
      </c>
      <c r="Q22" s="592" t="s">
        <v>2904</v>
      </c>
      <c r="R22" s="592" t="s">
        <v>2905</v>
      </c>
      <c r="S22" s="592" t="s">
        <v>2906</v>
      </c>
      <c r="T22" s="592" t="s">
        <v>2907</v>
      </c>
      <c r="U22" s="591" t="s">
        <v>2908</v>
      </c>
      <c r="V22" s="598" t="s">
        <v>2909</v>
      </c>
      <c r="W22" s="592">
        <v>3</v>
      </c>
      <c r="X22" s="592" t="s">
        <v>2910</v>
      </c>
      <c r="Y22" s="592" t="s">
        <v>2911</v>
      </c>
      <c r="Z22" s="592">
        <v>3</v>
      </c>
      <c r="AA22" s="592" t="s">
        <v>2912</v>
      </c>
      <c r="AB22" s="601">
        <v>44805</v>
      </c>
      <c r="AC22" s="601">
        <v>45168</v>
      </c>
      <c r="AD22" s="602"/>
      <c r="AE22" s="601" t="s">
        <v>64</v>
      </c>
      <c r="AF22" s="601" t="s">
        <v>64</v>
      </c>
      <c r="AG22" s="640">
        <v>45250</v>
      </c>
      <c r="AH22" s="605" t="s">
        <v>2913</v>
      </c>
      <c r="AI22" s="605" t="s">
        <v>2914</v>
      </c>
      <c r="AJ22" s="605" t="s">
        <v>2915</v>
      </c>
      <c r="AK22" s="642">
        <v>0.66</v>
      </c>
      <c r="AL22" s="645" t="s">
        <v>198</v>
      </c>
      <c r="AM22" s="605"/>
      <c r="AN22" s="640">
        <v>45337</v>
      </c>
      <c r="AO22" s="670" t="s">
        <v>3683</v>
      </c>
      <c r="AP22" s="670" t="s">
        <v>3684</v>
      </c>
      <c r="AQ22" s="651" t="s">
        <v>3677</v>
      </c>
      <c r="AR22" s="642">
        <v>1</v>
      </c>
      <c r="AS22" s="651" t="s">
        <v>155</v>
      </c>
      <c r="AT22" s="645">
        <f t="shared" si="0"/>
        <v>-161</v>
      </c>
      <c r="AU22" s="645" t="s">
        <v>198</v>
      </c>
    </row>
    <row r="23" spans="1:342" s="572" customFormat="1" ht="120" customHeight="1" thickBot="1" x14ac:dyDescent="0.3">
      <c r="A23" s="597" t="s">
        <v>2916</v>
      </c>
      <c r="B23" s="592" t="s">
        <v>229</v>
      </c>
      <c r="C23" s="598" t="s">
        <v>2900</v>
      </c>
      <c r="D23" s="592" t="s">
        <v>99</v>
      </c>
      <c r="E23" s="598"/>
      <c r="F23" s="591" t="s">
        <v>2901</v>
      </c>
      <c r="G23" s="591" t="s">
        <v>2658</v>
      </c>
      <c r="H23" s="599" t="s">
        <v>2834</v>
      </c>
      <c r="I23" s="600" t="s">
        <v>2604</v>
      </c>
      <c r="J23" s="600" t="s">
        <v>2657</v>
      </c>
      <c r="K23" s="600" t="s">
        <v>2658</v>
      </c>
      <c r="L23" s="592" t="s">
        <v>229</v>
      </c>
      <c r="M23" s="592" t="s">
        <v>2917</v>
      </c>
      <c r="N23" s="592" t="s">
        <v>1535</v>
      </c>
      <c r="O23" s="592" t="s">
        <v>2903</v>
      </c>
      <c r="P23" s="591">
        <v>11</v>
      </c>
      <c r="Q23" s="592" t="s">
        <v>2904</v>
      </c>
      <c r="R23" s="592" t="s">
        <v>2905</v>
      </c>
      <c r="S23" s="592" t="s">
        <v>2918</v>
      </c>
      <c r="T23" s="592" t="s">
        <v>2919</v>
      </c>
      <c r="U23" s="591" t="s">
        <v>2920</v>
      </c>
      <c r="V23" s="598" t="s">
        <v>2921</v>
      </c>
      <c r="W23" s="592">
        <v>1</v>
      </c>
      <c r="X23" s="592" t="s">
        <v>2922</v>
      </c>
      <c r="Y23" s="592" t="s">
        <v>2923</v>
      </c>
      <c r="Z23" s="592">
        <v>1</v>
      </c>
      <c r="AA23" s="592" t="s">
        <v>2924</v>
      </c>
      <c r="AB23" s="601">
        <v>44805</v>
      </c>
      <c r="AC23" s="601">
        <v>44864</v>
      </c>
      <c r="AD23" s="602"/>
      <c r="AE23" s="601" t="s">
        <v>64</v>
      </c>
      <c r="AF23" s="601" t="s">
        <v>64</v>
      </c>
      <c r="AG23" s="640">
        <v>45250</v>
      </c>
      <c r="AH23" s="605" t="s">
        <v>2925</v>
      </c>
      <c r="AI23" s="605" t="s">
        <v>2926</v>
      </c>
      <c r="AJ23" s="605" t="s">
        <v>2915</v>
      </c>
      <c r="AK23" s="642">
        <v>0.8</v>
      </c>
      <c r="AL23" s="645" t="s">
        <v>198</v>
      </c>
      <c r="AM23" s="605"/>
      <c r="AN23" s="651"/>
      <c r="AO23" s="651"/>
      <c r="AP23" s="651"/>
      <c r="AQ23" s="651"/>
      <c r="AR23" s="651"/>
      <c r="AS23" s="651"/>
      <c r="AT23" s="645">
        <f t="shared" si="0"/>
        <v>-465</v>
      </c>
      <c r="AU23" s="645" t="s">
        <v>198</v>
      </c>
    </row>
    <row r="24" spans="1:342" ht="23.45" customHeight="1" thickBot="1" x14ac:dyDescent="0.3">
      <c r="A24" s="597" t="s">
        <v>2927</v>
      </c>
      <c r="B24" s="592" t="s">
        <v>229</v>
      </c>
      <c r="C24" s="598" t="s">
        <v>2900</v>
      </c>
      <c r="D24" s="592" t="s">
        <v>99</v>
      </c>
      <c r="E24" s="598"/>
      <c r="F24" s="591" t="s">
        <v>2832</v>
      </c>
      <c r="G24" s="591" t="s">
        <v>2833</v>
      </c>
      <c r="H24" s="599" t="s">
        <v>2834</v>
      </c>
      <c r="I24" s="600" t="s">
        <v>2604</v>
      </c>
      <c r="J24" s="600" t="s">
        <v>2835</v>
      </c>
      <c r="K24" s="600" t="s">
        <v>2666</v>
      </c>
      <c r="L24" s="592" t="s">
        <v>229</v>
      </c>
      <c r="M24" s="592" t="s">
        <v>2928</v>
      </c>
      <c r="N24" s="592" t="s">
        <v>2668</v>
      </c>
      <c r="O24" s="592" t="s">
        <v>2903</v>
      </c>
      <c r="P24" s="591">
        <v>37</v>
      </c>
      <c r="Q24" s="592" t="s">
        <v>2904</v>
      </c>
      <c r="R24" s="592" t="s">
        <v>2905</v>
      </c>
      <c r="S24" s="592" t="s">
        <v>2929</v>
      </c>
      <c r="T24" s="592" t="s">
        <v>2930</v>
      </c>
      <c r="U24" s="591" t="s">
        <v>2931</v>
      </c>
      <c r="V24" s="598" t="s">
        <v>2932</v>
      </c>
      <c r="W24" s="592">
        <v>1</v>
      </c>
      <c r="X24" s="592" t="s">
        <v>2933</v>
      </c>
      <c r="Y24" s="592" t="s">
        <v>2934</v>
      </c>
      <c r="Z24" s="592">
        <v>1</v>
      </c>
      <c r="AA24" s="592" t="s">
        <v>2935</v>
      </c>
      <c r="AB24" s="601">
        <v>44805</v>
      </c>
      <c r="AC24" s="601">
        <v>45168</v>
      </c>
      <c r="AD24" s="602"/>
      <c r="AE24" s="601" t="s">
        <v>64</v>
      </c>
      <c r="AF24" s="601" t="s">
        <v>64</v>
      </c>
      <c r="AG24" s="640">
        <v>45272</v>
      </c>
      <c r="AH24" s="605" t="s">
        <v>2936</v>
      </c>
      <c r="AI24" s="605" t="s">
        <v>2937</v>
      </c>
      <c r="AJ24" s="605" t="s">
        <v>2938</v>
      </c>
      <c r="AK24" s="645">
        <v>0</v>
      </c>
      <c r="AL24" s="645" t="s">
        <v>198</v>
      </c>
      <c r="AM24" s="605"/>
      <c r="AN24" s="651"/>
      <c r="AO24" s="651"/>
      <c r="AP24" s="651"/>
      <c r="AQ24" s="651"/>
      <c r="AR24" s="651"/>
      <c r="AS24" s="651"/>
      <c r="AT24" s="645">
        <f t="shared" si="0"/>
        <v>-161</v>
      </c>
      <c r="AU24" s="645" t="s">
        <v>198</v>
      </c>
    </row>
    <row r="25" spans="1:342" ht="149.25" customHeight="1" thickBot="1" x14ac:dyDescent="0.3">
      <c r="A25" s="597" t="s">
        <v>2948</v>
      </c>
      <c r="B25" s="592" t="s">
        <v>81</v>
      </c>
      <c r="C25" s="598" t="s">
        <v>2834</v>
      </c>
      <c r="D25" s="592" t="s">
        <v>2604</v>
      </c>
      <c r="E25" s="598" t="s">
        <v>84</v>
      </c>
      <c r="F25" s="591" t="s">
        <v>81</v>
      </c>
      <c r="G25" s="591" t="s">
        <v>2857</v>
      </c>
      <c r="H25" s="599" t="s">
        <v>2834</v>
      </c>
      <c r="I25" s="600" t="s">
        <v>2604</v>
      </c>
      <c r="J25" s="600" t="s">
        <v>2949</v>
      </c>
      <c r="K25" s="600" t="s">
        <v>2658</v>
      </c>
      <c r="L25" s="592"/>
      <c r="M25" s="592"/>
      <c r="N25" s="592"/>
      <c r="O25" s="592" t="s">
        <v>6</v>
      </c>
      <c r="P25" s="591" t="s">
        <v>2950</v>
      </c>
      <c r="Q25" s="592" t="s">
        <v>2951</v>
      </c>
      <c r="R25" s="592" t="s">
        <v>2952</v>
      </c>
      <c r="S25" s="592" t="s">
        <v>2953</v>
      </c>
      <c r="T25" s="592" t="s">
        <v>2954</v>
      </c>
      <c r="U25" s="591" t="s">
        <v>2955</v>
      </c>
      <c r="V25" s="598" t="s">
        <v>2956</v>
      </c>
      <c r="W25" s="592">
        <v>1</v>
      </c>
      <c r="X25" s="592" t="s">
        <v>2957</v>
      </c>
      <c r="Y25" s="592" t="s">
        <v>2958</v>
      </c>
      <c r="Z25" s="592">
        <v>1</v>
      </c>
      <c r="AA25" s="592" t="s">
        <v>2959</v>
      </c>
      <c r="AB25" s="601">
        <v>44929</v>
      </c>
      <c r="AC25" s="601">
        <v>45077</v>
      </c>
      <c r="AD25" s="602"/>
      <c r="AE25" s="601" t="s">
        <v>64</v>
      </c>
      <c r="AF25" s="601" t="s">
        <v>64</v>
      </c>
      <c r="AG25" s="640">
        <v>45274</v>
      </c>
      <c r="AH25" s="605" t="s">
        <v>2866</v>
      </c>
      <c r="AI25" s="605" t="s">
        <v>2867</v>
      </c>
      <c r="AJ25" s="605" t="s">
        <v>2841</v>
      </c>
      <c r="AK25" s="645">
        <v>0</v>
      </c>
      <c r="AL25" s="645" t="s">
        <v>198</v>
      </c>
      <c r="AM25" s="605"/>
      <c r="AN25" s="640">
        <v>45342</v>
      </c>
      <c r="AO25" s="670" t="s">
        <v>3678</v>
      </c>
      <c r="AP25" s="670" t="s">
        <v>3679</v>
      </c>
      <c r="AQ25" s="651" t="s">
        <v>3677</v>
      </c>
      <c r="AR25" s="642">
        <v>1</v>
      </c>
      <c r="AS25" s="651" t="s">
        <v>3685</v>
      </c>
      <c r="AT25" s="645">
        <f t="shared" si="0"/>
        <v>-252</v>
      </c>
      <c r="AU25" s="645" t="s">
        <v>198</v>
      </c>
    </row>
    <row r="26" spans="1:342" ht="219" customHeight="1" thickBot="1" x14ac:dyDescent="0.3">
      <c r="A26" s="597" t="s">
        <v>2972</v>
      </c>
      <c r="B26" s="592" t="s">
        <v>2805</v>
      </c>
      <c r="C26" s="598" t="s">
        <v>2961</v>
      </c>
      <c r="D26" s="592" t="s">
        <v>2962</v>
      </c>
      <c r="E26" s="598" t="s">
        <v>84</v>
      </c>
      <c r="F26" s="591" t="s">
        <v>2832</v>
      </c>
      <c r="G26" s="591" t="s">
        <v>2833</v>
      </c>
      <c r="H26" s="599" t="s">
        <v>2834</v>
      </c>
      <c r="I26" s="600" t="s">
        <v>2604</v>
      </c>
      <c r="J26" s="600" t="s">
        <v>2835</v>
      </c>
      <c r="K26" s="600" t="s">
        <v>2666</v>
      </c>
      <c r="L26" s="592"/>
      <c r="M26" s="592"/>
      <c r="N26" s="592"/>
      <c r="O26" s="592" t="s">
        <v>8</v>
      </c>
      <c r="P26" s="591">
        <v>8</v>
      </c>
      <c r="Q26" s="592" t="s">
        <v>2973</v>
      </c>
      <c r="R26" s="592">
        <v>2022</v>
      </c>
      <c r="S26" s="592" t="s">
        <v>2974</v>
      </c>
      <c r="T26" s="592" t="s">
        <v>2975</v>
      </c>
      <c r="U26" s="591" t="s">
        <v>2976</v>
      </c>
      <c r="V26" s="598" t="s">
        <v>2977</v>
      </c>
      <c r="W26" s="592">
        <v>2</v>
      </c>
      <c r="X26" s="592" t="s">
        <v>2978</v>
      </c>
      <c r="Y26" s="592" t="s">
        <v>2979</v>
      </c>
      <c r="Z26" s="592">
        <v>1</v>
      </c>
      <c r="AA26" s="592" t="s">
        <v>2980</v>
      </c>
      <c r="AB26" s="601">
        <v>44958</v>
      </c>
      <c r="AC26" s="601">
        <v>45198</v>
      </c>
      <c r="AD26" s="602"/>
      <c r="AE26" s="601" t="s">
        <v>64</v>
      </c>
      <c r="AF26" s="601" t="s">
        <v>64</v>
      </c>
      <c r="AG26" s="640">
        <v>45272</v>
      </c>
      <c r="AH26" s="605" t="s">
        <v>2981</v>
      </c>
      <c r="AI26" s="605" t="s">
        <v>2982</v>
      </c>
      <c r="AJ26" s="605" t="s">
        <v>2938</v>
      </c>
      <c r="AK26" s="645">
        <v>0</v>
      </c>
      <c r="AL26" s="645" t="s">
        <v>198</v>
      </c>
      <c r="AM26" s="605"/>
      <c r="AN26" s="651"/>
      <c r="AO26" s="651"/>
      <c r="AP26" s="651"/>
      <c r="AQ26" s="651"/>
      <c r="AR26" s="651"/>
      <c r="AS26" s="651"/>
      <c r="AT26" s="645">
        <f t="shared" si="0"/>
        <v>-131</v>
      </c>
      <c r="AU26" s="645" t="s">
        <v>198</v>
      </c>
    </row>
    <row r="27" spans="1:342" ht="95.25" customHeight="1" thickBot="1" x14ac:dyDescent="0.3">
      <c r="A27" s="597" t="s">
        <v>3011</v>
      </c>
      <c r="B27" s="592" t="s">
        <v>3012</v>
      </c>
      <c r="C27" s="598" t="s">
        <v>3013</v>
      </c>
      <c r="D27" s="592" t="s">
        <v>3014</v>
      </c>
      <c r="E27" s="598" t="s">
        <v>84</v>
      </c>
      <c r="F27" s="591" t="s">
        <v>3012</v>
      </c>
      <c r="G27" s="591" t="s">
        <v>3015</v>
      </c>
      <c r="H27" s="599" t="s">
        <v>3013</v>
      </c>
      <c r="I27" s="600" t="s">
        <v>3014</v>
      </c>
      <c r="J27" s="600" t="s">
        <v>84</v>
      </c>
      <c r="K27" s="600" t="s">
        <v>84</v>
      </c>
      <c r="L27" s="592"/>
      <c r="M27" s="592"/>
      <c r="N27" s="592"/>
      <c r="O27" s="592" t="s">
        <v>6</v>
      </c>
      <c r="P27" s="591" t="s">
        <v>3016</v>
      </c>
      <c r="Q27" s="592" t="s">
        <v>3017</v>
      </c>
      <c r="R27" s="592">
        <v>2022</v>
      </c>
      <c r="S27" s="592" t="s">
        <v>3018</v>
      </c>
      <c r="T27" s="592" t="s">
        <v>3019</v>
      </c>
      <c r="U27" s="591" t="s">
        <v>3020</v>
      </c>
      <c r="V27" s="598" t="s">
        <v>3021</v>
      </c>
      <c r="W27" s="592">
        <v>1</v>
      </c>
      <c r="X27" s="592" t="s">
        <v>3022</v>
      </c>
      <c r="Y27" s="592" t="s">
        <v>3023</v>
      </c>
      <c r="Z27" s="592">
        <v>1</v>
      </c>
      <c r="AA27" s="592" t="s">
        <v>3024</v>
      </c>
      <c r="AB27" s="601">
        <v>44986</v>
      </c>
      <c r="AC27" s="601">
        <v>45260</v>
      </c>
      <c r="AD27" s="602"/>
      <c r="AE27" s="601" t="s">
        <v>64</v>
      </c>
      <c r="AF27" s="601" t="s">
        <v>64</v>
      </c>
      <c r="AG27" s="640">
        <v>45310</v>
      </c>
      <c r="AH27" s="605" t="s">
        <v>3025</v>
      </c>
      <c r="AI27" s="605" t="s">
        <v>3026</v>
      </c>
      <c r="AJ27" s="605" t="s">
        <v>2841</v>
      </c>
      <c r="AK27" s="644">
        <v>0.5</v>
      </c>
      <c r="AL27" s="645" t="s">
        <v>198</v>
      </c>
      <c r="AM27" s="605"/>
      <c r="AN27" s="651"/>
      <c r="AO27" s="651"/>
      <c r="AP27" s="651"/>
      <c r="AQ27" s="651"/>
      <c r="AR27" s="651"/>
      <c r="AS27" s="651"/>
      <c r="AT27" s="645">
        <f t="shared" si="0"/>
        <v>-69</v>
      </c>
      <c r="AU27" s="645" t="s">
        <v>198</v>
      </c>
    </row>
    <row r="28" spans="1:342" ht="23.45" customHeight="1" thickBot="1" x14ac:dyDescent="0.3">
      <c r="A28" s="597" t="s">
        <v>3027</v>
      </c>
      <c r="B28" s="592" t="s">
        <v>3012</v>
      </c>
      <c r="C28" s="598" t="s">
        <v>3013</v>
      </c>
      <c r="D28" s="592" t="s">
        <v>3014</v>
      </c>
      <c r="E28" s="598" t="s">
        <v>84</v>
      </c>
      <c r="F28" s="591" t="s">
        <v>3012</v>
      </c>
      <c r="G28" s="591" t="s">
        <v>3015</v>
      </c>
      <c r="H28" s="599" t="s">
        <v>3013</v>
      </c>
      <c r="I28" s="600" t="s">
        <v>3014</v>
      </c>
      <c r="J28" s="600" t="s">
        <v>84</v>
      </c>
      <c r="K28" s="600" t="s">
        <v>84</v>
      </c>
      <c r="L28" s="592"/>
      <c r="M28" s="592"/>
      <c r="N28" s="592"/>
      <c r="O28" s="592" t="s">
        <v>6</v>
      </c>
      <c r="P28" s="591" t="s">
        <v>3028</v>
      </c>
      <c r="Q28" s="592" t="s">
        <v>3017</v>
      </c>
      <c r="R28" s="592">
        <v>2022</v>
      </c>
      <c r="S28" s="592" t="s">
        <v>3029</v>
      </c>
      <c r="T28" s="592" t="s">
        <v>3030</v>
      </c>
      <c r="U28" s="591" t="s">
        <v>3031</v>
      </c>
      <c r="V28" s="598" t="s">
        <v>3032</v>
      </c>
      <c r="W28" s="592">
        <v>1</v>
      </c>
      <c r="X28" s="592" t="s">
        <v>3033</v>
      </c>
      <c r="Y28" s="592" t="s">
        <v>3034</v>
      </c>
      <c r="Z28" s="592">
        <v>1</v>
      </c>
      <c r="AA28" s="592" t="s">
        <v>3035</v>
      </c>
      <c r="AB28" s="601">
        <v>44986</v>
      </c>
      <c r="AC28" s="601">
        <v>45199</v>
      </c>
      <c r="AD28" s="602"/>
      <c r="AE28" s="601" t="s">
        <v>64</v>
      </c>
      <c r="AF28" s="601" t="s">
        <v>64</v>
      </c>
      <c r="AG28" s="640">
        <v>45310</v>
      </c>
      <c r="AH28" s="605" t="s">
        <v>3036</v>
      </c>
      <c r="AI28" s="605" t="s">
        <v>3037</v>
      </c>
      <c r="AJ28" s="605" t="s">
        <v>2841</v>
      </c>
      <c r="AK28" s="644">
        <v>0</v>
      </c>
      <c r="AL28" s="645" t="s">
        <v>198</v>
      </c>
      <c r="AM28" s="605"/>
      <c r="AN28" s="651"/>
      <c r="AO28" s="651"/>
      <c r="AP28" s="651"/>
      <c r="AQ28" s="651"/>
      <c r="AR28" s="651"/>
      <c r="AS28" s="651"/>
      <c r="AT28" s="645">
        <f t="shared" si="0"/>
        <v>-130</v>
      </c>
      <c r="AU28" s="645" t="s">
        <v>198</v>
      </c>
    </row>
    <row r="29" spans="1:342" ht="23.45" customHeight="1" thickBot="1" x14ac:dyDescent="0.3">
      <c r="A29" s="597" t="s">
        <v>3038</v>
      </c>
      <c r="B29" s="592" t="s">
        <v>3012</v>
      </c>
      <c r="C29" s="598" t="s">
        <v>3013</v>
      </c>
      <c r="D29" s="592" t="s">
        <v>3014</v>
      </c>
      <c r="E29" s="598" t="s">
        <v>84</v>
      </c>
      <c r="F29" s="591" t="s">
        <v>3012</v>
      </c>
      <c r="G29" s="591" t="s">
        <v>3015</v>
      </c>
      <c r="H29" s="599" t="s">
        <v>3013</v>
      </c>
      <c r="I29" s="600" t="s">
        <v>3014</v>
      </c>
      <c r="J29" s="600" t="s">
        <v>84</v>
      </c>
      <c r="K29" s="600" t="s">
        <v>84</v>
      </c>
      <c r="L29" s="592"/>
      <c r="M29" s="592"/>
      <c r="N29" s="592"/>
      <c r="O29" s="592" t="s">
        <v>6</v>
      </c>
      <c r="P29" s="591" t="s">
        <v>2950</v>
      </c>
      <c r="Q29" s="592" t="s">
        <v>3017</v>
      </c>
      <c r="R29" s="592">
        <v>2022</v>
      </c>
      <c r="S29" s="592" t="s">
        <v>3039</v>
      </c>
      <c r="T29" s="592" t="s">
        <v>3040</v>
      </c>
      <c r="U29" s="591" t="s">
        <v>3041</v>
      </c>
      <c r="V29" s="598" t="s">
        <v>3042</v>
      </c>
      <c r="W29" s="592">
        <v>1</v>
      </c>
      <c r="X29" s="592" t="s">
        <v>3043</v>
      </c>
      <c r="Y29" s="592" t="s">
        <v>3044</v>
      </c>
      <c r="Z29" s="592">
        <v>1</v>
      </c>
      <c r="AA29" s="592" t="s">
        <v>3045</v>
      </c>
      <c r="AB29" s="601">
        <v>44928</v>
      </c>
      <c r="AC29" s="601">
        <v>45260</v>
      </c>
      <c r="AD29" s="602"/>
      <c r="AE29" s="601" t="s">
        <v>64</v>
      </c>
      <c r="AF29" s="601" t="s">
        <v>64</v>
      </c>
      <c r="AG29" s="640">
        <v>45310</v>
      </c>
      <c r="AH29" s="605" t="s">
        <v>3046</v>
      </c>
      <c r="AI29" s="605" t="s">
        <v>3047</v>
      </c>
      <c r="AJ29" s="605" t="s">
        <v>2841</v>
      </c>
      <c r="AK29" s="644">
        <v>0.1</v>
      </c>
      <c r="AL29" s="645" t="s">
        <v>198</v>
      </c>
      <c r="AM29" s="605"/>
      <c r="AN29" s="651"/>
      <c r="AO29" s="651"/>
      <c r="AP29" s="651"/>
      <c r="AQ29" s="651"/>
      <c r="AR29" s="651"/>
      <c r="AS29" s="651"/>
      <c r="AT29" s="645">
        <f t="shared" si="0"/>
        <v>-69</v>
      </c>
      <c r="AU29" s="645" t="s">
        <v>198</v>
      </c>
    </row>
    <row r="30" spans="1:342" ht="23.45" customHeight="1" thickBot="1" x14ac:dyDescent="0.3">
      <c r="A30" s="597" t="s">
        <v>3048</v>
      </c>
      <c r="B30" s="592" t="s">
        <v>3012</v>
      </c>
      <c r="C30" s="598" t="s">
        <v>3013</v>
      </c>
      <c r="D30" s="592" t="s">
        <v>3014</v>
      </c>
      <c r="E30" s="598" t="s">
        <v>84</v>
      </c>
      <c r="F30" s="591" t="s">
        <v>3012</v>
      </c>
      <c r="G30" s="591" t="s">
        <v>3015</v>
      </c>
      <c r="H30" s="599" t="s">
        <v>3013</v>
      </c>
      <c r="I30" s="600" t="s">
        <v>3014</v>
      </c>
      <c r="J30" s="600" t="s">
        <v>84</v>
      </c>
      <c r="K30" s="600" t="s">
        <v>84</v>
      </c>
      <c r="L30" s="592"/>
      <c r="M30" s="592"/>
      <c r="N30" s="592"/>
      <c r="O30" s="592" t="s">
        <v>6</v>
      </c>
      <c r="P30" s="591" t="s">
        <v>3049</v>
      </c>
      <c r="Q30" s="592" t="s">
        <v>3017</v>
      </c>
      <c r="R30" s="592">
        <v>2022</v>
      </c>
      <c r="S30" s="592" t="s">
        <v>3050</v>
      </c>
      <c r="T30" s="592" t="s">
        <v>3051</v>
      </c>
      <c r="U30" s="591" t="s">
        <v>3052</v>
      </c>
      <c r="V30" s="598" t="s">
        <v>3053</v>
      </c>
      <c r="W30" s="592">
        <v>1</v>
      </c>
      <c r="X30" s="592" t="s">
        <v>3054</v>
      </c>
      <c r="Y30" s="592" t="s">
        <v>3055</v>
      </c>
      <c r="Z30" s="592">
        <v>1</v>
      </c>
      <c r="AA30" s="592" t="s">
        <v>3056</v>
      </c>
      <c r="AB30" s="601">
        <v>44928</v>
      </c>
      <c r="AC30" s="601">
        <v>45199</v>
      </c>
      <c r="AD30" s="602"/>
      <c r="AE30" s="601" t="s">
        <v>64</v>
      </c>
      <c r="AF30" s="601" t="s">
        <v>64</v>
      </c>
      <c r="AG30" s="640">
        <v>45310</v>
      </c>
      <c r="AH30" s="605" t="s">
        <v>3057</v>
      </c>
      <c r="AI30" s="605" t="s">
        <v>3058</v>
      </c>
      <c r="AJ30" s="605" t="s">
        <v>2841</v>
      </c>
      <c r="AK30" s="644">
        <v>0.75</v>
      </c>
      <c r="AL30" s="645" t="s">
        <v>198</v>
      </c>
      <c r="AM30" s="605"/>
      <c r="AN30" s="651"/>
      <c r="AO30" s="651"/>
      <c r="AP30" s="651"/>
      <c r="AQ30" s="651"/>
      <c r="AR30" s="651"/>
      <c r="AS30" s="651"/>
      <c r="AT30" s="645">
        <f t="shared" si="0"/>
        <v>-130</v>
      </c>
      <c r="AU30" s="645" t="s">
        <v>198</v>
      </c>
    </row>
    <row r="31" spans="1:342" ht="23.45" customHeight="1" thickBot="1" x14ac:dyDescent="0.3">
      <c r="A31" s="597" t="s">
        <v>3059</v>
      </c>
      <c r="B31" s="592" t="s">
        <v>3012</v>
      </c>
      <c r="C31" s="598" t="s">
        <v>3013</v>
      </c>
      <c r="D31" s="592" t="s">
        <v>3014</v>
      </c>
      <c r="E31" s="598" t="s">
        <v>84</v>
      </c>
      <c r="F31" s="591" t="s">
        <v>3012</v>
      </c>
      <c r="G31" s="591" t="s">
        <v>3015</v>
      </c>
      <c r="H31" s="599" t="s">
        <v>3013</v>
      </c>
      <c r="I31" s="600" t="s">
        <v>3014</v>
      </c>
      <c r="J31" s="600" t="s">
        <v>84</v>
      </c>
      <c r="K31" s="600" t="s">
        <v>84</v>
      </c>
      <c r="L31" s="592"/>
      <c r="M31" s="592"/>
      <c r="N31" s="592"/>
      <c r="O31" s="592" t="s">
        <v>6</v>
      </c>
      <c r="P31" s="591" t="s">
        <v>3049</v>
      </c>
      <c r="Q31" s="592" t="s">
        <v>3017</v>
      </c>
      <c r="R31" s="592">
        <v>2022</v>
      </c>
      <c r="S31" s="592" t="s">
        <v>3050</v>
      </c>
      <c r="T31" s="592" t="s">
        <v>3051</v>
      </c>
      <c r="U31" s="591" t="s">
        <v>3052</v>
      </c>
      <c r="V31" s="598" t="s">
        <v>3060</v>
      </c>
      <c r="W31" s="592">
        <v>2</v>
      </c>
      <c r="X31" s="592" t="s">
        <v>3061</v>
      </c>
      <c r="Y31" s="592" t="s">
        <v>3062</v>
      </c>
      <c r="Z31" s="592">
        <v>1</v>
      </c>
      <c r="AA31" s="592" t="s">
        <v>3063</v>
      </c>
      <c r="AB31" s="601">
        <v>44928</v>
      </c>
      <c r="AC31" s="601">
        <v>45199</v>
      </c>
      <c r="AD31" s="602"/>
      <c r="AE31" s="601" t="s">
        <v>64</v>
      </c>
      <c r="AF31" s="601" t="s">
        <v>64</v>
      </c>
      <c r="AG31" s="640">
        <v>45310</v>
      </c>
      <c r="AH31" s="605" t="s">
        <v>3064</v>
      </c>
      <c r="AI31" s="605" t="s">
        <v>3065</v>
      </c>
      <c r="AJ31" s="605" t="s">
        <v>2841</v>
      </c>
      <c r="AK31" s="644">
        <v>0.5</v>
      </c>
      <c r="AL31" s="645" t="s">
        <v>198</v>
      </c>
      <c r="AM31" s="605"/>
      <c r="AN31" s="651"/>
      <c r="AO31" s="651"/>
      <c r="AP31" s="651"/>
      <c r="AQ31" s="651"/>
      <c r="AR31" s="651"/>
      <c r="AS31" s="651"/>
      <c r="AT31" s="645">
        <f t="shared" si="0"/>
        <v>-130</v>
      </c>
      <c r="AU31" s="645" t="s">
        <v>198</v>
      </c>
    </row>
    <row r="32" spans="1:342" ht="61.5" customHeight="1" thickBot="1" x14ac:dyDescent="0.3">
      <c r="A32" s="597" t="s">
        <v>3080</v>
      </c>
      <c r="B32" s="592" t="s">
        <v>3067</v>
      </c>
      <c r="C32" s="598" t="s">
        <v>3068</v>
      </c>
      <c r="D32" s="592" t="s">
        <v>2604</v>
      </c>
      <c r="E32" s="598" t="s">
        <v>84</v>
      </c>
      <c r="F32" s="591" t="s">
        <v>3012</v>
      </c>
      <c r="G32" s="591" t="s">
        <v>3015</v>
      </c>
      <c r="H32" s="599" t="s">
        <v>3081</v>
      </c>
      <c r="I32" s="600" t="s">
        <v>3014</v>
      </c>
      <c r="J32" s="600" t="s">
        <v>84</v>
      </c>
      <c r="K32" s="600" t="s">
        <v>84</v>
      </c>
      <c r="L32" s="592" t="s">
        <v>3070</v>
      </c>
      <c r="M32" s="592" t="s">
        <v>3070</v>
      </c>
      <c r="N32" s="592" t="s">
        <v>3070</v>
      </c>
      <c r="O32" s="592" t="s">
        <v>7</v>
      </c>
      <c r="P32" s="591" t="s">
        <v>3082</v>
      </c>
      <c r="Q32" s="592">
        <v>75</v>
      </c>
      <c r="R32" s="592">
        <v>2023</v>
      </c>
      <c r="S32" s="592" t="s">
        <v>3072</v>
      </c>
      <c r="T32" s="592" t="s">
        <v>3073</v>
      </c>
      <c r="U32" s="591" t="s">
        <v>3083</v>
      </c>
      <c r="V32" s="598" t="s">
        <v>3084</v>
      </c>
      <c r="W32" s="592">
        <v>8</v>
      </c>
      <c r="X32" s="592" t="s">
        <v>3085</v>
      </c>
      <c r="Y32" s="592" t="s">
        <v>3086</v>
      </c>
      <c r="Z32" s="592">
        <v>1</v>
      </c>
      <c r="AA32" s="592" t="s">
        <v>3087</v>
      </c>
      <c r="AB32" s="601">
        <v>45078</v>
      </c>
      <c r="AC32" s="601">
        <v>45290</v>
      </c>
      <c r="AD32" s="602" t="s">
        <v>3070</v>
      </c>
      <c r="AE32" s="601" t="s">
        <v>64</v>
      </c>
      <c r="AF32" s="601" t="s">
        <v>64</v>
      </c>
      <c r="AG32" s="640">
        <v>45310</v>
      </c>
      <c r="AH32" s="605" t="s">
        <v>3088</v>
      </c>
      <c r="AI32" s="605" t="s">
        <v>3065</v>
      </c>
      <c r="AJ32" s="605" t="s">
        <v>2841</v>
      </c>
      <c r="AK32" s="644">
        <v>0.5</v>
      </c>
      <c r="AL32" s="645" t="s">
        <v>198</v>
      </c>
      <c r="AM32" s="605"/>
      <c r="AN32" s="640">
        <v>45362</v>
      </c>
      <c r="AO32" s="651" t="s">
        <v>3686</v>
      </c>
      <c r="AP32" s="651" t="s">
        <v>3687</v>
      </c>
      <c r="AQ32" s="651" t="s">
        <v>1512</v>
      </c>
      <c r="AR32" s="642">
        <v>1</v>
      </c>
      <c r="AS32" s="651" t="s">
        <v>155</v>
      </c>
      <c r="AT32" s="645">
        <f t="shared" si="0"/>
        <v>-39</v>
      </c>
      <c r="AU32" s="645" t="s">
        <v>198</v>
      </c>
    </row>
    <row r="33" spans="1:47" ht="82.5" customHeight="1" thickBot="1" x14ac:dyDescent="0.3">
      <c r="A33" s="597" t="s">
        <v>3089</v>
      </c>
      <c r="B33" s="592" t="s">
        <v>3067</v>
      </c>
      <c r="C33" s="598" t="s">
        <v>3068</v>
      </c>
      <c r="D33" s="592" t="s">
        <v>2604</v>
      </c>
      <c r="E33" s="598" t="s">
        <v>84</v>
      </c>
      <c r="F33" s="591" t="s">
        <v>2843</v>
      </c>
      <c r="G33" s="591" t="s">
        <v>2844</v>
      </c>
      <c r="H33" s="599" t="s">
        <v>2834</v>
      </c>
      <c r="I33" s="600" t="s">
        <v>2604</v>
      </c>
      <c r="J33" s="600" t="s">
        <v>3090</v>
      </c>
      <c r="K33" s="600" t="s">
        <v>2666</v>
      </c>
      <c r="L33" s="592" t="s">
        <v>3070</v>
      </c>
      <c r="M33" s="592" t="s">
        <v>3070</v>
      </c>
      <c r="N33" s="592" t="s">
        <v>3070</v>
      </c>
      <c r="O33" s="592" t="s">
        <v>7</v>
      </c>
      <c r="P33" s="591" t="s">
        <v>3091</v>
      </c>
      <c r="Q33" s="592">
        <v>75</v>
      </c>
      <c r="R33" s="592">
        <v>2023</v>
      </c>
      <c r="S33" s="592" t="s">
        <v>3092</v>
      </c>
      <c r="T33" s="592" t="s">
        <v>3093</v>
      </c>
      <c r="U33" s="591" t="s">
        <v>3094</v>
      </c>
      <c r="V33" s="598" t="s">
        <v>3095</v>
      </c>
      <c r="W33" s="592">
        <v>1</v>
      </c>
      <c r="X33" s="592" t="s">
        <v>3096</v>
      </c>
      <c r="Y33" s="592" t="s">
        <v>3097</v>
      </c>
      <c r="Z33" s="592">
        <v>1</v>
      </c>
      <c r="AA33" s="592" t="s">
        <v>3098</v>
      </c>
      <c r="AB33" s="601">
        <v>45078</v>
      </c>
      <c r="AC33" s="601">
        <v>45260</v>
      </c>
      <c r="AD33" s="602" t="s">
        <v>3070</v>
      </c>
      <c r="AE33" s="601" t="s">
        <v>64</v>
      </c>
      <c r="AF33" s="601" t="s">
        <v>64</v>
      </c>
      <c r="AG33" s="640">
        <v>45274</v>
      </c>
      <c r="AH33" s="605" t="s">
        <v>2866</v>
      </c>
      <c r="AI33" s="605" t="s">
        <v>3099</v>
      </c>
      <c r="AJ33" s="605" t="s">
        <v>2841</v>
      </c>
      <c r="AK33" s="644">
        <v>0</v>
      </c>
      <c r="AL33" s="645" t="s">
        <v>198</v>
      </c>
      <c r="AM33" s="605"/>
      <c r="AN33" s="640">
        <v>45362</v>
      </c>
      <c r="AO33" s="675" t="s">
        <v>3688</v>
      </c>
      <c r="AP33" s="675" t="s">
        <v>3689</v>
      </c>
      <c r="AQ33" s="651" t="s">
        <v>1512</v>
      </c>
      <c r="AR33" s="642">
        <v>1</v>
      </c>
      <c r="AS33" s="651" t="s">
        <v>155</v>
      </c>
      <c r="AT33" s="645">
        <f t="shared" si="0"/>
        <v>-69</v>
      </c>
      <c r="AU33" s="645" t="s">
        <v>198</v>
      </c>
    </row>
    <row r="34" spans="1:47" ht="140.25" customHeight="1" thickBot="1" x14ac:dyDescent="0.3">
      <c r="A34" s="597" t="s">
        <v>3100</v>
      </c>
      <c r="B34" s="592" t="s">
        <v>3067</v>
      </c>
      <c r="C34" s="598" t="s">
        <v>3068</v>
      </c>
      <c r="D34" s="592" t="s">
        <v>2604</v>
      </c>
      <c r="E34" s="598" t="s">
        <v>84</v>
      </c>
      <c r="F34" s="591" t="s">
        <v>2843</v>
      </c>
      <c r="G34" s="591" t="s">
        <v>2844</v>
      </c>
      <c r="H34" s="599" t="s">
        <v>2834</v>
      </c>
      <c r="I34" s="600" t="s">
        <v>2604</v>
      </c>
      <c r="J34" s="600" t="s">
        <v>3090</v>
      </c>
      <c r="K34" s="600" t="s">
        <v>2666</v>
      </c>
      <c r="L34" s="592" t="s">
        <v>3070</v>
      </c>
      <c r="M34" s="592" t="s">
        <v>3070</v>
      </c>
      <c r="N34" s="592" t="s">
        <v>3070</v>
      </c>
      <c r="O34" s="592" t="s">
        <v>7</v>
      </c>
      <c r="P34" s="591" t="s">
        <v>1938</v>
      </c>
      <c r="Q34" s="592">
        <v>75</v>
      </c>
      <c r="R34" s="592">
        <v>2023</v>
      </c>
      <c r="S34" s="592" t="s">
        <v>3101</v>
      </c>
      <c r="T34" s="592" t="s">
        <v>3102</v>
      </c>
      <c r="U34" s="591" t="s">
        <v>3103</v>
      </c>
      <c r="V34" s="598" t="s">
        <v>3104</v>
      </c>
      <c r="W34" s="592">
        <v>1</v>
      </c>
      <c r="X34" s="592" t="s">
        <v>3105</v>
      </c>
      <c r="Y34" s="592" t="s">
        <v>3106</v>
      </c>
      <c r="Z34" s="592">
        <v>1</v>
      </c>
      <c r="AA34" s="592" t="s">
        <v>3107</v>
      </c>
      <c r="AB34" s="601">
        <v>45078</v>
      </c>
      <c r="AC34" s="601">
        <v>45260</v>
      </c>
      <c r="AD34" s="602" t="s">
        <v>3070</v>
      </c>
      <c r="AE34" s="601" t="s">
        <v>64</v>
      </c>
      <c r="AF34" s="601" t="s">
        <v>64</v>
      </c>
      <c r="AG34" s="640">
        <v>45274</v>
      </c>
      <c r="AH34" s="605" t="s">
        <v>2866</v>
      </c>
      <c r="AI34" s="605" t="s">
        <v>3108</v>
      </c>
      <c r="AJ34" s="605" t="s">
        <v>2841</v>
      </c>
      <c r="AK34" s="644">
        <v>0</v>
      </c>
      <c r="AL34" s="645" t="s">
        <v>198</v>
      </c>
      <c r="AM34" s="605"/>
      <c r="AN34" s="640">
        <v>45399</v>
      </c>
      <c r="AO34" s="691" t="s">
        <v>3690</v>
      </c>
      <c r="AP34" s="675" t="s">
        <v>3691</v>
      </c>
      <c r="AQ34" s="651" t="s">
        <v>1512</v>
      </c>
      <c r="AR34" s="642">
        <v>1</v>
      </c>
      <c r="AS34" s="651" t="s">
        <v>3692</v>
      </c>
      <c r="AT34" s="645">
        <f t="shared" si="0"/>
        <v>-69</v>
      </c>
      <c r="AU34" s="645" t="s">
        <v>198</v>
      </c>
    </row>
    <row r="35" spans="1:47" ht="210" customHeight="1" thickBot="1" x14ac:dyDescent="0.3">
      <c r="A35" s="597" t="s">
        <v>3109</v>
      </c>
      <c r="B35" s="592" t="s">
        <v>3067</v>
      </c>
      <c r="C35" s="598" t="s">
        <v>3068</v>
      </c>
      <c r="D35" s="592" t="s">
        <v>2604</v>
      </c>
      <c r="E35" s="598" t="s">
        <v>84</v>
      </c>
      <c r="F35" s="591" t="s">
        <v>2843</v>
      </c>
      <c r="G35" s="591" t="s">
        <v>2844</v>
      </c>
      <c r="H35" s="599" t="s">
        <v>2834</v>
      </c>
      <c r="I35" s="600" t="s">
        <v>2604</v>
      </c>
      <c r="J35" s="600" t="s">
        <v>3090</v>
      </c>
      <c r="K35" s="600" t="s">
        <v>2666</v>
      </c>
      <c r="L35" s="592" t="s">
        <v>3070</v>
      </c>
      <c r="M35" s="592" t="s">
        <v>3070</v>
      </c>
      <c r="N35" s="592" t="s">
        <v>3070</v>
      </c>
      <c r="O35" s="592" t="s">
        <v>7</v>
      </c>
      <c r="P35" s="591" t="s">
        <v>3110</v>
      </c>
      <c r="Q35" s="592">
        <v>75</v>
      </c>
      <c r="R35" s="592">
        <v>2023</v>
      </c>
      <c r="S35" s="592" t="s">
        <v>3111</v>
      </c>
      <c r="T35" s="592" t="s">
        <v>3112</v>
      </c>
      <c r="U35" s="591" t="s">
        <v>3113</v>
      </c>
      <c r="V35" s="598" t="s">
        <v>3114</v>
      </c>
      <c r="W35" s="592">
        <v>1</v>
      </c>
      <c r="X35" s="592" t="s">
        <v>3115</v>
      </c>
      <c r="Y35" s="592" t="s">
        <v>3116</v>
      </c>
      <c r="Z35" s="592">
        <v>1</v>
      </c>
      <c r="AA35" s="592" t="s">
        <v>3117</v>
      </c>
      <c r="AB35" s="601">
        <v>45078</v>
      </c>
      <c r="AC35" s="601">
        <v>45260</v>
      </c>
      <c r="AD35" s="602" t="s">
        <v>3070</v>
      </c>
      <c r="AE35" s="601" t="s">
        <v>64</v>
      </c>
      <c r="AF35" s="601" t="s">
        <v>64</v>
      </c>
      <c r="AG35" s="640">
        <v>45274</v>
      </c>
      <c r="AH35" s="605" t="s">
        <v>2866</v>
      </c>
      <c r="AI35" s="605" t="s">
        <v>3118</v>
      </c>
      <c r="AJ35" s="605" t="s">
        <v>2841</v>
      </c>
      <c r="AK35" s="644">
        <v>0</v>
      </c>
      <c r="AL35" s="645" t="s">
        <v>198</v>
      </c>
      <c r="AM35" s="605"/>
      <c r="AN35" s="640">
        <v>45337</v>
      </c>
      <c r="AO35" s="670" t="s">
        <v>3693</v>
      </c>
      <c r="AP35" s="670" t="s">
        <v>3694</v>
      </c>
      <c r="AQ35" s="651" t="s">
        <v>3677</v>
      </c>
      <c r="AR35" s="642">
        <v>1</v>
      </c>
      <c r="AS35" s="651" t="s">
        <v>155</v>
      </c>
      <c r="AT35" s="645">
        <f t="shared" si="0"/>
        <v>-69</v>
      </c>
      <c r="AU35" s="645" t="s">
        <v>198</v>
      </c>
    </row>
    <row r="36" spans="1:47" ht="218.25" customHeight="1" thickBot="1" x14ac:dyDescent="0.3">
      <c r="A36" s="597" t="s">
        <v>3119</v>
      </c>
      <c r="B36" s="592" t="s">
        <v>3067</v>
      </c>
      <c r="C36" s="598" t="s">
        <v>3068</v>
      </c>
      <c r="D36" s="592" t="s">
        <v>2604</v>
      </c>
      <c r="E36" s="598" t="s">
        <v>84</v>
      </c>
      <c r="F36" s="591" t="s">
        <v>2832</v>
      </c>
      <c r="G36" s="591" t="s">
        <v>2833</v>
      </c>
      <c r="H36" s="599" t="s">
        <v>2834</v>
      </c>
      <c r="I36" s="600" t="s">
        <v>2604</v>
      </c>
      <c r="J36" s="600" t="s">
        <v>3090</v>
      </c>
      <c r="K36" s="600" t="s">
        <v>2666</v>
      </c>
      <c r="L36" s="592" t="s">
        <v>3070</v>
      </c>
      <c r="M36" s="592" t="s">
        <v>3070</v>
      </c>
      <c r="N36" s="592" t="s">
        <v>3070</v>
      </c>
      <c r="O36" s="592" t="s">
        <v>7</v>
      </c>
      <c r="P36" s="591" t="s">
        <v>3120</v>
      </c>
      <c r="Q36" s="592">
        <v>75</v>
      </c>
      <c r="R36" s="592">
        <v>2023</v>
      </c>
      <c r="S36" s="592" t="s">
        <v>3121</v>
      </c>
      <c r="T36" s="592" t="s">
        <v>3122</v>
      </c>
      <c r="U36" s="591" t="s">
        <v>3123</v>
      </c>
      <c r="V36" s="598" t="s">
        <v>3124</v>
      </c>
      <c r="W36" s="592">
        <v>1</v>
      </c>
      <c r="X36" s="592" t="s">
        <v>3125</v>
      </c>
      <c r="Y36" s="592" t="s">
        <v>3126</v>
      </c>
      <c r="Z36" s="592">
        <v>1</v>
      </c>
      <c r="AA36" s="592" t="s">
        <v>3127</v>
      </c>
      <c r="AB36" s="601">
        <v>45078</v>
      </c>
      <c r="AC36" s="601">
        <v>45289</v>
      </c>
      <c r="AD36" s="602" t="s">
        <v>3070</v>
      </c>
      <c r="AE36" s="601" t="s">
        <v>64</v>
      </c>
      <c r="AF36" s="601" t="s">
        <v>64</v>
      </c>
      <c r="AG36" s="640">
        <v>45295</v>
      </c>
      <c r="AH36" s="605" t="s">
        <v>3128</v>
      </c>
      <c r="AI36" s="605" t="s">
        <v>3129</v>
      </c>
      <c r="AJ36" s="605" t="s">
        <v>481</v>
      </c>
      <c r="AK36" s="644">
        <v>0</v>
      </c>
      <c r="AL36" s="645" t="s">
        <v>198</v>
      </c>
      <c r="AM36" s="605"/>
      <c r="AN36" s="640">
        <v>45337</v>
      </c>
      <c r="AO36" s="670" t="s">
        <v>3695</v>
      </c>
      <c r="AP36" s="670" t="s">
        <v>3696</v>
      </c>
      <c r="AQ36" s="651" t="s">
        <v>3677</v>
      </c>
      <c r="AR36" s="642">
        <v>1</v>
      </c>
      <c r="AS36" s="651" t="s">
        <v>155</v>
      </c>
      <c r="AT36" s="645">
        <f t="shared" si="0"/>
        <v>-40</v>
      </c>
      <c r="AU36" s="645" t="s">
        <v>198</v>
      </c>
    </row>
    <row r="37" spans="1:47" ht="213.75" customHeight="1" x14ac:dyDescent="0.25">
      <c r="A37" s="597" t="s">
        <v>3130</v>
      </c>
      <c r="B37" s="592" t="s">
        <v>3067</v>
      </c>
      <c r="C37" s="598" t="s">
        <v>3068</v>
      </c>
      <c r="D37" s="592" t="s">
        <v>2604</v>
      </c>
      <c r="E37" s="598" t="s">
        <v>84</v>
      </c>
      <c r="F37" s="591" t="s">
        <v>2832</v>
      </c>
      <c r="G37" s="591" t="s">
        <v>2833</v>
      </c>
      <c r="H37" s="599" t="s">
        <v>2834</v>
      </c>
      <c r="I37" s="600" t="s">
        <v>2604</v>
      </c>
      <c r="J37" s="600" t="s">
        <v>3090</v>
      </c>
      <c r="K37" s="600" t="s">
        <v>2666</v>
      </c>
      <c r="L37" s="592" t="s">
        <v>3070</v>
      </c>
      <c r="M37" s="592" t="s">
        <v>3070</v>
      </c>
      <c r="N37" s="592" t="s">
        <v>3070</v>
      </c>
      <c r="O37" s="592" t="s">
        <v>7</v>
      </c>
      <c r="P37" s="591" t="s">
        <v>3131</v>
      </c>
      <c r="Q37" s="592">
        <v>75</v>
      </c>
      <c r="R37" s="592">
        <v>2023</v>
      </c>
      <c r="S37" s="592" t="s">
        <v>3132</v>
      </c>
      <c r="T37" s="592" t="s">
        <v>3133</v>
      </c>
      <c r="U37" s="591" t="s">
        <v>3134</v>
      </c>
      <c r="V37" s="598" t="s">
        <v>3135</v>
      </c>
      <c r="W37" s="592">
        <v>2</v>
      </c>
      <c r="X37" s="592" t="s">
        <v>3136</v>
      </c>
      <c r="Y37" s="592" t="s">
        <v>3137</v>
      </c>
      <c r="Z37" s="592">
        <v>1</v>
      </c>
      <c r="AA37" s="592" t="s">
        <v>3138</v>
      </c>
      <c r="AB37" s="601">
        <v>45078</v>
      </c>
      <c r="AC37" s="601">
        <v>45289</v>
      </c>
      <c r="AD37" s="602" t="s">
        <v>3070</v>
      </c>
      <c r="AE37" s="601" t="s">
        <v>64</v>
      </c>
      <c r="AF37" s="601" t="s">
        <v>64</v>
      </c>
      <c r="AG37" s="640">
        <v>45295</v>
      </c>
      <c r="AH37" s="605" t="s">
        <v>3139</v>
      </c>
      <c r="AI37" s="605" t="s">
        <v>3140</v>
      </c>
      <c r="AJ37" s="605" t="s">
        <v>3141</v>
      </c>
      <c r="AK37" s="644">
        <v>0.5</v>
      </c>
      <c r="AL37" s="645" t="s">
        <v>198</v>
      </c>
      <c r="AM37" s="605"/>
      <c r="AN37" s="693">
        <v>45400</v>
      </c>
      <c r="AO37" s="694" t="s">
        <v>3697</v>
      </c>
      <c r="AP37" s="694" t="s">
        <v>3698</v>
      </c>
      <c r="AQ37" s="651" t="s">
        <v>3677</v>
      </c>
      <c r="AR37" s="642">
        <v>1</v>
      </c>
      <c r="AS37" s="651" t="s">
        <v>3699</v>
      </c>
      <c r="AT37" s="645">
        <f t="shared" si="0"/>
        <v>-40</v>
      </c>
      <c r="AU37" s="645" t="s">
        <v>198</v>
      </c>
    </row>
    <row r="38" spans="1:47" ht="217.5" customHeight="1" thickBot="1" x14ac:dyDescent="0.3">
      <c r="A38" s="597" t="s">
        <v>3153</v>
      </c>
      <c r="B38" s="592" t="s">
        <v>3067</v>
      </c>
      <c r="C38" s="598" t="s">
        <v>3068</v>
      </c>
      <c r="D38" s="592" t="s">
        <v>2604</v>
      </c>
      <c r="E38" s="598" t="s">
        <v>70</v>
      </c>
      <c r="F38" s="591" t="s">
        <v>3154</v>
      </c>
      <c r="G38" s="591" t="s">
        <v>2833</v>
      </c>
      <c r="H38" s="599" t="s">
        <v>2834</v>
      </c>
      <c r="I38" s="600" t="s">
        <v>2604</v>
      </c>
      <c r="J38" s="600" t="s">
        <v>3090</v>
      </c>
      <c r="K38" s="600" t="s">
        <v>2666</v>
      </c>
      <c r="L38" s="592" t="s">
        <v>3070</v>
      </c>
      <c r="M38" s="592" t="s">
        <v>3070</v>
      </c>
      <c r="N38" s="592" t="s">
        <v>3070</v>
      </c>
      <c r="O38" s="592" t="s">
        <v>7</v>
      </c>
      <c r="P38" s="591" t="s">
        <v>3155</v>
      </c>
      <c r="Q38" s="592">
        <v>75</v>
      </c>
      <c r="R38" s="592">
        <v>2023</v>
      </c>
      <c r="S38" s="592" t="s">
        <v>3156</v>
      </c>
      <c r="T38" s="592" t="s">
        <v>3157</v>
      </c>
      <c r="U38" s="591" t="s">
        <v>3158</v>
      </c>
      <c r="V38" s="598" t="s">
        <v>3159</v>
      </c>
      <c r="W38" s="592">
        <v>2</v>
      </c>
      <c r="X38" s="592" t="s">
        <v>3136</v>
      </c>
      <c r="Y38" s="592" t="s">
        <v>3160</v>
      </c>
      <c r="Z38" s="592">
        <v>1</v>
      </c>
      <c r="AA38" s="592" t="s">
        <v>3161</v>
      </c>
      <c r="AB38" s="601">
        <v>45170</v>
      </c>
      <c r="AC38" s="601">
        <v>45289</v>
      </c>
      <c r="AD38" s="602" t="s">
        <v>3070</v>
      </c>
      <c r="AE38" s="601" t="s">
        <v>64</v>
      </c>
      <c r="AF38" s="601" t="s">
        <v>64</v>
      </c>
      <c r="AG38" s="640">
        <v>45310</v>
      </c>
      <c r="AH38" s="605" t="s">
        <v>2897</v>
      </c>
      <c r="AI38" s="605" t="s">
        <v>2898</v>
      </c>
      <c r="AJ38" s="605" t="s">
        <v>2841</v>
      </c>
      <c r="AK38" s="644">
        <v>0</v>
      </c>
      <c r="AL38" s="645" t="s">
        <v>198</v>
      </c>
      <c r="AM38" s="605"/>
      <c r="AN38" s="640">
        <v>45337</v>
      </c>
      <c r="AO38" s="670" t="s">
        <v>3700</v>
      </c>
      <c r="AP38" s="670" t="s">
        <v>3701</v>
      </c>
      <c r="AQ38" s="651" t="s">
        <v>3702</v>
      </c>
      <c r="AR38" s="642">
        <v>1</v>
      </c>
      <c r="AS38" s="651" t="s">
        <v>155</v>
      </c>
      <c r="AT38" s="645">
        <f t="shared" si="0"/>
        <v>-40</v>
      </c>
      <c r="AU38" s="645" t="s">
        <v>198</v>
      </c>
    </row>
    <row r="39" spans="1:47" ht="219.75" customHeight="1" thickBot="1" x14ac:dyDescent="0.3">
      <c r="A39" s="597" t="s">
        <v>3162</v>
      </c>
      <c r="B39" s="592" t="s">
        <v>3067</v>
      </c>
      <c r="C39" s="598" t="s">
        <v>3068</v>
      </c>
      <c r="D39" s="592" t="s">
        <v>2604</v>
      </c>
      <c r="E39" s="598" t="s">
        <v>84</v>
      </c>
      <c r="F39" s="591" t="s">
        <v>3154</v>
      </c>
      <c r="G39" s="591" t="s">
        <v>2833</v>
      </c>
      <c r="H39" s="599" t="s">
        <v>2834</v>
      </c>
      <c r="I39" s="600" t="s">
        <v>2604</v>
      </c>
      <c r="J39" s="600" t="s">
        <v>3090</v>
      </c>
      <c r="K39" s="600" t="s">
        <v>2666</v>
      </c>
      <c r="L39" s="592" t="s">
        <v>3070</v>
      </c>
      <c r="M39" s="592" t="s">
        <v>3070</v>
      </c>
      <c r="N39" s="592" t="s">
        <v>3070</v>
      </c>
      <c r="O39" s="592" t="s">
        <v>7</v>
      </c>
      <c r="P39" s="591" t="s">
        <v>3163</v>
      </c>
      <c r="Q39" s="592">
        <v>75</v>
      </c>
      <c r="R39" s="592">
        <v>2023</v>
      </c>
      <c r="S39" s="592" t="s">
        <v>3164</v>
      </c>
      <c r="T39" s="592" t="s">
        <v>3165</v>
      </c>
      <c r="U39" s="591" t="s">
        <v>3166</v>
      </c>
      <c r="V39" s="598" t="s">
        <v>3167</v>
      </c>
      <c r="W39" s="592">
        <v>1</v>
      </c>
      <c r="X39" s="592" t="s">
        <v>3168</v>
      </c>
      <c r="Y39" s="592" t="s">
        <v>3169</v>
      </c>
      <c r="Z39" s="592">
        <v>1</v>
      </c>
      <c r="AA39" s="592" t="s">
        <v>3170</v>
      </c>
      <c r="AB39" s="601">
        <v>45078</v>
      </c>
      <c r="AC39" s="601">
        <v>45289</v>
      </c>
      <c r="AD39" s="602" t="s">
        <v>3070</v>
      </c>
      <c r="AE39" s="601" t="s">
        <v>64</v>
      </c>
      <c r="AF39" s="601" t="s">
        <v>64</v>
      </c>
      <c r="AG39" s="640">
        <v>45310</v>
      </c>
      <c r="AH39" s="605" t="s">
        <v>2897</v>
      </c>
      <c r="AI39" s="605" t="s">
        <v>2898</v>
      </c>
      <c r="AJ39" s="605" t="s">
        <v>2841</v>
      </c>
      <c r="AK39" s="644">
        <v>0</v>
      </c>
      <c r="AL39" s="645" t="s">
        <v>198</v>
      </c>
      <c r="AM39" s="605"/>
      <c r="AN39" s="640">
        <v>45337</v>
      </c>
      <c r="AO39" s="670" t="s">
        <v>3703</v>
      </c>
      <c r="AP39" s="670" t="s">
        <v>3704</v>
      </c>
      <c r="AQ39" s="651" t="s">
        <v>3677</v>
      </c>
      <c r="AR39" s="642">
        <v>1</v>
      </c>
      <c r="AS39" s="651" t="s">
        <v>155</v>
      </c>
      <c r="AT39" s="645">
        <f t="shared" si="0"/>
        <v>-40</v>
      </c>
      <c r="AU39" s="645" t="s">
        <v>198</v>
      </c>
    </row>
    <row r="40" spans="1:47" ht="108.75" customHeight="1" x14ac:dyDescent="0.25">
      <c r="A40" s="597" t="s">
        <v>3171</v>
      </c>
      <c r="B40" s="592" t="s">
        <v>3172</v>
      </c>
      <c r="C40" s="598" t="s">
        <v>2961</v>
      </c>
      <c r="D40" s="592" t="s">
        <v>2962</v>
      </c>
      <c r="E40" s="598"/>
      <c r="F40" s="591" t="s">
        <v>2843</v>
      </c>
      <c r="G40" s="591" t="s">
        <v>2844</v>
      </c>
      <c r="H40" s="599" t="s">
        <v>2834</v>
      </c>
      <c r="I40" s="600" t="s">
        <v>2604</v>
      </c>
      <c r="J40" s="600" t="s">
        <v>2835</v>
      </c>
      <c r="K40" s="600" t="s">
        <v>2666</v>
      </c>
      <c r="L40" s="592"/>
      <c r="M40" s="592"/>
      <c r="N40" s="592"/>
      <c r="O40" s="592" t="s">
        <v>8</v>
      </c>
      <c r="P40" s="591">
        <v>1</v>
      </c>
      <c r="Q40" s="592" t="s">
        <v>3173</v>
      </c>
      <c r="R40" s="592">
        <v>2022</v>
      </c>
      <c r="S40" s="592" t="s">
        <v>3174</v>
      </c>
      <c r="T40" s="592" t="s">
        <v>3175</v>
      </c>
      <c r="U40" s="591" t="s">
        <v>3176</v>
      </c>
      <c r="V40" s="598" t="s">
        <v>3177</v>
      </c>
      <c r="W40" s="592">
        <v>1</v>
      </c>
      <c r="X40" s="592" t="s">
        <v>3178</v>
      </c>
      <c r="Y40" s="592" t="s">
        <v>3179</v>
      </c>
      <c r="Z40" s="592">
        <v>1</v>
      </c>
      <c r="AA40" s="592" t="s">
        <v>3180</v>
      </c>
      <c r="AB40" s="601">
        <v>45078</v>
      </c>
      <c r="AC40" s="601">
        <v>45280</v>
      </c>
      <c r="AD40" s="602"/>
      <c r="AE40" s="601"/>
      <c r="AF40" s="601"/>
      <c r="AG40" s="640">
        <v>45310</v>
      </c>
      <c r="AH40" s="605" t="s">
        <v>2897</v>
      </c>
      <c r="AI40" s="605" t="s">
        <v>2898</v>
      </c>
      <c r="AJ40" s="605" t="s">
        <v>2841</v>
      </c>
      <c r="AK40" s="644">
        <v>0</v>
      </c>
      <c r="AL40" s="645" t="s">
        <v>198</v>
      </c>
      <c r="AM40" s="605"/>
      <c r="AN40" s="640">
        <v>45362</v>
      </c>
      <c r="AO40" s="676" t="s">
        <v>3705</v>
      </c>
      <c r="AP40" s="676" t="s">
        <v>3706</v>
      </c>
      <c r="AQ40" s="651" t="s">
        <v>1512</v>
      </c>
      <c r="AR40" s="642">
        <v>1</v>
      </c>
      <c r="AS40" s="651" t="s">
        <v>155</v>
      </c>
      <c r="AT40" s="645">
        <f t="shared" si="0"/>
        <v>-49</v>
      </c>
      <c r="AU40" s="645" t="s">
        <v>198</v>
      </c>
    </row>
    <row r="41" spans="1:47" ht="74.25" customHeight="1" thickBot="1" x14ac:dyDescent="0.3">
      <c r="A41" s="597" t="s">
        <v>3181</v>
      </c>
      <c r="B41" s="592" t="s">
        <v>3172</v>
      </c>
      <c r="C41" s="598" t="s">
        <v>2961</v>
      </c>
      <c r="D41" s="592" t="s">
        <v>2962</v>
      </c>
      <c r="E41" s="598"/>
      <c r="F41" s="591" t="s">
        <v>2843</v>
      </c>
      <c r="G41" s="591" t="s">
        <v>2844</v>
      </c>
      <c r="H41" s="599" t="s">
        <v>2834</v>
      </c>
      <c r="I41" s="600" t="s">
        <v>2604</v>
      </c>
      <c r="J41" s="600" t="s">
        <v>2835</v>
      </c>
      <c r="K41" s="600" t="s">
        <v>2666</v>
      </c>
      <c r="L41" s="592"/>
      <c r="M41" s="592"/>
      <c r="N41" s="592"/>
      <c r="O41" s="592" t="s">
        <v>8</v>
      </c>
      <c r="P41" s="591">
        <v>1</v>
      </c>
      <c r="Q41" s="592" t="s">
        <v>3173</v>
      </c>
      <c r="R41" s="592">
        <v>2022</v>
      </c>
      <c r="S41" s="592" t="s">
        <v>3174</v>
      </c>
      <c r="T41" s="592" t="s">
        <v>3175</v>
      </c>
      <c r="U41" s="591" t="s">
        <v>3176</v>
      </c>
      <c r="V41" s="598" t="s">
        <v>3182</v>
      </c>
      <c r="W41" s="592">
        <v>2</v>
      </c>
      <c r="X41" s="592" t="s">
        <v>3183</v>
      </c>
      <c r="Y41" s="592" t="s">
        <v>3184</v>
      </c>
      <c r="Z41" s="592">
        <v>1</v>
      </c>
      <c r="AA41" s="592" t="s">
        <v>3185</v>
      </c>
      <c r="AB41" s="601">
        <v>45078</v>
      </c>
      <c r="AC41" s="601">
        <v>45280</v>
      </c>
      <c r="AD41" s="602"/>
      <c r="AE41" s="601"/>
      <c r="AF41" s="601"/>
      <c r="AG41" s="640">
        <v>45310</v>
      </c>
      <c r="AH41" s="605" t="s">
        <v>2897</v>
      </c>
      <c r="AI41" s="605" t="s">
        <v>2898</v>
      </c>
      <c r="AJ41" s="605" t="s">
        <v>2841</v>
      </c>
      <c r="AK41" s="644">
        <v>0</v>
      </c>
      <c r="AL41" s="645" t="s">
        <v>198</v>
      </c>
      <c r="AM41" s="605"/>
      <c r="AN41" s="640">
        <v>45362</v>
      </c>
      <c r="AO41" s="605" t="s">
        <v>3707</v>
      </c>
      <c r="AP41" s="605" t="s">
        <v>3682</v>
      </c>
      <c r="AQ41" s="651" t="s">
        <v>1512</v>
      </c>
      <c r="AR41" s="642">
        <v>1</v>
      </c>
      <c r="AS41" s="651" t="s">
        <v>155</v>
      </c>
      <c r="AT41" s="645">
        <f t="shared" si="0"/>
        <v>-49</v>
      </c>
      <c r="AU41" s="645" t="s">
        <v>198</v>
      </c>
    </row>
    <row r="42" spans="1:47" ht="74.25" customHeight="1" thickBot="1" x14ac:dyDescent="0.3">
      <c r="A42" s="597" t="s">
        <v>3186</v>
      </c>
      <c r="B42" s="592" t="s">
        <v>3172</v>
      </c>
      <c r="C42" s="598" t="s">
        <v>2961</v>
      </c>
      <c r="D42" s="592" t="s">
        <v>2962</v>
      </c>
      <c r="E42" s="598"/>
      <c r="F42" s="591" t="s">
        <v>2843</v>
      </c>
      <c r="G42" s="591" t="s">
        <v>2844</v>
      </c>
      <c r="H42" s="599" t="s">
        <v>2834</v>
      </c>
      <c r="I42" s="600" t="s">
        <v>2604</v>
      </c>
      <c r="J42" s="600" t="s">
        <v>2835</v>
      </c>
      <c r="K42" s="600" t="s">
        <v>2666</v>
      </c>
      <c r="L42" s="592"/>
      <c r="M42" s="592"/>
      <c r="N42" s="592"/>
      <c r="O42" s="592" t="s">
        <v>8</v>
      </c>
      <c r="P42" s="591">
        <v>1</v>
      </c>
      <c r="Q42" s="592" t="s">
        <v>3173</v>
      </c>
      <c r="R42" s="592">
        <v>2022</v>
      </c>
      <c r="S42" s="592" t="s">
        <v>3174</v>
      </c>
      <c r="T42" s="592" t="s">
        <v>3175</v>
      </c>
      <c r="U42" s="591" t="s">
        <v>3176</v>
      </c>
      <c r="V42" s="598" t="s">
        <v>3187</v>
      </c>
      <c r="W42" s="592">
        <v>1</v>
      </c>
      <c r="X42" s="592" t="s">
        <v>3188</v>
      </c>
      <c r="Y42" s="592" t="s">
        <v>3189</v>
      </c>
      <c r="Z42" s="592">
        <v>1</v>
      </c>
      <c r="AA42" s="592" t="s">
        <v>3190</v>
      </c>
      <c r="AB42" s="601">
        <v>45078</v>
      </c>
      <c r="AC42" s="601">
        <v>45280</v>
      </c>
      <c r="AD42" s="602"/>
      <c r="AE42" s="601"/>
      <c r="AF42" s="601"/>
      <c r="AG42" s="640">
        <v>45310</v>
      </c>
      <c r="AH42" s="605" t="s">
        <v>2897</v>
      </c>
      <c r="AI42" s="605" t="s">
        <v>2898</v>
      </c>
      <c r="AJ42" s="605" t="s">
        <v>2841</v>
      </c>
      <c r="AK42" s="644">
        <v>0</v>
      </c>
      <c r="AL42" s="645" t="s">
        <v>198</v>
      </c>
      <c r="AM42" s="605"/>
      <c r="AN42" s="640">
        <v>45362</v>
      </c>
      <c r="AO42" s="605" t="s">
        <v>3708</v>
      </c>
      <c r="AP42" s="605" t="s">
        <v>3682</v>
      </c>
      <c r="AQ42" s="651" t="s">
        <v>1512</v>
      </c>
      <c r="AR42" s="642">
        <v>1</v>
      </c>
      <c r="AS42" s="651" t="s">
        <v>155</v>
      </c>
      <c r="AT42" s="645">
        <f t="shared" si="0"/>
        <v>-49</v>
      </c>
      <c r="AU42" s="645" t="s">
        <v>198</v>
      </c>
    </row>
    <row r="43" spans="1:47" ht="165.75" customHeight="1" thickBot="1" x14ac:dyDescent="0.3">
      <c r="A43" s="597" t="s">
        <v>3204</v>
      </c>
      <c r="B43" s="592" t="s">
        <v>3172</v>
      </c>
      <c r="C43" s="598" t="s">
        <v>2999</v>
      </c>
      <c r="D43" s="592" t="s">
        <v>3000</v>
      </c>
      <c r="E43" s="598"/>
      <c r="F43" s="591" t="s">
        <v>3192</v>
      </c>
      <c r="G43" s="591" t="s">
        <v>2806</v>
      </c>
      <c r="H43" s="599" t="s">
        <v>3193</v>
      </c>
      <c r="I43" s="600" t="s">
        <v>3000</v>
      </c>
      <c r="J43" s="600" t="s">
        <v>2987</v>
      </c>
      <c r="K43" s="600" t="s">
        <v>2643</v>
      </c>
      <c r="L43" s="592"/>
      <c r="M43" s="592"/>
      <c r="N43" s="592"/>
      <c r="O43" s="592" t="s">
        <v>6</v>
      </c>
      <c r="P43" s="591">
        <v>1</v>
      </c>
      <c r="Q43" s="592" t="s">
        <v>3194</v>
      </c>
      <c r="R43" s="592">
        <v>2023</v>
      </c>
      <c r="S43" s="592" t="s">
        <v>3195</v>
      </c>
      <c r="T43" s="592" t="s">
        <v>3196</v>
      </c>
      <c r="U43" s="591" t="s">
        <v>3205</v>
      </c>
      <c r="V43" s="598" t="s">
        <v>3206</v>
      </c>
      <c r="W43" s="592">
        <v>2</v>
      </c>
      <c r="X43" s="592" t="s">
        <v>3207</v>
      </c>
      <c r="Y43" s="592" t="s">
        <v>3208</v>
      </c>
      <c r="Z43" s="592" t="s">
        <v>3209</v>
      </c>
      <c r="AA43" s="592" t="s">
        <v>3210</v>
      </c>
      <c r="AB43" s="601">
        <v>45078</v>
      </c>
      <c r="AC43" s="601">
        <v>45291</v>
      </c>
      <c r="AD43" s="602"/>
      <c r="AE43" s="601"/>
      <c r="AF43" s="601"/>
      <c r="AG43" s="641">
        <v>45317</v>
      </c>
      <c r="AH43" s="638" t="s">
        <v>3211</v>
      </c>
      <c r="AI43" s="639" t="s">
        <v>1512</v>
      </c>
      <c r="AJ43" s="639" t="s">
        <v>2841</v>
      </c>
      <c r="AK43" s="643">
        <v>0</v>
      </c>
      <c r="AL43" s="668" t="s">
        <v>3212</v>
      </c>
      <c r="AM43" s="605"/>
      <c r="AN43" s="640">
        <v>45401</v>
      </c>
      <c r="AO43" s="691" t="s">
        <v>3709</v>
      </c>
      <c r="AP43" s="651" t="s">
        <v>3710</v>
      </c>
      <c r="AQ43" s="651" t="s">
        <v>3711</v>
      </c>
      <c r="AR43" s="642">
        <v>0.05</v>
      </c>
      <c r="AS43" s="651" t="s">
        <v>3712</v>
      </c>
      <c r="AT43" s="645">
        <f t="shared" si="0"/>
        <v>-38</v>
      </c>
      <c r="AU43" s="645" t="s">
        <v>198</v>
      </c>
    </row>
    <row r="44" spans="1:47" ht="140.25" customHeight="1" thickBot="1" x14ac:dyDescent="0.3">
      <c r="A44" s="597" t="s">
        <v>3216</v>
      </c>
      <c r="B44" s="592" t="s">
        <v>3172</v>
      </c>
      <c r="C44" s="598" t="s">
        <v>2999</v>
      </c>
      <c r="D44" s="592" t="s">
        <v>3000</v>
      </c>
      <c r="E44" s="598"/>
      <c r="F44" s="591" t="s">
        <v>3192</v>
      </c>
      <c r="G44" s="591" t="s">
        <v>2806</v>
      </c>
      <c r="H44" s="599" t="s">
        <v>3193</v>
      </c>
      <c r="I44" s="600" t="s">
        <v>3000</v>
      </c>
      <c r="J44" s="600" t="s">
        <v>2987</v>
      </c>
      <c r="K44" s="600" t="s">
        <v>2643</v>
      </c>
      <c r="L44" s="592"/>
      <c r="M44" s="592"/>
      <c r="N44" s="592"/>
      <c r="O44" s="592" t="s">
        <v>6</v>
      </c>
      <c r="P44" s="591">
        <v>2</v>
      </c>
      <c r="Q44" s="592" t="s">
        <v>3194</v>
      </c>
      <c r="R44" s="592">
        <v>2023</v>
      </c>
      <c r="S44" s="592" t="s">
        <v>3217</v>
      </c>
      <c r="T44" s="592" t="s">
        <v>3218</v>
      </c>
      <c r="U44" s="591" t="s">
        <v>3219</v>
      </c>
      <c r="V44" s="598" t="s">
        <v>3220</v>
      </c>
      <c r="W44" s="592">
        <v>1</v>
      </c>
      <c r="X44" s="592" t="s">
        <v>3207</v>
      </c>
      <c r="Y44" s="592" t="s">
        <v>3208</v>
      </c>
      <c r="Z44" s="592" t="s">
        <v>3209</v>
      </c>
      <c r="AA44" s="592" t="s">
        <v>3221</v>
      </c>
      <c r="AB44" s="601">
        <v>45078</v>
      </c>
      <c r="AC44" s="601">
        <v>45291</v>
      </c>
      <c r="AD44" s="602"/>
      <c r="AE44" s="601"/>
      <c r="AF44" s="601"/>
      <c r="AG44" s="641">
        <v>45317</v>
      </c>
      <c r="AH44" s="638" t="s">
        <v>3211</v>
      </c>
      <c r="AI44" s="639" t="s">
        <v>1512</v>
      </c>
      <c r="AJ44" s="639" t="s">
        <v>2841</v>
      </c>
      <c r="AK44" s="643">
        <v>0</v>
      </c>
      <c r="AL44" s="668" t="s">
        <v>3212</v>
      </c>
      <c r="AM44" s="605"/>
      <c r="AN44" s="640">
        <v>45401</v>
      </c>
      <c r="AO44" s="691" t="s">
        <v>3709</v>
      </c>
      <c r="AP44" s="651" t="s">
        <v>3710</v>
      </c>
      <c r="AQ44" s="651" t="s">
        <v>3711</v>
      </c>
      <c r="AR44" s="642">
        <v>0.05</v>
      </c>
      <c r="AS44" s="651" t="s">
        <v>3713</v>
      </c>
      <c r="AT44" s="645">
        <f t="shared" si="0"/>
        <v>-38</v>
      </c>
      <c r="AU44" s="645" t="s">
        <v>198</v>
      </c>
    </row>
    <row r="45" spans="1:47" ht="134.25" customHeight="1" thickBot="1" x14ac:dyDescent="0.3">
      <c r="A45" s="597" t="s">
        <v>3230</v>
      </c>
      <c r="B45" s="592" t="s">
        <v>3172</v>
      </c>
      <c r="C45" s="598" t="s">
        <v>2999</v>
      </c>
      <c r="D45" s="592" t="s">
        <v>3000</v>
      </c>
      <c r="E45" s="598"/>
      <c r="F45" s="591" t="s">
        <v>3192</v>
      </c>
      <c r="G45" s="591" t="s">
        <v>2806</v>
      </c>
      <c r="H45" s="599" t="s">
        <v>3193</v>
      </c>
      <c r="I45" s="600" t="s">
        <v>3000</v>
      </c>
      <c r="J45" s="600" t="s">
        <v>2987</v>
      </c>
      <c r="K45" s="600" t="s">
        <v>2643</v>
      </c>
      <c r="L45" s="592"/>
      <c r="M45" s="592"/>
      <c r="N45" s="592"/>
      <c r="O45" s="592" t="s">
        <v>6</v>
      </c>
      <c r="P45" s="591">
        <v>3</v>
      </c>
      <c r="Q45" s="592" t="s">
        <v>3194</v>
      </c>
      <c r="R45" s="592">
        <v>2023</v>
      </c>
      <c r="S45" s="592" t="s">
        <v>3231</v>
      </c>
      <c r="T45" s="592" t="s">
        <v>3232</v>
      </c>
      <c r="U45" s="591" t="s">
        <v>3233</v>
      </c>
      <c r="V45" s="598" t="s">
        <v>3234</v>
      </c>
      <c r="W45" s="592">
        <v>1</v>
      </c>
      <c r="X45" s="592" t="s">
        <v>3207</v>
      </c>
      <c r="Y45" s="592" t="s">
        <v>3208</v>
      </c>
      <c r="Z45" s="592" t="s">
        <v>3235</v>
      </c>
      <c r="AA45" s="592" t="s">
        <v>3236</v>
      </c>
      <c r="AB45" s="601">
        <v>45078</v>
      </c>
      <c r="AC45" s="601">
        <v>45291</v>
      </c>
      <c r="AD45" s="602"/>
      <c r="AE45" s="601"/>
      <c r="AF45" s="601"/>
      <c r="AG45" s="641">
        <v>45317</v>
      </c>
      <c r="AH45" s="638" t="s">
        <v>3211</v>
      </c>
      <c r="AI45" s="639" t="s">
        <v>1512</v>
      </c>
      <c r="AJ45" s="639" t="s">
        <v>2841</v>
      </c>
      <c r="AK45" s="643">
        <v>0</v>
      </c>
      <c r="AL45" s="668" t="s">
        <v>3212</v>
      </c>
      <c r="AM45" s="605"/>
      <c r="AN45" s="640">
        <v>45401</v>
      </c>
      <c r="AO45" s="691" t="s">
        <v>3714</v>
      </c>
      <c r="AP45" s="651" t="s">
        <v>3710</v>
      </c>
      <c r="AQ45" s="651" t="s">
        <v>3711</v>
      </c>
      <c r="AR45" s="642">
        <v>0.05</v>
      </c>
      <c r="AS45" s="651" t="s">
        <v>3713</v>
      </c>
      <c r="AT45" s="645">
        <f t="shared" si="0"/>
        <v>-38</v>
      </c>
      <c r="AU45" s="645" t="s">
        <v>198</v>
      </c>
    </row>
    <row r="46" spans="1:47" ht="90.75" customHeight="1" x14ac:dyDescent="0.2">
      <c r="A46" s="616" t="s">
        <v>3267</v>
      </c>
      <c r="B46" s="617" t="s">
        <v>3255</v>
      </c>
      <c r="C46" s="617" t="s">
        <v>3255</v>
      </c>
      <c r="D46" s="617" t="s">
        <v>3255</v>
      </c>
      <c r="E46" s="617" t="s">
        <v>3070</v>
      </c>
      <c r="F46" s="617" t="s">
        <v>3268</v>
      </c>
      <c r="G46" s="617" t="s">
        <v>3269</v>
      </c>
      <c r="H46" s="618" t="s">
        <v>313</v>
      </c>
      <c r="I46" s="618" t="s">
        <v>95</v>
      </c>
      <c r="J46" s="618" t="s">
        <v>84</v>
      </c>
      <c r="K46" s="618" t="s">
        <v>84</v>
      </c>
      <c r="L46" s="617" t="s">
        <v>3070</v>
      </c>
      <c r="M46" s="617" t="s">
        <v>3070</v>
      </c>
      <c r="N46" s="617" t="s">
        <v>3070</v>
      </c>
      <c r="O46" s="617" t="s">
        <v>3256</v>
      </c>
      <c r="P46" s="617" t="s">
        <v>3270</v>
      </c>
      <c r="Q46" s="617" t="s">
        <v>3258</v>
      </c>
      <c r="R46" s="617">
        <v>2023</v>
      </c>
      <c r="S46" s="617" t="s">
        <v>3271</v>
      </c>
      <c r="T46" s="617" t="s">
        <v>3272</v>
      </c>
      <c r="U46" s="617" t="s">
        <v>3273</v>
      </c>
      <c r="V46" s="617" t="s">
        <v>3274</v>
      </c>
      <c r="W46" s="617">
        <v>1</v>
      </c>
      <c r="X46" s="617" t="s">
        <v>3275</v>
      </c>
      <c r="Y46" s="617" t="s">
        <v>3276</v>
      </c>
      <c r="Z46" s="617">
        <v>1</v>
      </c>
      <c r="AA46" s="617" t="s">
        <v>3277</v>
      </c>
      <c r="AB46" s="619">
        <v>45200</v>
      </c>
      <c r="AC46" s="619">
        <v>45381</v>
      </c>
      <c r="AD46" s="602"/>
      <c r="AE46" s="601"/>
      <c r="AF46" s="601"/>
      <c r="AG46" s="640">
        <v>45272</v>
      </c>
      <c r="AH46" s="605" t="s">
        <v>3278</v>
      </c>
      <c r="AI46" s="605" t="s">
        <v>3279</v>
      </c>
      <c r="AJ46" s="605" t="s">
        <v>2938</v>
      </c>
      <c r="AK46" s="644">
        <v>0</v>
      </c>
      <c r="AL46" s="645" t="s">
        <v>48</v>
      </c>
      <c r="AM46" s="605"/>
      <c r="AN46" s="640">
        <v>45384</v>
      </c>
      <c r="AO46" s="651" t="s">
        <v>3715</v>
      </c>
      <c r="AP46" s="651" t="s">
        <v>3716</v>
      </c>
      <c r="AQ46" s="651" t="s">
        <v>1512</v>
      </c>
      <c r="AR46" s="642">
        <v>1</v>
      </c>
      <c r="AS46" s="651" t="s">
        <v>3717</v>
      </c>
      <c r="AT46" s="645">
        <f t="shared" si="0"/>
        <v>52</v>
      </c>
      <c r="AU46" s="645" t="s">
        <v>267</v>
      </c>
    </row>
    <row r="47" spans="1:47" ht="99" customHeight="1" x14ac:dyDescent="0.2">
      <c r="A47" s="616" t="s">
        <v>3281</v>
      </c>
      <c r="B47" s="617" t="s">
        <v>3255</v>
      </c>
      <c r="C47" s="617" t="s">
        <v>3255</v>
      </c>
      <c r="D47" s="617" t="s">
        <v>3255</v>
      </c>
      <c r="E47" s="617" t="s">
        <v>3070</v>
      </c>
      <c r="F47" s="617" t="s">
        <v>3268</v>
      </c>
      <c r="G47" s="617" t="s">
        <v>3269</v>
      </c>
      <c r="H47" s="618" t="s">
        <v>313</v>
      </c>
      <c r="I47" s="618" t="s">
        <v>95</v>
      </c>
      <c r="J47" s="618" t="s">
        <v>84</v>
      </c>
      <c r="K47" s="618" t="s">
        <v>84</v>
      </c>
      <c r="L47" s="617" t="s">
        <v>3070</v>
      </c>
      <c r="M47" s="617" t="s">
        <v>3070</v>
      </c>
      <c r="N47" s="617" t="s">
        <v>3070</v>
      </c>
      <c r="O47" s="617" t="s">
        <v>3256</v>
      </c>
      <c r="P47" s="617" t="s">
        <v>3282</v>
      </c>
      <c r="Q47" s="617" t="s">
        <v>3258</v>
      </c>
      <c r="R47" s="617">
        <v>2023</v>
      </c>
      <c r="S47" s="617" t="s">
        <v>3283</v>
      </c>
      <c r="T47" s="617" t="s">
        <v>3284</v>
      </c>
      <c r="U47" s="617" t="s">
        <v>3285</v>
      </c>
      <c r="V47" s="617" t="s">
        <v>3274</v>
      </c>
      <c r="W47" s="617">
        <v>1</v>
      </c>
      <c r="X47" s="617" t="s">
        <v>3275</v>
      </c>
      <c r="Y47" s="617" t="s">
        <v>3276</v>
      </c>
      <c r="Z47" s="617">
        <v>1</v>
      </c>
      <c r="AA47" s="617" t="s">
        <v>3277</v>
      </c>
      <c r="AB47" s="619">
        <v>45200</v>
      </c>
      <c r="AC47" s="619">
        <v>45381</v>
      </c>
      <c r="AD47" s="602"/>
      <c r="AE47" s="601"/>
      <c r="AF47" s="601"/>
      <c r="AG47" s="640">
        <v>45272</v>
      </c>
      <c r="AH47" s="605" t="s">
        <v>3278</v>
      </c>
      <c r="AI47" s="605" t="s">
        <v>3279</v>
      </c>
      <c r="AJ47" s="605" t="s">
        <v>2938</v>
      </c>
      <c r="AK47" s="644">
        <v>0</v>
      </c>
      <c r="AL47" s="645" t="s">
        <v>48</v>
      </c>
      <c r="AM47" s="605"/>
      <c r="AN47" s="640">
        <v>45384</v>
      </c>
      <c r="AO47" s="651" t="s">
        <v>3715</v>
      </c>
      <c r="AP47" s="651" t="s">
        <v>3716</v>
      </c>
      <c r="AQ47" s="651" t="s">
        <v>1512</v>
      </c>
      <c r="AR47" s="642">
        <v>1</v>
      </c>
      <c r="AS47" s="651" t="s">
        <v>3717</v>
      </c>
      <c r="AT47" s="645">
        <f t="shared" si="0"/>
        <v>52</v>
      </c>
      <c r="AU47" s="645" t="s">
        <v>267</v>
      </c>
    </row>
    <row r="48" spans="1:47" ht="222" customHeight="1" x14ac:dyDescent="0.2">
      <c r="A48" s="616" t="s">
        <v>3286</v>
      </c>
      <c r="B48" s="617" t="s">
        <v>3255</v>
      </c>
      <c r="C48" s="617" t="s">
        <v>3255</v>
      </c>
      <c r="D48" s="617" t="s">
        <v>3255</v>
      </c>
      <c r="E48" s="617" t="s">
        <v>3070</v>
      </c>
      <c r="F48" s="617" t="s">
        <v>2901</v>
      </c>
      <c r="G48" s="617" t="s">
        <v>2658</v>
      </c>
      <c r="H48" s="618" t="s">
        <v>2834</v>
      </c>
      <c r="I48" s="618" t="s">
        <v>2604</v>
      </c>
      <c r="J48" s="618" t="s">
        <v>2657</v>
      </c>
      <c r="K48" s="618" t="s">
        <v>2658</v>
      </c>
      <c r="L48" s="617" t="s">
        <v>3070</v>
      </c>
      <c r="M48" s="617" t="s">
        <v>3070</v>
      </c>
      <c r="N48" s="617" t="s">
        <v>3070</v>
      </c>
      <c r="O48" s="617" t="s">
        <v>3256</v>
      </c>
      <c r="P48" s="617" t="s">
        <v>656</v>
      </c>
      <c r="Q48" s="617" t="s">
        <v>3258</v>
      </c>
      <c r="R48" s="617">
        <v>2023</v>
      </c>
      <c r="S48" s="617" t="s">
        <v>3287</v>
      </c>
      <c r="T48" s="617" t="s">
        <v>3288</v>
      </c>
      <c r="U48" s="617" t="s">
        <v>3289</v>
      </c>
      <c r="V48" s="617" t="s">
        <v>3290</v>
      </c>
      <c r="W48" s="617">
        <v>2</v>
      </c>
      <c r="X48" s="617" t="s">
        <v>3291</v>
      </c>
      <c r="Y48" s="617" t="s">
        <v>3292</v>
      </c>
      <c r="Z48" s="617">
        <v>1</v>
      </c>
      <c r="AA48" s="617" t="s">
        <v>3293</v>
      </c>
      <c r="AB48" s="619">
        <v>45201</v>
      </c>
      <c r="AC48" s="619">
        <v>45275</v>
      </c>
      <c r="AD48" s="602"/>
      <c r="AE48" s="601"/>
      <c r="AF48" s="601"/>
      <c r="AG48" s="640">
        <v>45272</v>
      </c>
      <c r="AH48" s="605" t="s">
        <v>3294</v>
      </c>
      <c r="AI48" s="605" t="s">
        <v>3295</v>
      </c>
      <c r="AJ48" s="605" t="s">
        <v>2938</v>
      </c>
      <c r="AK48" s="644">
        <v>0</v>
      </c>
      <c r="AL48" s="645" t="s">
        <v>198</v>
      </c>
      <c r="AM48" s="605"/>
      <c r="AN48" s="640">
        <v>45337</v>
      </c>
      <c r="AO48" s="670" t="s">
        <v>3718</v>
      </c>
      <c r="AP48" s="670" t="s">
        <v>3719</v>
      </c>
      <c r="AQ48" s="651" t="s">
        <v>3677</v>
      </c>
      <c r="AR48" s="642">
        <v>1</v>
      </c>
      <c r="AS48" s="651" t="s">
        <v>155</v>
      </c>
      <c r="AT48" s="645">
        <f t="shared" si="0"/>
        <v>-54</v>
      </c>
      <c r="AU48" s="645" t="s">
        <v>198</v>
      </c>
    </row>
    <row r="49" spans="1:47" ht="153.75" customHeight="1" x14ac:dyDescent="0.2">
      <c r="A49" s="616" t="s">
        <v>3309</v>
      </c>
      <c r="B49" s="617" t="s">
        <v>3255</v>
      </c>
      <c r="C49" s="617" t="s">
        <v>3255</v>
      </c>
      <c r="D49" s="617" t="s">
        <v>3255</v>
      </c>
      <c r="E49" s="617" t="s">
        <v>3070</v>
      </c>
      <c r="F49" s="617" t="s">
        <v>2832</v>
      </c>
      <c r="G49" s="617" t="s">
        <v>2833</v>
      </c>
      <c r="H49" s="618" t="s">
        <v>2834</v>
      </c>
      <c r="I49" s="618" t="s">
        <v>2604</v>
      </c>
      <c r="J49" s="618" t="s">
        <v>3090</v>
      </c>
      <c r="K49" s="618" t="s">
        <v>2666</v>
      </c>
      <c r="L49" s="617" t="s">
        <v>3070</v>
      </c>
      <c r="M49" s="617" t="s">
        <v>3070</v>
      </c>
      <c r="N49" s="617" t="s">
        <v>3070</v>
      </c>
      <c r="O49" s="617" t="s">
        <v>3256</v>
      </c>
      <c r="P49" s="617" t="s">
        <v>3310</v>
      </c>
      <c r="Q49" s="617" t="s">
        <v>3258</v>
      </c>
      <c r="R49" s="617">
        <v>2023</v>
      </c>
      <c r="S49" s="617" t="s">
        <v>3311</v>
      </c>
      <c r="T49" s="617" t="s">
        <v>3312</v>
      </c>
      <c r="U49" s="617" t="s">
        <v>3313</v>
      </c>
      <c r="V49" s="617" t="s">
        <v>3314</v>
      </c>
      <c r="W49" s="617">
        <v>1</v>
      </c>
      <c r="X49" s="617" t="s">
        <v>3315</v>
      </c>
      <c r="Y49" s="617" t="s">
        <v>3316</v>
      </c>
      <c r="Z49" s="617">
        <v>1</v>
      </c>
      <c r="AA49" s="617" t="s">
        <v>3317</v>
      </c>
      <c r="AB49" s="619">
        <v>45201</v>
      </c>
      <c r="AC49" s="619">
        <v>45275</v>
      </c>
      <c r="AD49" s="602"/>
      <c r="AE49" s="601"/>
      <c r="AF49" s="601"/>
      <c r="AG49" s="640">
        <v>45273</v>
      </c>
      <c r="AH49" s="605" t="s">
        <v>3318</v>
      </c>
      <c r="AI49" s="605" t="s">
        <v>3314</v>
      </c>
      <c r="AJ49" s="605" t="s">
        <v>481</v>
      </c>
      <c r="AK49" s="644">
        <v>0</v>
      </c>
      <c r="AL49" s="645" t="s">
        <v>198</v>
      </c>
      <c r="AM49" s="605"/>
      <c r="AN49" s="693">
        <v>45400</v>
      </c>
      <c r="AO49" s="694" t="s">
        <v>3720</v>
      </c>
      <c r="AP49" s="694" t="s">
        <v>3721</v>
      </c>
      <c r="AQ49" s="651" t="s">
        <v>3677</v>
      </c>
      <c r="AR49" s="642">
        <v>1</v>
      </c>
      <c r="AS49" s="651" t="s">
        <v>3722</v>
      </c>
      <c r="AT49" s="645">
        <f t="shared" si="0"/>
        <v>-54</v>
      </c>
      <c r="AU49" s="645" t="s">
        <v>198</v>
      </c>
    </row>
    <row r="50" spans="1:47" ht="153" customHeight="1" x14ac:dyDescent="0.2">
      <c r="A50" s="616" t="s">
        <v>3319</v>
      </c>
      <c r="B50" s="617" t="s">
        <v>3255</v>
      </c>
      <c r="C50" s="617" t="s">
        <v>3255</v>
      </c>
      <c r="D50" s="617" t="s">
        <v>3255</v>
      </c>
      <c r="E50" s="617" t="s">
        <v>3070</v>
      </c>
      <c r="F50" s="617" t="s">
        <v>2832</v>
      </c>
      <c r="G50" s="617" t="s">
        <v>2833</v>
      </c>
      <c r="H50" s="618" t="s">
        <v>2834</v>
      </c>
      <c r="I50" s="618" t="s">
        <v>2604</v>
      </c>
      <c r="J50" s="618" t="s">
        <v>3090</v>
      </c>
      <c r="K50" s="618" t="s">
        <v>2666</v>
      </c>
      <c r="L50" s="617" t="s">
        <v>3070</v>
      </c>
      <c r="M50" s="617" t="s">
        <v>3070</v>
      </c>
      <c r="N50" s="617" t="s">
        <v>3070</v>
      </c>
      <c r="O50" s="617" t="s">
        <v>3256</v>
      </c>
      <c r="P50" s="617" t="s">
        <v>3310</v>
      </c>
      <c r="Q50" s="617" t="s">
        <v>3258</v>
      </c>
      <c r="R50" s="617">
        <v>2023</v>
      </c>
      <c r="S50" s="617" t="s">
        <v>3311</v>
      </c>
      <c r="T50" s="617" t="s">
        <v>3312</v>
      </c>
      <c r="U50" s="617" t="s">
        <v>3313</v>
      </c>
      <c r="V50" s="617" t="s">
        <v>3320</v>
      </c>
      <c r="W50" s="617">
        <v>2</v>
      </c>
      <c r="X50" s="617" t="s">
        <v>3321</v>
      </c>
      <c r="Y50" s="617" t="s">
        <v>3322</v>
      </c>
      <c r="Z50" s="617">
        <v>1</v>
      </c>
      <c r="AA50" s="617" t="s">
        <v>3323</v>
      </c>
      <c r="AB50" s="619">
        <v>45201</v>
      </c>
      <c r="AC50" s="619">
        <v>45275</v>
      </c>
      <c r="AD50" s="602"/>
      <c r="AE50" s="601"/>
      <c r="AF50" s="601"/>
      <c r="AG50" s="640">
        <v>45296</v>
      </c>
      <c r="AH50" s="605" t="s">
        <v>3324</v>
      </c>
      <c r="AI50" s="605" t="s">
        <v>3325</v>
      </c>
      <c r="AJ50" s="605" t="s">
        <v>3326</v>
      </c>
      <c r="AK50" s="644">
        <v>0.5</v>
      </c>
      <c r="AL50" s="645" t="s">
        <v>198</v>
      </c>
      <c r="AM50" s="605"/>
      <c r="AN50" s="640">
        <v>45337</v>
      </c>
      <c r="AO50" s="670" t="s">
        <v>3723</v>
      </c>
      <c r="AP50" s="670" t="s">
        <v>3724</v>
      </c>
      <c r="AQ50" s="651" t="s">
        <v>3677</v>
      </c>
      <c r="AR50" s="642">
        <v>1</v>
      </c>
      <c r="AS50" s="651" t="s">
        <v>155</v>
      </c>
      <c r="AT50" s="645">
        <f t="shared" si="0"/>
        <v>-54</v>
      </c>
      <c r="AU50" s="645" t="s">
        <v>198</v>
      </c>
    </row>
    <row r="51" spans="1:47" ht="211.5" customHeight="1" x14ac:dyDescent="0.2">
      <c r="A51" s="616" t="s">
        <v>3327</v>
      </c>
      <c r="B51" s="617" t="s">
        <v>3255</v>
      </c>
      <c r="C51" s="617" t="s">
        <v>3255</v>
      </c>
      <c r="D51" s="617" t="s">
        <v>3255</v>
      </c>
      <c r="E51" s="617" t="s">
        <v>3070</v>
      </c>
      <c r="F51" s="617" t="s">
        <v>2901</v>
      </c>
      <c r="G51" s="617" t="s">
        <v>2658</v>
      </c>
      <c r="H51" s="618" t="s">
        <v>2834</v>
      </c>
      <c r="I51" s="618" t="s">
        <v>2604</v>
      </c>
      <c r="J51" s="618" t="s">
        <v>2657</v>
      </c>
      <c r="K51" s="618" t="s">
        <v>2658</v>
      </c>
      <c r="L51" s="617" t="s">
        <v>3070</v>
      </c>
      <c r="M51" s="617" t="s">
        <v>3070</v>
      </c>
      <c r="N51" s="617" t="s">
        <v>3070</v>
      </c>
      <c r="O51" s="617" t="s">
        <v>3256</v>
      </c>
      <c r="P51" s="617" t="s">
        <v>3328</v>
      </c>
      <c r="Q51" s="617" t="s">
        <v>3258</v>
      </c>
      <c r="R51" s="617">
        <v>2023</v>
      </c>
      <c r="S51" s="617" t="s">
        <v>3329</v>
      </c>
      <c r="T51" s="617" t="s">
        <v>3330</v>
      </c>
      <c r="U51" s="617" t="s">
        <v>3289</v>
      </c>
      <c r="V51" s="617" t="s">
        <v>3290</v>
      </c>
      <c r="W51" s="617">
        <v>2</v>
      </c>
      <c r="X51" s="617" t="s">
        <v>3331</v>
      </c>
      <c r="Y51" s="617" t="s">
        <v>3292</v>
      </c>
      <c r="Z51" s="617">
        <v>1</v>
      </c>
      <c r="AA51" s="617" t="s">
        <v>3293</v>
      </c>
      <c r="AB51" s="619">
        <v>45201</v>
      </c>
      <c r="AC51" s="619">
        <v>45275</v>
      </c>
      <c r="AD51" s="602"/>
      <c r="AE51" s="601"/>
      <c r="AF51" s="601"/>
      <c r="AG51" s="640">
        <v>45272</v>
      </c>
      <c r="AH51" s="605" t="s">
        <v>3294</v>
      </c>
      <c r="AI51" s="605" t="s">
        <v>3295</v>
      </c>
      <c r="AJ51" s="605" t="s">
        <v>2938</v>
      </c>
      <c r="AK51" s="644">
        <v>0</v>
      </c>
      <c r="AL51" s="645" t="s">
        <v>198</v>
      </c>
      <c r="AM51" s="605"/>
      <c r="AN51" s="640">
        <v>45337</v>
      </c>
      <c r="AO51" s="670" t="s">
        <v>3718</v>
      </c>
      <c r="AP51" s="670" t="s">
        <v>3719</v>
      </c>
      <c r="AQ51" s="651" t="s">
        <v>3677</v>
      </c>
      <c r="AR51" s="642">
        <v>1</v>
      </c>
      <c r="AS51" s="651" t="s">
        <v>155</v>
      </c>
      <c r="AT51" s="645">
        <f t="shared" si="0"/>
        <v>-54</v>
      </c>
      <c r="AU51" s="645" t="s">
        <v>198</v>
      </c>
    </row>
    <row r="52" spans="1:47" ht="150" customHeight="1" thickBot="1" x14ac:dyDescent="0.25">
      <c r="A52" s="592" t="s">
        <v>3413</v>
      </c>
      <c r="B52" s="592" t="s">
        <v>3398</v>
      </c>
      <c r="C52" s="598" t="s">
        <v>3399</v>
      </c>
      <c r="D52" s="592" t="s">
        <v>3400</v>
      </c>
      <c r="E52" s="598"/>
      <c r="F52" s="591" t="s">
        <v>3012</v>
      </c>
      <c r="G52" s="591" t="s">
        <v>3015</v>
      </c>
      <c r="H52" s="599" t="s">
        <v>3414</v>
      </c>
      <c r="I52" s="600" t="s">
        <v>3014</v>
      </c>
      <c r="J52" s="600" t="s">
        <v>84</v>
      </c>
      <c r="K52" s="600" t="s">
        <v>84</v>
      </c>
      <c r="L52" s="592"/>
      <c r="M52" s="592"/>
      <c r="N52" s="592"/>
      <c r="O52" s="617" t="s">
        <v>6</v>
      </c>
      <c r="P52" s="623" t="s">
        <v>3415</v>
      </c>
      <c r="Q52" s="617" t="s">
        <v>3404</v>
      </c>
      <c r="R52" s="592">
        <v>2023</v>
      </c>
      <c r="S52" s="617" t="s">
        <v>3416</v>
      </c>
      <c r="T52" s="598" t="s">
        <v>3417</v>
      </c>
      <c r="U52" s="598" t="s">
        <v>3418</v>
      </c>
      <c r="V52" s="601" t="s">
        <v>3419</v>
      </c>
      <c r="W52" s="617">
        <v>1</v>
      </c>
      <c r="X52" s="601" t="s">
        <v>3420</v>
      </c>
      <c r="Y52" s="601" t="s">
        <v>3421</v>
      </c>
      <c r="Z52" s="601" t="s">
        <v>3422</v>
      </c>
      <c r="AA52" s="601" t="s">
        <v>3423</v>
      </c>
      <c r="AB52" s="603">
        <v>45293</v>
      </c>
      <c r="AC52" s="603">
        <v>45412</v>
      </c>
      <c r="AD52" s="603"/>
      <c r="AE52" s="603"/>
      <c r="AF52" s="603"/>
      <c r="AG52" s="605">
        <v>0</v>
      </c>
      <c r="AH52" s="605">
        <v>0</v>
      </c>
      <c r="AI52" s="605">
        <v>0</v>
      </c>
      <c r="AJ52" s="605">
        <v>0</v>
      </c>
      <c r="AK52" s="644">
        <v>0</v>
      </c>
      <c r="AL52" s="645" t="s">
        <v>48</v>
      </c>
      <c r="AM52" s="605"/>
      <c r="AN52" s="651"/>
      <c r="AO52" s="651"/>
      <c r="AP52" s="651"/>
      <c r="AQ52" s="651"/>
      <c r="AR52" s="651"/>
      <c r="AS52" s="651"/>
      <c r="AT52" s="645">
        <f t="shared" si="0"/>
        <v>83</v>
      </c>
      <c r="AU52" s="645" t="s">
        <v>267</v>
      </c>
    </row>
    <row r="53" spans="1:47" ht="63.75" customHeight="1" thickBot="1" x14ac:dyDescent="0.25">
      <c r="A53" s="592" t="s">
        <v>3424</v>
      </c>
      <c r="B53" s="592" t="s">
        <v>3398</v>
      </c>
      <c r="C53" s="598" t="s">
        <v>3399</v>
      </c>
      <c r="D53" s="592" t="s">
        <v>3400</v>
      </c>
      <c r="E53" s="598"/>
      <c r="F53" s="591" t="s">
        <v>3012</v>
      </c>
      <c r="G53" s="591" t="s">
        <v>3015</v>
      </c>
      <c r="H53" s="599" t="s">
        <v>3414</v>
      </c>
      <c r="I53" s="600" t="s">
        <v>3014</v>
      </c>
      <c r="J53" s="600" t="s">
        <v>84</v>
      </c>
      <c r="K53" s="600" t="s">
        <v>84</v>
      </c>
      <c r="L53" s="592"/>
      <c r="M53" s="592"/>
      <c r="N53" s="592"/>
      <c r="O53" s="617" t="s">
        <v>6</v>
      </c>
      <c r="P53" s="623" t="s">
        <v>3415</v>
      </c>
      <c r="Q53" s="617" t="s">
        <v>3404</v>
      </c>
      <c r="R53" s="592">
        <v>2023</v>
      </c>
      <c r="S53" s="617" t="s">
        <v>3416</v>
      </c>
      <c r="T53" s="598" t="s">
        <v>3417</v>
      </c>
      <c r="U53" s="598" t="s">
        <v>3425</v>
      </c>
      <c r="V53" s="601" t="s">
        <v>3426</v>
      </c>
      <c r="W53" s="617">
        <v>2</v>
      </c>
      <c r="X53" s="601" t="s">
        <v>3427</v>
      </c>
      <c r="Y53" s="601" t="s">
        <v>3428</v>
      </c>
      <c r="Z53" s="601" t="s">
        <v>3429</v>
      </c>
      <c r="AA53" s="601" t="s">
        <v>3430</v>
      </c>
      <c r="AB53" s="603">
        <v>45293</v>
      </c>
      <c r="AC53" s="603">
        <v>45412</v>
      </c>
      <c r="AD53" s="603"/>
      <c r="AE53" s="603"/>
      <c r="AF53" s="603"/>
      <c r="AG53" s="605">
        <v>0</v>
      </c>
      <c r="AH53" s="605">
        <v>0</v>
      </c>
      <c r="AI53" s="605">
        <v>0</v>
      </c>
      <c r="AJ53" s="605">
        <v>0</v>
      </c>
      <c r="AK53" s="644">
        <v>0</v>
      </c>
      <c r="AL53" s="645" t="s">
        <v>48</v>
      </c>
      <c r="AM53" s="605"/>
      <c r="AN53" s="651"/>
      <c r="AO53" s="651"/>
      <c r="AP53" s="651"/>
      <c r="AQ53" s="651"/>
      <c r="AR53" s="651"/>
      <c r="AS53" s="651"/>
      <c r="AT53" s="645">
        <f t="shared" si="0"/>
        <v>83</v>
      </c>
      <c r="AU53" s="645" t="s">
        <v>267</v>
      </c>
    </row>
    <row r="54" spans="1:47" ht="89.25" customHeight="1" thickBot="1" x14ac:dyDescent="0.25">
      <c r="A54" s="592" t="s">
        <v>3431</v>
      </c>
      <c r="B54" s="592" t="s">
        <v>3398</v>
      </c>
      <c r="C54" s="598" t="s">
        <v>3399</v>
      </c>
      <c r="D54" s="592" t="s">
        <v>3400</v>
      </c>
      <c r="E54" s="598"/>
      <c r="F54" s="591" t="s">
        <v>3012</v>
      </c>
      <c r="G54" s="591" t="s">
        <v>3015</v>
      </c>
      <c r="H54" s="599" t="s">
        <v>3414</v>
      </c>
      <c r="I54" s="600" t="s">
        <v>3014</v>
      </c>
      <c r="J54" s="600" t="s">
        <v>84</v>
      </c>
      <c r="K54" s="600" t="s">
        <v>84</v>
      </c>
      <c r="L54" s="592"/>
      <c r="M54" s="592"/>
      <c r="N54" s="592"/>
      <c r="O54" s="617" t="s">
        <v>6</v>
      </c>
      <c r="P54" s="623" t="s">
        <v>3432</v>
      </c>
      <c r="Q54" s="617" t="s">
        <v>3404</v>
      </c>
      <c r="R54" s="592">
        <v>2023</v>
      </c>
      <c r="S54" s="617" t="s">
        <v>3433</v>
      </c>
      <c r="T54" s="598" t="s">
        <v>3434</v>
      </c>
      <c r="U54" s="598" t="s">
        <v>3435</v>
      </c>
      <c r="V54" s="601" t="s">
        <v>3436</v>
      </c>
      <c r="W54" s="617">
        <v>2</v>
      </c>
      <c r="X54" s="601" t="s">
        <v>3437</v>
      </c>
      <c r="Y54" s="601" t="s">
        <v>3438</v>
      </c>
      <c r="Z54" s="601" t="s">
        <v>3439</v>
      </c>
      <c r="AA54" s="601" t="s">
        <v>3440</v>
      </c>
      <c r="AB54" s="603">
        <v>45293</v>
      </c>
      <c r="AC54" s="603">
        <v>45619</v>
      </c>
      <c r="AD54" s="603"/>
      <c r="AE54" s="603"/>
      <c r="AF54" s="603"/>
      <c r="AG54" s="605">
        <v>0</v>
      </c>
      <c r="AH54" s="605">
        <v>0</v>
      </c>
      <c r="AI54" s="605">
        <v>0</v>
      </c>
      <c r="AJ54" s="605">
        <v>0</v>
      </c>
      <c r="AK54" s="644">
        <v>0</v>
      </c>
      <c r="AL54" s="645" t="s">
        <v>48</v>
      </c>
      <c r="AM54" s="605"/>
      <c r="AN54" s="651"/>
      <c r="AO54" s="651"/>
      <c r="AP54" s="651"/>
      <c r="AQ54" s="651"/>
      <c r="AR54" s="651"/>
      <c r="AS54" s="651"/>
      <c r="AT54" s="645">
        <f t="shared" si="0"/>
        <v>290</v>
      </c>
      <c r="AU54" s="645" t="s">
        <v>267</v>
      </c>
    </row>
    <row r="55" spans="1:47" ht="89.25" customHeight="1" thickBot="1" x14ac:dyDescent="0.25">
      <c r="A55" s="592" t="s">
        <v>3441</v>
      </c>
      <c r="B55" s="592" t="s">
        <v>3398</v>
      </c>
      <c r="C55" s="598" t="s">
        <v>3399</v>
      </c>
      <c r="D55" s="592" t="s">
        <v>3400</v>
      </c>
      <c r="E55" s="598"/>
      <c r="F55" s="591" t="s">
        <v>3012</v>
      </c>
      <c r="G55" s="591" t="s">
        <v>3015</v>
      </c>
      <c r="H55" s="599" t="s">
        <v>3414</v>
      </c>
      <c r="I55" s="600" t="s">
        <v>3014</v>
      </c>
      <c r="J55" s="600" t="s">
        <v>84</v>
      </c>
      <c r="K55" s="600" t="s">
        <v>84</v>
      </c>
      <c r="L55" s="592"/>
      <c r="M55" s="592"/>
      <c r="N55" s="592"/>
      <c r="O55" s="617" t="s">
        <v>6</v>
      </c>
      <c r="P55" s="623" t="s">
        <v>3432</v>
      </c>
      <c r="Q55" s="617" t="s">
        <v>3404</v>
      </c>
      <c r="R55" s="592">
        <v>2023</v>
      </c>
      <c r="S55" s="617" t="s">
        <v>3433</v>
      </c>
      <c r="T55" s="598" t="s">
        <v>3434</v>
      </c>
      <c r="U55" s="598" t="s">
        <v>3442</v>
      </c>
      <c r="V55" s="601" t="s">
        <v>3443</v>
      </c>
      <c r="W55" s="617">
        <v>3</v>
      </c>
      <c r="X55" s="601" t="s">
        <v>3437</v>
      </c>
      <c r="Y55" s="601" t="s">
        <v>3438</v>
      </c>
      <c r="Z55" s="601" t="s">
        <v>3439</v>
      </c>
      <c r="AA55" s="601" t="s">
        <v>3444</v>
      </c>
      <c r="AB55" s="603">
        <v>45597</v>
      </c>
      <c r="AC55" s="603">
        <v>45322</v>
      </c>
      <c r="AD55" s="603"/>
      <c r="AE55" s="603"/>
      <c r="AF55" s="603"/>
      <c r="AG55" s="605">
        <v>0</v>
      </c>
      <c r="AH55" s="605">
        <v>0</v>
      </c>
      <c r="AI55" s="605">
        <v>0</v>
      </c>
      <c r="AJ55" s="605">
        <v>0</v>
      </c>
      <c r="AK55" s="644">
        <v>0</v>
      </c>
      <c r="AL55" s="645" t="s">
        <v>48</v>
      </c>
      <c r="AM55" s="605"/>
      <c r="AN55" s="651"/>
      <c r="AO55" s="651"/>
      <c r="AP55" s="651"/>
      <c r="AQ55" s="651"/>
      <c r="AR55" s="651"/>
      <c r="AS55" s="651"/>
      <c r="AT55" s="645">
        <f t="shared" si="0"/>
        <v>-7</v>
      </c>
      <c r="AU55" s="645" t="s">
        <v>198</v>
      </c>
    </row>
    <row r="56" spans="1:47" ht="36.75" customHeight="1" thickBot="1" x14ac:dyDescent="0.25">
      <c r="A56" s="592" t="s">
        <v>3445</v>
      </c>
      <c r="B56" s="617" t="s">
        <v>2832</v>
      </c>
      <c r="C56" s="618" t="s">
        <v>2834</v>
      </c>
      <c r="D56" s="618" t="s">
        <v>2604</v>
      </c>
      <c r="E56" s="598"/>
      <c r="F56" s="617" t="s">
        <v>2832</v>
      </c>
      <c r="G56" s="617" t="s">
        <v>2833</v>
      </c>
      <c r="H56" s="618" t="s">
        <v>2834</v>
      </c>
      <c r="I56" s="618" t="s">
        <v>2604</v>
      </c>
      <c r="J56" s="618" t="s">
        <v>3090</v>
      </c>
      <c r="K56" s="618" t="s">
        <v>2666</v>
      </c>
      <c r="L56" s="592"/>
      <c r="M56" s="592"/>
      <c r="N56" s="592"/>
      <c r="O56" s="617" t="s">
        <v>6</v>
      </c>
      <c r="P56" s="623">
        <v>1</v>
      </c>
      <c r="Q56" s="617" t="s">
        <v>3446</v>
      </c>
      <c r="R56" s="592">
        <v>2023</v>
      </c>
      <c r="S56" s="617" t="s">
        <v>3447</v>
      </c>
      <c r="T56" s="598" t="s">
        <v>3448</v>
      </c>
      <c r="U56" s="598" t="s">
        <v>3449</v>
      </c>
      <c r="V56" s="603" t="s">
        <v>3450</v>
      </c>
      <c r="W56" s="617">
        <v>1</v>
      </c>
      <c r="X56" s="603" t="s">
        <v>3451</v>
      </c>
      <c r="Y56" s="603" t="s">
        <v>3452</v>
      </c>
      <c r="Z56" s="667">
        <v>1</v>
      </c>
      <c r="AA56" s="603" t="s">
        <v>3453</v>
      </c>
      <c r="AB56" s="603">
        <v>45275</v>
      </c>
      <c r="AC56" s="603">
        <v>45471</v>
      </c>
      <c r="AD56" s="603"/>
      <c r="AE56" s="603"/>
      <c r="AF56" s="603"/>
      <c r="AG56" s="605">
        <v>0</v>
      </c>
      <c r="AH56" s="605">
        <v>0</v>
      </c>
      <c r="AI56" s="605">
        <v>0</v>
      </c>
      <c r="AJ56" s="605">
        <v>0</v>
      </c>
      <c r="AK56" s="644">
        <v>0</v>
      </c>
      <c r="AL56" s="645" t="s">
        <v>48</v>
      </c>
      <c r="AM56" s="605"/>
      <c r="AN56" s="651"/>
      <c r="AO56" s="651"/>
      <c r="AP56" s="651"/>
      <c r="AQ56" s="651"/>
      <c r="AR56" s="651"/>
      <c r="AS56" s="651"/>
      <c r="AT56" s="645">
        <f t="shared" si="0"/>
        <v>142</v>
      </c>
      <c r="AU56" s="645" t="s">
        <v>267</v>
      </c>
    </row>
    <row r="57" spans="1:47" ht="166.5" customHeight="1" x14ac:dyDescent="0.2">
      <c r="A57" s="592" t="s">
        <v>3454</v>
      </c>
      <c r="B57" s="617" t="s">
        <v>2832</v>
      </c>
      <c r="C57" s="618" t="s">
        <v>2834</v>
      </c>
      <c r="D57" s="618" t="s">
        <v>2604</v>
      </c>
      <c r="E57" s="598"/>
      <c r="F57" s="617" t="s">
        <v>2832</v>
      </c>
      <c r="G57" s="617" t="s">
        <v>2833</v>
      </c>
      <c r="H57" s="618" t="s">
        <v>2834</v>
      </c>
      <c r="I57" s="618" t="s">
        <v>2604</v>
      </c>
      <c r="J57" s="618" t="s">
        <v>3090</v>
      </c>
      <c r="K57" s="618" t="s">
        <v>2666</v>
      </c>
      <c r="L57" s="592"/>
      <c r="M57" s="592"/>
      <c r="N57" s="592"/>
      <c r="O57" s="617" t="s">
        <v>6</v>
      </c>
      <c r="P57" s="623">
        <v>3</v>
      </c>
      <c r="Q57" s="617" t="s">
        <v>3446</v>
      </c>
      <c r="R57" s="592">
        <v>2023</v>
      </c>
      <c r="S57" s="617" t="s">
        <v>3455</v>
      </c>
      <c r="T57" s="598" t="s">
        <v>3456</v>
      </c>
      <c r="U57" s="598" t="s">
        <v>3457</v>
      </c>
      <c r="V57" s="603" t="s">
        <v>3458</v>
      </c>
      <c r="W57" s="617">
        <v>1</v>
      </c>
      <c r="X57" s="603" t="s">
        <v>3459</v>
      </c>
      <c r="Y57" s="603" t="s">
        <v>3460</v>
      </c>
      <c r="Z57" s="667">
        <v>1</v>
      </c>
      <c r="AA57" s="603" t="s">
        <v>3461</v>
      </c>
      <c r="AB57" s="603">
        <v>45275</v>
      </c>
      <c r="AC57" s="603">
        <v>45471</v>
      </c>
      <c r="AD57" s="603"/>
      <c r="AE57" s="603"/>
      <c r="AF57" s="603"/>
      <c r="AG57" s="605">
        <v>0</v>
      </c>
      <c r="AH57" s="605">
        <v>0</v>
      </c>
      <c r="AI57" s="605">
        <v>0</v>
      </c>
      <c r="AJ57" s="605">
        <v>0</v>
      </c>
      <c r="AK57" s="644">
        <v>0</v>
      </c>
      <c r="AL57" s="645" t="s">
        <v>48</v>
      </c>
      <c r="AM57" s="605"/>
      <c r="AN57" s="693">
        <v>45400</v>
      </c>
      <c r="AO57" s="694" t="s">
        <v>3725</v>
      </c>
      <c r="AP57" s="694" t="s">
        <v>3726</v>
      </c>
      <c r="AQ57" s="651" t="s">
        <v>3677</v>
      </c>
      <c r="AR57" s="642">
        <v>1</v>
      </c>
      <c r="AS57" s="651" t="s">
        <v>3727</v>
      </c>
      <c r="AT57" s="645">
        <f t="shared" si="0"/>
        <v>142</v>
      </c>
      <c r="AU57" s="645" t="s">
        <v>267</v>
      </c>
    </row>
    <row r="58" spans="1:47" ht="76.5" customHeight="1" thickBot="1" x14ac:dyDescent="0.25">
      <c r="A58" s="592" t="s">
        <v>3462</v>
      </c>
      <c r="B58" s="617" t="s">
        <v>2832</v>
      </c>
      <c r="C58" s="618" t="s">
        <v>2834</v>
      </c>
      <c r="D58" s="618" t="s">
        <v>2604</v>
      </c>
      <c r="E58" s="598"/>
      <c r="F58" s="617" t="s">
        <v>2832</v>
      </c>
      <c r="G58" s="617" t="s">
        <v>2833</v>
      </c>
      <c r="H58" s="618" t="s">
        <v>2834</v>
      </c>
      <c r="I58" s="618" t="s">
        <v>2604</v>
      </c>
      <c r="J58" s="618" t="s">
        <v>3090</v>
      </c>
      <c r="K58" s="618" t="s">
        <v>2666</v>
      </c>
      <c r="L58" s="592"/>
      <c r="M58" s="592"/>
      <c r="N58" s="592"/>
      <c r="O58" s="617" t="s">
        <v>6</v>
      </c>
      <c r="P58" s="623">
        <v>4</v>
      </c>
      <c r="Q58" s="617" t="s">
        <v>3446</v>
      </c>
      <c r="R58" s="592">
        <v>2023</v>
      </c>
      <c r="S58" s="617" t="s">
        <v>3463</v>
      </c>
      <c r="T58" s="598" t="s">
        <v>3464</v>
      </c>
      <c r="U58" s="598" t="s">
        <v>3465</v>
      </c>
      <c r="V58" s="603" t="s">
        <v>3466</v>
      </c>
      <c r="W58" s="617">
        <v>1</v>
      </c>
      <c r="X58" s="603" t="s">
        <v>3467</v>
      </c>
      <c r="Y58" s="603" t="s">
        <v>3468</v>
      </c>
      <c r="Z58" s="667">
        <v>1</v>
      </c>
      <c r="AA58" s="603" t="s">
        <v>3469</v>
      </c>
      <c r="AB58" s="603">
        <v>45275</v>
      </c>
      <c r="AC58" s="603">
        <v>45471</v>
      </c>
      <c r="AD58" s="603"/>
      <c r="AE58" s="603"/>
      <c r="AF58" s="603"/>
      <c r="AG58" s="605">
        <v>0</v>
      </c>
      <c r="AH58" s="605">
        <v>0</v>
      </c>
      <c r="AI58" s="605">
        <v>0</v>
      </c>
      <c r="AJ58" s="605">
        <v>0</v>
      </c>
      <c r="AK58" s="644">
        <v>0</v>
      </c>
      <c r="AL58" s="645" t="s">
        <v>48</v>
      </c>
      <c r="AM58" s="605"/>
      <c r="AN58" s="651"/>
      <c r="AO58" s="651"/>
      <c r="AP58" s="651"/>
      <c r="AQ58" s="651"/>
      <c r="AR58" s="651"/>
      <c r="AS58" s="651"/>
      <c r="AT58" s="645">
        <f t="shared" si="0"/>
        <v>142</v>
      </c>
      <c r="AU58" s="645" t="s">
        <v>267</v>
      </c>
    </row>
    <row r="59" spans="1:47" ht="76.5" customHeight="1" thickBot="1" x14ac:dyDescent="0.25">
      <c r="A59" s="592" t="s">
        <v>3470</v>
      </c>
      <c r="B59" s="617" t="s">
        <v>2832</v>
      </c>
      <c r="C59" s="618" t="s">
        <v>2834</v>
      </c>
      <c r="D59" s="618" t="s">
        <v>2604</v>
      </c>
      <c r="E59" s="598"/>
      <c r="F59" s="617" t="s">
        <v>2832</v>
      </c>
      <c r="G59" s="617" t="s">
        <v>2833</v>
      </c>
      <c r="H59" s="618" t="s">
        <v>2834</v>
      </c>
      <c r="I59" s="618" t="s">
        <v>2604</v>
      </c>
      <c r="J59" s="618" t="s">
        <v>3090</v>
      </c>
      <c r="K59" s="618" t="s">
        <v>2666</v>
      </c>
      <c r="L59" s="592"/>
      <c r="M59" s="592"/>
      <c r="N59" s="592"/>
      <c r="O59" s="617" t="s">
        <v>6</v>
      </c>
      <c r="P59" s="623">
        <v>5</v>
      </c>
      <c r="Q59" s="617" t="s">
        <v>3446</v>
      </c>
      <c r="R59" s="592">
        <v>2023</v>
      </c>
      <c r="S59" s="617" t="s">
        <v>3471</v>
      </c>
      <c r="T59" s="598" t="s">
        <v>3472</v>
      </c>
      <c r="U59" s="598" t="s">
        <v>3473</v>
      </c>
      <c r="V59" s="603" t="s">
        <v>3474</v>
      </c>
      <c r="W59" s="617">
        <v>1</v>
      </c>
      <c r="X59" s="603" t="s">
        <v>3475</v>
      </c>
      <c r="Y59" s="603" t="s">
        <v>3476</v>
      </c>
      <c r="Z59" s="667">
        <v>1</v>
      </c>
      <c r="AA59" s="603" t="s">
        <v>3477</v>
      </c>
      <c r="AB59" s="603">
        <v>45275</v>
      </c>
      <c r="AC59" s="603">
        <v>45471</v>
      </c>
      <c r="AD59" s="603"/>
      <c r="AE59" s="603"/>
      <c r="AF59" s="603"/>
      <c r="AG59" s="605">
        <v>0</v>
      </c>
      <c r="AH59" s="605">
        <v>0</v>
      </c>
      <c r="AI59" s="605">
        <v>0</v>
      </c>
      <c r="AJ59" s="605">
        <v>0</v>
      </c>
      <c r="AK59" s="644">
        <v>0</v>
      </c>
      <c r="AL59" s="645" t="s">
        <v>48</v>
      </c>
      <c r="AM59" s="605"/>
      <c r="AN59" s="651"/>
      <c r="AO59" s="651"/>
      <c r="AP59" s="651"/>
      <c r="AQ59" s="651"/>
      <c r="AR59" s="651"/>
      <c r="AS59" s="651"/>
      <c r="AT59" s="645">
        <f t="shared" si="0"/>
        <v>142</v>
      </c>
      <c r="AU59" s="645" t="s">
        <v>267</v>
      </c>
    </row>
    <row r="60" spans="1:47" ht="76.5" customHeight="1" thickBot="1" x14ac:dyDescent="0.25">
      <c r="A60" s="592" t="s">
        <v>3478</v>
      </c>
      <c r="B60" s="617" t="s">
        <v>2832</v>
      </c>
      <c r="C60" s="618" t="s">
        <v>2834</v>
      </c>
      <c r="D60" s="618" t="s">
        <v>2604</v>
      </c>
      <c r="E60" s="598"/>
      <c r="F60" s="617" t="s">
        <v>2832</v>
      </c>
      <c r="G60" s="617" t="s">
        <v>2833</v>
      </c>
      <c r="H60" s="618" t="s">
        <v>2834</v>
      </c>
      <c r="I60" s="618" t="s">
        <v>2604</v>
      </c>
      <c r="J60" s="618" t="s">
        <v>3090</v>
      </c>
      <c r="K60" s="618" t="s">
        <v>2666</v>
      </c>
      <c r="L60" s="592"/>
      <c r="M60" s="592"/>
      <c r="N60" s="592"/>
      <c r="O60" s="617" t="s">
        <v>6</v>
      </c>
      <c r="P60" s="623">
        <v>5</v>
      </c>
      <c r="Q60" s="617" t="s">
        <v>3446</v>
      </c>
      <c r="R60" s="592">
        <v>2023</v>
      </c>
      <c r="S60" s="617" t="s">
        <v>3471</v>
      </c>
      <c r="T60" s="598" t="s">
        <v>3472</v>
      </c>
      <c r="U60" s="598" t="s">
        <v>3479</v>
      </c>
      <c r="V60" s="603" t="s">
        <v>3480</v>
      </c>
      <c r="W60" s="617">
        <v>2</v>
      </c>
      <c r="X60" s="603" t="s">
        <v>3481</v>
      </c>
      <c r="Y60" s="603" t="s">
        <v>3482</v>
      </c>
      <c r="Z60" s="667">
        <v>1</v>
      </c>
      <c r="AA60" s="603" t="s">
        <v>3483</v>
      </c>
      <c r="AB60" s="603">
        <v>45275</v>
      </c>
      <c r="AC60" s="603">
        <v>45289</v>
      </c>
      <c r="AD60" s="603"/>
      <c r="AE60" s="603"/>
      <c r="AF60" s="603"/>
      <c r="AG60" s="640">
        <v>45310</v>
      </c>
      <c r="AH60" s="605" t="s">
        <v>2866</v>
      </c>
      <c r="AI60" s="605" t="s">
        <v>2898</v>
      </c>
      <c r="AJ60" s="605" t="s">
        <v>2841</v>
      </c>
      <c r="AK60" s="644">
        <v>0</v>
      </c>
      <c r="AL60" s="645" t="s">
        <v>198</v>
      </c>
      <c r="AM60" s="605"/>
      <c r="AN60" s="651"/>
      <c r="AO60" s="651"/>
      <c r="AP60" s="651"/>
      <c r="AQ60" s="651"/>
      <c r="AR60" s="651"/>
      <c r="AS60" s="651"/>
      <c r="AT60" s="645">
        <f t="shared" si="0"/>
        <v>-40</v>
      </c>
      <c r="AU60" s="645" t="s">
        <v>198</v>
      </c>
    </row>
    <row r="61" spans="1:47" ht="167.25" customHeight="1" x14ac:dyDescent="0.2">
      <c r="A61" s="592" t="s">
        <v>3484</v>
      </c>
      <c r="B61" s="617" t="s">
        <v>2832</v>
      </c>
      <c r="C61" s="618" t="s">
        <v>2834</v>
      </c>
      <c r="D61" s="618" t="s">
        <v>2604</v>
      </c>
      <c r="E61" s="598"/>
      <c r="F61" s="617" t="s">
        <v>2832</v>
      </c>
      <c r="G61" s="617" t="s">
        <v>2833</v>
      </c>
      <c r="H61" s="618" t="s">
        <v>2834</v>
      </c>
      <c r="I61" s="618" t="s">
        <v>2604</v>
      </c>
      <c r="J61" s="618" t="s">
        <v>3090</v>
      </c>
      <c r="K61" s="618" t="s">
        <v>2666</v>
      </c>
      <c r="L61" s="592"/>
      <c r="M61" s="592"/>
      <c r="N61" s="592"/>
      <c r="O61" s="617" t="s">
        <v>6</v>
      </c>
      <c r="P61" s="623">
        <v>6</v>
      </c>
      <c r="Q61" s="617" t="s">
        <v>3446</v>
      </c>
      <c r="R61" s="592">
        <v>2023</v>
      </c>
      <c r="S61" s="617" t="s">
        <v>3485</v>
      </c>
      <c r="T61" s="598" t="s">
        <v>3486</v>
      </c>
      <c r="U61" s="598" t="s">
        <v>3487</v>
      </c>
      <c r="V61" s="603" t="s">
        <v>3488</v>
      </c>
      <c r="W61" s="617">
        <v>1</v>
      </c>
      <c r="X61" s="603" t="s">
        <v>3489</v>
      </c>
      <c r="Y61" s="603" t="s">
        <v>3490</v>
      </c>
      <c r="Z61" s="667">
        <v>1</v>
      </c>
      <c r="AA61" s="603" t="s">
        <v>3491</v>
      </c>
      <c r="AB61" s="603">
        <v>45275</v>
      </c>
      <c r="AC61" s="603">
        <v>45289</v>
      </c>
      <c r="AD61" s="603"/>
      <c r="AE61" s="603"/>
      <c r="AF61" s="603"/>
      <c r="AG61" s="640">
        <v>45310</v>
      </c>
      <c r="AH61" s="605" t="s">
        <v>2866</v>
      </c>
      <c r="AI61" s="605" t="s">
        <v>2898</v>
      </c>
      <c r="AJ61" s="605" t="s">
        <v>2841</v>
      </c>
      <c r="AK61" s="644">
        <v>0</v>
      </c>
      <c r="AL61" s="645" t="s">
        <v>198</v>
      </c>
      <c r="AM61" s="605"/>
      <c r="AN61" s="640">
        <v>45337</v>
      </c>
      <c r="AO61" s="670" t="s">
        <v>3728</v>
      </c>
      <c r="AP61" s="670" t="s">
        <v>3729</v>
      </c>
      <c r="AQ61" s="651" t="s">
        <v>3677</v>
      </c>
      <c r="AR61" s="642">
        <v>1</v>
      </c>
      <c r="AS61" s="651" t="s">
        <v>155</v>
      </c>
      <c r="AT61" s="645">
        <f t="shared" si="0"/>
        <v>-40</v>
      </c>
      <c r="AU61" s="645" t="s">
        <v>198</v>
      </c>
    </row>
    <row r="62" spans="1:47" ht="102" customHeight="1" thickBot="1" x14ac:dyDescent="0.25">
      <c r="A62" s="592" t="s">
        <v>3492</v>
      </c>
      <c r="B62" s="617" t="s">
        <v>2832</v>
      </c>
      <c r="C62" s="618" t="s">
        <v>2834</v>
      </c>
      <c r="D62" s="618" t="s">
        <v>2604</v>
      </c>
      <c r="E62" s="598"/>
      <c r="F62" s="617" t="s">
        <v>2832</v>
      </c>
      <c r="G62" s="617" t="s">
        <v>2833</v>
      </c>
      <c r="H62" s="618" t="s">
        <v>2834</v>
      </c>
      <c r="I62" s="618" t="s">
        <v>2604</v>
      </c>
      <c r="J62" s="618" t="s">
        <v>3090</v>
      </c>
      <c r="K62" s="618" t="s">
        <v>2666</v>
      </c>
      <c r="L62" s="592"/>
      <c r="M62" s="592"/>
      <c r="N62" s="592"/>
      <c r="O62" s="617" t="s">
        <v>6</v>
      </c>
      <c r="P62" s="623">
        <v>7</v>
      </c>
      <c r="Q62" s="617" t="s">
        <v>3446</v>
      </c>
      <c r="R62" s="592">
        <v>2023</v>
      </c>
      <c r="S62" s="617" t="s">
        <v>3493</v>
      </c>
      <c r="T62" s="598" t="s">
        <v>3494</v>
      </c>
      <c r="U62" s="598" t="s">
        <v>3495</v>
      </c>
      <c r="V62" s="603" t="s">
        <v>3496</v>
      </c>
      <c r="W62" s="617">
        <v>1</v>
      </c>
      <c r="X62" s="603" t="s">
        <v>3467</v>
      </c>
      <c r="Y62" s="603" t="s">
        <v>3468</v>
      </c>
      <c r="Z62" s="667">
        <v>1</v>
      </c>
      <c r="AA62" s="603" t="s">
        <v>3469</v>
      </c>
      <c r="AB62" s="603">
        <v>45275</v>
      </c>
      <c r="AC62" s="603">
        <v>45471</v>
      </c>
      <c r="AD62" s="603"/>
      <c r="AE62" s="603"/>
      <c r="AF62" s="603"/>
      <c r="AG62" s="605">
        <v>0</v>
      </c>
      <c r="AH62" s="605">
        <v>0</v>
      </c>
      <c r="AI62" s="605">
        <v>0</v>
      </c>
      <c r="AJ62" s="605">
        <v>0</v>
      </c>
      <c r="AK62" s="644">
        <v>0</v>
      </c>
      <c r="AL62" s="645" t="s">
        <v>48</v>
      </c>
      <c r="AM62" s="605"/>
      <c r="AN62" s="651"/>
      <c r="AO62" s="651"/>
      <c r="AP62" s="651"/>
      <c r="AQ62" s="651"/>
      <c r="AR62" s="651"/>
      <c r="AS62" s="651"/>
      <c r="AT62" s="645">
        <f t="shared" si="0"/>
        <v>142</v>
      </c>
      <c r="AU62" s="645" t="s">
        <v>267</v>
      </c>
    </row>
    <row r="63" spans="1:47" ht="51" customHeight="1" thickBot="1" x14ac:dyDescent="0.25">
      <c r="A63" s="592" t="s">
        <v>3497</v>
      </c>
      <c r="B63" s="617" t="s">
        <v>2832</v>
      </c>
      <c r="C63" s="618" t="s">
        <v>2834</v>
      </c>
      <c r="D63" s="618" t="s">
        <v>2604</v>
      </c>
      <c r="E63" s="598"/>
      <c r="F63" s="617" t="s">
        <v>2832</v>
      </c>
      <c r="G63" s="617" t="s">
        <v>2833</v>
      </c>
      <c r="H63" s="618" t="s">
        <v>2834</v>
      </c>
      <c r="I63" s="618" t="s">
        <v>2604</v>
      </c>
      <c r="J63" s="618" t="s">
        <v>3090</v>
      </c>
      <c r="K63" s="618" t="s">
        <v>2666</v>
      </c>
      <c r="L63" s="592"/>
      <c r="M63" s="592"/>
      <c r="N63" s="592"/>
      <c r="O63" s="617" t="s">
        <v>6</v>
      </c>
      <c r="P63" s="623">
        <v>9</v>
      </c>
      <c r="Q63" s="617" t="s">
        <v>3446</v>
      </c>
      <c r="R63" s="592">
        <v>2023</v>
      </c>
      <c r="S63" s="617" t="s">
        <v>3498</v>
      </c>
      <c r="T63" s="598" t="s">
        <v>3499</v>
      </c>
      <c r="U63" s="598" t="s">
        <v>3500</v>
      </c>
      <c r="V63" s="603" t="s">
        <v>3501</v>
      </c>
      <c r="W63" s="617">
        <v>1</v>
      </c>
      <c r="X63" s="603" t="s">
        <v>3502</v>
      </c>
      <c r="Y63" s="603" t="s">
        <v>3503</v>
      </c>
      <c r="Z63" s="667">
        <v>1</v>
      </c>
      <c r="AA63" s="603" t="s">
        <v>3504</v>
      </c>
      <c r="AB63" s="603">
        <v>45275</v>
      </c>
      <c r="AC63" s="603">
        <v>45471</v>
      </c>
      <c r="AD63" s="603"/>
      <c r="AE63" s="603"/>
      <c r="AF63" s="603"/>
      <c r="AG63" s="605">
        <v>0</v>
      </c>
      <c r="AH63" s="605">
        <v>0</v>
      </c>
      <c r="AI63" s="605">
        <v>0</v>
      </c>
      <c r="AJ63" s="605">
        <v>0</v>
      </c>
      <c r="AK63" s="644">
        <v>0</v>
      </c>
      <c r="AL63" s="645" t="s">
        <v>48</v>
      </c>
      <c r="AM63" s="605"/>
      <c r="AN63" s="651"/>
      <c r="AO63" s="651"/>
      <c r="AP63" s="651"/>
      <c r="AQ63" s="651"/>
      <c r="AR63" s="651"/>
      <c r="AS63" s="651"/>
      <c r="AT63" s="645">
        <f t="shared" si="0"/>
        <v>142</v>
      </c>
      <c r="AU63" s="645" t="s">
        <v>267</v>
      </c>
    </row>
    <row r="64" spans="1:47" ht="51" customHeight="1" thickBot="1" x14ac:dyDescent="0.25">
      <c r="A64" s="592" t="s">
        <v>3505</v>
      </c>
      <c r="B64" s="617" t="s">
        <v>2832</v>
      </c>
      <c r="C64" s="618" t="s">
        <v>2834</v>
      </c>
      <c r="D64" s="618" t="s">
        <v>2604</v>
      </c>
      <c r="E64" s="598"/>
      <c r="F64" s="617" t="s">
        <v>2832</v>
      </c>
      <c r="G64" s="617" t="s">
        <v>2833</v>
      </c>
      <c r="H64" s="618" t="s">
        <v>2834</v>
      </c>
      <c r="I64" s="618" t="s">
        <v>2604</v>
      </c>
      <c r="J64" s="618" t="s">
        <v>3090</v>
      </c>
      <c r="K64" s="618" t="s">
        <v>2666</v>
      </c>
      <c r="L64" s="592"/>
      <c r="M64" s="592"/>
      <c r="N64" s="592"/>
      <c r="O64" s="617" t="s">
        <v>6</v>
      </c>
      <c r="P64" s="623">
        <v>10</v>
      </c>
      <c r="Q64" s="617" t="s">
        <v>3446</v>
      </c>
      <c r="R64" s="592">
        <v>2023</v>
      </c>
      <c r="S64" s="617" t="s">
        <v>3506</v>
      </c>
      <c r="T64" s="598" t="s">
        <v>3507</v>
      </c>
      <c r="U64" s="598" t="s">
        <v>3508</v>
      </c>
      <c r="V64" s="603" t="s">
        <v>3509</v>
      </c>
      <c r="W64" s="617">
        <v>1</v>
      </c>
      <c r="X64" s="603" t="s">
        <v>3510</v>
      </c>
      <c r="Y64" s="603" t="s">
        <v>3511</v>
      </c>
      <c r="Z64" s="667">
        <v>1</v>
      </c>
      <c r="AA64" s="603" t="s">
        <v>3512</v>
      </c>
      <c r="AB64" s="603">
        <v>45275</v>
      </c>
      <c r="AC64" s="603">
        <v>45471</v>
      </c>
      <c r="AD64" s="603"/>
      <c r="AE64" s="603"/>
      <c r="AF64" s="603"/>
      <c r="AG64" s="605">
        <v>0</v>
      </c>
      <c r="AH64" s="605">
        <v>0</v>
      </c>
      <c r="AI64" s="605">
        <v>0</v>
      </c>
      <c r="AJ64" s="605">
        <v>0</v>
      </c>
      <c r="AK64" s="644">
        <v>0</v>
      </c>
      <c r="AL64" s="645" t="s">
        <v>48</v>
      </c>
      <c r="AM64" s="605"/>
      <c r="AN64" s="651"/>
      <c r="AO64" s="651"/>
      <c r="AP64" s="651"/>
      <c r="AQ64" s="651"/>
      <c r="AR64" s="651"/>
      <c r="AS64" s="651"/>
      <c r="AT64" s="645">
        <f t="shared" si="0"/>
        <v>142</v>
      </c>
      <c r="AU64" s="645" t="s">
        <v>267</v>
      </c>
    </row>
    <row r="65" spans="1:47" ht="76.5" customHeight="1" thickBot="1" x14ac:dyDescent="0.25">
      <c r="A65" s="592" t="s">
        <v>3513</v>
      </c>
      <c r="B65" s="617" t="s">
        <v>2832</v>
      </c>
      <c r="C65" s="618" t="s">
        <v>2834</v>
      </c>
      <c r="D65" s="618" t="s">
        <v>2604</v>
      </c>
      <c r="E65" s="598"/>
      <c r="F65" s="617" t="s">
        <v>2832</v>
      </c>
      <c r="G65" s="617" t="s">
        <v>2833</v>
      </c>
      <c r="H65" s="618" t="s">
        <v>2834</v>
      </c>
      <c r="I65" s="618" t="s">
        <v>2604</v>
      </c>
      <c r="J65" s="618" t="s">
        <v>3090</v>
      </c>
      <c r="K65" s="618" t="s">
        <v>2666</v>
      </c>
      <c r="L65" s="592"/>
      <c r="M65" s="592"/>
      <c r="N65" s="592"/>
      <c r="O65" s="617" t="s">
        <v>6</v>
      </c>
      <c r="P65" s="623">
        <v>11</v>
      </c>
      <c r="Q65" s="617" t="s">
        <v>3446</v>
      </c>
      <c r="R65" s="592">
        <v>2023</v>
      </c>
      <c r="S65" s="617" t="s">
        <v>3514</v>
      </c>
      <c r="T65" s="598" t="s">
        <v>3515</v>
      </c>
      <c r="U65" s="598" t="s">
        <v>3516</v>
      </c>
      <c r="V65" s="603" t="s">
        <v>3517</v>
      </c>
      <c r="W65" s="617">
        <v>1</v>
      </c>
      <c r="X65" s="603" t="s">
        <v>3136</v>
      </c>
      <c r="Y65" s="603" t="s">
        <v>3518</v>
      </c>
      <c r="Z65" s="667">
        <v>1</v>
      </c>
      <c r="AA65" s="603" t="s">
        <v>3519</v>
      </c>
      <c r="AB65" s="603">
        <v>45275</v>
      </c>
      <c r="AC65" s="603">
        <v>45471</v>
      </c>
      <c r="AD65" s="603"/>
      <c r="AE65" s="603"/>
      <c r="AF65" s="603"/>
      <c r="AG65" s="605">
        <v>0</v>
      </c>
      <c r="AH65" s="605">
        <v>0</v>
      </c>
      <c r="AI65" s="605">
        <v>0</v>
      </c>
      <c r="AJ65" s="605">
        <v>0</v>
      </c>
      <c r="AK65" s="644">
        <v>0</v>
      </c>
      <c r="AL65" s="645" t="s">
        <v>48</v>
      </c>
      <c r="AM65" s="605"/>
      <c r="AN65" s="651"/>
      <c r="AO65" s="651"/>
      <c r="AP65" s="651"/>
      <c r="AQ65" s="651"/>
      <c r="AR65" s="651"/>
      <c r="AS65" s="651"/>
      <c r="AT65" s="645">
        <f t="shared" si="0"/>
        <v>142</v>
      </c>
      <c r="AU65" s="645" t="s">
        <v>267</v>
      </c>
    </row>
    <row r="66" spans="1:47" s="629" customFormat="1" ht="129.75" customHeight="1" x14ac:dyDescent="0.2">
      <c r="A66" s="592" t="s">
        <v>3520</v>
      </c>
      <c r="B66" s="630" t="s">
        <v>2602</v>
      </c>
      <c r="C66" s="631" t="s">
        <v>2834</v>
      </c>
      <c r="D66" s="631" t="s">
        <v>2604</v>
      </c>
      <c r="E66" s="598"/>
      <c r="F66" s="630" t="s">
        <v>2602</v>
      </c>
      <c r="G66" s="630" t="s">
        <v>3521</v>
      </c>
      <c r="H66" s="631" t="s">
        <v>2834</v>
      </c>
      <c r="I66" s="631" t="s">
        <v>2604</v>
      </c>
      <c r="J66" s="631" t="s">
        <v>3522</v>
      </c>
      <c r="K66" s="631" t="s">
        <v>2606</v>
      </c>
      <c r="L66" s="592"/>
      <c r="M66" s="592"/>
      <c r="N66" s="592"/>
      <c r="O66" s="630" t="s">
        <v>6</v>
      </c>
      <c r="P66" s="623">
        <v>1</v>
      </c>
      <c r="Q66" s="592" t="s">
        <v>3523</v>
      </c>
      <c r="R66" s="592">
        <v>2023</v>
      </c>
      <c r="S66" s="630" t="s">
        <v>3524</v>
      </c>
      <c r="T66" s="598" t="s">
        <v>3525</v>
      </c>
      <c r="U66" s="598" t="s">
        <v>3526</v>
      </c>
      <c r="V66" s="603" t="s">
        <v>3527</v>
      </c>
      <c r="W66" s="632">
        <v>1</v>
      </c>
      <c r="X66" s="603" t="s">
        <v>3528</v>
      </c>
      <c r="Y66" s="603" t="s">
        <v>3529</v>
      </c>
      <c r="Z66" s="667">
        <v>1</v>
      </c>
      <c r="AA66" s="667" t="s">
        <v>3528</v>
      </c>
      <c r="AB66" s="603">
        <v>45306</v>
      </c>
      <c r="AC66" s="603">
        <v>45380</v>
      </c>
      <c r="AD66" s="603"/>
      <c r="AE66" s="604"/>
      <c r="AF66" s="604"/>
      <c r="AG66" s="605">
        <v>0</v>
      </c>
      <c r="AH66" s="605">
        <v>0</v>
      </c>
      <c r="AI66" s="605">
        <v>0</v>
      </c>
      <c r="AJ66" s="605">
        <v>0</v>
      </c>
      <c r="AK66" s="644">
        <v>0</v>
      </c>
      <c r="AL66" s="645" t="s">
        <v>48</v>
      </c>
      <c r="AM66" s="605"/>
      <c r="AN66" s="679">
        <v>45400</v>
      </c>
      <c r="AO66" s="605" t="s">
        <v>3730</v>
      </c>
      <c r="AP66" s="605" t="s">
        <v>3731</v>
      </c>
      <c r="AQ66" s="651" t="s">
        <v>3677</v>
      </c>
      <c r="AR66" s="642">
        <v>1</v>
      </c>
      <c r="AS66" s="651" t="s">
        <v>3732</v>
      </c>
      <c r="AT66" s="645">
        <f t="shared" si="0"/>
        <v>51</v>
      </c>
      <c r="AU66" s="645" t="s">
        <v>267</v>
      </c>
    </row>
    <row r="67" spans="1:47" ht="76.5" customHeight="1" thickBot="1" x14ac:dyDescent="0.25">
      <c r="A67" s="592" t="s">
        <v>3530</v>
      </c>
      <c r="B67" s="617" t="s">
        <v>2602</v>
      </c>
      <c r="C67" s="618" t="s">
        <v>2834</v>
      </c>
      <c r="D67" s="618" t="s">
        <v>2604</v>
      </c>
      <c r="E67" s="598"/>
      <c r="F67" s="617" t="s">
        <v>2602</v>
      </c>
      <c r="G67" s="617" t="s">
        <v>3521</v>
      </c>
      <c r="H67" s="618" t="s">
        <v>2834</v>
      </c>
      <c r="I67" s="618" t="s">
        <v>2604</v>
      </c>
      <c r="J67" s="618" t="s">
        <v>3522</v>
      </c>
      <c r="K67" s="618" t="s">
        <v>2606</v>
      </c>
      <c r="L67" s="592"/>
      <c r="M67" s="592"/>
      <c r="N67" s="592"/>
      <c r="O67" s="617" t="s">
        <v>6</v>
      </c>
      <c r="P67" s="623">
        <v>2</v>
      </c>
      <c r="Q67" s="592" t="s">
        <v>3523</v>
      </c>
      <c r="R67" s="592">
        <v>2023</v>
      </c>
      <c r="S67" s="617" t="s">
        <v>3531</v>
      </c>
      <c r="T67" s="598" t="s">
        <v>3532</v>
      </c>
      <c r="U67" s="598" t="s">
        <v>3533</v>
      </c>
      <c r="V67" s="603" t="s">
        <v>3534</v>
      </c>
      <c r="W67" s="628">
        <v>1</v>
      </c>
      <c r="X67" s="603" t="s">
        <v>3535</v>
      </c>
      <c r="Y67" s="603" t="s">
        <v>3536</v>
      </c>
      <c r="Z67" s="667">
        <v>1</v>
      </c>
      <c r="AA67" s="667" t="s">
        <v>3537</v>
      </c>
      <c r="AB67" s="603">
        <v>45275</v>
      </c>
      <c r="AC67" s="603">
        <v>45458</v>
      </c>
      <c r="AD67" s="603"/>
      <c r="AE67" s="604"/>
      <c r="AF67" s="604"/>
      <c r="AG67" s="605">
        <v>0</v>
      </c>
      <c r="AH67" s="605">
        <v>0</v>
      </c>
      <c r="AI67" s="605">
        <v>0</v>
      </c>
      <c r="AJ67" s="605">
        <v>0</v>
      </c>
      <c r="AK67" s="644">
        <v>0</v>
      </c>
      <c r="AL67" s="645" t="s">
        <v>48</v>
      </c>
      <c r="AM67" s="605"/>
      <c r="AN67" s="651"/>
      <c r="AO67" s="651"/>
      <c r="AP67" s="651"/>
      <c r="AQ67" s="651"/>
      <c r="AR67" s="651"/>
      <c r="AS67" s="651"/>
      <c r="AT67" s="645">
        <f t="shared" si="0"/>
        <v>129</v>
      </c>
      <c r="AU67" s="645" t="s">
        <v>267</v>
      </c>
    </row>
    <row r="68" spans="1:47" ht="38.25" customHeight="1" thickBot="1" x14ac:dyDescent="0.25">
      <c r="A68" s="592" t="s">
        <v>3538</v>
      </c>
      <c r="B68" s="617" t="s">
        <v>2602</v>
      </c>
      <c r="C68" s="618" t="s">
        <v>2834</v>
      </c>
      <c r="D68" s="618" t="s">
        <v>2604</v>
      </c>
      <c r="E68" s="598"/>
      <c r="F68" s="617" t="s">
        <v>2602</v>
      </c>
      <c r="G68" s="617" t="s">
        <v>3521</v>
      </c>
      <c r="H68" s="618" t="s">
        <v>2834</v>
      </c>
      <c r="I68" s="618" t="s">
        <v>2604</v>
      </c>
      <c r="J68" s="618" t="s">
        <v>3522</v>
      </c>
      <c r="K68" s="618" t="s">
        <v>2606</v>
      </c>
      <c r="L68" s="592"/>
      <c r="M68" s="592"/>
      <c r="N68" s="592"/>
      <c r="O68" s="617" t="s">
        <v>6</v>
      </c>
      <c r="P68" s="623">
        <v>3</v>
      </c>
      <c r="Q68" s="592" t="s">
        <v>3523</v>
      </c>
      <c r="R68" s="592">
        <v>2023</v>
      </c>
      <c r="S68" s="617" t="s">
        <v>3539</v>
      </c>
      <c r="T68" s="598" t="s">
        <v>3540</v>
      </c>
      <c r="U68" s="598" t="s">
        <v>3541</v>
      </c>
      <c r="V68" s="603" t="s">
        <v>3542</v>
      </c>
      <c r="W68" s="628">
        <v>1</v>
      </c>
      <c r="X68" s="603" t="s">
        <v>3543</v>
      </c>
      <c r="Y68" s="603" t="s">
        <v>3544</v>
      </c>
      <c r="Z68" s="667">
        <v>1</v>
      </c>
      <c r="AA68" s="667" t="s">
        <v>3545</v>
      </c>
      <c r="AB68" s="603">
        <v>45275</v>
      </c>
      <c r="AC68" s="603">
        <v>45472</v>
      </c>
      <c r="AD68" s="603"/>
      <c r="AE68" s="604"/>
      <c r="AF68" s="604"/>
      <c r="AG68" s="605">
        <v>0</v>
      </c>
      <c r="AH68" s="605">
        <v>0</v>
      </c>
      <c r="AI68" s="605">
        <v>0</v>
      </c>
      <c r="AJ68" s="605">
        <v>0</v>
      </c>
      <c r="AK68" s="644">
        <v>0</v>
      </c>
      <c r="AL68" s="645" t="s">
        <v>48</v>
      </c>
      <c r="AM68" s="605"/>
      <c r="AN68" s="651"/>
      <c r="AO68" s="651"/>
      <c r="AP68" s="651"/>
      <c r="AQ68" s="651"/>
      <c r="AR68" s="651"/>
      <c r="AS68" s="651"/>
      <c r="AT68" s="645">
        <f t="shared" si="0"/>
        <v>143</v>
      </c>
      <c r="AU68" s="645" t="s">
        <v>267</v>
      </c>
    </row>
    <row r="69" spans="1:47" ht="63.75" customHeight="1" thickBot="1" x14ac:dyDescent="0.25">
      <c r="A69" s="592" t="s">
        <v>3546</v>
      </c>
      <c r="B69" s="617" t="s">
        <v>2602</v>
      </c>
      <c r="C69" s="618" t="s">
        <v>2834</v>
      </c>
      <c r="D69" s="618" t="s">
        <v>2604</v>
      </c>
      <c r="E69" s="598"/>
      <c r="F69" s="617" t="s">
        <v>2602</v>
      </c>
      <c r="G69" s="617" t="s">
        <v>3521</v>
      </c>
      <c r="H69" s="618" t="s">
        <v>2834</v>
      </c>
      <c r="I69" s="618" t="s">
        <v>2604</v>
      </c>
      <c r="J69" s="618" t="s">
        <v>3522</v>
      </c>
      <c r="K69" s="618" t="s">
        <v>2606</v>
      </c>
      <c r="L69" s="592"/>
      <c r="M69" s="592"/>
      <c r="N69" s="592"/>
      <c r="O69" s="617" t="s">
        <v>6</v>
      </c>
      <c r="P69" s="623">
        <v>4</v>
      </c>
      <c r="Q69" s="592" t="s">
        <v>3523</v>
      </c>
      <c r="R69" s="592">
        <v>2023</v>
      </c>
      <c r="S69" s="617" t="s">
        <v>3547</v>
      </c>
      <c r="T69" s="598" t="s">
        <v>3548</v>
      </c>
      <c r="U69" s="598" t="s">
        <v>3549</v>
      </c>
      <c r="V69" s="603" t="s">
        <v>3550</v>
      </c>
      <c r="W69" s="628">
        <v>1</v>
      </c>
      <c r="X69" s="603" t="s">
        <v>3551</v>
      </c>
      <c r="Y69" s="603" t="s">
        <v>3552</v>
      </c>
      <c r="Z69" s="667">
        <v>1</v>
      </c>
      <c r="AA69" s="667" t="s">
        <v>3553</v>
      </c>
      <c r="AB69" s="603">
        <v>45275</v>
      </c>
      <c r="AC69" s="603">
        <v>45442</v>
      </c>
      <c r="AD69" s="603"/>
      <c r="AE69" s="604"/>
      <c r="AF69" s="604"/>
      <c r="AG69" s="605">
        <v>0</v>
      </c>
      <c r="AH69" s="605">
        <v>0</v>
      </c>
      <c r="AI69" s="605">
        <v>0</v>
      </c>
      <c r="AJ69" s="605">
        <v>0</v>
      </c>
      <c r="AK69" s="644">
        <v>0</v>
      </c>
      <c r="AL69" s="645" t="s">
        <v>48</v>
      </c>
      <c r="AM69" s="605"/>
      <c r="AN69" s="651"/>
      <c r="AO69" s="651"/>
      <c r="AP69" s="651"/>
      <c r="AQ69" s="651"/>
      <c r="AR69" s="651"/>
      <c r="AS69" s="651"/>
      <c r="AT69" s="645">
        <f t="shared" si="0"/>
        <v>113</v>
      </c>
      <c r="AU69" s="645" t="s">
        <v>267</v>
      </c>
    </row>
    <row r="70" spans="1:47" ht="147" customHeight="1" x14ac:dyDescent="0.2">
      <c r="A70" s="592" t="s">
        <v>3554</v>
      </c>
      <c r="B70" s="617" t="s">
        <v>2602</v>
      </c>
      <c r="C70" s="618" t="s">
        <v>2834</v>
      </c>
      <c r="D70" s="618" t="s">
        <v>2604</v>
      </c>
      <c r="E70" s="598"/>
      <c r="F70" s="617" t="s">
        <v>2602</v>
      </c>
      <c r="G70" s="617" t="s">
        <v>3521</v>
      </c>
      <c r="H70" s="618" t="s">
        <v>2834</v>
      </c>
      <c r="I70" s="618" t="s">
        <v>2604</v>
      </c>
      <c r="J70" s="618" t="s">
        <v>3522</v>
      </c>
      <c r="K70" s="618" t="s">
        <v>2606</v>
      </c>
      <c r="L70" s="592"/>
      <c r="M70" s="592"/>
      <c r="N70" s="592"/>
      <c r="O70" s="617" t="s">
        <v>6</v>
      </c>
      <c r="P70" s="623">
        <v>5</v>
      </c>
      <c r="Q70" s="592" t="s">
        <v>3523</v>
      </c>
      <c r="R70" s="592">
        <v>2023</v>
      </c>
      <c r="S70" s="617" t="s">
        <v>3555</v>
      </c>
      <c r="T70" s="598" t="s">
        <v>3556</v>
      </c>
      <c r="U70" s="598" t="s">
        <v>3557</v>
      </c>
      <c r="V70" s="603" t="s">
        <v>3558</v>
      </c>
      <c r="W70" s="628">
        <v>1</v>
      </c>
      <c r="X70" s="603" t="s">
        <v>3559</v>
      </c>
      <c r="Y70" s="603" t="s">
        <v>3560</v>
      </c>
      <c r="Z70" s="667">
        <v>1</v>
      </c>
      <c r="AA70" s="667" t="s">
        <v>3561</v>
      </c>
      <c r="AB70" s="603">
        <v>45275</v>
      </c>
      <c r="AC70" s="603">
        <v>45380</v>
      </c>
      <c r="AD70" s="603"/>
      <c r="AE70" s="604"/>
      <c r="AF70" s="604"/>
      <c r="AG70" s="640">
        <v>44945</v>
      </c>
      <c r="AH70" s="605" t="s">
        <v>3562</v>
      </c>
      <c r="AI70" s="605" t="s">
        <v>3563</v>
      </c>
      <c r="AJ70" s="605" t="s">
        <v>2938</v>
      </c>
      <c r="AK70" s="644">
        <v>0</v>
      </c>
      <c r="AL70" s="645" t="s">
        <v>48</v>
      </c>
      <c r="AM70" s="605"/>
      <c r="AN70" s="679">
        <v>45400</v>
      </c>
      <c r="AO70" s="605" t="s">
        <v>3733</v>
      </c>
      <c r="AP70" s="605" t="s">
        <v>3734</v>
      </c>
      <c r="AQ70" s="651" t="s">
        <v>3677</v>
      </c>
      <c r="AR70" s="642">
        <v>1</v>
      </c>
      <c r="AS70" s="651" t="s">
        <v>3735</v>
      </c>
      <c r="AT70" s="645">
        <f t="shared" si="0"/>
        <v>51</v>
      </c>
      <c r="AU70" s="645" t="s">
        <v>267</v>
      </c>
    </row>
    <row r="71" spans="1:47" ht="76.5" customHeight="1" thickBot="1" x14ac:dyDescent="0.25">
      <c r="A71" s="592" t="s">
        <v>3564</v>
      </c>
      <c r="B71" s="617" t="s">
        <v>2602</v>
      </c>
      <c r="C71" s="618" t="s">
        <v>2834</v>
      </c>
      <c r="D71" s="618" t="s">
        <v>2604</v>
      </c>
      <c r="E71" s="598"/>
      <c r="F71" s="617" t="s">
        <v>2602</v>
      </c>
      <c r="G71" s="617" t="s">
        <v>3521</v>
      </c>
      <c r="H71" s="618" t="s">
        <v>2834</v>
      </c>
      <c r="I71" s="618" t="s">
        <v>2604</v>
      </c>
      <c r="J71" s="618" t="s">
        <v>3522</v>
      </c>
      <c r="K71" s="618" t="s">
        <v>2606</v>
      </c>
      <c r="L71" s="592"/>
      <c r="M71" s="592"/>
      <c r="N71" s="592"/>
      <c r="O71" s="617" t="s">
        <v>6</v>
      </c>
      <c r="P71" s="623">
        <v>6</v>
      </c>
      <c r="Q71" s="592" t="s">
        <v>3523</v>
      </c>
      <c r="R71" s="592">
        <v>2023</v>
      </c>
      <c r="S71" s="617" t="s">
        <v>3565</v>
      </c>
      <c r="T71" s="598" t="s">
        <v>3566</v>
      </c>
      <c r="U71" s="598" t="s">
        <v>3567</v>
      </c>
      <c r="V71" s="603" t="s">
        <v>3568</v>
      </c>
      <c r="W71" s="628">
        <v>1</v>
      </c>
      <c r="X71" s="603" t="s">
        <v>3569</v>
      </c>
      <c r="Y71" s="603" t="s">
        <v>3570</v>
      </c>
      <c r="Z71" s="667">
        <v>1</v>
      </c>
      <c r="AA71" s="667" t="s">
        <v>3571</v>
      </c>
      <c r="AB71" s="603">
        <v>45275</v>
      </c>
      <c r="AC71" s="603">
        <v>45472</v>
      </c>
      <c r="AD71" s="603"/>
      <c r="AE71" s="604"/>
      <c r="AF71" s="604"/>
      <c r="AG71" s="605">
        <v>0</v>
      </c>
      <c r="AH71" s="605">
        <v>0</v>
      </c>
      <c r="AI71" s="605">
        <v>0</v>
      </c>
      <c r="AJ71" s="605">
        <v>0</v>
      </c>
      <c r="AK71" s="644">
        <v>0</v>
      </c>
      <c r="AL71" s="645" t="s">
        <v>48</v>
      </c>
      <c r="AM71" s="605"/>
      <c r="AN71" s="651"/>
      <c r="AO71" s="651"/>
      <c r="AP71" s="651"/>
      <c r="AQ71" s="651"/>
      <c r="AR71" s="651"/>
      <c r="AS71" s="651"/>
      <c r="AT71" s="645">
        <f t="shared" si="0"/>
        <v>143</v>
      </c>
      <c r="AU71" s="645" t="s">
        <v>267</v>
      </c>
    </row>
    <row r="72" spans="1:47" ht="222.75" customHeight="1" x14ac:dyDescent="0.2">
      <c r="A72" s="592" t="s">
        <v>3572</v>
      </c>
      <c r="B72" s="617" t="s">
        <v>2602</v>
      </c>
      <c r="C72" s="618" t="s">
        <v>2834</v>
      </c>
      <c r="D72" s="618" t="s">
        <v>2604</v>
      </c>
      <c r="E72" s="598"/>
      <c r="F72" s="617" t="s">
        <v>2602</v>
      </c>
      <c r="G72" s="617" t="s">
        <v>3521</v>
      </c>
      <c r="H72" s="618" t="s">
        <v>2834</v>
      </c>
      <c r="I72" s="618" t="s">
        <v>2604</v>
      </c>
      <c r="J72" s="618" t="s">
        <v>3522</v>
      </c>
      <c r="K72" s="618" t="s">
        <v>2606</v>
      </c>
      <c r="L72" s="592"/>
      <c r="M72" s="592"/>
      <c r="N72" s="592"/>
      <c r="O72" s="617" t="s">
        <v>6</v>
      </c>
      <c r="P72" s="623">
        <v>7</v>
      </c>
      <c r="Q72" s="592" t="s">
        <v>3523</v>
      </c>
      <c r="R72" s="592">
        <v>2023</v>
      </c>
      <c r="S72" s="617" t="s">
        <v>3573</v>
      </c>
      <c r="T72" s="598" t="s">
        <v>3574</v>
      </c>
      <c r="U72" s="598" t="s">
        <v>3575</v>
      </c>
      <c r="V72" s="603" t="s">
        <v>3576</v>
      </c>
      <c r="W72" s="628">
        <v>1</v>
      </c>
      <c r="X72" s="603" t="s">
        <v>3577</v>
      </c>
      <c r="Y72" s="603" t="s">
        <v>3578</v>
      </c>
      <c r="Z72" s="667">
        <v>1</v>
      </c>
      <c r="AA72" s="667" t="s">
        <v>3579</v>
      </c>
      <c r="AB72" s="603">
        <v>45275</v>
      </c>
      <c r="AC72" s="603">
        <v>45366</v>
      </c>
      <c r="AD72" s="603"/>
      <c r="AE72" s="604"/>
      <c r="AF72" s="604"/>
      <c r="AG72" s="605">
        <v>0</v>
      </c>
      <c r="AH72" s="605">
        <v>0</v>
      </c>
      <c r="AI72" s="605">
        <v>0</v>
      </c>
      <c r="AJ72" s="605">
        <v>0</v>
      </c>
      <c r="AK72" s="644">
        <v>0</v>
      </c>
      <c r="AL72" s="645" t="s">
        <v>48</v>
      </c>
      <c r="AM72" s="605"/>
      <c r="AN72" s="679">
        <v>45400</v>
      </c>
      <c r="AO72" s="605" t="s">
        <v>3736</v>
      </c>
      <c r="AP72" s="605" t="s">
        <v>3737</v>
      </c>
      <c r="AQ72" s="651" t="s">
        <v>3677</v>
      </c>
      <c r="AR72" s="642">
        <v>1</v>
      </c>
      <c r="AS72" s="651" t="s">
        <v>3738</v>
      </c>
      <c r="AT72" s="645">
        <f t="shared" si="0"/>
        <v>37</v>
      </c>
      <c r="AU72" s="645" t="s">
        <v>267</v>
      </c>
    </row>
    <row r="73" spans="1:47" ht="76.5" customHeight="1" thickBot="1" x14ac:dyDescent="0.25">
      <c r="A73" s="592" t="s">
        <v>3580</v>
      </c>
      <c r="B73" s="617" t="s">
        <v>2602</v>
      </c>
      <c r="C73" s="618" t="s">
        <v>2834</v>
      </c>
      <c r="D73" s="618" t="s">
        <v>2604</v>
      </c>
      <c r="E73" s="598"/>
      <c r="F73" s="617" t="s">
        <v>2602</v>
      </c>
      <c r="G73" s="617" t="s">
        <v>3521</v>
      </c>
      <c r="H73" s="618" t="s">
        <v>2834</v>
      </c>
      <c r="I73" s="618" t="s">
        <v>2604</v>
      </c>
      <c r="J73" s="618" t="s">
        <v>3522</v>
      </c>
      <c r="K73" s="618" t="s">
        <v>2606</v>
      </c>
      <c r="L73" s="592"/>
      <c r="M73" s="592"/>
      <c r="N73" s="592"/>
      <c r="O73" s="617" t="s">
        <v>6</v>
      </c>
      <c r="P73" s="623">
        <v>8</v>
      </c>
      <c r="Q73" s="592" t="s">
        <v>3523</v>
      </c>
      <c r="R73" s="592">
        <v>2023</v>
      </c>
      <c r="S73" s="617" t="s">
        <v>3581</v>
      </c>
      <c r="T73" s="598" t="s">
        <v>3582</v>
      </c>
      <c r="U73" s="598" t="s">
        <v>3583</v>
      </c>
      <c r="V73" s="603" t="s">
        <v>3584</v>
      </c>
      <c r="W73" s="628">
        <v>1</v>
      </c>
      <c r="X73" s="603" t="s">
        <v>3585</v>
      </c>
      <c r="Y73" s="603" t="s">
        <v>3586</v>
      </c>
      <c r="Z73" s="667">
        <v>1</v>
      </c>
      <c r="AA73" s="667" t="s">
        <v>3587</v>
      </c>
      <c r="AB73" s="603">
        <v>45275</v>
      </c>
      <c r="AC73" s="603">
        <v>45411</v>
      </c>
      <c r="AD73" s="603"/>
      <c r="AE73" s="604"/>
      <c r="AF73" s="604"/>
      <c r="AG73" s="605">
        <v>0</v>
      </c>
      <c r="AH73" s="605">
        <v>0</v>
      </c>
      <c r="AI73" s="605">
        <v>0</v>
      </c>
      <c r="AJ73" s="605">
        <v>0</v>
      </c>
      <c r="AK73" s="644">
        <v>0</v>
      </c>
      <c r="AL73" s="645" t="s">
        <v>48</v>
      </c>
      <c r="AM73" s="605"/>
      <c r="AN73" s="651"/>
      <c r="AO73" s="651"/>
      <c r="AP73" s="651"/>
      <c r="AQ73" s="651"/>
      <c r="AR73" s="651"/>
      <c r="AS73" s="651"/>
      <c r="AT73" s="645">
        <f t="shared" si="0"/>
        <v>82</v>
      </c>
      <c r="AU73" s="645" t="s">
        <v>267</v>
      </c>
    </row>
    <row r="74" spans="1:47" ht="76.5" customHeight="1" thickBot="1" x14ac:dyDescent="0.25">
      <c r="A74" s="592" t="s">
        <v>3588</v>
      </c>
      <c r="B74" s="617" t="s">
        <v>2602</v>
      </c>
      <c r="C74" s="618" t="s">
        <v>2834</v>
      </c>
      <c r="D74" s="618" t="s">
        <v>2604</v>
      </c>
      <c r="E74" s="598"/>
      <c r="F74" s="617" t="s">
        <v>2602</v>
      </c>
      <c r="G74" s="617" t="s">
        <v>3521</v>
      </c>
      <c r="H74" s="618" t="s">
        <v>2834</v>
      </c>
      <c r="I74" s="618" t="s">
        <v>2604</v>
      </c>
      <c r="J74" s="618" t="s">
        <v>3522</v>
      </c>
      <c r="K74" s="618" t="s">
        <v>2606</v>
      </c>
      <c r="L74" s="592"/>
      <c r="M74" s="592"/>
      <c r="N74" s="592"/>
      <c r="O74" s="617" t="s">
        <v>6</v>
      </c>
      <c r="P74" s="623">
        <v>8</v>
      </c>
      <c r="Q74" s="592" t="s">
        <v>3523</v>
      </c>
      <c r="R74" s="592">
        <v>2023</v>
      </c>
      <c r="S74" s="617" t="s">
        <v>3581</v>
      </c>
      <c r="T74" s="598" t="s">
        <v>3582</v>
      </c>
      <c r="U74" s="598" t="s">
        <v>3583</v>
      </c>
      <c r="V74" s="603" t="s">
        <v>3589</v>
      </c>
      <c r="W74" s="628">
        <v>2</v>
      </c>
      <c r="X74" s="603" t="s">
        <v>3590</v>
      </c>
      <c r="Y74" s="603" t="s">
        <v>3591</v>
      </c>
      <c r="Z74" s="667">
        <v>1</v>
      </c>
      <c r="AA74" s="667" t="s">
        <v>3592</v>
      </c>
      <c r="AB74" s="603">
        <v>45275</v>
      </c>
      <c r="AC74" s="603">
        <v>45564</v>
      </c>
      <c r="AD74" s="603"/>
      <c r="AE74" s="604"/>
      <c r="AF74" s="604"/>
      <c r="AG74" s="605">
        <v>0</v>
      </c>
      <c r="AH74" s="605">
        <v>0</v>
      </c>
      <c r="AI74" s="605">
        <v>0</v>
      </c>
      <c r="AJ74" s="605">
        <v>0</v>
      </c>
      <c r="AK74" s="644">
        <v>0</v>
      </c>
      <c r="AL74" s="645" t="s">
        <v>48</v>
      </c>
      <c r="AM74" s="605"/>
      <c r="AN74" s="651"/>
      <c r="AO74" s="651"/>
      <c r="AP74" s="651"/>
      <c r="AQ74" s="651"/>
      <c r="AR74" s="651"/>
      <c r="AS74" s="651"/>
      <c r="AT74" s="645">
        <f t="shared" si="0"/>
        <v>235</v>
      </c>
      <c r="AU74" s="645" t="s">
        <v>267</v>
      </c>
    </row>
    <row r="75" spans="1:47" ht="114.75" customHeight="1" thickBot="1" x14ac:dyDescent="0.25">
      <c r="A75" s="592" t="s">
        <v>3593</v>
      </c>
      <c r="B75" s="617" t="s">
        <v>2602</v>
      </c>
      <c r="C75" s="618" t="s">
        <v>2834</v>
      </c>
      <c r="D75" s="618" t="s">
        <v>2604</v>
      </c>
      <c r="E75" s="598"/>
      <c r="F75" s="617" t="s">
        <v>2602</v>
      </c>
      <c r="G75" s="617" t="s">
        <v>3521</v>
      </c>
      <c r="H75" s="618" t="s">
        <v>2834</v>
      </c>
      <c r="I75" s="618" t="s">
        <v>2604</v>
      </c>
      <c r="J75" s="618" t="s">
        <v>3522</v>
      </c>
      <c r="K75" s="618" t="s">
        <v>2606</v>
      </c>
      <c r="L75" s="592"/>
      <c r="M75" s="592"/>
      <c r="N75" s="592"/>
      <c r="O75" s="617" t="s">
        <v>6</v>
      </c>
      <c r="P75" s="623">
        <v>9</v>
      </c>
      <c r="Q75" s="592" t="s">
        <v>3523</v>
      </c>
      <c r="R75" s="592">
        <v>2023</v>
      </c>
      <c r="S75" s="617" t="s">
        <v>3594</v>
      </c>
      <c r="T75" s="598" t="s">
        <v>3595</v>
      </c>
      <c r="U75" s="598" t="s">
        <v>3596</v>
      </c>
      <c r="V75" s="603" t="s">
        <v>3597</v>
      </c>
      <c r="W75" s="628">
        <v>1</v>
      </c>
      <c r="X75" s="603" t="s">
        <v>3598</v>
      </c>
      <c r="Y75" s="603" t="s">
        <v>3599</v>
      </c>
      <c r="Z75" s="667">
        <v>1</v>
      </c>
      <c r="AA75" s="667" t="s">
        <v>3600</v>
      </c>
      <c r="AB75" s="603">
        <v>45275</v>
      </c>
      <c r="AC75" s="603">
        <v>45472</v>
      </c>
      <c r="AD75" s="603"/>
      <c r="AE75" s="604"/>
      <c r="AF75" s="604"/>
      <c r="AG75" s="605">
        <v>0</v>
      </c>
      <c r="AH75" s="605">
        <v>0</v>
      </c>
      <c r="AI75" s="605">
        <v>0</v>
      </c>
      <c r="AJ75" s="605">
        <v>0</v>
      </c>
      <c r="AK75" s="644">
        <v>0</v>
      </c>
      <c r="AL75" s="645" t="s">
        <v>48</v>
      </c>
      <c r="AM75" s="605"/>
      <c r="AN75" s="651"/>
      <c r="AO75" s="651"/>
      <c r="AP75" s="651"/>
      <c r="AQ75" s="651"/>
      <c r="AR75" s="651"/>
      <c r="AS75" s="651"/>
      <c r="AT75" s="645">
        <f t="shared" si="0"/>
        <v>143</v>
      </c>
      <c r="AU75" s="645" t="s">
        <v>267</v>
      </c>
    </row>
    <row r="76" spans="1:47" ht="172.5" customHeight="1" x14ac:dyDescent="0.2">
      <c r="A76" s="592" t="s">
        <v>3601</v>
      </c>
      <c r="B76" s="617" t="s">
        <v>2602</v>
      </c>
      <c r="C76" s="618" t="s">
        <v>2834</v>
      </c>
      <c r="D76" s="618" t="s">
        <v>2604</v>
      </c>
      <c r="E76" s="598"/>
      <c r="F76" s="617" t="s">
        <v>2602</v>
      </c>
      <c r="G76" s="617" t="s">
        <v>3521</v>
      </c>
      <c r="H76" s="618" t="s">
        <v>2834</v>
      </c>
      <c r="I76" s="618" t="s">
        <v>2604</v>
      </c>
      <c r="J76" s="618" t="s">
        <v>3522</v>
      </c>
      <c r="K76" s="618" t="s">
        <v>2606</v>
      </c>
      <c r="L76" s="592"/>
      <c r="M76" s="592"/>
      <c r="N76" s="592"/>
      <c r="O76" s="617" t="s">
        <v>6</v>
      </c>
      <c r="P76" s="623">
        <v>10</v>
      </c>
      <c r="Q76" s="592" t="s">
        <v>3523</v>
      </c>
      <c r="R76" s="592">
        <v>2023</v>
      </c>
      <c r="S76" s="617" t="s">
        <v>3602</v>
      </c>
      <c r="T76" s="598" t="s">
        <v>3603</v>
      </c>
      <c r="U76" s="598" t="s">
        <v>3604</v>
      </c>
      <c r="V76" s="603" t="s">
        <v>3605</v>
      </c>
      <c r="W76" s="628">
        <v>1</v>
      </c>
      <c r="X76" s="603" t="s">
        <v>3606</v>
      </c>
      <c r="Y76" s="603" t="s">
        <v>3607</v>
      </c>
      <c r="Z76" s="667">
        <v>1</v>
      </c>
      <c r="AA76" s="667" t="s">
        <v>3608</v>
      </c>
      <c r="AB76" s="603">
        <v>45275</v>
      </c>
      <c r="AC76" s="603">
        <v>45381</v>
      </c>
      <c r="AD76" s="603"/>
      <c r="AE76" s="604"/>
      <c r="AF76" s="604"/>
      <c r="AG76" s="605">
        <v>0</v>
      </c>
      <c r="AH76" s="605">
        <v>0</v>
      </c>
      <c r="AI76" s="605">
        <v>0</v>
      </c>
      <c r="AJ76" s="605">
        <v>0</v>
      </c>
      <c r="AK76" s="644">
        <v>0</v>
      </c>
      <c r="AL76" s="645" t="s">
        <v>48</v>
      </c>
      <c r="AM76" s="605"/>
      <c r="AN76" s="679">
        <v>45400</v>
      </c>
      <c r="AO76" s="692" t="s">
        <v>3739</v>
      </c>
      <c r="AP76" s="605" t="s">
        <v>3740</v>
      </c>
      <c r="AQ76" s="651" t="s">
        <v>3677</v>
      </c>
      <c r="AR76" s="642">
        <v>1</v>
      </c>
      <c r="AS76" s="651" t="s">
        <v>3741</v>
      </c>
      <c r="AT76" s="645">
        <f t="shared" si="0"/>
        <v>52</v>
      </c>
      <c r="AU76" s="645" t="s">
        <v>267</v>
      </c>
    </row>
    <row r="77" spans="1:47" ht="76.5" customHeight="1" thickBot="1" x14ac:dyDescent="0.25">
      <c r="A77" s="592" t="s">
        <v>3609</v>
      </c>
      <c r="B77" s="617" t="s">
        <v>2602</v>
      </c>
      <c r="C77" s="618" t="s">
        <v>2834</v>
      </c>
      <c r="D77" s="618" t="s">
        <v>2604</v>
      </c>
      <c r="E77" s="598"/>
      <c r="F77" s="617" t="s">
        <v>2602</v>
      </c>
      <c r="G77" s="617" t="s">
        <v>3521</v>
      </c>
      <c r="H77" s="618" t="s">
        <v>2834</v>
      </c>
      <c r="I77" s="618" t="s">
        <v>2604</v>
      </c>
      <c r="J77" s="618" t="s">
        <v>3522</v>
      </c>
      <c r="K77" s="618" t="s">
        <v>2606</v>
      </c>
      <c r="L77" s="592"/>
      <c r="M77" s="592"/>
      <c r="N77" s="592"/>
      <c r="O77" s="617" t="s">
        <v>6</v>
      </c>
      <c r="P77" s="623">
        <v>11</v>
      </c>
      <c r="Q77" s="592" t="s">
        <v>3523</v>
      </c>
      <c r="R77" s="592">
        <v>2023</v>
      </c>
      <c r="S77" s="617" t="s">
        <v>3610</v>
      </c>
      <c r="T77" s="598" t="s">
        <v>3611</v>
      </c>
      <c r="U77" s="598" t="s">
        <v>3612</v>
      </c>
      <c r="V77" s="603" t="s">
        <v>3613</v>
      </c>
      <c r="W77" s="628">
        <v>1</v>
      </c>
      <c r="X77" s="603" t="s">
        <v>3614</v>
      </c>
      <c r="Y77" s="603" t="s">
        <v>3615</v>
      </c>
      <c r="Z77" s="667">
        <v>1</v>
      </c>
      <c r="AA77" s="667" t="s">
        <v>3616</v>
      </c>
      <c r="AB77" s="603">
        <v>45275</v>
      </c>
      <c r="AC77" s="603">
        <v>45472</v>
      </c>
      <c r="AD77" s="603"/>
      <c r="AE77" s="604"/>
      <c r="AF77" s="604"/>
      <c r="AG77" s="605">
        <v>0</v>
      </c>
      <c r="AH77" s="605">
        <v>0</v>
      </c>
      <c r="AI77" s="605">
        <v>0</v>
      </c>
      <c r="AJ77" s="605">
        <v>0</v>
      </c>
      <c r="AK77" s="644">
        <v>0</v>
      </c>
      <c r="AL77" s="645" t="s">
        <v>48</v>
      </c>
      <c r="AM77" s="605"/>
      <c r="AN77" s="651"/>
      <c r="AO77" s="651"/>
      <c r="AP77" s="651"/>
      <c r="AQ77" s="651"/>
      <c r="AR77" s="651"/>
      <c r="AS77" s="651"/>
      <c r="AT77" s="645">
        <f t="shared" ref="AT77:AT82" si="1">_xlfn.DAYS(AC77,$B$6)</f>
        <v>143</v>
      </c>
      <c r="AU77" s="645" t="s">
        <v>267</v>
      </c>
    </row>
    <row r="78" spans="1:47" ht="76.5" customHeight="1" thickBot="1" x14ac:dyDescent="0.25">
      <c r="A78" s="592" t="s">
        <v>3617</v>
      </c>
      <c r="B78" s="617" t="s">
        <v>2602</v>
      </c>
      <c r="C78" s="618" t="s">
        <v>2834</v>
      </c>
      <c r="D78" s="618" t="s">
        <v>2604</v>
      </c>
      <c r="E78" s="598"/>
      <c r="F78" s="617" t="s">
        <v>2602</v>
      </c>
      <c r="G78" s="617" t="s">
        <v>3521</v>
      </c>
      <c r="H78" s="618" t="s">
        <v>2834</v>
      </c>
      <c r="I78" s="618" t="s">
        <v>2604</v>
      </c>
      <c r="J78" s="618" t="s">
        <v>3522</v>
      </c>
      <c r="K78" s="618" t="s">
        <v>2606</v>
      </c>
      <c r="L78" s="592"/>
      <c r="M78" s="592"/>
      <c r="N78" s="592"/>
      <c r="O78" s="617" t="s">
        <v>6</v>
      </c>
      <c r="P78" s="623">
        <v>11</v>
      </c>
      <c r="Q78" s="592" t="s">
        <v>3523</v>
      </c>
      <c r="R78" s="592">
        <v>2023</v>
      </c>
      <c r="S78" s="617" t="s">
        <v>3610</v>
      </c>
      <c r="T78" s="598" t="s">
        <v>3611</v>
      </c>
      <c r="U78" s="598" t="s">
        <v>3618</v>
      </c>
      <c r="V78" s="603" t="s">
        <v>3619</v>
      </c>
      <c r="W78" s="628">
        <v>2</v>
      </c>
      <c r="X78" s="603" t="s">
        <v>3620</v>
      </c>
      <c r="Y78" s="603" t="s">
        <v>3621</v>
      </c>
      <c r="Z78" s="667">
        <v>1</v>
      </c>
      <c r="AA78" s="667" t="s">
        <v>3622</v>
      </c>
      <c r="AB78" s="603">
        <v>45275</v>
      </c>
      <c r="AC78" s="603">
        <v>45472</v>
      </c>
      <c r="AD78" s="603"/>
      <c r="AE78" s="604"/>
      <c r="AF78" s="604"/>
      <c r="AG78" s="605">
        <v>0</v>
      </c>
      <c r="AH78" s="605">
        <v>0</v>
      </c>
      <c r="AI78" s="605">
        <v>0</v>
      </c>
      <c r="AJ78" s="605">
        <v>0</v>
      </c>
      <c r="AK78" s="644">
        <v>0</v>
      </c>
      <c r="AL78" s="645" t="s">
        <v>48</v>
      </c>
      <c r="AM78" s="605"/>
      <c r="AN78" s="651"/>
      <c r="AO78" s="651"/>
      <c r="AP78" s="651"/>
      <c r="AQ78" s="651"/>
      <c r="AR78" s="651"/>
      <c r="AS78" s="651"/>
      <c r="AT78" s="645">
        <f t="shared" si="1"/>
        <v>143</v>
      </c>
      <c r="AU78" s="645" t="s">
        <v>267</v>
      </c>
    </row>
    <row r="79" spans="1:47" ht="330" customHeight="1" x14ac:dyDescent="0.2">
      <c r="A79" s="592" t="s">
        <v>3623</v>
      </c>
      <c r="B79" s="617" t="s">
        <v>2602</v>
      </c>
      <c r="C79" s="618" t="s">
        <v>2834</v>
      </c>
      <c r="D79" s="618" t="s">
        <v>2604</v>
      </c>
      <c r="E79" s="598"/>
      <c r="F79" s="617" t="s">
        <v>2602</v>
      </c>
      <c r="G79" s="617" t="s">
        <v>3521</v>
      </c>
      <c r="H79" s="618" t="s">
        <v>2834</v>
      </c>
      <c r="I79" s="618" t="s">
        <v>2604</v>
      </c>
      <c r="J79" s="618" t="s">
        <v>3522</v>
      </c>
      <c r="K79" s="618" t="s">
        <v>2606</v>
      </c>
      <c r="L79" s="592"/>
      <c r="M79" s="592"/>
      <c r="N79" s="592"/>
      <c r="O79" s="617" t="s">
        <v>6</v>
      </c>
      <c r="P79" s="623">
        <v>12</v>
      </c>
      <c r="Q79" s="592" t="s">
        <v>3523</v>
      </c>
      <c r="R79" s="592">
        <v>2023</v>
      </c>
      <c r="S79" s="617" t="s">
        <v>3624</v>
      </c>
      <c r="T79" s="598" t="s">
        <v>3625</v>
      </c>
      <c r="U79" s="598" t="s">
        <v>3626</v>
      </c>
      <c r="V79" s="603" t="s">
        <v>3627</v>
      </c>
      <c r="W79" s="628">
        <v>1</v>
      </c>
      <c r="X79" s="603" t="s">
        <v>3628</v>
      </c>
      <c r="Y79" s="603" t="s">
        <v>3629</v>
      </c>
      <c r="Z79" s="667">
        <v>1</v>
      </c>
      <c r="AA79" s="667" t="s">
        <v>3630</v>
      </c>
      <c r="AB79" s="603">
        <v>45260</v>
      </c>
      <c r="AC79" s="603">
        <v>45321</v>
      </c>
      <c r="AD79" s="603"/>
      <c r="AE79" s="604"/>
      <c r="AF79" s="604"/>
      <c r="AG79" s="605">
        <v>0</v>
      </c>
      <c r="AH79" s="605">
        <v>0</v>
      </c>
      <c r="AI79" s="605">
        <v>0</v>
      </c>
      <c r="AJ79" s="605">
        <v>0</v>
      </c>
      <c r="AK79" s="644">
        <v>0</v>
      </c>
      <c r="AL79" s="645" t="s">
        <v>48</v>
      </c>
      <c r="AM79" s="605"/>
      <c r="AN79" s="640">
        <v>45337</v>
      </c>
      <c r="AO79" s="670" t="s">
        <v>3742</v>
      </c>
      <c r="AP79" s="670" t="s">
        <v>3743</v>
      </c>
      <c r="AQ79" s="651" t="s">
        <v>3677</v>
      </c>
      <c r="AR79" s="642">
        <v>1</v>
      </c>
      <c r="AS79" s="651" t="s">
        <v>155</v>
      </c>
      <c r="AT79" s="645">
        <f t="shared" si="1"/>
        <v>-8</v>
      </c>
      <c r="AU79" s="645" t="s">
        <v>198</v>
      </c>
    </row>
    <row r="80" spans="1:47" ht="63.75" customHeight="1" x14ac:dyDescent="0.2">
      <c r="A80" s="592" t="s">
        <v>3631</v>
      </c>
      <c r="B80" s="617" t="s">
        <v>2602</v>
      </c>
      <c r="C80" s="618" t="s">
        <v>2834</v>
      </c>
      <c r="D80" s="618" t="s">
        <v>2604</v>
      </c>
      <c r="E80" s="598"/>
      <c r="F80" s="617" t="s">
        <v>2602</v>
      </c>
      <c r="G80" s="617" t="s">
        <v>3521</v>
      </c>
      <c r="H80" s="618" t="s">
        <v>2834</v>
      </c>
      <c r="I80" s="618" t="s">
        <v>2604</v>
      </c>
      <c r="J80" s="618" t="s">
        <v>3522</v>
      </c>
      <c r="K80" s="618" t="s">
        <v>2606</v>
      </c>
      <c r="L80" s="592"/>
      <c r="M80" s="592"/>
      <c r="N80" s="592"/>
      <c r="O80" s="617" t="s">
        <v>6</v>
      </c>
      <c r="P80" s="623">
        <v>13</v>
      </c>
      <c r="Q80" s="592" t="s">
        <v>3523</v>
      </c>
      <c r="R80" s="592">
        <v>2023</v>
      </c>
      <c r="S80" s="617" t="s">
        <v>3632</v>
      </c>
      <c r="T80" s="598" t="s">
        <v>3633</v>
      </c>
      <c r="U80" s="598" t="s">
        <v>3634</v>
      </c>
      <c r="V80" s="603" t="s">
        <v>3635</v>
      </c>
      <c r="W80" s="628">
        <v>1</v>
      </c>
      <c r="X80" s="603" t="s">
        <v>3636</v>
      </c>
      <c r="Y80" s="603" t="s">
        <v>3637</v>
      </c>
      <c r="Z80" s="667">
        <v>1</v>
      </c>
      <c r="AA80" s="667" t="s">
        <v>3638</v>
      </c>
      <c r="AB80" s="603">
        <v>45275</v>
      </c>
      <c r="AC80" s="603">
        <v>45472</v>
      </c>
      <c r="AD80" s="603"/>
      <c r="AE80" s="604"/>
      <c r="AF80" s="604"/>
      <c r="AG80" s="605">
        <v>0</v>
      </c>
      <c r="AH80" s="605">
        <v>0</v>
      </c>
      <c r="AI80" s="605">
        <v>0</v>
      </c>
      <c r="AJ80" s="605">
        <v>0</v>
      </c>
      <c r="AK80" s="644">
        <v>0</v>
      </c>
      <c r="AL80" s="645" t="s">
        <v>48</v>
      </c>
      <c r="AM80" s="605"/>
      <c r="AN80" s="651"/>
      <c r="AO80" s="651"/>
      <c r="AP80" s="651"/>
      <c r="AQ80" s="651"/>
      <c r="AR80" s="651"/>
      <c r="AS80" s="651"/>
      <c r="AT80" s="645">
        <f t="shared" si="1"/>
        <v>143</v>
      </c>
      <c r="AU80" s="645" t="s">
        <v>267</v>
      </c>
    </row>
    <row r="81" spans="1:47" ht="276" customHeight="1" x14ac:dyDescent="0.2">
      <c r="A81" s="592" t="s">
        <v>3639</v>
      </c>
      <c r="B81" s="617" t="s">
        <v>2602</v>
      </c>
      <c r="C81" s="618" t="s">
        <v>2834</v>
      </c>
      <c r="D81" s="618" t="s">
        <v>2604</v>
      </c>
      <c r="E81" s="598"/>
      <c r="F81" s="617" t="s">
        <v>2602</v>
      </c>
      <c r="G81" s="617" t="s">
        <v>3521</v>
      </c>
      <c r="H81" s="618" t="s">
        <v>2834</v>
      </c>
      <c r="I81" s="618" t="s">
        <v>2604</v>
      </c>
      <c r="J81" s="618" t="s">
        <v>3522</v>
      </c>
      <c r="K81" s="618" t="s">
        <v>2606</v>
      </c>
      <c r="L81" s="592"/>
      <c r="M81" s="592"/>
      <c r="N81" s="592"/>
      <c r="O81" s="617" t="s">
        <v>6</v>
      </c>
      <c r="P81" s="623">
        <v>14</v>
      </c>
      <c r="Q81" s="592" t="s">
        <v>3523</v>
      </c>
      <c r="R81" s="592">
        <v>2023</v>
      </c>
      <c r="S81" s="617" t="s">
        <v>3640</v>
      </c>
      <c r="T81" s="598" t="s">
        <v>3641</v>
      </c>
      <c r="U81" s="598" t="s">
        <v>3642</v>
      </c>
      <c r="V81" s="603" t="s">
        <v>3643</v>
      </c>
      <c r="W81" s="628">
        <v>1</v>
      </c>
      <c r="X81" s="603" t="s">
        <v>3628</v>
      </c>
      <c r="Y81" s="603" t="s">
        <v>3629</v>
      </c>
      <c r="Z81" s="667">
        <v>1</v>
      </c>
      <c r="AA81" s="667" t="s">
        <v>3630</v>
      </c>
      <c r="AB81" s="603">
        <v>45201</v>
      </c>
      <c r="AC81" s="603">
        <v>45321</v>
      </c>
      <c r="AD81" s="603"/>
      <c r="AE81" s="604"/>
      <c r="AF81" s="604"/>
      <c r="AG81" s="605">
        <v>0</v>
      </c>
      <c r="AH81" s="605">
        <v>0</v>
      </c>
      <c r="AI81" s="605">
        <v>0</v>
      </c>
      <c r="AJ81" s="605">
        <v>0</v>
      </c>
      <c r="AK81" s="644">
        <v>0</v>
      </c>
      <c r="AL81" s="645" t="s">
        <v>48</v>
      </c>
      <c r="AM81" s="605"/>
      <c r="AN81" s="640">
        <v>45337</v>
      </c>
      <c r="AO81" s="670" t="s">
        <v>3744</v>
      </c>
      <c r="AP81" s="670" t="s">
        <v>3743</v>
      </c>
      <c r="AQ81" s="651" t="s">
        <v>3677</v>
      </c>
      <c r="AR81" s="642">
        <v>1</v>
      </c>
      <c r="AS81" s="651" t="s">
        <v>155</v>
      </c>
      <c r="AT81" s="645">
        <f t="shared" si="1"/>
        <v>-8</v>
      </c>
      <c r="AU81" s="645" t="s">
        <v>198</v>
      </c>
    </row>
    <row r="82" spans="1:47" ht="180" customHeight="1" x14ac:dyDescent="0.2">
      <c r="A82" s="597" t="s">
        <v>3644</v>
      </c>
      <c r="B82" s="592" t="s">
        <v>3172</v>
      </c>
      <c r="C82" s="598" t="s">
        <v>2999</v>
      </c>
      <c r="D82" s="592" t="s">
        <v>3000</v>
      </c>
      <c r="E82" s="598"/>
      <c r="F82" s="617" t="s">
        <v>2805</v>
      </c>
      <c r="G82" s="617" t="s">
        <v>2806</v>
      </c>
      <c r="H82" s="618" t="s">
        <v>3143</v>
      </c>
      <c r="I82" s="618" t="s">
        <v>2770</v>
      </c>
      <c r="J82" s="618" t="s">
        <v>3645</v>
      </c>
      <c r="K82" s="618" t="s">
        <v>3646</v>
      </c>
      <c r="L82" s="592"/>
      <c r="M82" s="592"/>
      <c r="N82" s="592"/>
      <c r="O82" s="592" t="s">
        <v>8</v>
      </c>
      <c r="P82" s="623">
        <v>1</v>
      </c>
      <c r="Q82" s="592" t="s">
        <v>3647</v>
      </c>
      <c r="R82" s="592">
        <v>2023</v>
      </c>
      <c r="S82" s="617" t="s">
        <v>3648</v>
      </c>
      <c r="T82" s="598" t="s">
        <v>3649</v>
      </c>
      <c r="U82" s="598" t="s">
        <v>3650</v>
      </c>
      <c r="V82" s="603" t="s">
        <v>3651</v>
      </c>
      <c r="W82" s="628">
        <v>1</v>
      </c>
      <c r="X82" s="603" t="s">
        <v>3076</v>
      </c>
      <c r="Y82" s="603" t="s">
        <v>3652</v>
      </c>
      <c r="Z82" s="603" t="s">
        <v>3653</v>
      </c>
      <c r="AA82" s="603" t="s">
        <v>3654</v>
      </c>
      <c r="AB82" s="603">
        <v>45275</v>
      </c>
      <c r="AC82" s="603">
        <v>45381</v>
      </c>
      <c r="AD82" s="603"/>
      <c r="AE82" s="603"/>
      <c r="AF82" s="601"/>
      <c r="AG82" s="605">
        <v>0</v>
      </c>
      <c r="AH82" s="605">
        <v>0</v>
      </c>
      <c r="AI82" s="605">
        <v>0</v>
      </c>
      <c r="AJ82" s="605">
        <v>0</v>
      </c>
      <c r="AK82" s="644">
        <v>0</v>
      </c>
      <c r="AL82" s="645" t="s">
        <v>48</v>
      </c>
      <c r="AM82" s="605"/>
      <c r="AN82" s="640">
        <v>45401</v>
      </c>
      <c r="AO82" s="691" t="s">
        <v>3745</v>
      </c>
      <c r="AP82" s="651" t="s">
        <v>3746</v>
      </c>
      <c r="AQ82" s="651" t="s">
        <v>3677</v>
      </c>
      <c r="AR82" s="642">
        <v>1</v>
      </c>
      <c r="AS82" s="651" t="s">
        <v>3747</v>
      </c>
      <c r="AT82" s="645">
        <f t="shared" si="1"/>
        <v>52</v>
      </c>
      <c r="AU82" s="645" t="s">
        <v>267</v>
      </c>
    </row>
    <row r="83" spans="1:47" s="690" customFormat="1" ht="195.75" customHeight="1" x14ac:dyDescent="0.25">
      <c r="A83" s="685" t="s">
        <v>3656</v>
      </c>
      <c r="B83" s="686" t="s">
        <v>3172</v>
      </c>
      <c r="C83" s="598" t="s">
        <v>2999</v>
      </c>
      <c r="D83" s="592" t="s">
        <v>3000</v>
      </c>
      <c r="E83" s="598"/>
      <c r="F83" s="620" t="s">
        <v>2852</v>
      </c>
      <c r="G83" s="620" t="s">
        <v>2853</v>
      </c>
      <c r="H83" s="687" t="s">
        <v>2854</v>
      </c>
      <c r="I83" s="687" t="s">
        <v>2684</v>
      </c>
      <c r="J83" s="687" t="s">
        <v>2685</v>
      </c>
      <c r="K83" s="687" t="s">
        <v>2686</v>
      </c>
      <c r="L83" s="686"/>
      <c r="M83" s="686"/>
      <c r="N83" s="686"/>
      <c r="O83" s="686" t="s">
        <v>8</v>
      </c>
      <c r="P83" s="680">
        <v>2</v>
      </c>
      <c r="Q83" s="686" t="s">
        <v>3647</v>
      </c>
      <c r="R83" s="686">
        <v>2023</v>
      </c>
      <c r="S83" s="620" t="s">
        <v>3657</v>
      </c>
      <c r="T83" s="686" t="s">
        <v>3658</v>
      </c>
      <c r="U83" s="686" t="s">
        <v>3659</v>
      </c>
      <c r="V83" s="688" t="s">
        <v>3660</v>
      </c>
      <c r="W83" s="628">
        <v>1</v>
      </c>
      <c r="X83" s="603" t="s">
        <v>3661</v>
      </c>
      <c r="Y83" s="603" t="s">
        <v>3662</v>
      </c>
      <c r="Z83" s="603" t="s">
        <v>3663</v>
      </c>
      <c r="AA83" s="688" t="s">
        <v>3664</v>
      </c>
      <c r="AB83" s="688">
        <v>45287</v>
      </c>
      <c r="AC83" s="688">
        <v>45412</v>
      </c>
      <c r="AD83" s="688"/>
      <c r="AE83" s="688"/>
      <c r="AF83" s="689"/>
      <c r="AG83" s="684">
        <v>0</v>
      </c>
      <c r="AH83" s="684">
        <v>0</v>
      </c>
      <c r="AI83" s="684">
        <v>0</v>
      </c>
      <c r="AJ83" s="684">
        <v>0</v>
      </c>
      <c r="AK83" s="681">
        <v>0</v>
      </c>
      <c r="AL83" s="682" t="s">
        <v>48</v>
      </c>
      <c r="AM83" s="684"/>
      <c r="AN83" s="640">
        <v>45401</v>
      </c>
      <c r="AO83" s="691" t="s">
        <v>3748</v>
      </c>
      <c r="AP83" s="651" t="s">
        <v>3710</v>
      </c>
      <c r="AQ83" s="683" t="s">
        <v>3749</v>
      </c>
      <c r="AR83" s="642">
        <v>0.05</v>
      </c>
      <c r="AS83" s="683" t="s">
        <v>3750</v>
      </c>
      <c r="AT83" s="684">
        <f>_xlfn.DAYS(AC83,$B$6)</f>
        <v>83</v>
      </c>
      <c r="AU83" s="684" t="s">
        <v>267</v>
      </c>
    </row>
    <row r="84" spans="1:47" ht="29.1" customHeight="1" thickBot="1" x14ac:dyDescent="0.3">
      <c r="A84" s="597"/>
      <c r="B84" s="592"/>
      <c r="C84" s="598"/>
      <c r="D84" s="592"/>
      <c r="E84" s="598"/>
      <c r="F84" s="591"/>
      <c r="G84" s="591"/>
      <c r="H84" s="599"/>
      <c r="I84" s="600"/>
      <c r="J84" s="600"/>
      <c r="K84" s="600"/>
      <c r="L84" s="592"/>
      <c r="M84" s="592"/>
      <c r="N84" s="592"/>
      <c r="O84" s="592"/>
      <c r="P84" s="591"/>
      <c r="Q84" s="592"/>
      <c r="R84" s="592"/>
      <c r="S84" s="592"/>
      <c r="T84" s="592"/>
      <c r="U84" s="591"/>
      <c r="V84" s="598"/>
      <c r="W84" s="592"/>
      <c r="X84" s="592"/>
      <c r="Y84" s="592"/>
      <c r="Z84" s="592"/>
      <c r="AA84" s="592"/>
      <c r="AB84" s="601"/>
      <c r="AC84" s="601"/>
      <c r="AD84" s="602"/>
      <c r="AE84" s="601"/>
      <c r="AF84" s="601"/>
      <c r="AG84" s="605"/>
      <c r="AH84" s="605"/>
      <c r="AI84" s="605"/>
      <c r="AJ84" s="605"/>
      <c r="AK84" s="605"/>
      <c r="AL84" s="605"/>
      <c r="AM84" s="605"/>
      <c r="AN84" s="679"/>
      <c r="AO84" s="605"/>
      <c r="AP84" s="605"/>
      <c r="AQ84" s="605"/>
      <c r="AR84" s="605"/>
      <c r="AS84" s="605"/>
      <c r="AT84" s="605"/>
      <c r="AU84" s="605"/>
    </row>
    <row r="85" spans="1:47" ht="29.1" customHeight="1" thickBot="1" x14ac:dyDescent="0.3">
      <c r="A85" s="597"/>
      <c r="B85" s="592"/>
      <c r="C85" s="598"/>
      <c r="D85" s="592"/>
      <c r="E85" s="598"/>
      <c r="F85" s="591"/>
      <c r="G85" s="591"/>
      <c r="H85" s="599"/>
      <c r="I85" s="600"/>
      <c r="J85" s="600"/>
      <c r="K85" s="600"/>
      <c r="L85" s="592"/>
      <c r="M85" s="592"/>
      <c r="N85" s="592"/>
      <c r="O85" s="592"/>
      <c r="P85" s="591"/>
      <c r="Q85" s="592"/>
      <c r="R85" s="592"/>
      <c r="S85" s="592"/>
      <c r="T85" s="592"/>
      <c r="U85" s="591"/>
      <c r="V85" s="598"/>
      <c r="W85" s="592"/>
      <c r="X85" s="592"/>
      <c r="Y85" s="592"/>
      <c r="Z85" s="592"/>
      <c r="AA85" s="592"/>
      <c r="AB85" s="601"/>
      <c r="AC85" s="601"/>
      <c r="AD85" s="602"/>
      <c r="AE85" s="601"/>
      <c r="AF85" s="601"/>
      <c r="AG85" s="605"/>
      <c r="AH85" s="605"/>
      <c r="AI85" s="605"/>
      <c r="AJ85" s="605"/>
      <c r="AK85" s="605"/>
      <c r="AL85" s="605"/>
      <c r="AM85" s="605"/>
      <c r="AN85" s="605"/>
      <c r="AO85" s="605"/>
      <c r="AP85" s="605"/>
      <c r="AQ85" s="605"/>
      <c r="AR85" s="605"/>
      <c r="AS85" s="605"/>
      <c r="AT85" s="605"/>
      <c r="AU85" s="605"/>
    </row>
    <row r="86" spans="1:47" ht="29.1" customHeight="1" thickBot="1" x14ac:dyDescent="0.3">
      <c r="A86" s="597"/>
      <c r="B86" s="592"/>
      <c r="C86" s="598"/>
      <c r="D86" s="592"/>
      <c r="E86" s="598"/>
      <c r="F86" s="591"/>
      <c r="G86" s="591"/>
      <c r="H86" s="599"/>
      <c r="I86" s="600"/>
      <c r="J86" s="600"/>
      <c r="K86" s="600"/>
      <c r="L86" s="592"/>
      <c r="M86" s="592"/>
      <c r="N86" s="592"/>
      <c r="O86" s="592"/>
      <c r="P86" s="591"/>
      <c r="Q86" s="592"/>
      <c r="R86" s="592"/>
      <c r="S86" s="592"/>
      <c r="T86" s="592"/>
      <c r="U86" s="591"/>
      <c r="V86" s="598"/>
      <c r="W86" s="592"/>
      <c r="X86" s="592"/>
      <c r="Y86" s="592"/>
      <c r="Z86" s="592"/>
      <c r="AA86" s="592"/>
      <c r="AB86" s="601"/>
      <c r="AC86" s="601"/>
      <c r="AD86" s="602"/>
      <c r="AE86" s="601"/>
      <c r="AF86" s="601"/>
      <c r="AG86" s="605"/>
      <c r="AH86" s="605"/>
      <c r="AI86" s="605"/>
      <c r="AJ86" s="605"/>
      <c r="AK86" s="605"/>
      <c r="AL86" s="605"/>
      <c r="AM86" s="605"/>
      <c r="AN86" s="605"/>
      <c r="AO86" s="605"/>
      <c r="AP86" s="605"/>
      <c r="AQ86" s="605"/>
      <c r="AR86" s="605"/>
      <c r="AS86" s="605"/>
      <c r="AT86" s="605"/>
      <c r="AU86" s="605"/>
    </row>
    <row r="87" spans="1:47" ht="29.1" customHeight="1" thickBot="1" x14ac:dyDescent="0.3">
      <c r="A87" s="597"/>
      <c r="B87" s="592"/>
      <c r="C87" s="598"/>
      <c r="D87" s="592"/>
      <c r="E87" s="598"/>
      <c r="F87" s="591"/>
      <c r="G87" s="591"/>
      <c r="H87" s="599"/>
      <c r="I87" s="600"/>
      <c r="J87" s="600"/>
      <c r="K87" s="600"/>
      <c r="L87" s="592"/>
      <c r="M87" s="592"/>
      <c r="N87" s="592"/>
      <c r="O87" s="592"/>
      <c r="P87" s="591"/>
      <c r="Q87" s="592"/>
      <c r="R87" s="592"/>
      <c r="S87" s="592"/>
      <c r="T87" s="592"/>
      <c r="U87" s="591"/>
      <c r="V87" s="598"/>
      <c r="W87" s="592"/>
      <c r="X87" s="592"/>
      <c r="Y87" s="592"/>
      <c r="Z87" s="592"/>
      <c r="AA87" s="592"/>
      <c r="AB87" s="601"/>
      <c r="AC87" s="601"/>
      <c r="AD87" s="602"/>
      <c r="AE87" s="601"/>
      <c r="AF87" s="601"/>
      <c r="AG87" s="605"/>
      <c r="AH87" s="605"/>
      <c r="AI87" s="605"/>
      <c r="AJ87" s="605"/>
      <c r="AK87" s="605"/>
      <c r="AL87" s="605"/>
      <c r="AM87" s="605"/>
      <c r="AN87" s="605"/>
      <c r="AO87" s="605"/>
      <c r="AP87" s="605"/>
      <c r="AQ87" s="605"/>
      <c r="AR87" s="605"/>
      <c r="AS87" s="605"/>
      <c r="AT87" s="605"/>
      <c r="AU87" s="605"/>
    </row>
    <row r="88" spans="1:47" ht="29.1" customHeight="1" thickBot="1" x14ac:dyDescent="0.3">
      <c r="A88" s="597"/>
      <c r="B88" s="592"/>
      <c r="C88" s="598"/>
      <c r="D88" s="592"/>
      <c r="E88" s="598"/>
      <c r="F88" s="591"/>
      <c r="G88" s="591"/>
      <c r="H88" s="599"/>
      <c r="I88" s="600"/>
      <c r="J88" s="600"/>
      <c r="K88" s="600"/>
      <c r="L88" s="592"/>
      <c r="M88" s="592"/>
      <c r="N88" s="592"/>
      <c r="O88" s="592"/>
      <c r="P88" s="591"/>
      <c r="Q88" s="592"/>
      <c r="R88" s="592"/>
      <c r="S88" s="592"/>
      <c r="T88" s="592"/>
      <c r="U88" s="591"/>
      <c r="V88" s="598"/>
      <c r="W88" s="592"/>
      <c r="X88" s="592"/>
      <c r="Y88" s="592"/>
      <c r="Z88" s="592"/>
      <c r="AA88" s="592"/>
      <c r="AB88" s="601"/>
      <c r="AC88" s="601"/>
      <c r="AD88" s="602"/>
      <c r="AE88" s="601"/>
      <c r="AF88" s="601"/>
      <c r="AG88" s="605"/>
      <c r="AH88" s="605"/>
      <c r="AI88" s="605"/>
      <c r="AJ88" s="605"/>
      <c r="AK88" s="605"/>
      <c r="AL88" s="605"/>
      <c r="AM88" s="605"/>
      <c r="AN88" s="605"/>
      <c r="AO88" s="605"/>
      <c r="AP88" s="605"/>
      <c r="AQ88" s="605"/>
      <c r="AR88" s="605"/>
      <c r="AS88" s="605"/>
      <c r="AT88" s="605"/>
      <c r="AU88" s="605"/>
    </row>
    <row r="89" spans="1:47" ht="29.1" customHeight="1" thickBot="1" x14ac:dyDescent="0.3">
      <c r="A89" s="597"/>
      <c r="B89" s="592"/>
      <c r="C89" s="598"/>
      <c r="D89" s="592"/>
      <c r="E89" s="598"/>
      <c r="F89" s="591"/>
      <c r="G89" s="591"/>
      <c r="H89" s="599"/>
      <c r="I89" s="600"/>
      <c r="J89" s="600"/>
      <c r="K89" s="600"/>
      <c r="L89" s="592"/>
      <c r="M89" s="592"/>
      <c r="N89" s="592"/>
      <c r="O89" s="592"/>
      <c r="P89" s="591"/>
      <c r="Q89" s="592"/>
      <c r="R89" s="592"/>
      <c r="S89" s="592"/>
      <c r="T89" s="592"/>
      <c r="U89" s="591"/>
      <c r="V89" s="598"/>
      <c r="W89" s="592"/>
      <c r="X89" s="592"/>
      <c r="Y89" s="592"/>
      <c r="Z89" s="592"/>
      <c r="AA89" s="592"/>
      <c r="AB89" s="601"/>
      <c r="AC89" s="601"/>
      <c r="AD89" s="602"/>
      <c r="AE89" s="601"/>
      <c r="AF89" s="601"/>
      <c r="AG89" s="605"/>
      <c r="AH89" s="605"/>
      <c r="AI89" s="605"/>
      <c r="AJ89" s="605"/>
      <c r="AK89" s="605"/>
      <c r="AL89" s="605"/>
      <c r="AM89" s="605"/>
      <c r="AN89" s="605"/>
      <c r="AO89" s="605"/>
      <c r="AP89" s="605"/>
      <c r="AQ89" s="605"/>
      <c r="AR89" s="605"/>
      <c r="AS89" s="605"/>
      <c r="AT89" s="605"/>
      <c r="AU89" s="605"/>
    </row>
    <row r="90" spans="1:47" ht="29.1" customHeight="1" thickBot="1" x14ac:dyDescent="0.3">
      <c r="A90" s="597"/>
      <c r="B90" s="592"/>
      <c r="C90" s="598"/>
      <c r="D90" s="592"/>
      <c r="E90" s="598"/>
      <c r="F90" s="591"/>
      <c r="G90" s="591"/>
      <c r="H90" s="599"/>
      <c r="I90" s="600"/>
      <c r="J90" s="600"/>
      <c r="K90" s="600"/>
      <c r="L90" s="592"/>
      <c r="M90" s="592"/>
      <c r="N90" s="592"/>
      <c r="O90" s="592"/>
      <c r="P90" s="591"/>
      <c r="Q90" s="592"/>
      <c r="R90" s="592"/>
      <c r="S90" s="592"/>
      <c r="T90" s="592"/>
      <c r="U90" s="591"/>
      <c r="V90" s="598"/>
      <c r="W90" s="592"/>
      <c r="X90" s="592"/>
      <c r="Y90" s="592"/>
      <c r="Z90" s="592"/>
      <c r="AA90" s="592"/>
      <c r="AB90" s="601"/>
      <c r="AC90" s="601"/>
      <c r="AD90" s="602"/>
      <c r="AE90" s="601"/>
      <c r="AF90" s="601"/>
      <c r="AG90" s="605"/>
      <c r="AH90" s="605"/>
      <c r="AI90" s="605"/>
      <c r="AJ90" s="605"/>
      <c r="AK90" s="605"/>
      <c r="AL90" s="605"/>
      <c r="AM90" s="605"/>
      <c r="AN90" s="605"/>
      <c r="AO90" s="605"/>
      <c r="AP90" s="605"/>
      <c r="AQ90" s="605"/>
      <c r="AR90" s="605"/>
      <c r="AS90" s="605"/>
      <c r="AT90" s="605"/>
      <c r="AU90" s="605"/>
    </row>
    <row r="91" spans="1:47" ht="29.1" customHeight="1" thickBot="1" x14ac:dyDescent="0.3">
      <c r="A91" s="597"/>
      <c r="B91" s="592"/>
      <c r="C91" s="598"/>
      <c r="D91" s="592"/>
      <c r="E91" s="598"/>
      <c r="F91" s="591"/>
      <c r="G91" s="591"/>
      <c r="H91" s="599"/>
      <c r="I91" s="600"/>
      <c r="J91" s="600"/>
      <c r="K91" s="600"/>
      <c r="L91" s="592"/>
      <c r="M91" s="592"/>
      <c r="N91" s="592"/>
      <c r="O91" s="592"/>
      <c r="P91" s="591"/>
      <c r="Q91" s="592"/>
      <c r="R91" s="592"/>
      <c r="S91" s="592"/>
      <c r="T91" s="592"/>
      <c r="U91" s="591"/>
      <c r="V91" s="598"/>
      <c r="W91" s="592"/>
      <c r="X91" s="592"/>
      <c r="Y91" s="592"/>
      <c r="Z91" s="592"/>
      <c r="AA91" s="592"/>
      <c r="AB91" s="601"/>
      <c r="AC91" s="601"/>
      <c r="AD91" s="602"/>
      <c r="AE91" s="601"/>
      <c r="AF91" s="601"/>
      <c r="AG91" s="605"/>
      <c r="AH91" s="605"/>
      <c r="AI91" s="605"/>
      <c r="AJ91" s="605"/>
      <c r="AK91" s="605"/>
      <c r="AL91" s="605"/>
      <c r="AM91" s="605"/>
      <c r="AN91" s="605"/>
      <c r="AO91" s="605"/>
      <c r="AP91" s="605"/>
      <c r="AQ91" s="605"/>
      <c r="AR91" s="605"/>
      <c r="AS91" s="605"/>
      <c r="AT91" s="605"/>
      <c r="AU91" s="605"/>
    </row>
    <row r="92" spans="1:47" ht="29.1" customHeight="1" thickBot="1" x14ac:dyDescent="0.3">
      <c r="A92" s="597"/>
      <c r="B92" s="592"/>
      <c r="C92" s="598"/>
      <c r="D92" s="592"/>
      <c r="E92" s="598"/>
      <c r="F92" s="591"/>
      <c r="G92" s="591"/>
      <c r="H92" s="599"/>
      <c r="I92" s="600"/>
      <c r="J92" s="600"/>
      <c r="K92" s="600"/>
      <c r="L92" s="592"/>
      <c r="M92" s="592"/>
      <c r="N92" s="592"/>
      <c r="O92" s="592"/>
      <c r="P92" s="591"/>
      <c r="Q92" s="592"/>
      <c r="R92" s="592"/>
      <c r="S92" s="592"/>
      <c r="T92" s="592"/>
      <c r="U92" s="591"/>
      <c r="V92" s="598"/>
      <c r="W92" s="592"/>
      <c r="X92" s="592"/>
      <c r="Y92" s="592"/>
      <c r="Z92" s="592"/>
      <c r="AA92" s="592"/>
      <c r="AB92" s="601"/>
      <c r="AC92" s="601"/>
      <c r="AD92" s="602"/>
      <c r="AE92" s="601"/>
      <c r="AF92" s="601"/>
      <c r="AG92" s="605"/>
      <c r="AH92" s="605"/>
      <c r="AI92" s="605"/>
      <c r="AJ92" s="605"/>
      <c r="AK92" s="605"/>
      <c r="AL92" s="605"/>
      <c r="AM92" s="605"/>
      <c r="AN92" s="605"/>
      <c r="AO92" s="605"/>
      <c r="AP92" s="605"/>
      <c r="AQ92" s="605"/>
      <c r="AR92" s="605"/>
      <c r="AS92" s="605"/>
      <c r="AT92" s="605"/>
      <c r="AU92" s="605"/>
    </row>
    <row r="93" spans="1:47" ht="29.1" customHeight="1" thickBot="1" x14ac:dyDescent="0.3">
      <c r="A93" s="597"/>
      <c r="B93" s="592"/>
      <c r="C93" s="598"/>
      <c r="D93" s="592"/>
      <c r="E93" s="598"/>
      <c r="F93" s="591"/>
      <c r="G93" s="591"/>
      <c r="H93" s="599"/>
      <c r="I93" s="600"/>
      <c r="J93" s="600"/>
      <c r="K93" s="600"/>
      <c r="L93" s="592"/>
      <c r="M93" s="592"/>
      <c r="N93" s="592"/>
      <c r="O93" s="592"/>
      <c r="P93" s="591"/>
      <c r="Q93" s="592"/>
      <c r="R93" s="592"/>
      <c r="S93" s="592"/>
      <c r="T93" s="592"/>
      <c r="U93" s="591"/>
      <c r="V93" s="598"/>
      <c r="W93" s="592"/>
      <c r="X93" s="592"/>
      <c r="Y93" s="592"/>
      <c r="Z93" s="592"/>
      <c r="AA93" s="592"/>
      <c r="AB93" s="601"/>
      <c r="AC93" s="601"/>
      <c r="AD93" s="602"/>
      <c r="AE93" s="601"/>
      <c r="AF93" s="601"/>
      <c r="AG93" s="605"/>
      <c r="AH93" s="605"/>
      <c r="AI93" s="605"/>
      <c r="AJ93" s="605"/>
      <c r="AK93" s="605"/>
      <c r="AL93" s="605"/>
      <c r="AM93" s="605"/>
      <c r="AN93" s="605"/>
      <c r="AO93" s="605"/>
      <c r="AP93" s="605"/>
      <c r="AQ93" s="605"/>
      <c r="AR93" s="605"/>
      <c r="AS93" s="605"/>
      <c r="AT93" s="605"/>
      <c r="AU93" s="605"/>
    </row>
    <row r="94" spans="1:47" ht="29.1" customHeight="1" thickBot="1" x14ac:dyDescent="0.3">
      <c r="A94" s="597"/>
      <c r="B94" s="592"/>
      <c r="C94" s="598"/>
      <c r="D94" s="592"/>
      <c r="E94" s="598"/>
      <c r="F94" s="591"/>
      <c r="G94" s="591"/>
      <c r="H94" s="599"/>
      <c r="I94" s="600"/>
      <c r="J94" s="600"/>
      <c r="K94" s="600"/>
      <c r="L94" s="592"/>
      <c r="M94" s="592"/>
      <c r="N94" s="592"/>
      <c r="O94" s="592"/>
      <c r="P94" s="591"/>
      <c r="Q94" s="592"/>
      <c r="R94" s="592"/>
      <c r="S94" s="592"/>
      <c r="T94" s="592"/>
      <c r="U94" s="591"/>
      <c r="V94" s="598"/>
      <c r="W94" s="592"/>
      <c r="X94" s="592"/>
      <c r="Y94" s="592"/>
      <c r="Z94" s="592"/>
      <c r="AA94" s="592"/>
      <c r="AB94" s="601"/>
      <c r="AC94" s="601"/>
      <c r="AD94" s="602"/>
      <c r="AE94" s="601"/>
      <c r="AF94" s="601"/>
      <c r="AG94" s="605"/>
      <c r="AH94" s="605"/>
      <c r="AI94" s="605"/>
      <c r="AJ94" s="605"/>
      <c r="AK94" s="605"/>
      <c r="AL94" s="605"/>
      <c r="AM94" s="605"/>
      <c r="AN94" s="605"/>
      <c r="AO94" s="605"/>
      <c r="AP94" s="605"/>
      <c r="AQ94" s="605"/>
      <c r="AR94" s="605"/>
      <c r="AS94" s="605"/>
      <c r="AT94" s="605"/>
      <c r="AU94" s="605"/>
    </row>
    <row r="95" spans="1:47" ht="29.1" customHeight="1" thickBot="1" x14ac:dyDescent="0.3">
      <c r="A95" s="597"/>
      <c r="B95" s="592"/>
      <c r="C95" s="598"/>
      <c r="D95" s="592"/>
      <c r="E95" s="598"/>
      <c r="F95" s="591"/>
      <c r="G95" s="591"/>
      <c r="H95" s="599"/>
      <c r="I95" s="600"/>
      <c r="J95" s="600"/>
      <c r="K95" s="600"/>
      <c r="L95" s="592"/>
      <c r="M95" s="592"/>
      <c r="N95" s="592"/>
      <c r="O95" s="592"/>
      <c r="P95" s="591"/>
      <c r="Q95" s="592"/>
      <c r="R95" s="592"/>
      <c r="S95" s="592"/>
      <c r="T95" s="592"/>
      <c r="U95" s="591"/>
      <c r="V95" s="598"/>
      <c r="W95" s="592"/>
      <c r="X95" s="592"/>
      <c r="Y95" s="592"/>
      <c r="Z95" s="592"/>
      <c r="AA95" s="592"/>
      <c r="AB95" s="601"/>
      <c r="AC95" s="601"/>
      <c r="AD95" s="602"/>
      <c r="AE95" s="601"/>
      <c r="AF95" s="601"/>
      <c r="AG95" s="605"/>
      <c r="AH95" s="605"/>
      <c r="AI95" s="605"/>
      <c r="AJ95" s="605"/>
      <c r="AK95" s="605"/>
      <c r="AL95" s="605"/>
      <c r="AM95" s="605"/>
      <c r="AN95" s="605"/>
      <c r="AO95" s="605"/>
      <c r="AP95" s="605"/>
      <c r="AQ95" s="605"/>
      <c r="AR95" s="605"/>
      <c r="AS95" s="605"/>
      <c r="AT95" s="605"/>
      <c r="AU95" s="605"/>
    </row>
    <row r="96" spans="1:47" ht="29.1" customHeight="1" thickBot="1" x14ac:dyDescent="0.3">
      <c r="A96" s="597"/>
      <c r="B96" s="592"/>
      <c r="C96" s="598"/>
      <c r="D96" s="592"/>
      <c r="E96" s="598"/>
      <c r="F96" s="591"/>
      <c r="G96" s="591"/>
      <c r="H96" s="599"/>
      <c r="I96" s="600"/>
      <c r="J96" s="600"/>
      <c r="K96" s="600"/>
      <c r="L96" s="592"/>
      <c r="M96" s="592"/>
      <c r="N96" s="592"/>
      <c r="O96" s="592"/>
      <c r="P96" s="591"/>
      <c r="Q96" s="592"/>
      <c r="R96" s="592"/>
      <c r="S96" s="592"/>
      <c r="T96" s="592"/>
      <c r="U96" s="591"/>
      <c r="V96" s="598"/>
      <c r="W96" s="592"/>
      <c r="X96" s="592"/>
      <c r="Y96" s="592"/>
      <c r="Z96" s="592"/>
      <c r="AA96" s="592"/>
      <c r="AB96" s="601"/>
      <c r="AC96" s="601"/>
      <c r="AD96" s="602"/>
      <c r="AE96" s="601"/>
      <c r="AF96" s="601"/>
      <c r="AG96" s="605"/>
      <c r="AH96" s="605"/>
      <c r="AI96" s="605"/>
      <c r="AJ96" s="605"/>
      <c r="AK96" s="605"/>
      <c r="AL96" s="605"/>
      <c r="AM96" s="605"/>
      <c r="AN96" s="605"/>
      <c r="AO96" s="605"/>
      <c r="AP96" s="605"/>
      <c r="AQ96" s="605"/>
      <c r="AR96" s="605"/>
      <c r="AS96" s="605"/>
      <c r="AT96" s="605"/>
      <c r="AU96" s="605"/>
    </row>
    <row r="97" spans="1:47" ht="29.1" customHeight="1" thickBot="1" x14ac:dyDescent="0.3">
      <c r="A97" s="597"/>
      <c r="B97" s="592"/>
      <c r="C97" s="598"/>
      <c r="D97" s="592"/>
      <c r="E97" s="598"/>
      <c r="F97" s="591"/>
      <c r="G97" s="591"/>
      <c r="H97" s="599"/>
      <c r="I97" s="600"/>
      <c r="J97" s="600"/>
      <c r="K97" s="600"/>
      <c r="L97" s="592"/>
      <c r="M97" s="592"/>
      <c r="N97" s="592"/>
      <c r="O97" s="592"/>
      <c r="P97" s="591"/>
      <c r="Q97" s="592"/>
      <c r="R97" s="592"/>
      <c r="S97" s="592"/>
      <c r="T97" s="592"/>
      <c r="U97" s="591"/>
      <c r="V97" s="598"/>
      <c r="W97" s="592"/>
      <c r="X97" s="592"/>
      <c r="Y97" s="592"/>
      <c r="Z97" s="592"/>
      <c r="AA97" s="592"/>
      <c r="AB97" s="601"/>
      <c r="AC97" s="601"/>
      <c r="AD97" s="602"/>
      <c r="AE97" s="601"/>
      <c r="AF97" s="601"/>
      <c r="AG97" s="605"/>
      <c r="AH97" s="605"/>
      <c r="AI97" s="605"/>
      <c r="AJ97" s="605"/>
      <c r="AK97" s="605"/>
      <c r="AL97" s="605"/>
      <c r="AM97" s="605"/>
      <c r="AN97" s="605"/>
      <c r="AO97" s="605"/>
      <c r="AP97" s="605"/>
      <c r="AQ97" s="605"/>
      <c r="AR97" s="605"/>
      <c r="AS97" s="605"/>
      <c r="AT97" s="605"/>
      <c r="AU97" s="605"/>
    </row>
    <row r="98" spans="1:47" ht="29.1" customHeight="1" thickBot="1" x14ac:dyDescent="0.3">
      <c r="A98" s="597"/>
      <c r="B98" s="592"/>
      <c r="C98" s="598"/>
      <c r="D98" s="592"/>
      <c r="E98" s="598"/>
      <c r="F98" s="591"/>
      <c r="G98" s="591"/>
      <c r="H98" s="599"/>
      <c r="I98" s="600"/>
      <c r="J98" s="600"/>
      <c r="K98" s="600"/>
      <c r="L98" s="592"/>
      <c r="M98" s="592"/>
      <c r="N98" s="592"/>
      <c r="O98" s="592"/>
      <c r="P98" s="591"/>
      <c r="Q98" s="592"/>
      <c r="R98" s="592"/>
      <c r="S98" s="592"/>
      <c r="T98" s="592"/>
      <c r="U98" s="591"/>
      <c r="V98" s="598"/>
      <c r="W98" s="592"/>
      <c r="X98" s="592"/>
      <c r="Y98" s="592"/>
      <c r="Z98" s="592"/>
      <c r="AA98" s="592"/>
      <c r="AB98" s="601"/>
      <c r="AC98" s="601"/>
      <c r="AD98" s="602"/>
      <c r="AE98" s="601"/>
      <c r="AF98" s="601"/>
      <c r="AG98" s="605"/>
      <c r="AH98" s="605"/>
      <c r="AI98" s="605"/>
      <c r="AJ98" s="605"/>
      <c r="AK98" s="605"/>
      <c r="AL98" s="605"/>
      <c r="AM98" s="605"/>
      <c r="AN98" s="605"/>
      <c r="AO98" s="605"/>
      <c r="AP98" s="605"/>
      <c r="AQ98" s="605"/>
      <c r="AR98" s="605"/>
      <c r="AS98" s="605"/>
      <c r="AT98" s="605"/>
      <c r="AU98" s="605"/>
    </row>
    <row r="99" spans="1:47" ht="29.1" customHeight="1" thickBot="1" x14ac:dyDescent="0.3">
      <c r="A99" s="597"/>
      <c r="B99" s="592"/>
      <c r="C99" s="598"/>
      <c r="D99" s="592"/>
      <c r="E99" s="598"/>
      <c r="F99" s="591"/>
      <c r="G99" s="591"/>
      <c r="H99" s="599"/>
      <c r="I99" s="600"/>
      <c r="J99" s="600"/>
      <c r="K99" s="600"/>
      <c r="L99" s="592"/>
      <c r="M99" s="592"/>
      <c r="N99" s="592"/>
      <c r="O99" s="592"/>
      <c r="P99" s="591"/>
      <c r="Q99" s="592"/>
      <c r="R99" s="592"/>
      <c r="S99" s="592"/>
      <c r="T99" s="592"/>
      <c r="U99" s="591"/>
      <c r="V99" s="598"/>
      <c r="W99" s="592"/>
      <c r="X99" s="592"/>
      <c r="Y99" s="592"/>
      <c r="Z99" s="592"/>
      <c r="AA99" s="592"/>
      <c r="AB99" s="601"/>
      <c r="AC99" s="601"/>
      <c r="AD99" s="602"/>
      <c r="AE99" s="601"/>
      <c r="AF99" s="601"/>
      <c r="AG99" s="605"/>
      <c r="AH99" s="605"/>
      <c r="AI99" s="605"/>
      <c r="AJ99" s="605"/>
      <c r="AK99" s="605"/>
      <c r="AL99" s="605"/>
      <c r="AM99" s="605"/>
      <c r="AN99" s="605"/>
      <c r="AO99" s="605"/>
      <c r="AP99" s="605"/>
      <c r="AQ99" s="605"/>
      <c r="AR99" s="605"/>
      <c r="AS99" s="605"/>
      <c r="AT99" s="605"/>
      <c r="AU99" s="605"/>
    </row>
    <row r="100" spans="1:47" ht="29.1" customHeight="1" thickBot="1" x14ac:dyDescent="0.3">
      <c r="A100" s="597"/>
      <c r="B100" s="592"/>
      <c r="C100" s="598"/>
      <c r="D100" s="592"/>
      <c r="E100" s="598"/>
      <c r="F100" s="591"/>
      <c r="G100" s="591"/>
      <c r="H100" s="599"/>
      <c r="I100" s="600"/>
      <c r="J100" s="600"/>
      <c r="K100" s="600"/>
      <c r="L100" s="592"/>
      <c r="M100" s="592"/>
      <c r="N100" s="592"/>
      <c r="O100" s="592"/>
      <c r="P100" s="591"/>
      <c r="Q100" s="592"/>
      <c r="R100" s="592"/>
      <c r="S100" s="592"/>
      <c r="T100" s="592"/>
      <c r="U100" s="591"/>
      <c r="V100" s="598"/>
      <c r="W100" s="592"/>
      <c r="X100" s="592"/>
      <c r="Y100" s="592"/>
      <c r="Z100" s="592"/>
      <c r="AA100" s="592"/>
      <c r="AB100" s="601"/>
      <c r="AC100" s="601"/>
      <c r="AD100" s="602"/>
      <c r="AE100" s="601"/>
      <c r="AF100" s="601"/>
      <c r="AG100" s="605"/>
      <c r="AH100" s="605"/>
      <c r="AI100" s="605"/>
      <c r="AJ100" s="605"/>
      <c r="AK100" s="605"/>
      <c r="AL100" s="605"/>
      <c r="AM100" s="605"/>
      <c r="AN100" s="605"/>
      <c r="AO100" s="605"/>
      <c r="AP100" s="605"/>
      <c r="AQ100" s="605"/>
      <c r="AR100" s="605"/>
      <c r="AS100" s="605"/>
      <c r="AT100" s="605"/>
      <c r="AU100" s="605"/>
    </row>
    <row r="101" spans="1:47" ht="29.1" customHeight="1" thickBot="1" x14ac:dyDescent="0.3">
      <c r="A101" s="597"/>
      <c r="B101" s="592"/>
      <c r="C101" s="598"/>
      <c r="D101" s="592"/>
      <c r="E101" s="598"/>
      <c r="F101" s="591"/>
      <c r="G101" s="591"/>
      <c r="H101" s="599"/>
      <c r="I101" s="600"/>
      <c r="J101" s="600"/>
      <c r="K101" s="600"/>
      <c r="L101" s="592"/>
      <c r="M101" s="592"/>
      <c r="N101" s="592"/>
      <c r="O101" s="592"/>
      <c r="P101" s="591"/>
      <c r="Q101" s="592"/>
      <c r="R101" s="592"/>
      <c r="S101" s="592"/>
      <c r="T101" s="592"/>
      <c r="U101" s="591"/>
      <c r="V101" s="598"/>
      <c r="W101" s="592"/>
      <c r="X101" s="592"/>
      <c r="Y101" s="592"/>
      <c r="Z101" s="592"/>
      <c r="AA101" s="592"/>
      <c r="AB101" s="601"/>
      <c r="AC101" s="601"/>
      <c r="AD101" s="602"/>
      <c r="AE101" s="601"/>
      <c r="AF101" s="601"/>
      <c r="AG101" s="605"/>
      <c r="AH101" s="605"/>
      <c r="AI101" s="605"/>
      <c r="AJ101" s="605"/>
      <c r="AK101" s="605"/>
      <c r="AL101" s="605"/>
      <c r="AM101" s="605"/>
      <c r="AN101" s="605"/>
      <c r="AO101" s="605"/>
      <c r="AP101" s="605"/>
      <c r="AQ101" s="605"/>
      <c r="AR101" s="605"/>
      <c r="AS101" s="605"/>
      <c r="AT101" s="605"/>
      <c r="AU101" s="605"/>
    </row>
    <row r="102" spans="1:47" ht="29.1" customHeight="1" thickBot="1" x14ac:dyDescent="0.3">
      <c r="A102" s="597"/>
      <c r="B102" s="592"/>
      <c r="C102" s="598"/>
      <c r="D102" s="592"/>
      <c r="E102" s="598"/>
      <c r="F102" s="591"/>
      <c r="G102" s="591"/>
      <c r="H102" s="599"/>
      <c r="I102" s="600"/>
      <c r="J102" s="600"/>
      <c r="K102" s="600"/>
      <c r="L102" s="592"/>
      <c r="M102" s="592"/>
      <c r="N102" s="592"/>
      <c r="O102" s="592"/>
      <c r="P102" s="591"/>
      <c r="Q102" s="592"/>
      <c r="R102" s="592"/>
      <c r="S102" s="592"/>
      <c r="T102" s="592"/>
      <c r="U102" s="591"/>
      <c r="V102" s="598"/>
      <c r="W102" s="592"/>
      <c r="X102" s="592"/>
      <c r="Y102" s="592"/>
      <c r="Z102" s="592"/>
      <c r="AA102" s="592"/>
      <c r="AB102" s="601"/>
      <c r="AC102" s="601"/>
      <c r="AD102" s="602"/>
      <c r="AE102" s="601"/>
      <c r="AF102" s="601"/>
      <c r="AG102" s="605"/>
      <c r="AH102" s="605"/>
      <c r="AI102" s="605"/>
      <c r="AJ102" s="605"/>
      <c r="AK102" s="605"/>
      <c r="AL102" s="605"/>
      <c r="AM102" s="605"/>
      <c r="AN102" s="605"/>
      <c r="AO102" s="605"/>
      <c r="AP102" s="605"/>
      <c r="AQ102" s="605"/>
      <c r="AR102" s="605"/>
      <c r="AS102" s="605"/>
      <c r="AT102" s="605"/>
      <c r="AU102" s="605"/>
    </row>
    <row r="103" spans="1:47" ht="29.1" customHeight="1" thickBot="1" x14ac:dyDescent="0.3">
      <c r="A103" s="597"/>
      <c r="B103" s="592"/>
      <c r="C103" s="598"/>
      <c r="D103" s="592"/>
      <c r="E103" s="598"/>
      <c r="F103" s="591"/>
      <c r="G103" s="591"/>
      <c r="H103" s="599"/>
      <c r="I103" s="600"/>
      <c r="J103" s="600"/>
      <c r="K103" s="600"/>
      <c r="L103" s="592"/>
      <c r="M103" s="592"/>
      <c r="N103" s="592"/>
      <c r="O103" s="592"/>
      <c r="P103" s="591"/>
      <c r="Q103" s="592"/>
      <c r="R103" s="592"/>
      <c r="S103" s="592"/>
      <c r="T103" s="592"/>
      <c r="U103" s="591"/>
      <c r="V103" s="598"/>
      <c r="W103" s="592"/>
      <c r="X103" s="592"/>
      <c r="Y103" s="592"/>
      <c r="Z103" s="592"/>
      <c r="AA103" s="592"/>
      <c r="AB103" s="601"/>
      <c r="AC103" s="601"/>
      <c r="AD103" s="602"/>
      <c r="AE103" s="601"/>
      <c r="AF103" s="601"/>
      <c r="AG103" s="605"/>
      <c r="AH103" s="605"/>
      <c r="AI103" s="605"/>
      <c r="AJ103" s="605"/>
      <c r="AK103" s="605"/>
      <c r="AL103" s="605"/>
      <c r="AM103" s="605"/>
      <c r="AN103" s="605"/>
      <c r="AO103" s="605"/>
      <c r="AP103" s="605"/>
      <c r="AQ103" s="605"/>
      <c r="AR103" s="605"/>
      <c r="AS103" s="605"/>
      <c r="AT103" s="605"/>
      <c r="AU103" s="605"/>
    </row>
    <row r="104" spans="1:47" ht="29.1" customHeight="1" thickBot="1" x14ac:dyDescent="0.3">
      <c r="A104" s="597"/>
      <c r="B104" s="592"/>
      <c r="C104" s="598"/>
      <c r="D104" s="592"/>
      <c r="E104" s="598"/>
      <c r="F104" s="591"/>
      <c r="G104" s="591"/>
      <c r="H104" s="599"/>
      <c r="I104" s="600"/>
      <c r="J104" s="600"/>
      <c r="K104" s="600"/>
      <c r="L104" s="592"/>
      <c r="M104" s="592"/>
      <c r="N104" s="592"/>
      <c r="O104" s="592"/>
      <c r="P104" s="591"/>
      <c r="Q104" s="592"/>
      <c r="R104" s="592"/>
      <c r="S104" s="592"/>
      <c r="T104" s="592"/>
      <c r="U104" s="591"/>
      <c r="V104" s="598"/>
      <c r="W104" s="592"/>
      <c r="X104" s="592"/>
      <c r="Y104" s="592"/>
      <c r="Z104" s="592"/>
      <c r="AA104" s="592"/>
      <c r="AB104" s="601"/>
      <c r="AC104" s="601"/>
      <c r="AD104" s="602"/>
      <c r="AE104" s="601"/>
      <c r="AF104" s="601"/>
      <c r="AG104" s="605"/>
      <c r="AH104" s="605"/>
      <c r="AI104" s="605"/>
      <c r="AJ104" s="605"/>
      <c r="AK104" s="605"/>
      <c r="AL104" s="605"/>
      <c r="AM104" s="605"/>
      <c r="AN104" s="605"/>
      <c r="AO104" s="605"/>
      <c r="AP104" s="605"/>
      <c r="AQ104" s="605"/>
      <c r="AR104" s="605"/>
      <c r="AS104" s="605"/>
      <c r="AT104" s="605"/>
      <c r="AU104" s="605"/>
    </row>
    <row r="105" spans="1:47" ht="29.1" customHeight="1" thickBot="1" x14ac:dyDescent="0.3">
      <c r="A105" s="597"/>
      <c r="B105" s="592"/>
      <c r="C105" s="598"/>
      <c r="D105" s="592"/>
      <c r="E105" s="598"/>
      <c r="F105" s="591"/>
      <c r="G105" s="591"/>
      <c r="H105" s="599"/>
      <c r="I105" s="600"/>
      <c r="J105" s="600"/>
      <c r="K105" s="600"/>
      <c r="L105" s="592"/>
      <c r="M105" s="592"/>
      <c r="N105" s="592"/>
      <c r="O105" s="592"/>
      <c r="P105" s="591"/>
      <c r="Q105" s="592"/>
      <c r="R105" s="592"/>
      <c r="S105" s="592"/>
      <c r="T105" s="592"/>
      <c r="U105" s="591"/>
      <c r="V105" s="598"/>
      <c r="W105" s="592"/>
      <c r="X105" s="592"/>
      <c r="Y105" s="592"/>
      <c r="Z105" s="592"/>
      <c r="AA105" s="592"/>
      <c r="AB105" s="601"/>
      <c r="AC105" s="601"/>
      <c r="AD105" s="602"/>
      <c r="AE105" s="601"/>
      <c r="AF105" s="601"/>
      <c r="AG105" s="605"/>
      <c r="AH105" s="605"/>
      <c r="AI105" s="605"/>
      <c r="AJ105" s="605"/>
      <c r="AK105" s="605"/>
      <c r="AL105" s="605"/>
      <c r="AM105" s="605"/>
      <c r="AN105" s="605"/>
      <c r="AO105" s="605"/>
      <c r="AP105" s="605"/>
      <c r="AQ105" s="605"/>
      <c r="AR105" s="605"/>
      <c r="AS105" s="605"/>
      <c r="AT105" s="605"/>
      <c r="AU105" s="605"/>
    </row>
    <row r="106" spans="1:47" ht="29.1" customHeight="1" thickBot="1" x14ac:dyDescent="0.3">
      <c r="A106" s="597"/>
      <c r="B106" s="592"/>
      <c r="C106" s="598"/>
      <c r="D106" s="592"/>
      <c r="E106" s="598"/>
      <c r="F106" s="591"/>
      <c r="G106" s="591"/>
      <c r="H106" s="599"/>
      <c r="I106" s="600"/>
      <c r="J106" s="600"/>
      <c r="K106" s="600"/>
      <c r="L106" s="592"/>
      <c r="M106" s="592"/>
      <c r="N106" s="592"/>
      <c r="O106" s="592"/>
      <c r="P106" s="591"/>
      <c r="Q106" s="592"/>
      <c r="R106" s="592"/>
      <c r="S106" s="592"/>
      <c r="T106" s="592"/>
      <c r="U106" s="591"/>
      <c r="V106" s="598"/>
      <c r="W106" s="592"/>
      <c r="X106" s="592"/>
      <c r="Y106" s="592"/>
      <c r="Z106" s="592"/>
      <c r="AA106" s="592"/>
      <c r="AB106" s="601"/>
      <c r="AC106" s="601"/>
      <c r="AD106" s="602"/>
      <c r="AE106" s="601"/>
      <c r="AF106" s="601"/>
      <c r="AG106" s="605"/>
      <c r="AH106" s="605"/>
      <c r="AI106" s="605"/>
      <c r="AJ106" s="605"/>
      <c r="AK106" s="605"/>
      <c r="AL106" s="605"/>
      <c r="AM106" s="605"/>
      <c r="AN106" s="605"/>
      <c r="AO106" s="605"/>
      <c r="AP106" s="605"/>
      <c r="AQ106" s="605"/>
      <c r="AR106" s="605"/>
      <c r="AS106" s="605"/>
      <c r="AT106" s="605"/>
      <c r="AU106" s="605"/>
    </row>
    <row r="107" spans="1:47" ht="29.1" customHeight="1" thickBot="1" x14ac:dyDescent="0.3">
      <c r="A107" s="597"/>
      <c r="B107" s="592"/>
      <c r="C107" s="598"/>
      <c r="D107" s="592"/>
      <c r="E107" s="598"/>
      <c r="F107" s="591"/>
      <c r="G107" s="591"/>
      <c r="H107" s="599"/>
      <c r="I107" s="600"/>
      <c r="J107" s="600"/>
      <c r="K107" s="600"/>
      <c r="L107" s="592"/>
      <c r="M107" s="592"/>
      <c r="N107" s="592"/>
      <c r="O107" s="592"/>
      <c r="P107" s="591"/>
      <c r="Q107" s="592"/>
      <c r="R107" s="592"/>
      <c r="S107" s="592"/>
      <c r="T107" s="592"/>
      <c r="U107" s="591"/>
      <c r="V107" s="598"/>
      <c r="W107" s="592"/>
      <c r="X107" s="592"/>
      <c r="Y107" s="592"/>
      <c r="Z107" s="592"/>
      <c r="AA107" s="592"/>
      <c r="AB107" s="601"/>
      <c r="AC107" s="601"/>
      <c r="AD107" s="602"/>
      <c r="AE107" s="601"/>
      <c r="AF107" s="601"/>
      <c r="AG107" s="605"/>
      <c r="AH107" s="605"/>
      <c r="AI107" s="605"/>
      <c r="AJ107" s="605"/>
      <c r="AK107" s="605"/>
      <c r="AL107" s="605"/>
      <c r="AM107" s="605"/>
      <c r="AN107" s="605"/>
      <c r="AO107" s="605"/>
      <c r="AP107" s="605"/>
      <c r="AQ107" s="605"/>
      <c r="AR107" s="605"/>
      <c r="AS107" s="605"/>
      <c r="AT107" s="605"/>
      <c r="AU107" s="605"/>
    </row>
    <row r="108" spans="1:47" ht="29.1" customHeight="1" thickBot="1" x14ac:dyDescent="0.3">
      <c r="A108" s="597"/>
      <c r="B108" s="592"/>
      <c r="C108" s="598"/>
      <c r="D108" s="592"/>
      <c r="E108" s="598"/>
      <c r="F108" s="591"/>
      <c r="G108" s="591"/>
      <c r="H108" s="599"/>
      <c r="I108" s="600"/>
      <c r="J108" s="600"/>
      <c r="K108" s="600"/>
      <c r="L108" s="592"/>
      <c r="M108" s="592"/>
      <c r="N108" s="592"/>
      <c r="O108" s="592"/>
      <c r="P108" s="591"/>
      <c r="Q108" s="592"/>
      <c r="R108" s="592"/>
      <c r="S108" s="592"/>
      <c r="T108" s="592"/>
      <c r="U108" s="591"/>
      <c r="V108" s="598"/>
      <c r="W108" s="592"/>
      <c r="X108" s="592"/>
      <c r="Y108" s="592"/>
      <c r="Z108" s="592"/>
      <c r="AA108" s="592"/>
      <c r="AB108" s="601"/>
      <c r="AC108" s="601"/>
      <c r="AD108" s="602"/>
      <c r="AE108" s="601"/>
      <c r="AF108" s="601"/>
      <c r="AG108" s="605"/>
      <c r="AH108" s="605"/>
      <c r="AI108" s="605"/>
      <c r="AJ108" s="605"/>
      <c r="AK108" s="605"/>
      <c r="AL108" s="605"/>
      <c r="AM108" s="605"/>
      <c r="AN108" s="605"/>
      <c r="AO108" s="605"/>
      <c r="AP108" s="605"/>
      <c r="AQ108" s="605"/>
      <c r="AR108" s="605"/>
      <c r="AS108" s="605"/>
      <c r="AT108" s="605"/>
      <c r="AU108" s="605"/>
    </row>
    <row r="109" spans="1:47" ht="29.1" customHeight="1" thickBot="1" x14ac:dyDescent="0.3">
      <c r="A109" s="597"/>
      <c r="B109" s="592"/>
      <c r="C109" s="598"/>
      <c r="D109" s="592"/>
      <c r="E109" s="598"/>
      <c r="F109" s="591"/>
      <c r="G109" s="591"/>
      <c r="H109" s="599"/>
      <c r="I109" s="600"/>
      <c r="J109" s="600"/>
      <c r="K109" s="600"/>
      <c r="L109" s="592"/>
      <c r="M109" s="592"/>
      <c r="N109" s="592"/>
      <c r="O109" s="592"/>
      <c r="P109" s="591"/>
      <c r="Q109" s="592"/>
      <c r="R109" s="592"/>
      <c r="S109" s="592"/>
      <c r="T109" s="592"/>
      <c r="U109" s="591"/>
      <c r="V109" s="598"/>
      <c r="W109" s="592"/>
      <c r="X109" s="592"/>
      <c r="Y109" s="592"/>
      <c r="Z109" s="592"/>
      <c r="AA109" s="592"/>
      <c r="AB109" s="601"/>
      <c r="AC109" s="601"/>
      <c r="AD109" s="602"/>
      <c r="AE109" s="601"/>
      <c r="AF109" s="601"/>
      <c r="AG109" s="605"/>
      <c r="AH109" s="605"/>
      <c r="AI109" s="605"/>
      <c r="AJ109" s="605"/>
      <c r="AK109" s="605"/>
      <c r="AL109" s="605"/>
      <c r="AM109" s="605"/>
      <c r="AN109" s="605"/>
      <c r="AO109" s="605"/>
      <c r="AP109" s="605"/>
      <c r="AQ109" s="605"/>
      <c r="AR109" s="605"/>
      <c r="AS109" s="605"/>
      <c r="AT109" s="605"/>
      <c r="AU109" s="605"/>
    </row>
    <row r="110" spans="1:47" ht="29.1" customHeight="1" thickBot="1" x14ac:dyDescent="0.3">
      <c r="A110" s="597"/>
      <c r="B110" s="592"/>
      <c r="C110" s="598"/>
      <c r="D110" s="592"/>
      <c r="E110" s="598"/>
      <c r="F110" s="591"/>
      <c r="G110" s="591"/>
      <c r="H110" s="599"/>
      <c r="I110" s="600"/>
      <c r="J110" s="600"/>
      <c r="K110" s="600"/>
      <c r="L110" s="592"/>
      <c r="M110" s="592"/>
      <c r="N110" s="592"/>
      <c r="O110" s="592"/>
      <c r="P110" s="591"/>
      <c r="Q110" s="592"/>
      <c r="R110" s="592"/>
      <c r="S110" s="592"/>
      <c r="T110" s="592"/>
      <c r="U110" s="591"/>
      <c r="V110" s="598"/>
      <c r="W110" s="592"/>
      <c r="X110" s="592"/>
      <c r="Y110" s="592"/>
      <c r="Z110" s="592"/>
      <c r="AA110" s="592"/>
      <c r="AB110" s="601"/>
      <c r="AC110" s="601"/>
      <c r="AD110" s="602"/>
      <c r="AE110" s="601"/>
      <c r="AF110" s="601"/>
      <c r="AG110" s="605"/>
      <c r="AH110" s="605"/>
      <c r="AI110" s="605"/>
      <c r="AJ110" s="605"/>
      <c r="AK110" s="605"/>
      <c r="AL110" s="605"/>
      <c r="AM110" s="605"/>
      <c r="AN110" s="605"/>
      <c r="AO110" s="605"/>
      <c r="AP110" s="605"/>
      <c r="AQ110" s="605"/>
      <c r="AR110" s="605"/>
      <c r="AS110" s="605"/>
      <c r="AT110" s="605"/>
      <c r="AU110" s="605"/>
    </row>
    <row r="111" spans="1:47" ht="29.1" customHeight="1" thickBot="1" x14ac:dyDescent="0.3">
      <c r="A111" s="597"/>
      <c r="B111" s="592"/>
      <c r="C111" s="598"/>
      <c r="D111" s="592"/>
      <c r="E111" s="598"/>
      <c r="F111" s="591"/>
      <c r="G111" s="591"/>
      <c r="H111" s="599"/>
      <c r="I111" s="600"/>
      <c r="J111" s="600"/>
      <c r="K111" s="600"/>
      <c r="L111" s="592"/>
      <c r="M111" s="592"/>
      <c r="N111" s="592"/>
      <c r="O111" s="592"/>
      <c r="P111" s="591"/>
      <c r="Q111" s="592"/>
      <c r="R111" s="592"/>
      <c r="S111" s="592"/>
      <c r="T111" s="592"/>
      <c r="U111" s="591"/>
      <c r="V111" s="598"/>
      <c r="W111" s="592"/>
      <c r="X111" s="592"/>
      <c r="Y111" s="592"/>
      <c r="Z111" s="592"/>
      <c r="AA111" s="592"/>
      <c r="AB111" s="601"/>
      <c r="AC111" s="601"/>
      <c r="AD111" s="602"/>
      <c r="AE111" s="601"/>
      <c r="AF111" s="601"/>
      <c r="AG111" s="605"/>
      <c r="AH111" s="605"/>
      <c r="AI111" s="605"/>
      <c r="AJ111" s="605"/>
      <c r="AK111" s="605"/>
      <c r="AL111" s="605"/>
      <c r="AM111" s="605"/>
      <c r="AN111" s="605"/>
      <c r="AO111" s="605"/>
      <c r="AP111" s="605"/>
      <c r="AQ111" s="605"/>
      <c r="AR111" s="605"/>
      <c r="AS111" s="605"/>
      <c r="AT111" s="605"/>
      <c r="AU111" s="605"/>
    </row>
    <row r="112" spans="1:47" ht="29.1" customHeight="1" thickBot="1" x14ac:dyDescent="0.3">
      <c r="A112" s="597"/>
      <c r="B112" s="592"/>
      <c r="C112" s="598"/>
      <c r="D112" s="592"/>
      <c r="E112" s="598"/>
      <c r="F112" s="591"/>
      <c r="G112" s="591"/>
      <c r="H112" s="599"/>
      <c r="I112" s="600"/>
      <c r="J112" s="600"/>
      <c r="K112" s="600"/>
      <c r="L112" s="592"/>
      <c r="M112" s="592"/>
      <c r="N112" s="592"/>
      <c r="O112" s="592"/>
      <c r="P112" s="591"/>
      <c r="Q112" s="592"/>
      <c r="R112" s="592"/>
      <c r="S112" s="592"/>
      <c r="T112" s="592"/>
      <c r="U112" s="591"/>
      <c r="V112" s="598"/>
      <c r="W112" s="592"/>
      <c r="X112" s="592"/>
      <c r="Y112" s="592"/>
      <c r="Z112" s="592"/>
      <c r="AA112" s="592"/>
      <c r="AB112" s="601"/>
      <c r="AC112" s="601"/>
      <c r="AD112" s="602"/>
      <c r="AE112" s="601"/>
      <c r="AF112" s="601"/>
      <c r="AG112" s="605"/>
      <c r="AH112" s="605"/>
      <c r="AI112" s="605"/>
      <c r="AJ112" s="605"/>
      <c r="AK112" s="605"/>
      <c r="AL112" s="605"/>
      <c r="AM112" s="605"/>
      <c r="AN112" s="605"/>
      <c r="AO112" s="605"/>
      <c r="AP112" s="605"/>
      <c r="AQ112" s="605"/>
      <c r="AR112" s="605"/>
      <c r="AS112" s="605"/>
      <c r="AT112" s="605"/>
      <c r="AU112" s="605"/>
    </row>
    <row r="113" spans="1:47" ht="29.1" customHeight="1" thickBot="1" x14ac:dyDescent="0.3">
      <c r="A113" s="597"/>
      <c r="B113" s="592"/>
      <c r="C113" s="598"/>
      <c r="D113" s="592"/>
      <c r="E113" s="598"/>
      <c r="F113" s="591"/>
      <c r="G113" s="591"/>
      <c r="H113" s="599"/>
      <c r="I113" s="600"/>
      <c r="J113" s="600"/>
      <c r="K113" s="600"/>
      <c r="L113" s="592"/>
      <c r="M113" s="592"/>
      <c r="N113" s="592"/>
      <c r="O113" s="592"/>
      <c r="P113" s="591"/>
      <c r="Q113" s="592"/>
      <c r="R113" s="592"/>
      <c r="S113" s="592"/>
      <c r="T113" s="592"/>
      <c r="U113" s="591"/>
      <c r="V113" s="598"/>
      <c r="W113" s="592"/>
      <c r="X113" s="592"/>
      <c r="Y113" s="592"/>
      <c r="Z113" s="592"/>
      <c r="AA113" s="592"/>
      <c r="AB113" s="601"/>
      <c r="AC113" s="601"/>
      <c r="AD113" s="602"/>
      <c r="AE113" s="601"/>
      <c r="AF113" s="601"/>
      <c r="AG113" s="605"/>
      <c r="AH113" s="605"/>
      <c r="AI113" s="605"/>
      <c r="AJ113" s="605"/>
      <c r="AK113" s="605"/>
      <c r="AL113" s="605"/>
      <c r="AM113" s="605"/>
      <c r="AN113" s="605"/>
      <c r="AO113" s="605"/>
      <c r="AP113" s="605"/>
      <c r="AQ113" s="605"/>
      <c r="AR113" s="605"/>
      <c r="AS113" s="605"/>
      <c r="AT113" s="605"/>
      <c r="AU113" s="605"/>
    </row>
    <row r="114" spans="1:47" ht="29.1" customHeight="1" thickBot="1" x14ac:dyDescent="0.3">
      <c r="A114" s="597"/>
      <c r="B114" s="592"/>
      <c r="C114" s="598"/>
      <c r="D114" s="592"/>
      <c r="E114" s="598"/>
      <c r="F114" s="591"/>
      <c r="G114" s="591"/>
      <c r="H114" s="599"/>
      <c r="I114" s="600"/>
      <c r="J114" s="600"/>
      <c r="K114" s="600"/>
      <c r="L114" s="592"/>
      <c r="M114" s="592"/>
      <c r="N114" s="592"/>
      <c r="O114" s="592"/>
      <c r="P114" s="591"/>
      <c r="Q114" s="592"/>
      <c r="R114" s="592"/>
      <c r="S114" s="592"/>
      <c r="T114" s="592"/>
      <c r="U114" s="591"/>
      <c r="V114" s="598"/>
      <c r="W114" s="592"/>
      <c r="X114" s="592"/>
      <c r="Y114" s="592"/>
      <c r="Z114" s="592"/>
      <c r="AA114" s="592"/>
      <c r="AB114" s="601"/>
      <c r="AC114" s="601"/>
      <c r="AD114" s="602"/>
      <c r="AE114" s="601"/>
      <c r="AF114" s="601"/>
      <c r="AG114" s="605"/>
      <c r="AH114" s="605"/>
      <c r="AI114" s="605"/>
      <c r="AJ114" s="605"/>
      <c r="AK114" s="605"/>
      <c r="AL114" s="605"/>
      <c r="AM114" s="605"/>
      <c r="AN114" s="605"/>
      <c r="AO114" s="605"/>
      <c r="AP114" s="605"/>
      <c r="AQ114" s="605"/>
      <c r="AR114" s="605"/>
      <c r="AS114" s="605"/>
      <c r="AT114" s="605"/>
      <c r="AU114" s="605"/>
    </row>
    <row r="115" spans="1:47" ht="29.1" customHeight="1" thickBot="1" x14ac:dyDescent="0.3">
      <c r="A115" s="597"/>
      <c r="B115" s="592"/>
      <c r="C115" s="598"/>
      <c r="D115" s="592"/>
      <c r="E115" s="598"/>
      <c r="F115" s="591"/>
      <c r="G115" s="591"/>
      <c r="H115" s="599"/>
      <c r="I115" s="600"/>
      <c r="J115" s="600"/>
      <c r="K115" s="600"/>
      <c r="L115" s="592"/>
      <c r="M115" s="592"/>
      <c r="N115" s="592"/>
      <c r="O115" s="592"/>
      <c r="P115" s="591"/>
      <c r="Q115" s="592"/>
      <c r="R115" s="592"/>
      <c r="S115" s="592"/>
      <c r="T115" s="592"/>
      <c r="U115" s="591"/>
      <c r="V115" s="598"/>
      <c r="W115" s="592"/>
      <c r="X115" s="592"/>
      <c r="Y115" s="592"/>
      <c r="Z115" s="592"/>
      <c r="AA115" s="592"/>
      <c r="AB115" s="601"/>
      <c r="AC115" s="601"/>
      <c r="AD115" s="602"/>
      <c r="AE115" s="601"/>
      <c r="AF115" s="601"/>
      <c r="AG115" s="605"/>
      <c r="AH115" s="605"/>
      <c r="AI115" s="605"/>
      <c r="AJ115" s="605"/>
      <c r="AK115" s="605"/>
      <c r="AL115" s="605"/>
      <c r="AM115" s="605"/>
      <c r="AN115" s="605"/>
      <c r="AO115" s="605"/>
      <c r="AP115" s="605"/>
      <c r="AQ115" s="605"/>
      <c r="AR115" s="605"/>
      <c r="AS115" s="605"/>
      <c r="AT115" s="605"/>
      <c r="AU115" s="605"/>
    </row>
    <row r="116" spans="1:47" ht="29.1" customHeight="1" thickBot="1" x14ac:dyDescent="0.3">
      <c r="A116" s="597"/>
      <c r="B116" s="592"/>
      <c r="C116" s="598"/>
      <c r="D116" s="592"/>
      <c r="E116" s="598"/>
      <c r="F116" s="591"/>
      <c r="G116" s="591"/>
      <c r="H116" s="599"/>
      <c r="I116" s="600"/>
      <c r="J116" s="600"/>
      <c r="K116" s="600"/>
      <c r="L116" s="592"/>
      <c r="M116" s="592"/>
      <c r="N116" s="592"/>
      <c r="O116" s="592"/>
      <c r="P116" s="591"/>
      <c r="Q116" s="592"/>
      <c r="R116" s="592"/>
      <c r="S116" s="592"/>
      <c r="T116" s="592"/>
      <c r="U116" s="591"/>
      <c r="V116" s="598"/>
      <c r="W116" s="592"/>
      <c r="X116" s="592"/>
      <c r="Y116" s="592"/>
      <c r="Z116" s="592"/>
      <c r="AA116" s="592"/>
      <c r="AB116" s="601"/>
      <c r="AC116" s="601"/>
      <c r="AD116" s="602"/>
      <c r="AE116" s="601"/>
      <c r="AF116" s="601"/>
      <c r="AG116" s="605"/>
      <c r="AH116" s="605"/>
      <c r="AI116" s="605"/>
      <c r="AJ116" s="605"/>
      <c r="AK116" s="605"/>
      <c r="AL116" s="605"/>
      <c r="AM116" s="605"/>
      <c r="AN116" s="605"/>
      <c r="AO116" s="605"/>
      <c r="AP116" s="605"/>
      <c r="AQ116" s="605"/>
      <c r="AR116" s="605"/>
      <c r="AS116" s="605"/>
      <c r="AT116" s="605"/>
      <c r="AU116" s="605"/>
    </row>
    <row r="117" spans="1:47" ht="29.1" customHeight="1" thickBot="1" x14ac:dyDescent="0.3">
      <c r="A117" s="597"/>
      <c r="B117" s="592"/>
      <c r="C117" s="598"/>
      <c r="D117" s="592"/>
      <c r="E117" s="598"/>
      <c r="F117" s="591"/>
      <c r="G117" s="591"/>
      <c r="H117" s="599"/>
      <c r="I117" s="600"/>
      <c r="J117" s="600"/>
      <c r="K117" s="600"/>
      <c r="L117" s="592"/>
      <c r="M117" s="592"/>
      <c r="N117" s="592"/>
      <c r="O117" s="592"/>
      <c r="P117" s="591"/>
      <c r="Q117" s="592"/>
      <c r="R117" s="592"/>
      <c r="S117" s="592"/>
      <c r="T117" s="592"/>
      <c r="U117" s="591"/>
      <c r="V117" s="598"/>
      <c r="W117" s="592"/>
      <c r="X117" s="592"/>
      <c r="Y117" s="592"/>
      <c r="Z117" s="592"/>
      <c r="AA117" s="592"/>
      <c r="AB117" s="601"/>
      <c r="AC117" s="601"/>
      <c r="AD117" s="602"/>
      <c r="AE117" s="601"/>
      <c r="AF117" s="601"/>
      <c r="AG117" s="605"/>
      <c r="AH117" s="605"/>
      <c r="AI117" s="605"/>
      <c r="AJ117" s="605"/>
      <c r="AK117" s="605"/>
      <c r="AL117" s="605"/>
      <c r="AM117" s="605"/>
      <c r="AN117" s="605"/>
      <c r="AO117" s="605"/>
      <c r="AP117" s="605"/>
      <c r="AQ117" s="605"/>
      <c r="AR117" s="605"/>
      <c r="AS117" s="605"/>
      <c r="AT117" s="605"/>
      <c r="AU117" s="605"/>
    </row>
    <row r="118" spans="1:47" ht="29.1" customHeight="1" thickBot="1" x14ac:dyDescent="0.3">
      <c r="A118" s="597"/>
      <c r="B118" s="592"/>
      <c r="C118" s="598"/>
      <c r="D118" s="592"/>
      <c r="E118" s="598"/>
      <c r="F118" s="591"/>
      <c r="G118" s="591"/>
      <c r="H118" s="599"/>
      <c r="I118" s="600"/>
      <c r="J118" s="600"/>
      <c r="K118" s="600"/>
      <c r="L118" s="592"/>
      <c r="M118" s="592"/>
      <c r="N118" s="592"/>
      <c r="O118" s="592"/>
      <c r="P118" s="591"/>
      <c r="Q118" s="592"/>
      <c r="R118" s="592"/>
      <c r="S118" s="592"/>
      <c r="T118" s="592"/>
      <c r="U118" s="591"/>
      <c r="V118" s="598"/>
      <c r="W118" s="592"/>
      <c r="X118" s="592"/>
      <c r="Y118" s="592"/>
      <c r="Z118" s="592"/>
      <c r="AA118" s="592"/>
      <c r="AB118" s="601"/>
      <c r="AC118" s="601"/>
      <c r="AD118" s="602"/>
      <c r="AE118" s="601"/>
      <c r="AF118" s="601"/>
      <c r="AG118" s="605"/>
      <c r="AH118" s="605"/>
      <c r="AI118" s="605"/>
      <c r="AJ118" s="605"/>
      <c r="AK118" s="605"/>
      <c r="AL118" s="605"/>
      <c r="AM118" s="605"/>
      <c r="AN118" s="605"/>
      <c r="AO118" s="605"/>
      <c r="AP118" s="605"/>
      <c r="AQ118" s="605"/>
      <c r="AR118" s="605"/>
      <c r="AS118" s="605"/>
      <c r="AT118" s="605"/>
      <c r="AU118" s="605"/>
    </row>
    <row r="119" spans="1:47" ht="29.1" customHeight="1" thickBot="1" x14ac:dyDescent="0.3">
      <c r="A119" s="597"/>
      <c r="B119" s="592"/>
      <c r="C119" s="598"/>
      <c r="D119" s="592"/>
      <c r="E119" s="598"/>
      <c r="F119" s="591"/>
      <c r="G119" s="591"/>
      <c r="H119" s="599"/>
      <c r="I119" s="600"/>
      <c r="J119" s="600"/>
      <c r="K119" s="600"/>
      <c r="L119" s="592"/>
      <c r="M119" s="592"/>
      <c r="N119" s="592"/>
      <c r="O119" s="592"/>
      <c r="P119" s="591"/>
      <c r="Q119" s="592"/>
      <c r="R119" s="592"/>
      <c r="S119" s="592"/>
      <c r="T119" s="592"/>
      <c r="U119" s="591"/>
      <c r="V119" s="598"/>
      <c r="W119" s="592"/>
      <c r="X119" s="592"/>
      <c r="Y119" s="592"/>
      <c r="Z119" s="592"/>
      <c r="AA119" s="592"/>
      <c r="AB119" s="601"/>
      <c r="AC119" s="601"/>
      <c r="AD119" s="602"/>
      <c r="AE119" s="601"/>
      <c r="AF119" s="601"/>
      <c r="AG119" s="605"/>
      <c r="AH119" s="605"/>
      <c r="AI119" s="605"/>
      <c r="AJ119" s="605"/>
      <c r="AK119" s="605"/>
      <c r="AL119" s="605"/>
      <c r="AM119" s="605"/>
      <c r="AN119" s="605"/>
      <c r="AO119" s="605"/>
      <c r="AP119" s="605"/>
      <c r="AQ119" s="605"/>
      <c r="AR119" s="605"/>
      <c r="AS119" s="605"/>
      <c r="AT119" s="605"/>
      <c r="AU119" s="605"/>
    </row>
    <row r="120" spans="1:47" ht="29.1" customHeight="1" thickBot="1" x14ac:dyDescent="0.3">
      <c r="A120" s="597"/>
      <c r="B120" s="592"/>
      <c r="C120" s="598"/>
      <c r="D120" s="592"/>
      <c r="E120" s="598"/>
      <c r="F120" s="591"/>
      <c r="G120" s="591"/>
      <c r="H120" s="599"/>
      <c r="I120" s="600"/>
      <c r="J120" s="600"/>
      <c r="K120" s="600"/>
      <c r="L120" s="592"/>
      <c r="M120" s="592"/>
      <c r="N120" s="592"/>
      <c r="O120" s="592"/>
      <c r="P120" s="591"/>
      <c r="Q120" s="592"/>
      <c r="R120" s="592"/>
      <c r="S120" s="592"/>
      <c r="T120" s="592"/>
      <c r="U120" s="591"/>
      <c r="V120" s="598"/>
      <c r="W120" s="592"/>
      <c r="X120" s="592"/>
      <c r="Y120" s="592"/>
      <c r="Z120" s="592"/>
      <c r="AA120" s="592"/>
      <c r="AB120" s="601"/>
      <c r="AC120" s="601"/>
      <c r="AD120" s="602"/>
      <c r="AE120" s="601"/>
      <c r="AF120" s="601"/>
      <c r="AG120" s="605"/>
      <c r="AH120" s="605"/>
      <c r="AI120" s="605"/>
      <c r="AJ120" s="605"/>
      <c r="AK120" s="605"/>
      <c r="AL120" s="605"/>
      <c r="AM120" s="605"/>
      <c r="AN120" s="605"/>
      <c r="AO120" s="605"/>
      <c r="AP120" s="605"/>
      <c r="AQ120" s="605"/>
      <c r="AR120" s="605"/>
      <c r="AS120" s="605"/>
      <c r="AT120" s="605"/>
      <c r="AU120" s="605"/>
    </row>
    <row r="121" spans="1:47" ht="29.1" customHeight="1" thickBot="1" x14ac:dyDescent="0.3">
      <c r="A121" s="597"/>
      <c r="B121" s="592"/>
      <c r="C121" s="598"/>
      <c r="D121" s="592"/>
      <c r="E121" s="598"/>
      <c r="F121" s="591"/>
      <c r="G121" s="591"/>
      <c r="H121" s="599"/>
      <c r="I121" s="600"/>
      <c r="J121" s="600"/>
      <c r="K121" s="600"/>
      <c r="L121" s="592"/>
      <c r="M121" s="592"/>
      <c r="N121" s="592"/>
      <c r="O121" s="592"/>
      <c r="P121" s="591"/>
      <c r="Q121" s="592"/>
      <c r="R121" s="592"/>
      <c r="S121" s="592"/>
      <c r="T121" s="592"/>
      <c r="U121" s="591"/>
      <c r="V121" s="598"/>
      <c r="W121" s="592"/>
      <c r="X121" s="592"/>
      <c r="Y121" s="592"/>
      <c r="Z121" s="592"/>
      <c r="AA121" s="592"/>
      <c r="AB121" s="601"/>
      <c r="AC121" s="601"/>
      <c r="AD121" s="602"/>
      <c r="AE121" s="601"/>
      <c r="AF121" s="601"/>
      <c r="AG121" s="605"/>
      <c r="AH121" s="605"/>
      <c r="AI121" s="605"/>
      <c r="AJ121" s="605"/>
      <c r="AK121" s="605"/>
      <c r="AL121" s="605"/>
      <c r="AM121" s="605"/>
      <c r="AN121" s="605"/>
      <c r="AO121" s="605"/>
      <c r="AP121" s="605"/>
      <c r="AQ121" s="605"/>
      <c r="AR121" s="605"/>
      <c r="AS121" s="605"/>
      <c r="AT121" s="605"/>
      <c r="AU121" s="605"/>
    </row>
    <row r="122" spans="1:47" ht="29.1" customHeight="1" thickBot="1" x14ac:dyDescent="0.3">
      <c r="A122" s="597"/>
      <c r="B122" s="592"/>
      <c r="C122" s="598"/>
      <c r="D122" s="592"/>
      <c r="E122" s="598"/>
      <c r="F122" s="591"/>
      <c r="G122" s="591"/>
      <c r="H122" s="599"/>
      <c r="I122" s="600"/>
      <c r="J122" s="600"/>
      <c r="K122" s="600"/>
      <c r="L122" s="592"/>
      <c r="M122" s="592"/>
      <c r="N122" s="592"/>
      <c r="O122" s="592"/>
      <c r="P122" s="591"/>
      <c r="Q122" s="592"/>
      <c r="R122" s="592"/>
      <c r="S122" s="592"/>
      <c r="T122" s="592"/>
      <c r="U122" s="591"/>
      <c r="V122" s="598"/>
      <c r="W122" s="592"/>
      <c r="X122" s="592"/>
      <c r="Y122" s="592"/>
      <c r="Z122" s="592"/>
      <c r="AA122" s="592"/>
      <c r="AB122" s="601"/>
      <c r="AC122" s="601"/>
      <c r="AD122" s="602"/>
      <c r="AE122" s="601"/>
      <c r="AF122" s="601"/>
      <c r="AG122" s="605"/>
      <c r="AH122" s="605"/>
      <c r="AI122" s="605"/>
      <c r="AJ122" s="605"/>
      <c r="AK122" s="605"/>
      <c r="AL122" s="605"/>
      <c r="AM122" s="605"/>
      <c r="AN122" s="605"/>
      <c r="AO122" s="605"/>
      <c r="AP122" s="605"/>
      <c r="AQ122" s="605"/>
      <c r="AR122" s="605"/>
      <c r="AS122" s="605"/>
      <c r="AT122" s="605"/>
      <c r="AU122" s="605"/>
    </row>
    <row r="123" spans="1:47" ht="29.1" customHeight="1" thickBot="1" x14ac:dyDescent="0.3">
      <c r="A123" s="597"/>
      <c r="B123" s="592"/>
      <c r="C123" s="598"/>
      <c r="D123" s="592"/>
      <c r="E123" s="598"/>
      <c r="F123" s="591"/>
      <c r="G123" s="591"/>
      <c r="H123" s="599"/>
      <c r="I123" s="600"/>
      <c r="J123" s="600"/>
      <c r="K123" s="600"/>
      <c r="L123" s="592"/>
      <c r="M123" s="592"/>
      <c r="N123" s="592"/>
      <c r="O123" s="592"/>
      <c r="P123" s="591"/>
      <c r="Q123" s="592"/>
      <c r="R123" s="592"/>
      <c r="S123" s="592"/>
      <c r="T123" s="592"/>
      <c r="U123" s="591"/>
      <c r="V123" s="598"/>
      <c r="W123" s="592"/>
      <c r="X123" s="592"/>
      <c r="Y123" s="592"/>
      <c r="Z123" s="592"/>
      <c r="AA123" s="592"/>
      <c r="AB123" s="601"/>
      <c r="AC123" s="601"/>
      <c r="AD123" s="602"/>
      <c r="AE123" s="601"/>
      <c r="AF123" s="601"/>
      <c r="AG123" s="605"/>
      <c r="AH123" s="605"/>
      <c r="AI123" s="605"/>
      <c r="AJ123" s="605"/>
      <c r="AK123" s="605"/>
      <c r="AL123" s="605"/>
      <c r="AM123" s="605"/>
      <c r="AN123" s="605"/>
      <c r="AO123" s="605"/>
      <c r="AP123" s="605"/>
      <c r="AQ123" s="605"/>
      <c r="AR123" s="605"/>
      <c r="AS123" s="605"/>
      <c r="AT123" s="605"/>
      <c r="AU123" s="605"/>
    </row>
    <row r="124" spans="1:47" ht="29.1" customHeight="1" thickBot="1" x14ac:dyDescent="0.3">
      <c r="A124" s="597"/>
      <c r="B124" s="592"/>
      <c r="C124" s="598"/>
      <c r="D124" s="592"/>
      <c r="E124" s="598"/>
      <c r="F124" s="591"/>
      <c r="G124" s="591"/>
      <c r="H124" s="599"/>
      <c r="I124" s="600"/>
      <c r="J124" s="600"/>
      <c r="K124" s="600"/>
      <c r="L124" s="592"/>
      <c r="M124" s="592"/>
      <c r="N124" s="592"/>
      <c r="O124" s="592"/>
      <c r="P124" s="591"/>
      <c r="Q124" s="592"/>
      <c r="R124" s="592"/>
      <c r="S124" s="592"/>
      <c r="T124" s="592"/>
      <c r="U124" s="591"/>
      <c r="V124" s="598"/>
      <c r="W124" s="592"/>
      <c r="X124" s="592"/>
      <c r="Y124" s="592"/>
      <c r="Z124" s="592"/>
      <c r="AA124" s="592"/>
      <c r="AB124" s="601"/>
      <c r="AC124" s="601"/>
      <c r="AD124" s="602"/>
      <c r="AE124" s="601"/>
      <c r="AF124" s="601"/>
      <c r="AG124" s="605"/>
      <c r="AH124" s="605"/>
      <c r="AI124" s="605"/>
      <c r="AJ124" s="605"/>
      <c r="AK124" s="605"/>
      <c r="AL124" s="605"/>
      <c r="AM124" s="605"/>
      <c r="AN124" s="605"/>
      <c r="AO124" s="605"/>
      <c r="AP124" s="605"/>
      <c r="AQ124" s="605"/>
      <c r="AR124" s="605"/>
      <c r="AS124" s="605"/>
      <c r="AT124" s="605"/>
      <c r="AU124" s="605"/>
    </row>
    <row r="125" spans="1:47" ht="29.1" customHeight="1" thickBot="1" x14ac:dyDescent="0.3">
      <c r="A125" s="597"/>
      <c r="B125" s="592"/>
      <c r="C125" s="598"/>
      <c r="D125" s="592"/>
      <c r="E125" s="598"/>
      <c r="F125" s="591"/>
      <c r="G125" s="591"/>
      <c r="H125" s="599"/>
      <c r="I125" s="600"/>
      <c r="J125" s="600"/>
      <c r="K125" s="600"/>
      <c r="L125" s="592"/>
      <c r="M125" s="592"/>
      <c r="N125" s="592"/>
      <c r="O125" s="592"/>
      <c r="P125" s="591"/>
      <c r="Q125" s="592"/>
      <c r="R125" s="592"/>
      <c r="S125" s="592"/>
      <c r="T125" s="592"/>
      <c r="U125" s="591"/>
      <c r="V125" s="598"/>
      <c r="W125" s="592"/>
      <c r="X125" s="592"/>
      <c r="Y125" s="592"/>
      <c r="Z125" s="592"/>
      <c r="AA125" s="592"/>
      <c r="AB125" s="601"/>
      <c r="AC125" s="601"/>
      <c r="AD125" s="602"/>
      <c r="AE125" s="601"/>
      <c r="AF125" s="601"/>
      <c r="AG125" s="605"/>
      <c r="AH125" s="605"/>
      <c r="AI125" s="605"/>
      <c r="AJ125" s="605"/>
      <c r="AK125" s="605"/>
      <c r="AL125" s="605"/>
      <c r="AM125" s="605"/>
      <c r="AN125" s="605"/>
      <c r="AO125" s="605"/>
      <c r="AP125" s="605"/>
      <c r="AQ125" s="605"/>
      <c r="AR125" s="605"/>
      <c r="AS125" s="605"/>
      <c r="AT125" s="605"/>
      <c r="AU125" s="605"/>
    </row>
    <row r="126" spans="1:47" ht="29.1" customHeight="1" thickBot="1" x14ac:dyDescent="0.3">
      <c r="A126" s="597"/>
      <c r="B126" s="592"/>
      <c r="C126" s="598"/>
      <c r="D126" s="592"/>
      <c r="E126" s="598"/>
      <c r="F126" s="591"/>
      <c r="G126" s="591"/>
      <c r="H126" s="599"/>
      <c r="I126" s="600"/>
      <c r="J126" s="600"/>
      <c r="K126" s="600"/>
      <c r="L126" s="592"/>
      <c r="M126" s="592"/>
      <c r="N126" s="592"/>
      <c r="O126" s="592"/>
      <c r="P126" s="591"/>
      <c r="Q126" s="592"/>
      <c r="R126" s="592"/>
      <c r="S126" s="592"/>
      <c r="T126" s="592"/>
      <c r="U126" s="591"/>
      <c r="V126" s="598"/>
      <c r="W126" s="592"/>
      <c r="X126" s="592"/>
      <c r="Y126" s="592"/>
      <c r="Z126" s="592"/>
      <c r="AA126" s="592"/>
      <c r="AB126" s="601"/>
      <c r="AC126" s="601"/>
      <c r="AD126" s="602"/>
      <c r="AE126" s="601"/>
      <c r="AF126" s="601"/>
      <c r="AG126" s="605"/>
      <c r="AH126" s="605"/>
      <c r="AI126" s="605"/>
      <c r="AJ126" s="605"/>
      <c r="AK126" s="605"/>
      <c r="AL126" s="605"/>
      <c r="AM126" s="605"/>
      <c r="AN126" s="605"/>
      <c r="AO126" s="605"/>
      <c r="AP126" s="605"/>
      <c r="AQ126" s="605"/>
      <c r="AR126" s="605"/>
      <c r="AS126" s="605"/>
      <c r="AT126" s="605"/>
      <c r="AU126" s="605"/>
    </row>
    <row r="127" spans="1:47" ht="29.1" customHeight="1" thickBot="1" x14ac:dyDescent="0.3">
      <c r="A127" s="597"/>
      <c r="B127" s="592"/>
      <c r="C127" s="598"/>
      <c r="D127" s="592"/>
      <c r="E127" s="598"/>
      <c r="F127" s="591"/>
      <c r="G127" s="591"/>
      <c r="H127" s="599"/>
      <c r="I127" s="600"/>
      <c r="J127" s="600"/>
      <c r="K127" s="600"/>
      <c r="L127" s="592"/>
      <c r="M127" s="592"/>
      <c r="N127" s="592"/>
      <c r="O127" s="592"/>
      <c r="P127" s="591"/>
      <c r="Q127" s="592"/>
      <c r="R127" s="592"/>
      <c r="S127" s="592"/>
      <c r="T127" s="592"/>
      <c r="U127" s="591"/>
      <c r="V127" s="598"/>
      <c r="W127" s="592"/>
      <c r="X127" s="592"/>
      <c r="Y127" s="592"/>
      <c r="Z127" s="592"/>
      <c r="AA127" s="592"/>
      <c r="AB127" s="601"/>
      <c r="AC127" s="601"/>
      <c r="AD127" s="602"/>
      <c r="AE127" s="601"/>
      <c r="AF127" s="601"/>
      <c r="AG127" s="605"/>
      <c r="AH127" s="605"/>
      <c r="AI127" s="605"/>
      <c r="AJ127" s="605"/>
      <c r="AK127" s="605"/>
      <c r="AL127" s="605"/>
      <c r="AM127" s="605"/>
      <c r="AN127" s="605"/>
      <c r="AO127" s="605"/>
      <c r="AP127" s="605"/>
      <c r="AQ127" s="605"/>
      <c r="AR127" s="605"/>
      <c r="AS127" s="605"/>
      <c r="AT127" s="605"/>
      <c r="AU127" s="605"/>
    </row>
    <row r="128" spans="1:47" ht="29.1" customHeight="1" thickBot="1" x14ac:dyDescent="0.3">
      <c r="A128" s="597"/>
      <c r="B128" s="592"/>
      <c r="C128" s="598"/>
      <c r="D128" s="592"/>
      <c r="E128" s="598"/>
      <c r="F128" s="591"/>
      <c r="G128" s="591"/>
      <c r="H128" s="599"/>
      <c r="I128" s="600"/>
      <c r="J128" s="600"/>
      <c r="K128" s="600"/>
      <c r="L128" s="592"/>
      <c r="M128" s="592"/>
      <c r="N128" s="592"/>
      <c r="O128" s="592"/>
      <c r="P128" s="591"/>
      <c r="Q128" s="592"/>
      <c r="R128" s="592"/>
      <c r="S128" s="592"/>
      <c r="T128" s="592"/>
      <c r="U128" s="591"/>
      <c r="V128" s="598"/>
      <c r="W128" s="592"/>
      <c r="X128" s="592"/>
      <c r="Y128" s="592"/>
      <c r="Z128" s="592"/>
      <c r="AA128" s="592"/>
      <c r="AB128" s="601"/>
      <c r="AC128" s="601"/>
      <c r="AD128" s="602"/>
      <c r="AE128" s="601"/>
      <c r="AF128" s="601"/>
      <c r="AG128" s="605"/>
      <c r="AH128" s="605"/>
      <c r="AI128" s="605"/>
      <c r="AJ128" s="605"/>
      <c r="AK128" s="605"/>
      <c r="AL128" s="605"/>
      <c r="AM128" s="605"/>
      <c r="AN128" s="605"/>
      <c r="AO128" s="605"/>
      <c r="AP128" s="605"/>
      <c r="AQ128" s="605"/>
      <c r="AR128" s="605"/>
      <c r="AS128" s="605"/>
      <c r="AT128" s="605"/>
      <c r="AU128" s="605"/>
    </row>
    <row r="129" spans="1:47" ht="29.1" customHeight="1" thickBot="1" x14ac:dyDescent="0.3">
      <c r="A129" s="597"/>
      <c r="B129" s="592"/>
      <c r="C129" s="598"/>
      <c r="D129" s="592"/>
      <c r="E129" s="598"/>
      <c r="F129" s="591"/>
      <c r="G129" s="591"/>
      <c r="H129" s="599"/>
      <c r="I129" s="600"/>
      <c r="J129" s="600"/>
      <c r="K129" s="600"/>
      <c r="L129" s="592"/>
      <c r="M129" s="592"/>
      <c r="N129" s="592"/>
      <c r="O129" s="592"/>
      <c r="P129" s="591"/>
      <c r="Q129" s="592"/>
      <c r="R129" s="592"/>
      <c r="S129" s="592"/>
      <c r="T129" s="592"/>
      <c r="U129" s="591"/>
      <c r="V129" s="598"/>
      <c r="W129" s="592"/>
      <c r="X129" s="592"/>
      <c r="Y129" s="592"/>
      <c r="Z129" s="592"/>
      <c r="AA129" s="592"/>
      <c r="AB129" s="601"/>
      <c r="AC129" s="601"/>
      <c r="AD129" s="602"/>
      <c r="AE129" s="601"/>
      <c r="AF129" s="601"/>
      <c r="AG129" s="605"/>
      <c r="AH129" s="605"/>
      <c r="AI129" s="605"/>
      <c r="AJ129" s="605"/>
      <c r="AK129" s="605"/>
      <c r="AL129" s="605"/>
      <c r="AM129" s="605"/>
      <c r="AN129" s="605"/>
      <c r="AO129" s="605"/>
      <c r="AP129" s="605"/>
      <c r="AQ129" s="605"/>
      <c r="AR129" s="605"/>
      <c r="AS129" s="605"/>
      <c r="AT129" s="605"/>
      <c r="AU129" s="605"/>
    </row>
    <row r="130" spans="1:47" ht="29.1" customHeight="1" thickBot="1" x14ac:dyDescent="0.3">
      <c r="A130" s="597"/>
      <c r="B130" s="592"/>
      <c r="C130" s="598"/>
      <c r="D130" s="592"/>
      <c r="E130" s="598"/>
      <c r="F130" s="591"/>
      <c r="G130" s="591"/>
      <c r="H130" s="599"/>
      <c r="I130" s="600"/>
      <c r="J130" s="600"/>
      <c r="K130" s="600"/>
      <c r="L130" s="592"/>
      <c r="M130" s="592"/>
      <c r="N130" s="592"/>
      <c r="O130" s="592"/>
      <c r="P130" s="591"/>
      <c r="Q130" s="592"/>
      <c r="R130" s="592"/>
      <c r="S130" s="592"/>
      <c r="T130" s="592"/>
      <c r="U130" s="591"/>
      <c r="V130" s="598"/>
      <c r="W130" s="592"/>
      <c r="X130" s="592"/>
      <c r="Y130" s="592"/>
      <c r="Z130" s="592"/>
      <c r="AA130" s="592"/>
      <c r="AB130" s="601"/>
      <c r="AC130" s="601"/>
      <c r="AD130" s="602"/>
      <c r="AE130" s="601"/>
      <c r="AF130" s="601"/>
      <c r="AG130" s="605"/>
      <c r="AH130" s="605"/>
      <c r="AI130" s="605"/>
      <c r="AJ130" s="605"/>
      <c r="AK130" s="605"/>
      <c r="AL130" s="605"/>
      <c r="AM130" s="605"/>
      <c r="AN130" s="605"/>
      <c r="AO130" s="605"/>
      <c r="AP130" s="605"/>
      <c r="AQ130" s="605"/>
      <c r="AR130" s="605"/>
      <c r="AS130" s="605"/>
      <c r="AT130" s="605"/>
      <c r="AU130" s="605"/>
    </row>
    <row r="131" spans="1:47" ht="29.1" customHeight="1" thickBot="1" x14ac:dyDescent="0.3">
      <c r="A131" s="597"/>
      <c r="B131" s="592"/>
      <c r="C131" s="598"/>
      <c r="D131" s="592"/>
      <c r="E131" s="598"/>
      <c r="F131" s="591"/>
      <c r="G131" s="591"/>
      <c r="H131" s="599"/>
      <c r="I131" s="600"/>
      <c r="J131" s="600"/>
      <c r="K131" s="600"/>
      <c r="L131" s="592"/>
      <c r="M131" s="592"/>
      <c r="N131" s="592"/>
      <c r="O131" s="592"/>
      <c r="P131" s="591"/>
      <c r="Q131" s="592"/>
      <c r="R131" s="592"/>
      <c r="S131" s="592"/>
      <c r="T131" s="592"/>
      <c r="U131" s="591"/>
      <c r="V131" s="598"/>
      <c r="W131" s="592"/>
      <c r="X131" s="592"/>
      <c r="Y131" s="592"/>
      <c r="Z131" s="592"/>
      <c r="AA131" s="592"/>
      <c r="AB131" s="601"/>
      <c r="AC131" s="601"/>
      <c r="AD131" s="602"/>
      <c r="AE131" s="601"/>
      <c r="AF131" s="601"/>
      <c r="AG131" s="605"/>
      <c r="AH131" s="605"/>
      <c r="AI131" s="605"/>
      <c r="AJ131" s="605"/>
      <c r="AK131" s="605"/>
      <c r="AL131" s="605"/>
      <c r="AM131" s="605"/>
      <c r="AN131" s="605"/>
      <c r="AO131" s="605"/>
      <c r="AP131" s="605"/>
      <c r="AQ131" s="605"/>
      <c r="AR131" s="605"/>
      <c r="AS131" s="605"/>
      <c r="AT131" s="605"/>
      <c r="AU131" s="605"/>
    </row>
    <row r="132" spans="1:47" ht="29.1" customHeight="1" thickBot="1" x14ac:dyDescent="0.3">
      <c r="A132" s="597"/>
      <c r="B132" s="592"/>
      <c r="C132" s="598"/>
      <c r="D132" s="592"/>
      <c r="E132" s="598"/>
      <c r="F132" s="591"/>
      <c r="G132" s="591"/>
      <c r="H132" s="599"/>
      <c r="I132" s="600"/>
      <c r="J132" s="600"/>
      <c r="K132" s="600"/>
      <c r="L132" s="592"/>
      <c r="M132" s="592"/>
      <c r="N132" s="592"/>
      <c r="O132" s="592"/>
      <c r="P132" s="591"/>
      <c r="Q132" s="592"/>
      <c r="R132" s="592"/>
      <c r="S132" s="592"/>
      <c r="T132" s="592"/>
      <c r="U132" s="591"/>
      <c r="V132" s="598"/>
      <c r="W132" s="592"/>
      <c r="X132" s="592"/>
      <c r="Y132" s="592"/>
      <c r="Z132" s="592"/>
      <c r="AA132" s="592"/>
      <c r="AB132" s="601"/>
      <c r="AC132" s="601"/>
      <c r="AD132" s="602"/>
      <c r="AE132" s="601"/>
      <c r="AF132" s="601"/>
      <c r="AG132" s="605"/>
      <c r="AH132" s="605"/>
      <c r="AI132" s="605"/>
      <c r="AJ132" s="605"/>
      <c r="AK132" s="605"/>
      <c r="AL132" s="605"/>
      <c r="AM132" s="605"/>
      <c r="AN132" s="605"/>
      <c r="AO132" s="605"/>
      <c r="AP132" s="605"/>
      <c r="AQ132" s="605"/>
      <c r="AR132" s="605"/>
      <c r="AS132" s="605"/>
      <c r="AT132" s="605"/>
      <c r="AU132" s="605"/>
    </row>
    <row r="133" spans="1:47" ht="29.1" customHeight="1" thickBot="1" x14ac:dyDescent="0.3">
      <c r="A133" s="597"/>
      <c r="B133" s="592"/>
      <c r="C133" s="598"/>
      <c r="D133" s="592"/>
      <c r="E133" s="598"/>
      <c r="F133" s="591"/>
      <c r="G133" s="591"/>
      <c r="H133" s="599"/>
      <c r="I133" s="600"/>
      <c r="J133" s="600"/>
      <c r="K133" s="600"/>
      <c r="L133" s="592"/>
      <c r="M133" s="592"/>
      <c r="N133" s="592"/>
      <c r="O133" s="592"/>
      <c r="P133" s="591"/>
      <c r="Q133" s="592"/>
      <c r="R133" s="592"/>
      <c r="S133" s="592"/>
      <c r="T133" s="592"/>
      <c r="U133" s="591"/>
      <c r="V133" s="598"/>
      <c r="W133" s="592"/>
      <c r="X133" s="592"/>
      <c r="Y133" s="592"/>
      <c r="Z133" s="592"/>
      <c r="AA133" s="592"/>
      <c r="AB133" s="601"/>
      <c r="AC133" s="601"/>
      <c r="AD133" s="602"/>
      <c r="AE133" s="601"/>
      <c r="AF133" s="601"/>
      <c r="AG133" s="605"/>
      <c r="AH133" s="605"/>
      <c r="AI133" s="605"/>
      <c r="AJ133" s="605"/>
      <c r="AK133" s="605"/>
      <c r="AL133" s="605"/>
      <c r="AM133" s="605"/>
      <c r="AN133" s="605"/>
      <c r="AO133" s="605"/>
      <c r="AP133" s="605"/>
      <c r="AQ133" s="605"/>
      <c r="AR133" s="605"/>
      <c r="AS133" s="605"/>
      <c r="AT133" s="605"/>
      <c r="AU133" s="605"/>
    </row>
    <row r="134" spans="1:47" ht="29.1" customHeight="1" thickBot="1" x14ac:dyDescent="0.3">
      <c r="A134" s="597"/>
      <c r="B134" s="592"/>
      <c r="C134" s="598"/>
      <c r="D134" s="592"/>
      <c r="E134" s="598"/>
      <c r="F134" s="591"/>
      <c r="G134" s="591"/>
      <c r="H134" s="599"/>
      <c r="I134" s="600"/>
      <c r="J134" s="600"/>
      <c r="K134" s="600"/>
      <c r="L134" s="592"/>
      <c r="M134" s="592"/>
      <c r="N134" s="592"/>
      <c r="O134" s="592"/>
      <c r="P134" s="591"/>
      <c r="Q134" s="592"/>
      <c r="R134" s="592"/>
      <c r="S134" s="592"/>
      <c r="T134" s="592"/>
      <c r="U134" s="591"/>
      <c r="V134" s="598"/>
      <c r="W134" s="592"/>
      <c r="X134" s="592"/>
      <c r="Y134" s="592"/>
      <c r="Z134" s="592"/>
      <c r="AA134" s="592"/>
      <c r="AB134" s="601"/>
      <c r="AC134" s="601"/>
      <c r="AD134" s="602"/>
      <c r="AE134" s="601"/>
      <c r="AF134" s="601"/>
      <c r="AG134" s="605"/>
      <c r="AH134" s="605"/>
      <c r="AI134" s="605"/>
      <c r="AJ134" s="605"/>
      <c r="AK134" s="605"/>
      <c r="AL134" s="605"/>
      <c r="AM134" s="605"/>
      <c r="AN134" s="605"/>
      <c r="AO134" s="605"/>
      <c r="AP134" s="605"/>
      <c r="AQ134" s="605"/>
      <c r="AR134" s="605"/>
      <c r="AS134" s="605"/>
      <c r="AT134" s="605"/>
      <c r="AU134" s="605"/>
    </row>
    <row r="135" spans="1:47" ht="29.1" customHeight="1" thickBot="1" x14ac:dyDescent="0.3">
      <c r="A135" s="597"/>
      <c r="B135" s="592"/>
      <c r="C135" s="598"/>
      <c r="D135" s="592"/>
      <c r="E135" s="598"/>
      <c r="F135" s="591"/>
      <c r="G135" s="591"/>
      <c r="H135" s="599"/>
      <c r="I135" s="600"/>
      <c r="J135" s="600"/>
      <c r="K135" s="600"/>
      <c r="L135" s="592"/>
      <c r="M135" s="592"/>
      <c r="N135" s="592"/>
      <c r="O135" s="592"/>
      <c r="P135" s="591"/>
      <c r="Q135" s="592"/>
      <c r="R135" s="592"/>
      <c r="S135" s="592"/>
      <c r="T135" s="592"/>
      <c r="U135" s="591"/>
      <c r="V135" s="598"/>
      <c r="W135" s="592"/>
      <c r="X135" s="592"/>
      <c r="Y135" s="592"/>
      <c r="Z135" s="592"/>
      <c r="AA135" s="592"/>
      <c r="AB135" s="601"/>
      <c r="AC135" s="601"/>
      <c r="AD135" s="602"/>
      <c r="AE135" s="601"/>
      <c r="AF135" s="601"/>
      <c r="AG135" s="605"/>
      <c r="AH135" s="605"/>
      <c r="AI135" s="605"/>
      <c r="AJ135" s="605"/>
      <c r="AK135" s="605"/>
      <c r="AL135" s="605"/>
      <c r="AM135" s="605"/>
      <c r="AN135" s="605"/>
      <c r="AO135" s="605"/>
      <c r="AP135" s="605"/>
      <c r="AQ135" s="605"/>
      <c r="AR135" s="605"/>
      <c r="AS135" s="605"/>
      <c r="AT135" s="605"/>
      <c r="AU135" s="605"/>
    </row>
    <row r="136" spans="1:47" ht="29.1" customHeight="1" thickBot="1" x14ac:dyDescent="0.3">
      <c r="A136" s="597"/>
      <c r="B136" s="592"/>
      <c r="C136" s="598"/>
      <c r="D136" s="592"/>
      <c r="E136" s="598"/>
      <c r="F136" s="591"/>
      <c r="G136" s="591"/>
      <c r="H136" s="599"/>
      <c r="I136" s="600"/>
      <c r="J136" s="600"/>
      <c r="K136" s="600"/>
      <c r="L136" s="592"/>
      <c r="M136" s="592"/>
      <c r="N136" s="592"/>
      <c r="O136" s="592"/>
      <c r="P136" s="591"/>
      <c r="Q136" s="592"/>
      <c r="R136" s="592"/>
      <c r="S136" s="592"/>
      <c r="T136" s="592"/>
      <c r="U136" s="591"/>
      <c r="V136" s="598"/>
      <c r="W136" s="592"/>
      <c r="X136" s="592"/>
      <c r="Y136" s="592"/>
      <c r="Z136" s="592"/>
      <c r="AA136" s="592"/>
      <c r="AB136" s="601"/>
      <c r="AC136" s="601"/>
      <c r="AD136" s="602"/>
      <c r="AE136" s="601"/>
      <c r="AF136" s="601"/>
      <c r="AG136" s="605"/>
      <c r="AH136" s="605"/>
      <c r="AI136" s="605"/>
      <c r="AJ136" s="605"/>
      <c r="AK136" s="605"/>
      <c r="AL136" s="605"/>
      <c r="AM136" s="605"/>
      <c r="AN136" s="605"/>
      <c r="AO136" s="605"/>
      <c r="AP136" s="605"/>
      <c r="AQ136" s="605"/>
      <c r="AR136" s="605"/>
      <c r="AS136" s="605"/>
      <c r="AT136" s="605"/>
      <c r="AU136" s="605"/>
    </row>
    <row r="137" spans="1:47" ht="29.1" customHeight="1" thickBot="1" x14ac:dyDescent="0.3">
      <c r="A137" s="597"/>
      <c r="B137" s="592"/>
      <c r="C137" s="598"/>
      <c r="D137" s="592"/>
      <c r="E137" s="598"/>
      <c r="F137" s="591"/>
      <c r="G137" s="591"/>
      <c r="H137" s="599"/>
      <c r="I137" s="600"/>
      <c r="J137" s="600"/>
      <c r="K137" s="600"/>
      <c r="L137" s="592"/>
      <c r="M137" s="592"/>
      <c r="N137" s="592"/>
      <c r="O137" s="592"/>
      <c r="P137" s="591"/>
      <c r="Q137" s="592"/>
      <c r="R137" s="592"/>
      <c r="S137" s="592"/>
      <c r="T137" s="592"/>
      <c r="U137" s="591"/>
      <c r="V137" s="598"/>
      <c r="W137" s="592"/>
      <c r="X137" s="592"/>
      <c r="Y137" s="592"/>
      <c r="Z137" s="592"/>
      <c r="AA137" s="592"/>
      <c r="AB137" s="601"/>
      <c r="AC137" s="601"/>
      <c r="AD137" s="602"/>
      <c r="AE137" s="601"/>
      <c r="AF137" s="601"/>
      <c r="AG137" s="605"/>
      <c r="AH137" s="605"/>
      <c r="AI137" s="605"/>
      <c r="AJ137" s="605"/>
      <c r="AK137" s="605"/>
      <c r="AL137" s="605"/>
      <c r="AM137" s="605"/>
      <c r="AN137" s="605"/>
      <c r="AO137" s="605"/>
      <c r="AP137" s="605"/>
      <c r="AQ137" s="605"/>
      <c r="AR137" s="605"/>
      <c r="AS137" s="605"/>
      <c r="AT137" s="605"/>
      <c r="AU137" s="605"/>
    </row>
    <row r="138" spans="1:47" ht="29.1" customHeight="1" thickBot="1" x14ac:dyDescent="0.3">
      <c r="A138" s="597"/>
      <c r="B138" s="592"/>
      <c r="C138" s="598"/>
      <c r="D138" s="592"/>
      <c r="E138" s="598"/>
      <c r="F138" s="591"/>
      <c r="G138" s="591"/>
      <c r="H138" s="599"/>
      <c r="I138" s="600"/>
      <c r="J138" s="600"/>
      <c r="K138" s="600"/>
      <c r="L138" s="592"/>
      <c r="M138" s="592"/>
      <c r="N138" s="592"/>
      <c r="O138" s="592"/>
      <c r="P138" s="591"/>
      <c r="Q138" s="592"/>
      <c r="R138" s="592"/>
      <c r="S138" s="592"/>
      <c r="T138" s="592"/>
      <c r="U138" s="591"/>
      <c r="V138" s="598"/>
      <c r="W138" s="592"/>
      <c r="X138" s="592"/>
      <c r="Y138" s="592"/>
      <c r="Z138" s="592"/>
      <c r="AA138" s="592"/>
      <c r="AB138" s="601"/>
      <c r="AC138" s="601"/>
      <c r="AD138" s="602"/>
      <c r="AE138" s="601"/>
      <c r="AF138" s="601"/>
      <c r="AG138" s="605"/>
      <c r="AH138" s="605"/>
      <c r="AI138" s="605"/>
      <c r="AJ138" s="605"/>
      <c r="AK138" s="605"/>
      <c r="AL138" s="605"/>
      <c r="AM138" s="605"/>
      <c r="AN138" s="605"/>
      <c r="AO138" s="605"/>
      <c r="AP138" s="605"/>
      <c r="AQ138" s="605"/>
      <c r="AR138" s="605"/>
      <c r="AS138" s="605"/>
      <c r="AT138" s="605"/>
      <c r="AU138" s="605"/>
    </row>
    <row r="139" spans="1:47" ht="29.1" customHeight="1" thickBot="1" x14ac:dyDescent="0.3">
      <c r="A139" s="597"/>
      <c r="B139" s="592"/>
      <c r="C139" s="598"/>
      <c r="D139" s="592"/>
      <c r="E139" s="598"/>
      <c r="F139" s="591"/>
      <c r="G139" s="591"/>
      <c r="H139" s="599"/>
      <c r="I139" s="600"/>
      <c r="J139" s="600"/>
      <c r="K139" s="600"/>
      <c r="L139" s="592"/>
      <c r="M139" s="592"/>
      <c r="N139" s="592"/>
      <c r="O139" s="592"/>
      <c r="P139" s="591"/>
      <c r="Q139" s="592"/>
      <c r="R139" s="592"/>
      <c r="S139" s="592"/>
      <c r="T139" s="592"/>
      <c r="U139" s="591"/>
      <c r="V139" s="598"/>
      <c r="W139" s="592"/>
      <c r="X139" s="592"/>
      <c r="Y139" s="592"/>
      <c r="Z139" s="592"/>
      <c r="AA139" s="592"/>
      <c r="AB139" s="601"/>
      <c r="AC139" s="601"/>
      <c r="AD139" s="602"/>
      <c r="AE139" s="601"/>
      <c r="AF139" s="601"/>
      <c r="AG139" s="605"/>
      <c r="AH139" s="605"/>
      <c r="AI139" s="605"/>
      <c r="AJ139" s="605"/>
      <c r="AK139" s="605"/>
      <c r="AL139" s="605"/>
      <c r="AM139" s="605"/>
      <c r="AN139" s="605"/>
      <c r="AO139" s="605"/>
      <c r="AP139" s="605"/>
      <c r="AQ139" s="605"/>
      <c r="AR139" s="605"/>
      <c r="AS139" s="605"/>
      <c r="AT139" s="605"/>
      <c r="AU139" s="605"/>
    </row>
    <row r="140" spans="1:47" ht="29.1" customHeight="1" thickBot="1" x14ac:dyDescent="0.3">
      <c r="A140" s="597"/>
      <c r="B140" s="592"/>
      <c r="C140" s="598"/>
      <c r="D140" s="592"/>
      <c r="E140" s="598"/>
      <c r="F140" s="591"/>
      <c r="G140" s="591"/>
      <c r="H140" s="599"/>
      <c r="I140" s="600"/>
      <c r="J140" s="600"/>
      <c r="K140" s="600"/>
      <c r="L140" s="592"/>
      <c r="M140" s="592"/>
      <c r="N140" s="592"/>
      <c r="O140" s="592"/>
      <c r="P140" s="591"/>
      <c r="Q140" s="592"/>
      <c r="R140" s="592"/>
      <c r="S140" s="592"/>
      <c r="T140" s="592"/>
      <c r="U140" s="591"/>
      <c r="V140" s="598"/>
      <c r="W140" s="592"/>
      <c r="X140" s="592"/>
      <c r="Y140" s="592"/>
      <c r="Z140" s="592"/>
      <c r="AA140" s="592"/>
      <c r="AB140" s="601"/>
      <c r="AC140" s="601"/>
      <c r="AD140" s="602"/>
      <c r="AE140" s="601"/>
      <c r="AF140" s="601"/>
      <c r="AG140" s="605"/>
      <c r="AH140" s="605"/>
      <c r="AI140" s="605"/>
      <c r="AJ140" s="605"/>
      <c r="AK140" s="605"/>
      <c r="AL140" s="605"/>
      <c r="AM140" s="605"/>
      <c r="AN140" s="605"/>
      <c r="AO140" s="605"/>
      <c r="AP140" s="605"/>
      <c r="AQ140" s="605"/>
      <c r="AR140" s="605"/>
      <c r="AS140" s="605"/>
      <c r="AT140" s="605"/>
      <c r="AU140" s="605"/>
    </row>
    <row r="141" spans="1:47" ht="29.1" customHeight="1" thickBot="1" x14ac:dyDescent="0.3">
      <c r="A141" s="597"/>
      <c r="B141" s="592"/>
      <c r="C141" s="598"/>
      <c r="D141" s="592"/>
      <c r="E141" s="598"/>
      <c r="F141" s="591"/>
      <c r="G141" s="591"/>
      <c r="H141" s="599"/>
      <c r="I141" s="600"/>
      <c r="J141" s="600"/>
      <c r="K141" s="600"/>
      <c r="L141" s="592"/>
      <c r="M141" s="592"/>
      <c r="N141" s="592"/>
      <c r="O141" s="592"/>
      <c r="P141" s="591"/>
      <c r="Q141" s="592"/>
      <c r="R141" s="592"/>
      <c r="S141" s="592"/>
      <c r="T141" s="592"/>
      <c r="U141" s="591"/>
      <c r="V141" s="598"/>
      <c r="W141" s="592"/>
      <c r="X141" s="592"/>
      <c r="Y141" s="592"/>
      <c r="Z141" s="592"/>
      <c r="AA141" s="592"/>
      <c r="AB141" s="601"/>
      <c r="AC141" s="601"/>
      <c r="AD141" s="602"/>
      <c r="AE141" s="601"/>
      <c r="AF141" s="601"/>
      <c r="AG141" s="605"/>
      <c r="AH141" s="605"/>
      <c r="AI141" s="605"/>
      <c r="AJ141" s="605"/>
      <c r="AK141" s="605"/>
      <c r="AL141" s="605"/>
      <c r="AM141" s="605"/>
      <c r="AN141" s="605"/>
      <c r="AO141" s="605"/>
      <c r="AP141" s="605"/>
      <c r="AQ141" s="605"/>
      <c r="AR141" s="605"/>
      <c r="AS141" s="605"/>
      <c r="AT141" s="605"/>
      <c r="AU141" s="605"/>
    </row>
    <row r="142" spans="1:47" ht="29.1" customHeight="1" thickBot="1" x14ac:dyDescent="0.3">
      <c r="A142" s="597"/>
      <c r="B142" s="592"/>
      <c r="C142" s="598"/>
      <c r="D142" s="592"/>
      <c r="E142" s="598"/>
      <c r="F142" s="591"/>
      <c r="G142" s="591"/>
      <c r="H142" s="599"/>
      <c r="I142" s="600"/>
      <c r="J142" s="600"/>
      <c r="K142" s="600"/>
      <c r="L142" s="592"/>
      <c r="M142" s="592"/>
      <c r="N142" s="592"/>
      <c r="O142" s="592"/>
      <c r="P142" s="591"/>
      <c r="Q142" s="592"/>
      <c r="R142" s="592"/>
      <c r="S142" s="592"/>
      <c r="T142" s="592"/>
      <c r="U142" s="591"/>
      <c r="V142" s="598"/>
      <c r="W142" s="592"/>
      <c r="X142" s="592"/>
      <c r="Y142" s="592"/>
      <c r="Z142" s="592"/>
      <c r="AA142" s="592"/>
      <c r="AB142" s="601"/>
      <c r="AC142" s="601"/>
      <c r="AD142" s="602"/>
      <c r="AE142" s="601"/>
      <c r="AF142" s="601"/>
      <c r="AG142" s="605"/>
      <c r="AH142" s="605"/>
      <c r="AI142" s="605"/>
      <c r="AJ142" s="605"/>
      <c r="AK142" s="605"/>
      <c r="AL142" s="605"/>
      <c r="AM142" s="605"/>
      <c r="AN142" s="605"/>
      <c r="AO142" s="605"/>
      <c r="AP142" s="605"/>
      <c r="AQ142" s="605"/>
      <c r="AR142" s="605"/>
      <c r="AS142" s="605"/>
      <c r="AT142" s="605"/>
      <c r="AU142" s="605"/>
    </row>
    <row r="143" spans="1:47" ht="29.1" customHeight="1" thickBot="1" x14ac:dyDescent="0.3">
      <c r="A143" s="597"/>
      <c r="B143" s="592"/>
      <c r="C143" s="598"/>
      <c r="D143" s="592"/>
      <c r="E143" s="598"/>
      <c r="F143" s="591"/>
      <c r="G143" s="591"/>
      <c r="H143" s="599"/>
      <c r="I143" s="600"/>
      <c r="J143" s="600"/>
      <c r="K143" s="600"/>
      <c r="L143" s="592"/>
      <c r="M143" s="592"/>
      <c r="N143" s="592"/>
      <c r="O143" s="592"/>
      <c r="P143" s="591"/>
      <c r="Q143" s="592"/>
      <c r="R143" s="592"/>
      <c r="S143" s="592"/>
      <c r="T143" s="592"/>
      <c r="U143" s="591"/>
      <c r="V143" s="598"/>
      <c r="W143" s="592"/>
      <c r="X143" s="592"/>
      <c r="Y143" s="592"/>
      <c r="Z143" s="592"/>
      <c r="AA143" s="592"/>
      <c r="AB143" s="601"/>
      <c r="AC143" s="601"/>
      <c r="AD143" s="602"/>
      <c r="AE143" s="601"/>
      <c r="AF143" s="601"/>
      <c r="AG143" s="605"/>
      <c r="AH143" s="605"/>
      <c r="AI143" s="605"/>
      <c r="AJ143" s="605"/>
      <c r="AK143" s="605"/>
      <c r="AL143" s="605"/>
      <c r="AM143" s="605"/>
      <c r="AN143" s="605"/>
      <c r="AO143" s="605"/>
      <c r="AP143" s="605"/>
      <c r="AQ143" s="605"/>
      <c r="AR143" s="605"/>
      <c r="AS143" s="605"/>
      <c r="AT143" s="605"/>
      <c r="AU143" s="605"/>
    </row>
    <row r="144" spans="1:47" ht="29.1" customHeight="1" thickBot="1" x14ac:dyDescent="0.3">
      <c r="A144" s="597"/>
      <c r="B144" s="592"/>
      <c r="C144" s="598"/>
      <c r="D144" s="592"/>
      <c r="E144" s="598"/>
      <c r="F144" s="591"/>
      <c r="G144" s="591"/>
      <c r="H144" s="599"/>
      <c r="I144" s="600"/>
      <c r="J144" s="600"/>
      <c r="K144" s="600"/>
      <c r="L144" s="592"/>
      <c r="M144" s="592"/>
      <c r="N144" s="592"/>
      <c r="O144" s="592"/>
      <c r="P144" s="591"/>
      <c r="Q144" s="592"/>
      <c r="R144" s="592"/>
      <c r="S144" s="592"/>
      <c r="T144" s="592"/>
      <c r="U144" s="591"/>
      <c r="V144" s="598"/>
      <c r="W144" s="592"/>
      <c r="X144" s="592"/>
      <c r="Y144" s="592"/>
      <c r="Z144" s="592"/>
      <c r="AA144" s="592"/>
      <c r="AB144" s="601"/>
      <c r="AC144" s="601"/>
      <c r="AD144" s="602"/>
      <c r="AE144" s="601"/>
      <c r="AF144" s="601"/>
      <c r="AG144" s="605"/>
      <c r="AH144" s="605"/>
      <c r="AI144" s="605"/>
      <c r="AJ144" s="605"/>
      <c r="AK144" s="605"/>
      <c r="AL144" s="605"/>
      <c r="AM144" s="605"/>
      <c r="AN144" s="605"/>
      <c r="AO144" s="605"/>
      <c r="AP144" s="605"/>
      <c r="AQ144" s="605"/>
      <c r="AR144" s="605"/>
      <c r="AS144" s="605"/>
      <c r="AT144" s="605"/>
      <c r="AU144" s="605"/>
    </row>
    <row r="145" spans="1:47" ht="29.1" customHeight="1" thickBot="1" x14ac:dyDescent="0.3">
      <c r="A145" s="597"/>
      <c r="B145" s="592"/>
      <c r="C145" s="598"/>
      <c r="D145" s="592"/>
      <c r="E145" s="598"/>
      <c r="F145" s="591"/>
      <c r="G145" s="591"/>
      <c r="H145" s="599"/>
      <c r="I145" s="600"/>
      <c r="J145" s="600"/>
      <c r="K145" s="600"/>
      <c r="L145" s="592"/>
      <c r="M145" s="592"/>
      <c r="N145" s="592"/>
      <c r="O145" s="592"/>
      <c r="P145" s="591"/>
      <c r="Q145" s="592"/>
      <c r="R145" s="592"/>
      <c r="S145" s="592"/>
      <c r="T145" s="592"/>
      <c r="U145" s="591"/>
      <c r="V145" s="598"/>
      <c r="W145" s="592"/>
      <c r="X145" s="592"/>
      <c r="Y145" s="592"/>
      <c r="Z145" s="592"/>
      <c r="AA145" s="592"/>
      <c r="AB145" s="601"/>
      <c r="AC145" s="601"/>
      <c r="AD145" s="602"/>
      <c r="AE145" s="601"/>
      <c r="AF145" s="601"/>
      <c r="AG145" s="605"/>
      <c r="AH145" s="605"/>
      <c r="AI145" s="605"/>
      <c r="AJ145" s="605"/>
      <c r="AK145" s="605"/>
      <c r="AL145" s="605"/>
      <c r="AM145" s="605"/>
      <c r="AN145" s="605"/>
      <c r="AO145" s="605"/>
      <c r="AP145" s="605"/>
      <c r="AQ145" s="605"/>
      <c r="AR145" s="605"/>
      <c r="AS145" s="605"/>
      <c r="AT145" s="605"/>
      <c r="AU145" s="605"/>
    </row>
    <row r="146" spans="1:47" ht="29.1" customHeight="1" thickBot="1" x14ac:dyDescent="0.3">
      <c r="A146" s="597"/>
      <c r="B146" s="592"/>
      <c r="C146" s="598"/>
      <c r="D146" s="592"/>
      <c r="E146" s="598"/>
      <c r="F146" s="591"/>
      <c r="G146" s="591"/>
      <c r="H146" s="599"/>
      <c r="I146" s="600"/>
      <c r="J146" s="600"/>
      <c r="K146" s="600"/>
      <c r="L146" s="592"/>
      <c r="M146" s="592"/>
      <c r="N146" s="592"/>
      <c r="O146" s="592"/>
      <c r="P146" s="591"/>
      <c r="Q146" s="592"/>
      <c r="R146" s="592"/>
      <c r="S146" s="592"/>
      <c r="T146" s="592"/>
      <c r="U146" s="591"/>
      <c r="V146" s="598"/>
      <c r="W146" s="592"/>
      <c r="X146" s="592"/>
      <c r="Y146" s="592"/>
      <c r="Z146" s="592"/>
      <c r="AA146" s="592"/>
      <c r="AB146" s="601"/>
      <c r="AC146" s="601"/>
      <c r="AD146" s="602"/>
      <c r="AE146" s="601"/>
      <c r="AF146" s="601"/>
      <c r="AG146" s="605"/>
      <c r="AH146" s="605"/>
      <c r="AI146" s="605"/>
      <c r="AJ146" s="605"/>
      <c r="AK146" s="605"/>
      <c r="AL146" s="605"/>
      <c r="AM146" s="605"/>
      <c r="AN146" s="605"/>
      <c r="AO146" s="605"/>
      <c r="AP146" s="605"/>
      <c r="AQ146" s="605"/>
      <c r="AR146" s="605"/>
      <c r="AS146" s="605"/>
      <c r="AT146" s="605"/>
      <c r="AU146" s="605"/>
    </row>
    <row r="147" spans="1:47" ht="29.1" customHeight="1" thickBot="1" x14ac:dyDescent="0.3">
      <c r="A147" s="597"/>
      <c r="B147" s="592"/>
      <c r="C147" s="598"/>
      <c r="D147" s="592"/>
      <c r="E147" s="598"/>
      <c r="F147" s="591"/>
      <c r="G147" s="591"/>
      <c r="H147" s="599"/>
      <c r="I147" s="600"/>
      <c r="J147" s="600"/>
      <c r="K147" s="600"/>
      <c r="L147" s="592"/>
      <c r="M147" s="592"/>
      <c r="N147" s="592"/>
      <c r="O147" s="592"/>
      <c r="P147" s="591"/>
      <c r="Q147" s="592"/>
      <c r="R147" s="592"/>
      <c r="S147" s="592"/>
      <c r="T147" s="592"/>
      <c r="U147" s="591"/>
      <c r="V147" s="598"/>
      <c r="W147" s="592"/>
      <c r="X147" s="592"/>
      <c r="Y147" s="592"/>
      <c r="Z147" s="592"/>
      <c r="AA147" s="592"/>
      <c r="AB147" s="601"/>
      <c r="AC147" s="601"/>
      <c r="AD147" s="602"/>
      <c r="AE147" s="601"/>
      <c r="AF147" s="601"/>
      <c r="AG147" s="605"/>
      <c r="AH147" s="605"/>
      <c r="AI147" s="605"/>
      <c r="AJ147" s="605"/>
      <c r="AK147" s="605"/>
      <c r="AL147" s="605"/>
      <c r="AM147" s="605"/>
      <c r="AN147" s="605"/>
      <c r="AO147" s="605"/>
      <c r="AP147" s="605"/>
      <c r="AQ147" s="605"/>
      <c r="AR147" s="605"/>
      <c r="AS147" s="605"/>
      <c r="AT147" s="605"/>
      <c r="AU147" s="605"/>
    </row>
    <row r="148" spans="1:47" ht="29.1" customHeight="1" thickBot="1" x14ac:dyDescent="0.3">
      <c r="A148" s="597"/>
      <c r="B148" s="592"/>
      <c r="C148" s="598"/>
      <c r="D148" s="592"/>
      <c r="E148" s="598"/>
      <c r="F148" s="591"/>
      <c r="G148" s="591"/>
      <c r="H148" s="599"/>
      <c r="I148" s="600"/>
      <c r="J148" s="600"/>
      <c r="K148" s="600"/>
      <c r="L148" s="592"/>
      <c r="M148" s="592"/>
      <c r="N148" s="592"/>
      <c r="O148" s="592"/>
      <c r="P148" s="591"/>
      <c r="Q148" s="592"/>
      <c r="R148" s="592"/>
      <c r="S148" s="592"/>
      <c r="T148" s="592"/>
      <c r="U148" s="591"/>
      <c r="V148" s="598"/>
      <c r="W148" s="592"/>
      <c r="X148" s="592"/>
      <c r="Y148" s="592"/>
      <c r="Z148" s="592"/>
      <c r="AA148" s="592"/>
      <c r="AB148" s="601"/>
      <c r="AC148" s="601"/>
      <c r="AD148" s="602"/>
      <c r="AE148" s="601"/>
      <c r="AF148" s="601"/>
      <c r="AG148" s="605"/>
      <c r="AH148" s="605"/>
      <c r="AI148" s="605"/>
      <c r="AJ148" s="605"/>
      <c r="AK148" s="605"/>
      <c r="AL148" s="605"/>
      <c r="AM148" s="605"/>
      <c r="AN148" s="605"/>
      <c r="AO148" s="605"/>
      <c r="AP148" s="605"/>
      <c r="AQ148" s="605"/>
      <c r="AR148" s="605"/>
      <c r="AS148" s="605"/>
      <c r="AT148" s="605"/>
      <c r="AU148" s="605"/>
    </row>
    <row r="149" spans="1:47" ht="29.1" customHeight="1" thickBot="1" x14ac:dyDescent="0.3">
      <c r="A149" s="597"/>
      <c r="B149" s="592"/>
      <c r="C149" s="598"/>
      <c r="D149" s="592"/>
      <c r="E149" s="598"/>
      <c r="F149" s="591"/>
      <c r="G149" s="591"/>
      <c r="H149" s="599"/>
      <c r="I149" s="600"/>
      <c r="J149" s="600"/>
      <c r="K149" s="600"/>
      <c r="L149" s="592"/>
      <c r="M149" s="592"/>
      <c r="N149" s="592"/>
      <c r="O149" s="592"/>
      <c r="P149" s="591"/>
      <c r="Q149" s="592"/>
      <c r="R149" s="592"/>
      <c r="S149" s="592"/>
      <c r="T149" s="592"/>
      <c r="U149" s="591"/>
      <c r="V149" s="598"/>
      <c r="W149" s="592"/>
      <c r="X149" s="592"/>
      <c r="Y149" s="592"/>
      <c r="Z149" s="592"/>
      <c r="AA149" s="592"/>
      <c r="AB149" s="601"/>
      <c r="AC149" s="601"/>
      <c r="AD149" s="602"/>
      <c r="AE149" s="601"/>
      <c r="AF149" s="601"/>
      <c r="AG149" s="605"/>
      <c r="AH149" s="605"/>
      <c r="AI149" s="605"/>
      <c r="AJ149" s="605"/>
      <c r="AK149" s="605"/>
      <c r="AL149" s="605"/>
      <c r="AM149" s="605"/>
      <c r="AN149" s="605"/>
      <c r="AO149" s="605"/>
      <c r="AP149" s="605"/>
      <c r="AQ149" s="605"/>
      <c r="AR149" s="605"/>
      <c r="AS149" s="605"/>
      <c r="AT149" s="605"/>
      <c r="AU149" s="605"/>
    </row>
    <row r="150" spans="1:47" ht="29.1" customHeight="1" thickBot="1" x14ac:dyDescent="0.3">
      <c r="A150" s="597"/>
      <c r="B150" s="592"/>
      <c r="C150" s="598"/>
      <c r="D150" s="592"/>
      <c r="E150" s="598"/>
      <c r="F150" s="591"/>
      <c r="G150" s="591"/>
      <c r="H150" s="599"/>
      <c r="I150" s="600"/>
      <c r="J150" s="600"/>
      <c r="K150" s="600"/>
      <c r="L150" s="592"/>
      <c r="M150" s="592"/>
      <c r="N150" s="592"/>
      <c r="O150" s="592"/>
      <c r="P150" s="591"/>
      <c r="Q150" s="592"/>
      <c r="R150" s="592"/>
      <c r="S150" s="592"/>
      <c r="T150" s="592"/>
      <c r="U150" s="591"/>
      <c r="V150" s="598"/>
      <c r="W150" s="592"/>
      <c r="X150" s="592"/>
      <c r="Y150" s="592"/>
      <c r="Z150" s="592"/>
      <c r="AA150" s="592"/>
      <c r="AB150" s="601"/>
      <c r="AC150" s="601"/>
      <c r="AD150" s="602"/>
      <c r="AE150" s="601"/>
      <c r="AF150" s="601"/>
      <c r="AG150" s="605"/>
      <c r="AH150" s="605"/>
      <c r="AI150" s="605"/>
      <c r="AJ150" s="605"/>
      <c r="AK150" s="605"/>
      <c r="AL150" s="605"/>
      <c r="AM150" s="605"/>
      <c r="AN150" s="605"/>
      <c r="AO150" s="605"/>
      <c r="AP150" s="605"/>
      <c r="AQ150" s="605"/>
      <c r="AR150" s="605"/>
      <c r="AS150" s="605"/>
      <c r="AT150" s="605"/>
      <c r="AU150" s="605"/>
    </row>
    <row r="151" spans="1:47" ht="29.1" customHeight="1" thickBot="1" x14ac:dyDescent="0.3">
      <c r="A151" s="597"/>
      <c r="B151" s="592"/>
      <c r="C151" s="598"/>
      <c r="D151" s="592"/>
      <c r="E151" s="598"/>
      <c r="F151" s="591"/>
      <c r="G151" s="591"/>
      <c r="H151" s="599"/>
      <c r="I151" s="600"/>
      <c r="J151" s="600"/>
      <c r="K151" s="600"/>
      <c r="L151" s="592"/>
      <c r="M151" s="592"/>
      <c r="N151" s="592"/>
      <c r="O151" s="592"/>
      <c r="P151" s="591"/>
      <c r="Q151" s="592"/>
      <c r="R151" s="592"/>
      <c r="S151" s="592"/>
      <c r="T151" s="592"/>
      <c r="U151" s="591"/>
      <c r="V151" s="598"/>
      <c r="W151" s="592"/>
      <c r="X151" s="592"/>
      <c r="Y151" s="592"/>
      <c r="Z151" s="592"/>
      <c r="AA151" s="592"/>
      <c r="AB151" s="601"/>
      <c r="AC151" s="601"/>
      <c r="AD151" s="602"/>
      <c r="AE151" s="601"/>
      <c r="AF151" s="601"/>
      <c r="AG151" s="605"/>
      <c r="AH151" s="605"/>
      <c r="AI151" s="605"/>
      <c r="AJ151" s="605"/>
      <c r="AK151" s="605"/>
      <c r="AL151" s="605"/>
      <c r="AM151" s="605"/>
      <c r="AN151" s="605"/>
      <c r="AO151" s="605"/>
      <c r="AP151" s="605"/>
      <c r="AQ151" s="605"/>
      <c r="AR151" s="605"/>
      <c r="AS151" s="605"/>
      <c r="AT151" s="605"/>
      <c r="AU151" s="605"/>
    </row>
    <row r="152" spans="1:47" ht="29.1" customHeight="1" thickBot="1" x14ac:dyDescent="0.3">
      <c r="A152" s="597"/>
      <c r="B152" s="592"/>
      <c r="C152" s="598"/>
      <c r="D152" s="592"/>
      <c r="E152" s="598"/>
      <c r="F152" s="591"/>
      <c r="G152" s="591"/>
      <c r="H152" s="599"/>
      <c r="I152" s="600"/>
      <c r="J152" s="600"/>
      <c r="K152" s="600"/>
      <c r="L152" s="592"/>
      <c r="M152" s="592"/>
      <c r="N152" s="592"/>
      <c r="O152" s="592"/>
      <c r="P152" s="591"/>
      <c r="Q152" s="592"/>
      <c r="R152" s="592"/>
      <c r="S152" s="592"/>
      <c r="T152" s="592"/>
      <c r="U152" s="591"/>
      <c r="V152" s="598"/>
      <c r="W152" s="592"/>
      <c r="X152" s="592"/>
      <c r="Y152" s="592"/>
      <c r="Z152" s="592"/>
      <c r="AA152" s="592"/>
      <c r="AB152" s="601"/>
      <c r="AC152" s="601"/>
      <c r="AD152" s="602"/>
      <c r="AE152" s="601"/>
      <c r="AF152" s="601"/>
      <c r="AG152" s="605"/>
      <c r="AH152" s="605"/>
      <c r="AI152" s="605"/>
      <c r="AJ152" s="605"/>
      <c r="AK152" s="605"/>
      <c r="AL152" s="605"/>
      <c r="AM152" s="605"/>
      <c r="AN152" s="605"/>
      <c r="AO152" s="605"/>
      <c r="AP152" s="605"/>
      <c r="AQ152" s="605"/>
      <c r="AR152" s="605"/>
      <c r="AS152" s="605"/>
      <c r="AT152" s="605"/>
      <c r="AU152" s="605"/>
    </row>
    <row r="153" spans="1:47" ht="29.1" customHeight="1" thickBot="1" x14ac:dyDescent="0.3">
      <c r="A153" s="597"/>
      <c r="B153" s="592"/>
      <c r="C153" s="598"/>
      <c r="D153" s="592"/>
      <c r="E153" s="598"/>
      <c r="F153" s="591"/>
      <c r="G153" s="591"/>
      <c r="H153" s="599"/>
      <c r="I153" s="600"/>
      <c r="J153" s="600"/>
      <c r="K153" s="600"/>
      <c r="L153" s="592"/>
      <c r="M153" s="592"/>
      <c r="N153" s="592"/>
      <c r="O153" s="592"/>
      <c r="P153" s="591"/>
      <c r="Q153" s="592"/>
      <c r="R153" s="592"/>
      <c r="S153" s="592"/>
      <c r="T153" s="592"/>
      <c r="U153" s="591"/>
      <c r="V153" s="598"/>
      <c r="W153" s="592"/>
      <c r="X153" s="592"/>
      <c r="Y153" s="592"/>
      <c r="Z153" s="592"/>
      <c r="AA153" s="592"/>
      <c r="AB153" s="601"/>
      <c r="AC153" s="601"/>
      <c r="AD153" s="602"/>
      <c r="AE153" s="601"/>
      <c r="AF153" s="601"/>
      <c r="AG153" s="605"/>
      <c r="AH153" s="605"/>
      <c r="AI153" s="605"/>
      <c r="AJ153" s="605"/>
      <c r="AK153" s="605"/>
      <c r="AL153" s="605"/>
      <c r="AM153" s="605"/>
      <c r="AN153" s="605"/>
      <c r="AO153" s="605"/>
      <c r="AP153" s="605"/>
      <c r="AQ153" s="605"/>
      <c r="AR153" s="605"/>
      <c r="AS153" s="605"/>
      <c r="AT153" s="605"/>
      <c r="AU153" s="605"/>
    </row>
    <row r="154" spans="1:47" ht="29.1" customHeight="1" thickBot="1" x14ac:dyDescent="0.3">
      <c r="A154" s="597"/>
      <c r="B154" s="592"/>
      <c r="C154" s="598"/>
      <c r="D154" s="592"/>
      <c r="E154" s="598"/>
      <c r="F154" s="591"/>
      <c r="G154" s="591"/>
      <c r="H154" s="599"/>
      <c r="I154" s="600"/>
      <c r="J154" s="600"/>
      <c r="K154" s="600"/>
      <c r="L154" s="592"/>
      <c r="M154" s="592"/>
      <c r="N154" s="592"/>
      <c r="O154" s="592"/>
      <c r="P154" s="591"/>
      <c r="Q154" s="592"/>
      <c r="R154" s="592"/>
      <c r="S154" s="592"/>
      <c r="T154" s="592"/>
      <c r="U154" s="591"/>
      <c r="V154" s="598"/>
      <c r="W154" s="592"/>
      <c r="X154" s="592"/>
      <c r="Y154" s="592"/>
      <c r="Z154" s="592"/>
      <c r="AA154" s="592"/>
      <c r="AB154" s="601"/>
      <c r="AC154" s="601"/>
      <c r="AD154" s="602"/>
      <c r="AE154" s="601"/>
      <c r="AF154" s="601"/>
      <c r="AG154" s="605"/>
      <c r="AH154" s="605"/>
      <c r="AI154" s="605"/>
      <c r="AJ154" s="605"/>
      <c r="AK154" s="605"/>
      <c r="AL154" s="605"/>
      <c r="AM154" s="605"/>
      <c r="AN154" s="605"/>
      <c r="AO154" s="605"/>
      <c r="AP154" s="605"/>
      <c r="AQ154" s="605"/>
      <c r="AR154" s="605"/>
      <c r="AS154" s="605"/>
      <c r="AT154" s="605"/>
      <c r="AU154" s="605"/>
    </row>
    <row r="155" spans="1:47" ht="29.1" customHeight="1" thickBot="1" x14ac:dyDescent="0.3">
      <c r="A155" s="597"/>
      <c r="B155" s="592"/>
      <c r="C155" s="598"/>
      <c r="D155" s="592"/>
      <c r="E155" s="598"/>
      <c r="F155" s="591"/>
      <c r="G155" s="591"/>
      <c r="H155" s="599"/>
      <c r="I155" s="600"/>
      <c r="J155" s="600"/>
      <c r="K155" s="600"/>
      <c r="L155" s="592"/>
      <c r="M155" s="592"/>
      <c r="N155" s="592"/>
      <c r="O155" s="592"/>
      <c r="P155" s="591"/>
      <c r="Q155" s="592"/>
      <c r="R155" s="592"/>
      <c r="S155" s="592"/>
      <c r="T155" s="592"/>
      <c r="U155" s="591"/>
      <c r="V155" s="598"/>
      <c r="W155" s="592"/>
      <c r="X155" s="592"/>
      <c r="Y155" s="592"/>
      <c r="Z155" s="592"/>
      <c r="AA155" s="592"/>
      <c r="AB155" s="601"/>
      <c r="AC155" s="601"/>
      <c r="AD155" s="602"/>
      <c r="AE155" s="601"/>
      <c r="AF155" s="601"/>
      <c r="AG155" s="605"/>
      <c r="AH155" s="605"/>
      <c r="AI155" s="605"/>
      <c r="AJ155" s="605"/>
      <c r="AK155" s="605"/>
      <c r="AL155" s="605"/>
      <c r="AM155" s="605"/>
      <c r="AN155" s="605"/>
      <c r="AO155" s="605"/>
      <c r="AP155" s="605"/>
      <c r="AQ155" s="605"/>
      <c r="AR155" s="605"/>
      <c r="AS155" s="605"/>
      <c r="AT155" s="605"/>
      <c r="AU155" s="605"/>
    </row>
    <row r="156" spans="1:47" ht="29.1" customHeight="1" thickBot="1" x14ac:dyDescent="0.3">
      <c r="A156" s="597"/>
      <c r="B156" s="592"/>
      <c r="C156" s="598"/>
      <c r="D156" s="592"/>
      <c r="E156" s="598"/>
      <c r="F156" s="591"/>
      <c r="G156" s="591"/>
      <c r="H156" s="599"/>
      <c r="I156" s="600"/>
      <c r="J156" s="600"/>
      <c r="K156" s="600"/>
      <c r="L156" s="592"/>
      <c r="M156" s="592"/>
      <c r="N156" s="592"/>
      <c r="O156" s="592"/>
      <c r="P156" s="591"/>
      <c r="Q156" s="592"/>
      <c r="R156" s="592"/>
      <c r="S156" s="592"/>
      <c r="T156" s="592"/>
      <c r="U156" s="591"/>
      <c r="V156" s="598"/>
      <c r="W156" s="592"/>
      <c r="X156" s="592"/>
      <c r="Y156" s="592"/>
      <c r="Z156" s="592"/>
      <c r="AA156" s="592"/>
      <c r="AB156" s="601"/>
      <c r="AC156" s="601"/>
      <c r="AD156" s="602"/>
      <c r="AE156" s="601"/>
      <c r="AF156" s="601"/>
      <c r="AG156" s="605"/>
      <c r="AH156" s="605"/>
      <c r="AI156" s="605"/>
      <c r="AJ156" s="605"/>
      <c r="AK156" s="605"/>
      <c r="AL156" s="605"/>
      <c r="AM156" s="605"/>
      <c r="AN156" s="605"/>
      <c r="AO156" s="605"/>
      <c r="AP156" s="605"/>
      <c r="AQ156" s="605"/>
      <c r="AR156" s="605"/>
      <c r="AS156" s="605"/>
      <c r="AT156" s="605"/>
      <c r="AU156" s="605"/>
    </row>
    <row r="157" spans="1:47" ht="29.1" customHeight="1" thickBot="1" x14ac:dyDescent="0.3">
      <c r="A157" s="597"/>
      <c r="B157" s="592"/>
      <c r="C157" s="598"/>
      <c r="D157" s="592"/>
      <c r="E157" s="598"/>
      <c r="F157" s="591"/>
      <c r="G157" s="591"/>
      <c r="H157" s="599"/>
      <c r="I157" s="600"/>
      <c r="J157" s="600"/>
      <c r="K157" s="600"/>
      <c r="L157" s="592"/>
      <c r="M157" s="592"/>
      <c r="N157" s="592"/>
      <c r="O157" s="592"/>
      <c r="P157" s="591"/>
      <c r="Q157" s="592"/>
      <c r="R157" s="592"/>
      <c r="S157" s="592"/>
      <c r="T157" s="592"/>
      <c r="U157" s="591"/>
      <c r="V157" s="598"/>
      <c r="W157" s="592"/>
      <c r="X157" s="592"/>
      <c r="Y157" s="592"/>
      <c r="Z157" s="592"/>
      <c r="AA157" s="592"/>
      <c r="AB157" s="601"/>
      <c r="AC157" s="601"/>
      <c r="AD157" s="602"/>
      <c r="AE157" s="601"/>
      <c r="AF157" s="601"/>
      <c r="AG157" s="605"/>
      <c r="AH157" s="605"/>
      <c r="AI157" s="605"/>
      <c r="AJ157" s="605"/>
      <c r="AK157" s="605"/>
      <c r="AL157" s="605"/>
      <c r="AM157" s="605"/>
      <c r="AN157" s="605"/>
      <c r="AO157" s="605"/>
      <c r="AP157" s="605"/>
      <c r="AQ157" s="605"/>
      <c r="AR157" s="605"/>
      <c r="AS157" s="605"/>
      <c r="AT157" s="605"/>
      <c r="AU157" s="605"/>
    </row>
    <row r="158" spans="1:47" ht="29.1" customHeight="1" thickBot="1" x14ac:dyDescent="0.3">
      <c r="A158" s="597"/>
      <c r="B158" s="592"/>
      <c r="C158" s="598"/>
      <c r="D158" s="592"/>
      <c r="E158" s="598"/>
      <c r="F158" s="591"/>
      <c r="G158" s="591"/>
      <c r="H158" s="599"/>
      <c r="I158" s="600"/>
      <c r="J158" s="600"/>
      <c r="K158" s="600"/>
      <c r="L158" s="592"/>
      <c r="M158" s="592"/>
      <c r="N158" s="592"/>
      <c r="O158" s="592"/>
      <c r="P158" s="591"/>
      <c r="Q158" s="592"/>
      <c r="R158" s="592"/>
      <c r="S158" s="592"/>
      <c r="T158" s="592"/>
      <c r="U158" s="591"/>
      <c r="V158" s="598"/>
      <c r="W158" s="592"/>
      <c r="X158" s="592"/>
      <c r="Y158" s="592"/>
      <c r="Z158" s="592"/>
      <c r="AA158" s="592"/>
      <c r="AB158" s="601"/>
      <c r="AC158" s="601"/>
      <c r="AD158" s="602"/>
      <c r="AE158" s="601"/>
      <c r="AF158" s="601"/>
      <c r="AG158" s="605"/>
      <c r="AH158" s="605"/>
      <c r="AI158" s="605"/>
      <c r="AJ158" s="605"/>
      <c r="AK158" s="605"/>
      <c r="AL158" s="605"/>
      <c r="AM158" s="605"/>
      <c r="AN158" s="605"/>
      <c r="AO158" s="605"/>
      <c r="AP158" s="605"/>
      <c r="AQ158" s="605"/>
      <c r="AR158" s="605"/>
      <c r="AS158" s="605"/>
      <c r="AT158" s="605"/>
      <c r="AU158" s="605"/>
    </row>
    <row r="159" spans="1:47" ht="29.1" customHeight="1" thickBot="1" x14ac:dyDescent="0.3">
      <c r="A159" s="597"/>
      <c r="B159" s="592"/>
      <c r="C159" s="598"/>
      <c r="D159" s="592"/>
      <c r="E159" s="598"/>
      <c r="F159" s="591"/>
      <c r="G159" s="591"/>
      <c r="H159" s="599"/>
      <c r="I159" s="600"/>
      <c r="J159" s="600"/>
      <c r="K159" s="600"/>
      <c r="L159" s="592"/>
      <c r="M159" s="592"/>
      <c r="N159" s="592"/>
      <c r="O159" s="592"/>
      <c r="P159" s="591"/>
      <c r="Q159" s="592"/>
      <c r="R159" s="592"/>
      <c r="S159" s="592"/>
      <c r="T159" s="592"/>
      <c r="U159" s="591"/>
      <c r="V159" s="598"/>
      <c r="W159" s="592"/>
      <c r="X159" s="592"/>
      <c r="Y159" s="592"/>
      <c r="Z159" s="592"/>
      <c r="AA159" s="592"/>
      <c r="AB159" s="601"/>
      <c r="AC159" s="601"/>
      <c r="AD159" s="602"/>
      <c r="AE159" s="601"/>
      <c r="AF159" s="601"/>
      <c r="AG159" s="605"/>
      <c r="AH159" s="605"/>
      <c r="AI159" s="605"/>
      <c r="AJ159" s="605"/>
      <c r="AK159" s="605"/>
      <c r="AL159" s="605"/>
      <c r="AM159" s="605"/>
      <c r="AN159" s="605"/>
      <c r="AO159" s="605"/>
      <c r="AP159" s="605"/>
      <c r="AQ159" s="605"/>
      <c r="AR159" s="605"/>
      <c r="AS159" s="605"/>
      <c r="AT159" s="605"/>
      <c r="AU159" s="605"/>
    </row>
    <row r="160" spans="1:47" ht="29.1" customHeight="1" thickBot="1" x14ac:dyDescent="0.3">
      <c r="A160" s="597"/>
      <c r="B160" s="592"/>
      <c r="C160" s="598"/>
      <c r="D160" s="592"/>
      <c r="E160" s="598"/>
      <c r="F160" s="591"/>
      <c r="G160" s="591"/>
      <c r="H160" s="599"/>
      <c r="I160" s="600"/>
      <c r="J160" s="600"/>
      <c r="K160" s="600"/>
      <c r="L160" s="592"/>
      <c r="M160" s="592"/>
      <c r="N160" s="592"/>
      <c r="O160" s="592"/>
      <c r="P160" s="591"/>
      <c r="Q160" s="592"/>
      <c r="R160" s="592"/>
      <c r="S160" s="592"/>
      <c r="T160" s="592"/>
      <c r="U160" s="591"/>
      <c r="V160" s="598"/>
      <c r="W160" s="592"/>
      <c r="X160" s="592"/>
      <c r="Y160" s="592"/>
      <c r="Z160" s="592"/>
      <c r="AA160" s="592"/>
      <c r="AB160" s="601"/>
      <c r="AC160" s="601"/>
      <c r="AD160" s="602"/>
      <c r="AE160" s="601"/>
      <c r="AF160" s="601"/>
      <c r="AG160" s="605"/>
      <c r="AH160" s="605"/>
      <c r="AI160" s="605"/>
      <c r="AJ160" s="605"/>
      <c r="AK160" s="605"/>
      <c r="AL160" s="605"/>
      <c r="AM160" s="605"/>
      <c r="AN160" s="605"/>
      <c r="AO160" s="605"/>
      <c r="AP160" s="605"/>
      <c r="AQ160" s="605"/>
      <c r="AR160" s="605"/>
      <c r="AS160" s="605"/>
      <c r="AT160" s="605"/>
      <c r="AU160" s="605"/>
    </row>
    <row r="161" spans="1:47" ht="29.1" customHeight="1" thickBot="1" x14ac:dyDescent="0.3">
      <c r="A161" s="597"/>
      <c r="B161" s="592"/>
      <c r="C161" s="598"/>
      <c r="D161" s="592"/>
      <c r="E161" s="598"/>
      <c r="F161" s="591"/>
      <c r="G161" s="591"/>
      <c r="H161" s="599"/>
      <c r="I161" s="600"/>
      <c r="J161" s="600"/>
      <c r="K161" s="600"/>
      <c r="L161" s="592"/>
      <c r="M161" s="592"/>
      <c r="N161" s="592"/>
      <c r="O161" s="592"/>
      <c r="P161" s="591"/>
      <c r="Q161" s="592"/>
      <c r="R161" s="592"/>
      <c r="S161" s="592"/>
      <c r="T161" s="592"/>
      <c r="U161" s="591"/>
      <c r="V161" s="598"/>
      <c r="W161" s="592"/>
      <c r="X161" s="592"/>
      <c r="Y161" s="592"/>
      <c r="Z161" s="592"/>
      <c r="AA161" s="592"/>
      <c r="AB161" s="601"/>
      <c r="AC161" s="601"/>
      <c r="AD161" s="602"/>
      <c r="AE161" s="601"/>
      <c r="AF161" s="601"/>
      <c r="AG161" s="605"/>
      <c r="AH161" s="605"/>
      <c r="AI161" s="605"/>
      <c r="AJ161" s="605"/>
      <c r="AK161" s="605"/>
      <c r="AL161" s="605"/>
      <c r="AM161" s="605"/>
      <c r="AN161" s="605"/>
      <c r="AO161" s="605"/>
      <c r="AP161" s="605"/>
      <c r="AQ161" s="605"/>
      <c r="AR161" s="605"/>
      <c r="AS161" s="605"/>
      <c r="AT161" s="605"/>
      <c r="AU161" s="605"/>
    </row>
    <row r="162" spans="1:47" ht="29.1" customHeight="1" thickBot="1" x14ac:dyDescent="0.3">
      <c r="A162" s="597"/>
      <c r="B162" s="592"/>
      <c r="C162" s="598"/>
      <c r="D162" s="592"/>
      <c r="E162" s="598"/>
      <c r="F162" s="591"/>
      <c r="G162" s="591"/>
      <c r="H162" s="599"/>
      <c r="I162" s="600"/>
      <c r="J162" s="600"/>
      <c r="K162" s="600"/>
      <c r="L162" s="592"/>
      <c r="M162" s="592"/>
      <c r="N162" s="592"/>
      <c r="O162" s="592"/>
      <c r="P162" s="591"/>
      <c r="Q162" s="592"/>
      <c r="R162" s="592"/>
      <c r="S162" s="592"/>
      <c r="T162" s="592"/>
      <c r="U162" s="591"/>
      <c r="V162" s="598"/>
      <c r="W162" s="592"/>
      <c r="X162" s="592"/>
      <c r="Y162" s="592"/>
      <c r="Z162" s="592"/>
      <c r="AA162" s="592"/>
      <c r="AB162" s="601"/>
      <c r="AC162" s="601"/>
      <c r="AD162" s="602"/>
      <c r="AE162" s="601"/>
      <c r="AF162" s="601"/>
      <c r="AG162" s="605"/>
      <c r="AH162" s="605"/>
      <c r="AI162" s="605"/>
      <c r="AJ162" s="605"/>
      <c r="AK162" s="605"/>
      <c r="AL162" s="605"/>
      <c r="AM162" s="605"/>
      <c r="AN162" s="605"/>
      <c r="AO162" s="605"/>
      <c r="AP162" s="605"/>
      <c r="AQ162" s="605"/>
      <c r="AR162" s="605"/>
      <c r="AS162" s="605"/>
      <c r="AT162" s="605"/>
      <c r="AU162" s="605"/>
    </row>
    <row r="163" spans="1:47" ht="29.1" customHeight="1" thickBot="1" x14ac:dyDescent="0.3">
      <c r="A163" s="597"/>
      <c r="B163" s="592"/>
      <c r="C163" s="598"/>
      <c r="D163" s="592"/>
      <c r="E163" s="598"/>
      <c r="F163" s="591"/>
      <c r="G163" s="591"/>
      <c r="H163" s="599"/>
      <c r="I163" s="600"/>
      <c r="J163" s="600"/>
      <c r="K163" s="600"/>
      <c r="L163" s="592"/>
      <c r="M163" s="592"/>
      <c r="N163" s="592"/>
      <c r="O163" s="592"/>
      <c r="P163" s="591"/>
      <c r="Q163" s="592"/>
      <c r="R163" s="592"/>
      <c r="S163" s="592"/>
      <c r="T163" s="592"/>
      <c r="U163" s="591"/>
      <c r="V163" s="598"/>
      <c r="W163" s="592"/>
      <c r="X163" s="592"/>
      <c r="Y163" s="592"/>
      <c r="Z163" s="592"/>
      <c r="AA163" s="592"/>
      <c r="AB163" s="601"/>
      <c r="AC163" s="601"/>
      <c r="AD163" s="602"/>
      <c r="AE163" s="601"/>
      <c r="AF163" s="601"/>
      <c r="AG163" s="605"/>
      <c r="AH163" s="605"/>
      <c r="AI163" s="605"/>
      <c r="AJ163" s="605"/>
      <c r="AK163" s="605"/>
      <c r="AL163" s="605"/>
      <c r="AM163" s="605"/>
      <c r="AN163" s="605"/>
      <c r="AO163" s="605"/>
      <c r="AP163" s="605"/>
      <c r="AQ163" s="605"/>
      <c r="AR163" s="605"/>
      <c r="AS163" s="605"/>
      <c r="AT163" s="605"/>
      <c r="AU163" s="605"/>
    </row>
    <row r="164" spans="1:47" ht="29.1" customHeight="1" thickBot="1" x14ac:dyDescent="0.3">
      <c r="A164" s="597"/>
      <c r="B164" s="592"/>
      <c r="C164" s="598"/>
      <c r="D164" s="592"/>
      <c r="E164" s="598"/>
      <c r="F164" s="591"/>
      <c r="G164" s="591"/>
      <c r="H164" s="599"/>
      <c r="I164" s="600"/>
      <c r="J164" s="600"/>
      <c r="K164" s="600"/>
      <c r="L164" s="592"/>
      <c r="M164" s="592"/>
      <c r="N164" s="592"/>
      <c r="O164" s="592"/>
      <c r="P164" s="591"/>
      <c r="Q164" s="592"/>
      <c r="R164" s="592"/>
      <c r="S164" s="592"/>
      <c r="T164" s="592"/>
      <c r="U164" s="591"/>
      <c r="V164" s="598"/>
      <c r="W164" s="592"/>
      <c r="X164" s="592"/>
      <c r="Y164" s="592"/>
      <c r="Z164" s="592"/>
      <c r="AA164" s="592"/>
      <c r="AB164" s="601"/>
      <c r="AC164" s="601"/>
      <c r="AD164" s="602"/>
      <c r="AE164" s="601"/>
      <c r="AF164" s="601"/>
      <c r="AG164" s="605"/>
      <c r="AH164" s="605"/>
      <c r="AI164" s="605"/>
      <c r="AJ164" s="605"/>
      <c r="AK164" s="605"/>
      <c r="AL164" s="605"/>
      <c r="AM164" s="605"/>
      <c r="AN164" s="605"/>
      <c r="AO164" s="605"/>
      <c r="AP164" s="605"/>
      <c r="AQ164" s="605"/>
      <c r="AR164" s="605"/>
      <c r="AS164" s="605"/>
      <c r="AT164" s="605"/>
      <c r="AU164" s="605"/>
    </row>
    <row r="165" spans="1:47" ht="29.1" customHeight="1" thickBot="1" x14ac:dyDescent="0.3">
      <c r="A165" s="597"/>
      <c r="B165" s="592"/>
      <c r="C165" s="598"/>
      <c r="D165" s="592"/>
      <c r="E165" s="598"/>
      <c r="F165" s="591"/>
      <c r="G165" s="591"/>
      <c r="H165" s="599"/>
      <c r="I165" s="600"/>
      <c r="J165" s="600"/>
      <c r="K165" s="600"/>
      <c r="L165" s="592"/>
      <c r="M165" s="592"/>
      <c r="N165" s="592"/>
      <c r="O165" s="592"/>
      <c r="P165" s="591"/>
      <c r="Q165" s="592"/>
      <c r="R165" s="592"/>
      <c r="S165" s="592"/>
      <c r="T165" s="592"/>
      <c r="U165" s="591"/>
      <c r="V165" s="598"/>
      <c r="W165" s="592"/>
      <c r="X165" s="592"/>
      <c r="Y165" s="592"/>
      <c r="Z165" s="592"/>
      <c r="AA165" s="592"/>
      <c r="AB165" s="601"/>
      <c r="AC165" s="601"/>
      <c r="AD165" s="602"/>
      <c r="AE165" s="601"/>
      <c r="AF165" s="601"/>
      <c r="AG165" s="605"/>
      <c r="AH165" s="605"/>
      <c r="AI165" s="605"/>
      <c r="AJ165" s="605"/>
      <c r="AK165" s="605"/>
      <c r="AL165" s="605"/>
      <c r="AM165" s="605"/>
      <c r="AN165" s="605"/>
      <c r="AO165" s="605"/>
      <c r="AP165" s="605"/>
      <c r="AQ165" s="605"/>
      <c r="AR165" s="605"/>
      <c r="AS165" s="605"/>
      <c r="AT165" s="605"/>
      <c r="AU165" s="605"/>
    </row>
    <row r="166" spans="1:47" ht="29.1" customHeight="1" thickBot="1" x14ac:dyDescent="0.3">
      <c r="A166" s="597"/>
      <c r="B166" s="592"/>
      <c r="C166" s="598"/>
      <c r="D166" s="592"/>
      <c r="E166" s="598"/>
      <c r="F166" s="591"/>
      <c r="G166" s="591"/>
      <c r="H166" s="599"/>
      <c r="I166" s="600"/>
      <c r="J166" s="600"/>
      <c r="K166" s="600"/>
      <c r="L166" s="592"/>
      <c r="M166" s="592"/>
      <c r="N166" s="592"/>
      <c r="O166" s="592"/>
      <c r="P166" s="591"/>
      <c r="Q166" s="592"/>
      <c r="R166" s="592"/>
      <c r="S166" s="592"/>
      <c r="T166" s="592"/>
      <c r="U166" s="591"/>
      <c r="V166" s="598"/>
      <c r="W166" s="592"/>
      <c r="X166" s="592"/>
      <c r="Y166" s="592"/>
      <c r="Z166" s="592"/>
      <c r="AA166" s="592"/>
      <c r="AB166" s="601"/>
      <c r="AC166" s="601"/>
      <c r="AD166" s="602"/>
      <c r="AE166" s="601"/>
      <c r="AF166" s="601"/>
      <c r="AG166" s="605"/>
      <c r="AH166" s="605"/>
      <c r="AI166" s="605"/>
      <c r="AJ166" s="605"/>
      <c r="AK166" s="605"/>
      <c r="AL166" s="605"/>
      <c r="AM166" s="605"/>
      <c r="AN166" s="605"/>
      <c r="AO166" s="605"/>
      <c r="AP166" s="605"/>
      <c r="AQ166" s="605"/>
      <c r="AR166" s="605"/>
      <c r="AS166" s="605"/>
      <c r="AT166" s="605"/>
      <c r="AU166" s="605"/>
    </row>
    <row r="167" spans="1:47" ht="29.1" customHeight="1" thickBot="1" x14ac:dyDescent="0.3">
      <c r="A167" s="597"/>
      <c r="B167" s="592"/>
      <c r="C167" s="598"/>
      <c r="D167" s="592"/>
      <c r="E167" s="598"/>
      <c r="F167" s="591"/>
      <c r="G167" s="591"/>
      <c r="H167" s="599"/>
      <c r="I167" s="600"/>
      <c r="J167" s="600"/>
      <c r="K167" s="600"/>
      <c r="L167" s="592"/>
      <c r="M167" s="592"/>
      <c r="N167" s="592"/>
      <c r="O167" s="592"/>
      <c r="P167" s="591"/>
      <c r="Q167" s="592"/>
      <c r="R167" s="592"/>
      <c r="S167" s="592"/>
      <c r="T167" s="592"/>
      <c r="U167" s="591"/>
      <c r="V167" s="598"/>
      <c r="W167" s="592"/>
      <c r="X167" s="592"/>
      <c r="Y167" s="592"/>
      <c r="Z167" s="592"/>
      <c r="AA167" s="592"/>
      <c r="AB167" s="601"/>
      <c r="AC167" s="601"/>
      <c r="AD167" s="602"/>
      <c r="AE167" s="601"/>
      <c r="AF167" s="601"/>
      <c r="AG167" s="605"/>
      <c r="AH167" s="605"/>
      <c r="AI167" s="605"/>
      <c r="AJ167" s="605"/>
      <c r="AK167" s="605"/>
      <c r="AL167" s="605"/>
      <c r="AM167" s="605"/>
      <c r="AN167" s="605"/>
      <c r="AO167" s="605"/>
      <c r="AP167" s="605"/>
      <c r="AQ167" s="605"/>
      <c r="AR167" s="605"/>
      <c r="AS167" s="605"/>
      <c r="AT167" s="605"/>
      <c r="AU167" s="605"/>
    </row>
    <row r="168" spans="1:47" ht="29.1" customHeight="1" thickBot="1" x14ac:dyDescent="0.3">
      <c r="A168" s="597"/>
      <c r="B168" s="592"/>
      <c r="C168" s="598"/>
      <c r="D168" s="592"/>
      <c r="E168" s="598"/>
      <c r="F168" s="591"/>
      <c r="G168" s="591"/>
      <c r="H168" s="599"/>
      <c r="I168" s="600"/>
      <c r="J168" s="600"/>
      <c r="K168" s="600"/>
      <c r="L168" s="592"/>
      <c r="M168" s="592"/>
      <c r="N168" s="592"/>
      <c r="O168" s="592"/>
      <c r="P168" s="591"/>
      <c r="Q168" s="592"/>
      <c r="R168" s="592"/>
      <c r="S168" s="592"/>
      <c r="T168" s="592"/>
      <c r="U168" s="591"/>
      <c r="V168" s="598"/>
      <c r="W168" s="592"/>
      <c r="X168" s="592"/>
      <c r="Y168" s="592"/>
      <c r="Z168" s="592"/>
      <c r="AA168" s="592"/>
      <c r="AB168" s="601"/>
      <c r="AC168" s="601"/>
      <c r="AD168" s="602"/>
      <c r="AE168" s="601"/>
      <c r="AF168" s="601"/>
      <c r="AG168" s="605"/>
      <c r="AH168" s="605"/>
      <c r="AI168" s="605"/>
      <c r="AJ168" s="605"/>
      <c r="AK168" s="605"/>
      <c r="AL168" s="605"/>
      <c r="AM168" s="605"/>
      <c r="AN168" s="605"/>
      <c r="AO168" s="605"/>
      <c r="AP168" s="605"/>
      <c r="AQ168" s="605"/>
      <c r="AR168" s="605"/>
      <c r="AS168" s="605"/>
      <c r="AT168" s="605"/>
      <c r="AU168" s="605"/>
    </row>
    <row r="169" spans="1:47" ht="29.1" customHeight="1" thickBot="1" x14ac:dyDescent="0.3">
      <c r="A169" s="597"/>
      <c r="B169" s="592"/>
      <c r="C169" s="598"/>
      <c r="D169" s="592"/>
      <c r="E169" s="598"/>
      <c r="F169" s="591"/>
      <c r="G169" s="591"/>
      <c r="H169" s="599"/>
      <c r="I169" s="600"/>
      <c r="J169" s="600"/>
      <c r="K169" s="600"/>
      <c r="L169" s="592"/>
      <c r="M169" s="592"/>
      <c r="N169" s="592"/>
      <c r="O169" s="592"/>
      <c r="P169" s="591"/>
      <c r="Q169" s="592"/>
      <c r="R169" s="592"/>
      <c r="S169" s="592"/>
      <c r="T169" s="592"/>
      <c r="U169" s="591"/>
      <c r="V169" s="598"/>
      <c r="W169" s="592"/>
      <c r="X169" s="592"/>
      <c r="Y169" s="592"/>
      <c r="Z169" s="592"/>
      <c r="AA169" s="592"/>
      <c r="AB169" s="601"/>
      <c r="AC169" s="601"/>
      <c r="AD169" s="602"/>
      <c r="AE169" s="601"/>
      <c r="AF169" s="601"/>
      <c r="AG169" s="605"/>
      <c r="AH169" s="605"/>
      <c r="AI169" s="605"/>
      <c r="AJ169" s="605"/>
      <c r="AK169" s="605"/>
      <c r="AL169" s="605"/>
      <c r="AM169" s="605"/>
      <c r="AN169" s="605"/>
      <c r="AO169" s="605"/>
      <c r="AP169" s="605"/>
      <c r="AQ169" s="605"/>
      <c r="AR169" s="605"/>
      <c r="AS169" s="605"/>
      <c r="AT169" s="605"/>
      <c r="AU169" s="605"/>
    </row>
    <row r="170" spans="1:47" ht="29.1" customHeight="1" thickBot="1" x14ac:dyDescent="0.3">
      <c r="A170" s="597"/>
      <c r="B170" s="592"/>
      <c r="C170" s="598"/>
      <c r="D170" s="592"/>
      <c r="E170" s="598"/>
      <c r="F170" s="591"/>
      <c r="G170" s="591"/>
      <c r="H170" s="599"/>
      <c r="I170" s="600"/>
      <c r="J170" s="600"/>
      <c r="K170" s="600"/>
      <c r="L170" s="592"/>
      <c r="M170" s="592"/>
      <c r="N170" s="592"/>
      <c r="O170" s="592"/>
      <c r="P170" s="591"/>
      <c r="Q170" s="592"/>
      <c r="R170" s="592"/>
      <c r="S170" s="592"/>
      <c r="T170" s="592"/>
      <c r="U170" s="591"/>
      <c r="V170" s="598"/>
      <c r="W170" s="592"/>
      <c r="X170" s="592"/>
      <c r="Y170" s="592"/>
      <c r="Z170" s="592"/>
      <c r="AA170" s="592"/>
      <c r="AB170" s="601"/>
      <c r="AC170" s="601"/>
      <c r="AD170" s="602"/>
      <c r="AE170" s="601"/>
      <c r="AF170" s="601"/>
      <c r="AG170" s="605"/>
      <c r="AH170" s="605"/>
      <c r="AI170" s="605"/>
      <c r="AJ170" s="605"/>
      <c r="AK170" s="605"/>
      <c r="AL170" s="605"/>
      <c r="AM170" s="605"/>
      <c r="AN170" s="605"/>
      <c r="AO170" s="605"/>
      <c r="AP170" s="605"/>
      <c r="AQ170" s="605"/>
      <c r="AR170" s="605"/>
      <c r="AS170" s="605"/>
      <c r="AT170" s="605"/>
      <c r="AU170" s="605"/>
    </row>
    <row r="171" spans="1:47" ht="29.1" customHeight="1" thickBot="1" x14ac:dyDescent="0.3">
      <c r="A171" s="597"/>
      <c r="B171" s="592"/>
      <c r="C171" s="598"/>
      <c r="D171" s="592"/>
      <c r="E171" s="598"/>
      <c r="F171" s="591"/>
      <c r="G171" s="591"/>
      <c r="H171" s="599"/>
      <c r="I171" s="600"/>
      <c r="J171" s="600"/>
      <c r="K171" s="600"/>
      <c r="L171" s="592"/>
      <c r="M171" s="592"/>
      <c r="N171" s="592"/>
      <c r="O171" s="592"/>
      <c r="P171" s="591"/>
      <c r="Q171" s="592"/>
      <c r="R171" s="592"/>
      <c r="S171" s="592"/>
      <c r="T171" s="592"/>
      <c r="U171" s="591"/>
      <c r="V171" s="598"/>
      <c r="W171" s="592"/>
      <c r="X171" s="592"/>
      <c r="Y171" s="592"/>
      <c r="Z171" s="592"/>
      <c r="AA171" s="592"/>
      <c r="AB171" s="601"/>
      <c r="AC171" s="601"/>
      <c r="AD171" s="602"/>
      <c r="AE171" s="601"/>
      <c r="AF171" s="601"/>
      <c r="AG171" s="605"/>
      <c r="AH171" s="605"/>
      <c r="AI171" s="605"/>
      <c r="AJ171" s="605"/>
      <c r="AK171" s="605"/>
      <c r="AL171" s="605"/>
      <c r="AM171" s="605"/>
      <c r="AN171" s="605"/>
      <c r="AO171" s="605"/>
      <c r="AP171" s="605"/>
      <c r="AQ171" s="605"/>
      <c r="AR171" s="605"/>
      <c r="AS171" s="605"/>
      <c r="AT171" s="605"/>
      <c r="AU171" s="605"/>
    </row>
    <row r="172" spans="1:47" ht="29.1" customHeight="1" thickBot="1" x14ac:dyDescent="0.3">
      <c r="A172" s="597"/>
      <c r="B172" s="592"/>
      <c r="C172" s="598"/>
      <c r="D172" s="592"/>
      <c r="E172" s="598"/>
      <c r="F172" s="591"/>
      <c r="G172" s="591"/>
      <c r="H172" s="599"/>
      <c r="I172" s="600"/>
      <c r="J172" s="600"/>
      <c r="K172" s="600"/>
      <c r="L172" s="592"/>
      <c r="M172" s="592"/>
      <c r="N172" s="592"/>
      <c r="O172" s="592"/>
      <c r="P172" s="591"/>
      <c r="Q172" s="592"/>
      <c r="R172" s="592"/>
      <c r="S172" s="592"/>
      <c r="T172" s="592"/>
      <c r="U172" s="591"/>
      <c r="V172" s="598"/>
      <c r="W172" s="592"/>
      <c r="X172" s="592"/>
      <c r="Y172" s="592"/>
      <c r="Z172" s="592"/>
      <c r="AA172" s="592"/>
      <c r="AB172" s="601"/>
      <c r="AC172" s="601"/>
      <c r="AD172" s="602"/>
      <c r="AE172" s="601"/>
      <c r="AF172" s="601"/>
      <c r="AG172" s="605"/>
      <c r="AH172" s="605"/>
      <c r="AI172" s="605"/>
      <c r="AJ172" s="605"/>
      <c r="AK172" s="605"/>
      <c r="AL172" s="605"/>
      <c r="AM172" s="605"/>
      <c r="AN172" s="605"/>
      <c r="AO172" s="605"/>
      <c r="AP172" s="605"/>
      <c r="AQ172" s="605"/>
      <c r="AR172" s="605"/>
      <c r="AS172" s="605"/>
      <c r="AT172" s="605"/>
      <c r="AU172" s="605"/>
    </row>
    <row r="173" spans="1:47" ht="29.1" customHeight="1" thickBot="1" x14ac:dyDescent="0.3">
      <c r="A173" s="597"/>
      <c r="B173" s="592"/>
      <c r="C173" s="598"/>
      <c r="D173" s="592"/>
      <c r="E173" s="598"/>
      <c r="F173" s="591"/>
      <c r="G173" s="591"/>
      <c r="H173" s="599"/>
      <c r="I173" s="600"/>
      <c r="J173" s="600"/>
      <c r="K173" s="600"/>
      <c r="L173" s="592"/>
      <c r="M173" s="592"/>
      <c r="N173" s="592"/>
      <c r="O173" s="592"/>
      <c r="P173" s="591"/>
      <c r="Q173" s="592"/>
      <c r="R173" s="592"/>
      <c r="S173" s="592"/>
      <c r="T173" s="592"/>
      <c r="U173" s="591"/>
      <c r="V173" s="598"/>
      <c r="W173" s="592"/>
      <c r="X173" s="592"/>
      <c r="Y173" s="592"/>
      <c r="Z173" s="592"/>
      <c r="AA173" s="592"/>
      <c r="AB173" s="601"/>
      <c r="AC173" s="601"/>
      <c r="AD173" s="602"/>
      <c r="AE173" s="601"/>
      <c r="AF173" s="601"/>
      <c r="AG173" s="605"/>
      <c r="AH173" s="605"/>
      <c r="AI173" s="605"/>
      <c r="AJ173" s="605"/>
      <c r="AK173" s="605"/>
      <c r="AL173" s="605"/>
      <c r="AM173" s="605"/>
      <c r="AN173" s="605"/>
      <c r="AO173" s="605"/>
      <c r="AP173" s="605"/>
      <c r="AQ173" s="605"/>
      <c r="AR173" s="605"/>
      <c r="AS173" s="605"/>
      <c r="AT173" s="605"/>
      <c r="AU173" s="605"/>
    </row>
    <row r="174" spans="1:47" ht="29.1" customHeight="1" thickBot="1" x14ac:dyDescent="0.3">
      <c r="A174" s="597"/>
      <c r="B174" s="592"/>
      <c r="C174" s="598"/>
      <c r="D174" s="592"/>
      <c r="E174" s="598"/>
      <c r="F174" s="591"/>
      <c r="G174" s="591"/>
      <c r="H174" s="599"/>
      <c r="I174" s="600"/>
      <c r="J174" s="600"/>
      <c r="K174" s="600"/>
      <c r="L174" s="592"/>
      <c r="M174" s="592"/>
      <c r="N174" s="592"/>
      <c r="O174" s="592"/>
      <c r="P174" s="591"/>
      <c r="Q174" s="592"/>
      <c r="R174" s="592"/>
      <c r="S174" s="592"/>
      <c r="T174" s="592"/>
      <c r="U174" s="591"/>
      <c r="V174" s="598"/>
      <c r="W174" s="592"/>
      <c r="X174" s="592"/>
      <c r="Y174" s="592"/>
      <c r="Z174" s="592"/>
      <c r="AA174" s="592"/>
      <c r="AB174" s="601"/>
      <c r="AC174" s="601"/>
      <c r="AD174" s="602"/>
      <c r="AE174" s="601"/>
      <c r="AF174" s="601"/>
      <c r="AG174" s="605"/>
      <c r="AH174" s="605"/>
      <c r="AI174" s="605"/>
      <c r="AJ174" s="605"/>
      <c r="AK174" s="605"/>
      <c r="AL174" s="605"/>
      <c r="AM174" s="605"/>
      <c r="AN174" s="605"/>
      <c r="AO174" s="605"/>
      <c r="AP174" s="605"/>
      <c r="AQ174" s="605"/>
      <c r="AR174" s="605"/>
      <c r="AS174" s="605"/>
      <c r="AT174" s="605"/>
      <c r="AU174" s="605"/>
    </row>
    <row r="175" spans="1:47" ht="29.1" customHeight="1" thickBot="1" x14ac:dyDescent="0.3">
      <c r="A175" s="597"/>
      <c r="B175" s="592"/>
      <c r="C175" s="598"/>
      <c r="D175" s="592"/>
      <c r="E175" s="598"/>
      <c r="F175" s="591"/>
      <c r="G175" s="591"/>
      <c r="H175" s="599"/>
      <c r="I175" s="600"/>
      <c r="J175" s="600"/>
      <c r="K175" s="600"/>
      <c r="L175" s="592"/>
      <c r="M175" s="592"/>
      <c r="N175" s="592"/>
      <c r="O175" s="592"/>
      <c r="P175" s="591"/>
      <c r="Q175" s="592"/>
      <c r="R175" s="592"/>
      <c r="S175" s="592"/>
      <c r="T175" s="592"/>
      <c r="U175" s="591"/>
      <c r="V175" s="598"/>
      <c r="W175" s="592"/>
      <c r="X175" s="592"/>
      <c r="Y175" s="592"/>
      <c r="Z175" s="592"/>
      <c r="AA175" s="592"/>
      <c r="AB175" s="601"/>
      <c r="AC175" s="601"/>
      <c r="AD175" s="602"/>
      <c r="AE175" s="601"/>
      <c r="AF175" s="601"/>
      <c r="AG175" s="605"/>
      <c r="AH175" s="605"/>
      <c r="AI175" s="605"/>
      <c r="AJ175" s="605"/>
      <c r="AK175" s="605"/>
      <c r="AL175" s="605"/>
      <c r="AM175" s="605"/>
      <c r="AN175" s="605"/>
      <c r="AO175" s="605"/>
      <c r="AP175" s="605"/>
      <c r="AQ175" s="605"/>
      <c r="AR175" s="605"/>
      <c r="AS175" s="605"/>
      <c r="AT175" s="605"/>
      <c r="AU175" s="605"/>
    </row>
    <row r="176" spans="1:47" ht="29.1" customHeight="1" thickBot="1" x14ac:dyDescent="0.3">
      <c r="A176" s="597"/>
      <c r="B176" s="592"/>
      <c r="C176" s="598"/>
      <c r="D176" s="592"/>
      <c r="E176" s="598"/>
      <c r="F176" s="591"/>
      <c r="G176" s="591"/>
      <c r="H176" s="599"/>
      <c r="I176" s="600"/>
      <c r="J176" s="600"/>
      <c r="K176" s="600"/>
      <c r="L176" s="592"/>
      <c r="M176" s="592"/>
      <c r="N176" s="592"/>
      <c r="O176" s="592"/>
      <c r="P176" s="591"/>
      <c r="Q176" s="592"/>
      <c r="R176" s="592"/>
      <c r="S176" s="592"/>
      <c r="T176" s="592"/>
      <c r="U176" s="591"/>
      <c r="V176" s="598"/>
      <c r="W176" s="592"/>
      <c r="X176" s="592"/>
      <c r="Y176" s="592"/>
      <c r="Z176" s="592"/>
      <c r="AA176" s="592"/>
      <c r="AB176" s="601"/>
      <c r="AC176" s="601"/>
      <c r="AD176" s="602"/>
      <c r="AE176" s="601"/>
      <c r="AF176" s="601"/>
      <c r="AG176" s="605"/>
      <c r="AH176" s="605"/>
      <c r="AI176" s="605"/>
      <c r="AJ176" s="605"/>
      <c r="AK176" s="605"/>
      <c r="AL176" s="605"/>
      <c r="AM176" s="605"/>
      <c r="AN176" s="605"/>
      <c r="AO176" s="605"/>
      <c r="AP176" s="605"/>
      <c r="AQ176" s="605"/>
      <c r="AR176" s="605"/>
      <c r="AS176" s="605"/>
      <c r="AT176" s="605"/>
      <c r="AU176" s="605"/>
    </row>
    <row r="177" spans="1:47" ht="29.1" customHeight="1" thickBot="1" x14ac:dyDescent="0.3">
      <c r="A177" s="597"/>
      <c r="B177" s="592"/>
      <c r="C177" s="598"/>
      <c r="D177" s="592"/>
      <c r="E177" s="598"/>
      <c r="F177" s="591"/>
      <c r="G177" s="591"/>
      <c r="H177" s="599"/>
      <c r="I177" s="600"/>
      <c r="J177" s="600"/>
      <c r="K177" s="600"/>
      <c r="L177" s="592"/>
      <c r="M177" s="592"/>
      <c r="N177" s="592"/>
      <c r="O177" s="592"/>
      <c r="P177" s="591"/>
      <c r="Q177" s="592"/>
      <c r="R177" s="592"/>
      <c r="S177" s="592"/>
      <c r="T177" s="592"/>
      <c r="U177" s="591"/>
      <c r="V177" s="598"/>
      <c r="W177" s="592"/>
      <c r="X177" s="592"/>
      <c r="Y177" s="592"/>
      <c r="Z177" s="592"/>
      <c r="AA177" s="592"/>
      <c r="AB177" s="601"/>
      <c r="AC177" s="601"/>
      <c r="AD177" s="602"/>
      <c r="AE177" s="601"/>
      <c r="AF177" s="601"/>
      <c r="AG177" s="605"/>
      <c r="AH177" s="605"/>
      <c r="AI177" s="605"/>
      <c r="AJ177" s="605"/>
      <c r="AK177" s="605"/>
      <c r="AL177" s="605"/>
      <c r="AM177" s="605"/>
      <c r="AN177" s="605"/>
      <c r="AO177" s="605"/>
      <c r="AP177" s="605"/>
      <c r="AQ177" s="605"/>
      <c r="AR177" s="605"/>
      <c r="AS177" s="605"/>
      <c r="AT177" s="605"/>
      <c r="AU177" s="605"/>
    </row>
    <row r="178" spans="1:47" ht="29.1" customHeight="1" thickBot="1" x14ac:dyDescent="0.3">
      <c r="A178" s="597"/>
      <c r="B178" s="592"/>
      <c r="C178" s="598"/>
      <c r="D178" s="592"/>
      <c r="E178" s="598"/>
      <c r="F178" s="591"/>
      <c r="G178" s="591"/>
      <c r="H178" s="599"/>
      <c r="I178" s="600"/>
      <c r="J178" s="600"/>
      <c r="K178" s="600"/>
      <c r="L178" s="592"/>
      <c r="M178" s="592"/>
      <c r="N178" s="592"/>
      <c r="O178" s="592"/>
      <c r="P178" s="591"/>
      <c r="Q178" s="592"/>
      <c r="R178" s="592"/>
      <c r="S178" s="592"/>
      <c r="T178" s="592"/>
      <c r="U178" s="591"/>
      <c r="V178" s="598"/>
      <c r="W178" s="592"/>
      <c r="X178" s="592"/>
      <c r="Y178" s="592"/>
      <c r="Z178" s="592"/>
      <c r="AA178" s="592"/>
      <c r="AB178" s="601"/>
      <c r="AC178" s="601"/>
      <c r="AD178" s="602"/>
      <c r="AE178" s="601"/>
      <c r="AF178" s="601"/>
      <c r="AG178" s="605"/>
      <c r="AH178" s="605"/>
      <c r="AI178" s="605"/>
      <c r="AJ178" s="605"/>
      <c r="AK178" s="605"/>
      <c r="AL178" s="605"/>
      <c r="AM178" s="605"/>
      <c r="AN178" s="605"/>
      <c r="AO178" s="605"/>
      <c r="AP178" s="605"/>
      <c r="AQ178" s="605"/>
      <c r="AR178" s="605"/>
      <c r="AS178" s="605"/>
      <c r="AT178" s="605"/>
      <c r="AU178" s="605"/>
    </row>
    <row r="179" spans="1:47" ht="29.1" customHeight="1" thickBot="1" x14ac:dyDescent="0.3">
      <c r="A179" s="597"/>
      <c r="B179" s="592"/>
      <c r="C179" s="598"/>
      <c r="D179" s="592"/>
      <c r="E179" s="598"/>
      <c r="F179" s="591"/>
      <c r="G179" s="591"/>
      <c r="H179" s="599"/>
      <c r="I179" s="600"/>
      <c r="J179" s="600"/>
      <c r="K179" s="600"/>
      <c r="L179" s="592"/>
      <c r="M179" s="592"/>
      <c r="N179" s="592"/>
      <c r="O179" s="592"/>
      <c r="P179" s="591"/>
      <c r="Q179" s="592"/>
      <c r="R179" s="592"/>
      <c r="S179" s="592"/>
      <c r="T179" s="592"/>
      <c r="U179" s="591"/>
      <c r="V179" s="598"/>
      <c r="W179" s="592"/>
      <c r="X179" s="592"/>
      <c r="Y179" s="592"/>
      <c r="Z179" s="592"/>
      <c r="AA179" s="592"/>
      <c r="AB179" s="601"/>
      <c r="AC179" s="601"/>
      <c r="AD179" s="602"/>
      <c r="AE179" s="601"/>
      <c r="AF179" s="601"/>
      <c r="AG179" s="605"/>
      <c r="AH179" s="605"/>
      <c r="AI179" s="605"/>
      <c r="AJ179" s="605"/>
      <c r="AK179" s="605"/>
      <c r="AL179" s="605"/>
      <c r="AM179" s="605"/>
      <c r="AN179" s="605"/>
      <c r="AO179" s="605"/>
      <c r="AP179" s="605"/>
      <c r="AQ179" s="605"/>
      <c r="AR179" s="605"/>
      <c r="AS179" s="605"/>
      <c r="AT179" s="605"/>
      <c r="AU179" s="605"/>
    </row>
    <row r="180" spans="1:47" ht="29.1" customHeight="1" thickBot="1" x14ac:dyDescent="0.3">
      <c r="A180" s="597"/>
      <c r="B180" s="592"/>
      <c r="C180" s="598"/>
      <c r="D180" s="592"/>
      <c r="E180" s="598"/>
      <c r="F180" s="591"/>
      <c r="G180" s="591"/>
      <c r="H180" s="599"/>
      <c r="I180" s="600"/>
      <c r="J180" s="600"/>
      <c r="K180" s="600"/>
      <c r="L180" s="592"/>
      <c r="M180" s="592"/>
      <c r="N180" s="592"/>
      <c r="O180" s="592"/>
      <c r="P180" s="591"/>
      <c r="Q180" s="592"/>
      <c r="R180" s="592"/>
      <c r="S180" s="592"/>
      <c r="T180" s="592"/>
      <c r="U180" s="591"/>
      <c r="V180" s="598"/>
      <c r="W180" s="592"/>
      <c r="X180" s="592"/>
      <c r="Y180" s="592"/>
      <c r="Z180" s="592"/>
      <c r="AA180" s="592"/>
      <c r="AB180" s="601"/>
      <c r="AC180" s="601"/>
      <c r="AD180" s="602"/>
      <c r="AE180" s="601"/>
      <c r="AF180" s="601"/>
      <c r="AG180" s="605"/>
      <c r="AH180" s="605"/>
      <c r="AI180" s="605"/>
      <c r="AJ180" s="605"/>
      <c r="AK180" s="605"/>
      <c r="AL180" s="605"/>
      <c r="AM180" s="605"/>
      <c r="AN180" s="605"/>
      <c r="AO180" s="605"/>
      <c r="AP180" s="605"/>
      <c r="AQ180" s="605"/>
      <c r="AR180" s="605"/>
      <c r="AS180" s="605"/>
      <c r="AT180" s="605"/>
      <c r="AU180" s="605"/>
    </row>
    <row r="181" spans="1:47" ht="29.1" customHeight="1" thickBot="1" x14ac:dyDescent="0.3">
      <c r="A181" s="597"/>
      <c r="B181" s="592"/>
      <c r="C181" s="598"/>
      <c r="D181" s="592"/>
      <c r="E181" s="598"/>
      <c r="F181" s="591"/>
      <c r="G181" s="591"/>
      <c r="H181" s="599"/>
      <c r="I181" s="600"/>
      <c r="J181" s="600"/>
      <c r="K181" s="600"/>
      <c r="L181" s="592"/>
      <c r="M181" s="592"/>
      <c r="N181" s="592"/>
      <c r="O181" s="592"/>
      <c r="P181" s="591"/>
      <c r="Q181" s="592"/>
      <c r="R181" s="592"/>
      <c r="S181" s="592"/>
      <c r="T181" s="592"/>
      <c r="U181" s="591"/>
      <c r="V181" s="598"/>
      <c r="W181" s="592"/>
      <c r="X181" s="592"/>
      <c r="Y181" s="592"/>
      <c r="Z181" s="592"/>
      <c r="AA181" s="592"/>
      <c r="AB181" s="601"/>
      <c r="AC181" s="601"/>
      <c r="AD181" s="602"/>
      <c r="AE181" s="601"/>
      <c r="AF181" s="601"/>
      <c r="AG181" s="605"/>
      <c r="AH181" s="605"/>
      <c r="AI181" s="605"/>
      <c r="AJ181" s="605"/>
      <c r="AK181" s="605"/>
      <c r="AL181" s="605"/>
      <c r="AM181" s="605"/>
      <c r="AN181" s="605"/>
      <c r="AO181" s="605"/>
      <c r="AP181" s="605"/>
      <c r="AQ181" s="605"/>
      <c r="AR181" s="605"/>
      <c r="AS181" s="605"/>
      <c r="AT181" s="605"/>
      <c r="AU181" s="605"/>
    </row>
    <row r="182" spans="1:47" ht="29.1" customHeight="1" thickBot="1" x14ac:dyDescent="0.3">
      <c r="A182" s="597"/>
      <c r="B182" s="592"/>
      <c r="C182" s="598"/>
      <c r="D182" s="592"/>
      <c r="E182" s="598"/>
      <c r="F182" s="591"/>
      <c r="G182" s="591"/>
      <c r="H182" s="599"/>
      <c r="I182" s="600"/>
      <c r="J182" s="600"/>
      <c r="K182" s="600"/>
      <c r="L182" s="592"/>
      <c r="M182" s="592"/>
      <c r="N182" s="592"/>
      <c r="O182" s="592"/>
      <c r="P182" s="591"/>
      <c r="Q182" s="592"/>
      <c r="R182" s="592"/>
      <c r="S182" s="592"/>
      <c r="T182" s="592"/>
      <c r="U182" s="591"/>
      <c r="V182" s="598"/>
      <c r="W182" s="592"/>
      <c r="X182" s="592"/>
      <c r="Y182" s="592"/>
      <c r="Z182" s="592"/>
      <c r="AA182" s="592"/>
      <c r="AB182" s="601"/>
      <c r="AC182" s="601"/>
      <c r="AD182" s="602"/>
      <c r="AE182" s="601"/>
      <c r="AF182" s="601"/>
      <c r="AG182" s="605"/>
      <c r="AH182" s="605"/>
      <c r="AI182" s="605"/>
      <c r="AJ182" s="605"/>
      <c r="AK182" s="605"/>
      <c r="AL182" s="605"/>
      <c r="AM182" s="605"/>
      <c r="AN182" s="605"/>
      <c r="AO182" s="605"/>
      <c r="AP182" s="605"/>
      <c r="AQ182" s="605"/>
      <c r="AR182" s="605"/>
      <c r="AS182" s="605"/>
      <c r="AT182" s="605"/>
      <c r="AU182" s="605"/>
    </row>
    <row r="183" spans="1:47" ht="29.1" customHeight="1" thickBot="1" x14ac:dyDescent="0.3">
      <c r="A183" s="597"/>
      <c r="B183" s="592"/>
      <c r="C183" s="598"/>
      <c r="D183" s="592"/>
      <c r="E183" s="598"/>
      <c r="F183" s="591"/>
      <c r="G183" s="591"/>
      <c r="H183" s="599"/>
      <c r="I183" s="600"/>
      <c r="J183" s="600"/>
      <c r="K183" s="600"/>
      <c r="L183" s="592"/>
      <c r="M183" s="592"/>
      <c r="N183" s="592"/>
      <c r="O183" s="592"/>
      <c r="P183" s="591"/>
      <c r="Q183" s="592"/>
      <c r="R183" s="592"/>
      <c r="S183" s="592"/>
      <c r="T183" s="592"/>
      <c r="U183" s="591"/>
      <c r="V183" s="598"/>
      <c r="W183" s="592"/>
      <c r="X183" s="592"/>
      <c r="Y183" s="592"/>
      <c r="Z183" s="592"/>
      <c r="AA183" s="592"/>
      <c r="AB183" s="601"/>
      <c r="AC183" s="601"/>
      <c r="AD183" s="602"/>
      <c r="AE183" s="601"/>
      <c r="AF183" s="601"/>
      <c r="AG183" s="605"/>
      <c r="AH183" s="605"/>
      <c r="AI183" s="605"/>
      <c r="AJ183" s="605"/>
      <c r="AK183" s="605"/>
      <c r="AL183" s="605"/>
      <c r="AM183" s="605"/>
      <c r="AN183" s="605"/>
      <c r="AO183" s="605"/>
      <c r="AP183" s="605"/>
      <c r="AQ183" s="605"/>
      <c r="AR183" s="605"/>
      <c r="AS183" s="605"/>
      <c r="AT183" s="605"/>
      <c r="AU183" s="605"/>
    </row>
    <row r="184" spans="1:47" ht="29.1" customHeight="1" thickBot="1" x14ac:dyDescent="0.3">
      <c r="A184" s="597"/>
      <c r="B184" s="592"/>
      <c r="C184" s="598"/>
      <c r="D184" s="592"/>
      <c r="E184" s="598"/>
      <c r="F184" s="591"/>
      <c r="G184" s="591"/>
      <c r="H184" s="599"/>
      <c r="I184" s="600"/>
      <c r="J184" s="600"/>
      <c r="K184" s="600"/>
      <c r="L184" s="592"/>
      <c r="M184" s="592"/>
      <c r="N184" s="592"/>
      <c r="O184" s="592"/>
      <c r="P184" s="591"/>
      <c r="Q184" s="592"/>
      <c r="R184" s="592"/>
      <c r="S184" s="592"/>
      <c r="T184" s="592"/>
      <c r="U184" s="591"/>
      <c r="V184" s="598"/>
      <c r="W184" s="592"/>
      <c r="X184" s="592"/>
      <c r="Y184" s="592"/>
      <c r="Z184" s="592"/>
      <c r="AA184" s="592"/>
      <c r="AB184" s="601"/>
      <c r="AC184" s="601"/>
      <c r="AD184" s="602"/>
      <c r="AE184" s="601"/>
      <c r="AF184" s="601"/>
      <c r="AG184" s="605"/>
      <c r="AH184" s="605"/>
      <c r="AI184" s="605"/>
      <c r="AJ184" s="605"/>
      <c r="AK184" s="605"/>
      <c r="AL184" s="605"/>
      <c r="AM184" s="605"/>
      <c r="AN184" s="605"/>
      <c r="AO184" s="605"/>
      <c r="AP184" s="605"/>
      <c r="AQ184" s="605"/>
      <c r="AR184" s="605"/>
      <c r="AS184" s="605"/>
      <c r="AT184" s="605"/>
      <c r="AU184" s="605"/>
    </row>
    <row r="185" spans="1:47" ht="29.1" customHeight="1" thickBot="1" x14ac:dyDescent="0.3">
      <c r="A185" s="597"/>
      <c r="B185" s="592"/>
      <c r="C185" s="598"/>
      <c r="D185" s="592"/>
      <c r="E185" s="598"/>
      <c r="F185" s="591"/>
      <c r="G185" s="591"/>
      <c r="H185" s="599"/>
      <c r="I185" s="600"/>
      <c r="J185" s="600"/>
      <c r="K185" s="600"/>
      <c r="L185" s="592"/>
      <c r="M185" s="592"/>
      <c r="N185" s="592"/>
      <c r="O185" s="592"/>
      <c r="P185" s="591"/>
      <c r="Q185" s="592"/>
      <c r="R185" s="592"/>
      <c r="S185" s="592"/>
      <c r="T185" s="592"/>
      <c r="U185" s="591"/>
      <c r="V185" s="598"/>
      <c r="W185" s="592"/>
      <c r="X185" s="592"/>
      <c r="Y185" s="592"/>
      <c r="Z185" s="592"/>
      <c r="AA185" s="592"/>
      <c r="AB185" s="601"/>
      <c r="AC185" s="601"/>
      <c r="AD185" s="602"/>
      <c r="AE185" s="601"/>
      <c r="AF185" s="601"/>
      <c r="AG185" s="605"/>
      <c r="AH185" s="605"/>
      <c r="AI185" s="605"/>
      <c r="AJ185" s="605"/>
      <c r="AK185" s="605"/>
      <c r="AL185" s="605"/>
      <c r="AM185" s="605"/>
      <c r="AN185" s="605"/>
      <c r="AO185" s="605"/>
      <c r="AP185" s="605"/>
      <c r="AQ185" s="605"/>
      <c r="AR185" s="605"/>
      <c r="AS185" s="605"/>
      <c r="AT185" s="605"/>
      <c r="AU185" s="605"/>
    </row>
    <row r="186" spans="1:47" ht="29.1" customHeight="1" thickBot="1" x14ac:dyDescent="0.3">
      <c r="A186" s="597"/>
      <c r="B186" s="592"/>
      <c r="C186" s="598"/>
      <c r="D186" s="592"/>
      <c r="E186" s="598"/>
      <c r="F186" s="591"/>
      <c r="G186" s="591"/>
      <c r="H186" s="599"/>
      <c r="I186" s="600"/>
      <c r="J186" s="600"/>
      <c r="K186" s="600"/>
      <c r="L186" s="592"/>
      <c r="M186" s="592"/>
      <c r="N186" s="592"/>
      <c r="O186" s="592"/>
      <c r="P186" s="591"/>
      <c r="Q186" s="592"/>
      <c r="R186" s="592"/>
      <c r="S186" s="592"/>
      <c r="T186" s="592"/>
      <c r="U186" s="591"/>
      <c r="V186" s="598"/>
      <c r="W186" s="592"/>
      <c r="X186" s="592"/>
      <c r="Y186" s="592"/>
      <c r="Z186" s="592"/>
      <c r="AA186" s="592"/>
      <c r="AB186" s="601"/>
      <c r="AC186" s="601"/>
      <c r="AD186" s="602"/>
      <c r="AE186" s="601"/>
      <c r="AF186" s="601"/>
      <c r="AG186" s="605"/>
      <c r="AH186" s="605"/>
      <c r="AI186" s="605"/>
      <c r="AJ186" s="605"/>
      <c r="AK186" s="605"/>
      <c r="AL186" s="605"/>
      <c r="AM186" s="605"/>
      <c r="AN186" s="605"/>
      <c r="AO186" s="605"/>
      <c r="AP186" s="605"/>
      <c r="AQ186" s="605"/>
      <c r="AR186" s="605"/>
      <c r="AS186" s="605"/>
      <c r="AT186" s="605"/>
      <c r="AU186" s="605"/>
    </row>
    <row r="187" spans="1:47" ht="29.1" customHeight="1" thickBot="1" x14ac:dyDescent="0.3">
      <c r="A187" s="597"/>
      <c r="B187" s="592"/>
      <c r="C187" s="598"/>
      <c r="D187" s="592"/>
      <c r="E187" s="598"/>
      <c r="F187" s="591"/>
      <c r="G187" s="591"/>
      <c r="H187" s="599"/>
      <c r="I187" s="600"/>
      <c r="J187" s="600"/>
      <c r="K187" s="600"/>
      <c r="L187" s="592"/>
      <c r="M187" s="592"/>
      <c r="N187" s="592"/>
      <c r="O187" s="592"/>
      <c r="P187" s="591"/>
      <c r="Q187" s="592"/>
      <c r="R187" s="592"/>
      <c r="S187" s="592"/>
      <c r="T187" s="592"/>
      <c r="U187" s="591"/>
      <c r="V187" s="598"/>
      <c r="W187" s="592"/>
      <c r="X187" s="592"/>
      <c r="Y187" s="592"/>
      <c r="Z187" s="592"/>
      <c r="AA187" s="592"/>
      <c r="AB187" s="601"/>
      <c r="AC187" s="601"/>
      <c r="AD187" s="602"/>
      <c r="AE187" s="601"/>
      <c r="AF187" s="601"/>
      <c r="AG187" s="605"/>
      <c r="AH187" s="605"/>
      <c r="AI187" s="605"/>
      <c r="AJ187" s="605"/>
      <c r="AK187" s="605"/>
      <c r="AL187" s="605"/>
      <c r="AM187" s="605"/>
      <c r="AN187" s="605"/>
      <c r="AO187" s="605"/>
      <c r="AP187" s="605"/>
      <c r="AQ187" s="605"/>
      <c r="AR187" s="605"/>
      <c r="AS187" s="605"/>
      <c r="AT187" s="605"/>
      <c r="AU187" s="605"/>
    </row>
    <row r="188" spans="1:47" ht="29.1" customHeight="1" thickBot="1" x14ac:dyDescent="0.3">
      <c r="A188" s="597"/>
      <c r="B188" s="592"/>
      <c r="C188" s="598"/>
      <c r="D188" s="592"/>
      <c r="E188" s="598"/>
      <c r="F188" s="591"/>
      <c r="G188" s="591"/>
      <c r="H188" s="599"/>
      <c r="I188" s="600"/>
      <c r="J188" s="600"/>
      <c r="K188" s="600"/>
      <c r="L188" s="592"/>
      <c r="M188" s="592"/>
      <c r="N188" s="592"/>
      <c r="O188" s="592"/>
      <c r="P188" s="591"/>
      <c r="Q188" s="592"/>
      <c r="R188" s="592"/>
      <c r="S188" s="592"/>
      <c r="T188" s="592"/>
      <c r="U188" s="591"/>
      <c r="V188" s="598"/>
      <c r="W188" s="592"/>
      <c r="X188" s="592"/>
      <c r="Y188" s="592"/>
      <c r="Z188" s="592"/>
      <c r="AA188" s="592"/>
      <c r="AB188" s="601"/>
      <c r="AC188" s="601"/>
      <c r="AD188" s="602"/>
      <c r="AE188" s="601"/>
      <c r="AF188" s="601"/>
      <c r="AG188" s="605"/>
      <c r="AH188" s="605"/>
      <c r="AI188" s="605"/>
      <c r="AJ188" s="605"/>
      <c r="AK188" s="605"/>
      <c r="AL188" s="605"/>
      <c r="AM188" s="605"/>
      <c r="AN188" s="605"/>
      <c r="AO188" s="605"/>
      <c r="AP188" s="605"/>
      <c r="AQ188" s="605"/>
      <c r="AR188" s="605"/>
      <c r="AS188" s="605"/>
      <c r="AT188" s="605"/>
      <c r="AU188" s="605"/>
    </row>
    <row r="189" spans="1:47" ht="29.1" customHeight="1" thickBot="1" x14ac:dyDescent="0.3">
      <c r="A189" s="597"/>
      <c r="B189" s="592"/>
      <c r="C189" s="598"/>
      <c r="D189" s="592"/>
      <c r="E189" s="598"/>
      <c r="F189" s="591"/>
      <c r="G189" s="591"/>
      <c r="H189" s="599"/>
      <c r="I189" s="600"/>
      <c r="J189" s="600"/>
      <c r="K189" s="600"/>
      <c r="L189" s="592"/>
      <c r="M189" s="592"/>
      <c r="N189" s="592"/>
      <c r="O189" s="592"/>
      <c r="P189" s="591"/>
      <c r="Q189" s="592"/>
      <c r="R189" s="592"/>
      <c r="S189" s="592"/>
      <c r="T189" s="592"/>
      <c r="U189" s="591"/>
      <c r="V189" s="598"/>
      <c r="W189" s="592"/>
      <c r="X189" s="592"/>
      <c r="Y189" s="592"/>
      <c r="Z189" s="592"/>
      <c r="AA189" s="592"/>
      <c r="AB189" s="601"/>
      <c r="AC189" s="601"/>
      <c r="AD189" s="602"/>
      <c r="AE189" s="601"/>
      <c r="AF189" s="601"/>
      <c r="AG189" s="605"/>
      <c r="AH189" s="605"/>
      <c r="AI189" s="605"/>
      <c r="AJ189" s="605"/>
      <c r="AK189" s="605"/>
      <c r="AL189" s="605"/>
      <c r="AM189" s="605"/>
      <c r="AN189" s="605"/>
      <c r="AO189" s="605"/>
      <c r="AP189" s="605"/>
      <c r="AQ189" s="605"/>
      <c r="AR189" s="605"/>
      <c r="AS189" s="605"/>
      <c r="AT189" s="605"/>
      <c r="AU189" s="605"/>
    </row>
    <row r="190" spans="1:47" ht="29.1" customHeight="1" thickBot="1" x14ac:dyDescent="0.3">
      <c r="A190" s="597"/>
      <c r="B190" s="592"/>
      <c r="C190" s="598"/>
      <c r="D190" s="592"/>
      <c r="E190" s="598"/>
      <c r="F190" s="591"/>
      <c r="G190" s="591"/>
      <c r="H190" s="599"/>
      <c r="I190" s="600"/>
      <c r="J190" s="600"/>
      <c r="K190" s="600"/>
      <c r="L190" s="592"/>
      <c r="M190" s="592"/>
      <c r="N190" s="592"/>
      <c r="O190" s="592"/>
      <c r="P190" s="591"/>
      <c r="Q190" s="592"/>
      <c r="R190" s="592"/>
      <c r="S190" s="592"/>
      <c r="T190" s="592"/>
      <c r="U190" s="591"/>
      <c r="V190" s="598"/>
      <c r="W190" s="592"/>
      <c r="X190" s="592"/>
      <c r="Y190" s="592"/>
      <c r="Z190" s="592"/>
      <c r="AA190" s="592"/>
      <c r="AB190" s="601"/>
      <c r="AC190" s="601"/>
      <c r="AD190" s="602"/>
      <c r="AE190" s="601"/>
      <c r="AF190" s="601"/>
      <c r="AG190" s="605"/>
      <c r="AH190" s="605"/>
      <c r="AI190" s="605"/>
      <c r="AJ190" s="605"/>
      <c r="AK190" s="605"/>
      <c r="AL190" s="605"/>
      <c r="AM190" s="605"/>
      <c r="AN190" s="605"/>
      <c r="AO190" s="605"/>
      <c r="AP190" s="605"/>
      <c r="AQ190" s="605"/>
      <c r="AR190" s="605"/>
      <c r="AS190" s="605"/>
      <c r="AT190" s="605"/>
      <c r="AU190" s="605"/>
    </row>
    <row r="191" spans="1:47" ht="29.1" customHeight="1" thickBot="1" x14ac:dyDescent="0.3">
      <c r="A191" s="597"/>
      <c r="B191" s="592"/>
      <c r="C191" s="598"/>
      <c r="D191" s="592"/>
      <c r="E191" s="598"/>
      <c r="F191" s="591"/>
      <c r="G191" s="591"/>
      <c r="H191" s="599"/>
      <c r="I191" s="600"/>
      <c r="J191" s="600"/>
      <c r="K191" s="600"/>
      <c r="L191" s="592"/>
      <c r="M191" s="592"/>
      <c r="N191" s="592"/>
      <c r="O191" s="592"/>
      <c r="P191" s="591"/>
      <c r="Q191" s="592"/>
      <c r="R191" s="592"/>
      <c r="S191" s="592"/>
      <c r="T191" s="592"/>
      <c r="U191" s="591"/>
      <c r="V191" s="598"/>
      <c r="W191" s="592"/>
      <c r="X191" s="592"/>
      <c r="Y191" s="592"/>
      <c r="Z191" s="592"/>
      <c r="AA191" s="592"/>
      <c r="AB191" s="601"/>
      <c r="AC191" s="601"/>
      <c r="AD191" s="602"/>
      <c r="AE191" s="601"/>
      <c r="AF191" s="601"/>
      <c r="AG191" s="605"/>
      <c r="AH191" s="605"/>
      <c r="AI191" s="605"/>
      <c r="AJ191" s="605"/>
      <c r="AK191" s="605"/>
      <c r="AL191" s="605"/>
      <c r="AM191" s="605"/>
      <c r="AN191" s="605"/>
      <c r="AO191" s="605"/>
      <c r="AP191" s="605"/>
      <c r="AQ191" s="605"/>
      <c r="AR191" s="605"/>
      <c r="AS191" s="605"/>
      <c r="AT191" s="605"/>
      <c r="AU191" s="605"/>
    </row>
    <row r="192" spans="1:47" ht="29.1" customHeight="1" thickBot="1" x14ac:dyDescent="0.3">
      <c r="A192" s="597"/>
      <c r="B192" s="592"/>
      <c r="C192" s="598"/>
      <c r="D192" s="592"/>
      <c r="E192" s="598"/>
      <c r="F192" s="591"/>
      <c r="G192" s="591"/>
      <c r="H192" s="599"/>
      <c r="I192" s="600"/>
      <c r="J192" s="600"/>
      <c r="K192" s="600"/>
      <c r="L192" s="592"/>
      <c r="M192" s="592"/>
      <c r="N192" s="592"/>
      <c r="O192" s="592"/>
      <c r="P192" s="591"/>
      <c r="Q192" s="592"/>
      <c r="R192" s="592"/>
      <c r="S192" s="592"/>
      <c r="T192" s="592"/>
      <c r="U192" s="591"/>
      <c r="V192" s="598"/>
      <c r="W192" s="592"/>
      <c r="X192" s="592"/>
      <c r="Y192" s="592"/>
      <c r="Z192" s="592"/>
      <c r="AA192" s="592"/>
      <c r="AB192" s="601"/>
      <c r="AC192" s="601"/>
      <c r="AD192" s="602"/>
      <c r="AE192" s="601"/>
      <c r="AF192" s="601"/>
      <c r="AG192" s="605"/>
      <c r="AH192" s="605"/>
      <c r="AI192" s="605"/>
      <c r="AJ192" s="605"/>
      <c r="AK192" s="605"/>
      <c r="AL192" s="605"/>
      <c r="AM192" s="605"/>
      <c r="AN192" s="605"/>
      <c r="AO192" s="605"/>
      <c r="AP192" s="605"/>
      <c r="AQ192" s="605"/>
      <c r="AR192" s="605"/>
      <c r="AS192" s="605"/>
      <c r="AT192" s="605"/>
      <c r="AU192" s="605"/>
    </row>
    <row r="193" spans="1:47" ht="29.1" customHeight="1" thickBot="1" x14ac:dyDescent="0.3">
      <c r="A193" s="597"/>
      <c r="B193" s="592"/>
      <c r="C193" s="598"/>
      <c r="D193" s="592"/>
      <c r="E193" s="598"/>
      <c r="F193" s="591"/>
      <c r="G193" s="591"/>
      <c r="H193" s="599"/>
      <c r="I193" s="600"/>
      <c r="J193" s="600"/>
      <c r="K193" s="600"/>
      <c r="L193" s="592"/>
      <c r="M193" s="592"/>
      <c r="N193" s="592"/>
      <c r="O193" s="592"/>
      <c r="P193" s="591"/>
      <c r="Q193" s="592"/>
      <c r="R193" s="592"/>
      <c r="S193" s="592"/>
      <c r="T193" s="592"/>
      <c r="U193" s="591"/>
      <c r="V193" s="598"/>
      <c r="W193" s="592"/>
      <c r="X193" s="592"/>
      <c r="Y193" s="592"/>
      <c r="Z193" s="592"/>
      <c r="AA193" s="592"/>
      <c r="AB193" s="601"/>
      <c r="AC193" s="601"/>
      <c r="AD193" s="602"/>
      <c r="AE193" s="601"/>
      <c r="AF193" s="601"/>
      <c r="AG193" s="605"/>
      <c r="AH193" s="605"/>
      <c r="AI193" s="605"/>
      <c r="AJ193" s="605"/>
      <c r="AK193" s="605"/>
      <c r="AL193" s="605"/>
      <c r="AM193" s="605"/>
      <c r="AN193" s="605"/>
      <c r="AO193" s="605"/>
      <c r="AP193" s="605"/>
      <c r="AQ193" s="605"/>
      <c r="AR193" s="605"/>
      <c r="AS193" s="605"/>
      <c r="AT193" s="605"/>
      <c r="AU193" s="605"/>
    </row>
    <row r="194" spans="1:47" ht="29.1" customHeight="1" thickBot="1" x14ac:dyDescent="0.3">
      <c r="A194" s="597"/>
      <c r="B194" s="592"/>
      <c r="C194" s="598"/>
      <c r="D194" s="592"/>
      <c r="E194" s="598"/>
      <c r="F194" s="591"/>
      <c r="G194" s="591"/>
      <c r="H194" s="599"/>
      <c r="I194" s="600"/>
      <c r="J194" s="600"/>
      <c r="K194" s="600"/>
      <c r="L194" s="592"/>
      <c r="M194" s="592"/>
      <c r="N194" s="592"/>
      <c r="O194" s="592"/>
      <c r="P194" s="591"/>
      <c r="Q194" s="592"/>
      <c r="R194" s="592"/>
      <c r="S194" s="592"/>
      <c r="T194" s="592"/>
      <c r="U194" s="591"/>
      <c r="V194" s="598"/>
      <c r="W194" s="592"/>
      <c r="X194" s="592"/>
      <c r="Y194" s="592"/>
      <c r="Z194" s="592"/>
      <c r="AA194" s="592"/>
      <c r="AB194" s="601"/>
      <c r="AC194" s="601"/>
      <c r="AD194" s="602"/>
      <c r="AE194" s="601"/>
      <c r="AF194" s="601"/>
      <c r="AG194" s="605"/>
      <c r="AH194" s="605"/>
      <c r="AI194" s="605"/>
      <c r="AJ194" s="605"/>
      <c r="AK194" s="605"/>
      <c r="AL194" s="605"/>
      <c r="AM194" s="605"/>
      <c r="AN194" s="605"/>
      <c r="AO194" s="605"/>
      <c r="AP194" s="605"/>
      <c r="AQ194" s="605"/>
      <c r="AR194" s="605"/>
      <c r="AS194" s="605"/>
      <c r="AT194" s="605"/>
      <c r="AU194" s="605"/>
    </row>
    <row r="195" spans="1:47" ht="29.1" customHeight="1" thickBot="1" x14ac:dyDescent="0.3">
      <c r="A195" s="597"/>
      <c r="B195" s="592"/>
      <c r="C195" s="598"/>
      <c r="D195" s="592"/>
      <c r="E195" s="598"/>
      <c r="F195" s="591"/>
      <c r="G195" s="591"/>
      <c r="H195" s="599"/>
      <c r="I195" s="600"/>
      <c r="J195" s="600"/>
      <c r="K195" s="600"/>
      <c r="L195" s="592"/>
      <c r="M195" s="592"/>
      <c r="N195" s="592"/>
      <c r="O195" s="592"/>
      <c r="P195" s="591"/>
      <c r="Q195" s="592"/>
      <c r="R195" s="592"/>
      <c r="S195" s="592"/>
      <c r="T195" s="592"/>
      <c r="U195" s="591"/>
      <c r="V195" s="598"/>
      <c r="W195" s="592"/>
      <c r="X195" s="592"/>
      <c r="Y195" s="592"/>
      <c r="Z195" s="592"/>
      <c r="AA195" s="592"/>
      <c r="AB195" s="601"/>
      <c r="AC195" s="601"/>
      <c r="AD195" s="602"/>
      <c r="AE195" s="601"/>
      <c r="AF195" s="601"/>
      <c r="AG195" s="605"/>
      <c r="AH195" s="605"/>
      <c r="AI195" s="605"/>
      <c r="AJ195" s="605"/>
      <c r="AK195" s="605"/>
      <c r="AL195" s="605"/>
      <c r="AM195" s="605"/>
      <c r="AN195" s="605"/>
      <c r="AO195" s="605"/>
      <c r="AP195" s="605"/>
      <c r="AQ195" s="605"/>
      <c r="AR195" s="605"/>
      <c r="AS195" s="605"/>
      <c r="AT195" s="605"/>
      <c r="AU195" s="605"/>
    </row>
    <row r="196" spans="1:47" ht="29.1" customHeight="1" thickBot="1" x14ac:dyDescent="0.3">
      <c r="A196" s="597"/>
      <c r="B196" s="592"/>
      <c r="C196" s="598"/>
      <c r="D196" s="592"/>
      <c r="E196" s="598"/>
      <c r="F196" s="591"/>
      <c r="G196" s="591"/>
      <c r="H196" s="599"/>
      <c r="I196" s="600"/>
      <c r="J196" s="600"/>
      <c r="K196" s="600"/>
      <c r="L196" s="592"/>
      <c r="M196" s="592"/>
      <c r="N196" s="592"/>
      <c r="O196" s="592"/>
      <c r="P196" s="591"/>
      <c r="Q196" s="592"/>
      <c r="R196" s="592"/>
      <c r="S196" s="592"/>
      <c r="T196" s="592"/>
      <c r="U196" s="591"/>
      <c r="V196" s="598"/>
      <c r="W196" s="592"/>
      <c r="X196" s="592"/>
      <c r="Y196" s="592"/>
      <c r="Z196" s="592"/>
      <c r="AA196" s="592"/>
      <c r="AB196" s="601"/>
      <c r="AC196" s="601"/>
      <c r="AD196" s="602"/>
      <c r="AE196" s="601"/>
      <c r="AF196" s="601"/>
      <c r="AG196" s="605"/>
      <c r="AH196" s="605"/>
      <c r="AI196" s="605"/>
      <c r="AJ196" s="605"/>
      <c r="AK196" s="605"/>
      <c r="AL196" s="605"/>
      <c r="AM196" s="605"/>
      <c r="AN196" s="605"/>
      <c r="AO196" s="605"/>
      <c r="AP196" s="605"/>
      <c r="AQ196" s="605"/>
      <c r="AR196" s="605"/>
      <c r="AS196" s="605"/>
      <c r="AT196" s="605"/>
      <c r="AU196" s="605"/>
    </row>
    <row r="197" spans="1:47" ht="29.1" customHeight="1" thickBot="1" x14ac:dyDescent="0.3">
      <c r="A197" s="597"/>
      <c r="B197" s="592"/>
      <c r="C197" s="598"/>
      <c r="D197" s="592"/>
      <c r="E197" s="598"/>
      <c r="F197" s="591"/>
      <c r="G197" s="591"/>
      <c r="H197" s="599"/>
      <c r="I197" s="600"/>
      <c r="J197" s="600"/>
      <c r="K197" s="600"/>
      <c r="L197" s="592"/>
      <c r="M197" s="592"/>
      <c r="N197" s="592"/>
      <c r="O197" s="592"/>
      <c r="P197" s="591"/>
      <c r="Q197" s="592"/>
      <c r="R197" s="592"/>
      <c r="S197" s="592"/>
      <c r="T197" s="592"/>
      <c r="U197" s="591"/>
      <c r="V197" s="598"/>
      <c r="W197" s="592"/>
      <c r="X197" s="592"/>
      <c r="Y197" s="592"/>
      <c r="Z197" s="592"/>
      <c r="AA197" s="592"/>
      <c r="AB197" s="601"/>
      <c r="AC197" s="601"/>
      <c r="AD197" s="602"/>
      <c r="AE197" s="601"/>
      <c r="AF197" s="601"/>
      <c r="AG197" s="605"/>
      <c r="AH197" s="605"/>
      <c r="AI197" s="605"/>
      <c r="AJ197" s="605"/>
      <c r="AK197" s="605"/>
      <c r="AL197" s="605"/>
      <c r="AM197" s="605"/>
      <c r="AN197" s="605"/>
      <c r="AO197" s="605"/>
      <c r="AP197" s="605"/>
      <c r="AQ197" s="605"/>
      <c r="AR197" s="605"/>
      <c r="AS197" s="605"/>
      <c r="AT197" s="605"/>
      <c r="AU197" s="605"/>
    </row>
    <row r="198" spans="1:47" ht="29.1" customHeight="1" thickBot="1" x14ac:dyDescent="0.3">
      <c r="A198" s="597"/>
      <c r="B198" s="592"/>
      <c r="C198" s="598"/>
      <c r="D198" s="592"/>
      <c r="E198" s="598"/>
      <c r="F198" s="591"/>
      <c r="G198" s="591"/>
      <c r="H198" s="599"/>
      <c r="I198" s="600"/>
      <c r="J198" s="600"/>
      <c r="K198" s="600"/>
      <c r="L198" s="592"/>
      <c r="M198" s="592"/>
      <c r="N198" s="592"/>
      <c r="O198" s="592"/>
      <c r="P198" s="591"/>
      <c r="Q198" s="592"/>
      <c r="R198" s="592"/>
      <c r="S198" s="592"/>
      <c r="T198" s="592"/>
      <c r="U198" s="591"/>
      <c r="V198" s="598"/>
      <c r="W198" s="592"/>
      <c r="X198" s="592"/>
      <c r="Y198" s="592"/>
      <c r="Z198" s="592"/>
      <c r="AA198" s="592"/>
      <c r="AB198" s="601"/>
      <c r="AC198" s="601"/>
      <c r="AD198" s="602"/>
      <c r="AE198" s="601"/>
      <c r="AF198" s="601"/>
      <c r="AG198" s="605"/>
      <c r="AH198" s="605"/>
      <c r="AI198" s="605"/>
      <c r="AJ198" s="605"/>
      <c r="AK198" s="605"/>
      <c r="AL198" s="605"/>
      <c r="AM198" s="605"/>
      <c r="AN198" s="605"/>
      <c r="AO198" s="605"/>
      <c r="AP198" s="605"/>
      <c r="AQ198" s="605"/>
      <c r="AR198" s="605"/>
      <c r="AS198" s="605"/>
      <c r="AT198" s="605"/>
      <c r="AU198" s="605"/>
    </row>
    <row r="199" spans="1:47" ht="29.1" customHeight="1" thickBot="1" x14ac:dyDescent="0.3">
      <c r="A199" s="597"/>
      <c r="B199" s="592"/>
      <c r="C199" s="598"/>
      <c r="D199" s="592"/>
      <c r="E199" s="598"/>
      <c r="F199" s="591"/>
      <c r="G199" s="591"/>
      <c r="H199" s="599"/>
      <c r="I199" s="600"/>
      <c r="J199" s="600"/>
      <c r="K199" s="600"/>
      <c r="L199" s="592"/>
      <c r="M199" s="592"/>
      <c r="N199" s="592"/>
      <c r="O199" s="592"/>
      <c r="P199" s="591"/>
      <c r="Q199" s="592"/>
      <c r="R199" s="592"/>
      <c r="S199" s="592"/>
      <c r="T199" s="592"/>
      <c r="U199" s="591"/>
      <c r="V199" s="598"/>
      <c r="W199" s="592"/>
      <c r="X199" s="592"/>
      <c r="Y199" s="592"/>
      <c r="Z199" s="592"/>
      <c r="AA199" s="592"/>
      <c r="AB199" s="601"/>
      <c r="AC199" s="601"/>
      <c r="AD199" s="602"/>
      <c r="AE199" s="601"/>
      <c r="AF199" s="601"/>
      <c r="AG199" s="605"/>
      <c r="AH199" s="605"/>
      <c r="AI199" s="605"/>
      <c r="AJ199" s="605"/>
      <c r="AK199" s="605"/>
      <c r="AL199" s="605"/>
      <c r="AM199" s="605"/>
      <c r="AN199" s="605"/>
      <c r="AO199" s="605"/>
      <c r="AP199" s="605"/>
      <c r="AQ199" s="605"/>
      <c r="AR199" s="605"/>
      <c r="AS199" s="605"/>
      <c r="AT199" s="605"/>
      <c r="AU199" s="605"/>
    </row>
    <row r="200" spans="1:47" ht="29.1" customHeight="1" thickBot="1" x14ac:dyDescent="0.3">
      <c r="A200" s="597"/>
      <c r="B200" s="592"/>
      <c r="C200" s="598"/>
      <c r="D200" s="592"/>
      <c r="E200" s="598"/>
      <c r="F200" s="591"/>
      <c r="G200" s="591"/>
      <c r="H200" s="599"/>
      <c r="I200" s="600"/>
      <c r="J200" s="600"/>
      <c r="K200" s="600"/>
      <c r="L200" s="592"/>
      <c r="M200" s="592"/>
      <c r="N200" s="592"/>
      <c r="O200" s="592"/>
      <c r="P200" s="591"/>
      <c r="Q200" s="592"/>
      <c r="R200" s="592"/>
      <c r="S200" s="592"/>
      <c r="T200" s="592"/>
      <c r="U200" s="591"/>
      <c r="V200" s="598"/>
      <c r="W200" s="592"/>
      <c r="X200" s="592"/>
      <c r="Y200" s="592"/>
      <c r="Z200" s="592"/>
      <c r="AA200" s="592"/>
      <c r="AB200" s="601"/>
      <c r="AC200" s="601"/>
      <c r="AD200" s="602"/>
      <c r="AE200" s="601"/>
      <c r="AF200" s="601"/>
      <c r="AG200" s="605"/>
      <c r="AH200" s="605"/>
      <c r="AI200" s="605"/>
      <c r="AJ200" s="605"/>
      <c r="AK200" s="605"/>
      <c r="AL200" s="605"/>
      <c r="AM200" s="605"/>
      <c r="AN200" s="605"/>
      <c r="AO200" s="605"/>
      <c r="AP200" s="605"/>
      <c r="AQ200" s="605"/>
      <c r="AR200" s="605"/>
      <c r="AS200" s="605"/>
      <c r="AT200" s="605"/>
      <c r="AU200" s="605"/>
    </row>
    <row r="201" spans="1:47" ht="29.1" customHeight="1" thickBot="1" x14ac:dyDescent="0.3">
      <c r="A201" s="597"/>
      <c r="B201" s="592"/>
      <c r="C201" s="598"/>
      <c r="D201" s="592"/>
      <c r="E201" s="598"/>
      <c r="F201" s="591"/>
      <c r="G201" s="591"/>
      <c r="H201" s="599"/>
      <c r="I201" s="600"/>
      <c r="J201" s="600"/>
      <c r="K201" s="600"/>
      <c r="L201" s="592"/>
      <c r="M201" s="592"/>
      <c r="N201" s="592"/>
      <c r="O201" s="592"/>
      <c r="P201" s="591"/>
      <c r="Q201" s="592"/>
      <c r="R201" s="592"/>
      <c r="S201" s="592"/>
      <c r="T201" s="592"/>
      <c r="U201" s="591"/>
      <c r="V201" s="598"/>
      <c r="W201" s="592"/>
      <c r="X201" s="592"/>
      <c r="Y201" s="592"/>
      <c r="Z201" s="592"/>
      <c r="AA201" s="592"/>
      <c r="AB201" s="601"/>
      <c r="AC201" s="601"/>
      <c r="AD201" s="602"/>
      <c r="AE201" s="601"/>
      <c r="AF201" s="601"/>
      <c r="AG201" s="605"/>
      <c r="AH201" s="605"/>
      <c r="AI201" s="605"/>
      <c r="AJ201" s="605"/>
      <c r="AK201" s="605"/>
      <c r="AL201" s="605"/>
      <c r="AM201" s="605"/>
      <c r="AN201" s="605"/>
      <c r="AO201" s="605"/>
      <c r="AP201" s="605"/>
      <c r="AQ201" s="605"/>
      <c r="AR201" s="605"/>
      <c r="AS201" s="605"/>
      <c r="AT201" s="605"/>
      <c r="AU201" s="605"/>
    </row>
    <row r="202" spans="1:47" ht="29.1" customHeight="1" thickBot="1" x14ac:dyDescent="0.3">
      <c r="A202" s="597"/>
      <c r="B202" s="592"/>
      <c r="C202" s="598"/>
      <c r="D202" s="592"/>
      <c r="E202" s="598"/>
      <c r="F202" s="591"/>
      <c r="G202" s="591"/>
      <c r="H202" s="599"/>
      <c r="I202" s="600"/>
      <c r="J202" s="600"/>
      <c r="K202" s="600"/>
      <c r="L202" s="592"/>
      <c r="M202" s="592"/>
      <c r="N202" s="592"/>
      <c r="O202" s="592"/>
      <c r="P202" s="591"/>
      <c r="Q202" s="592"/>
      <c r="R202" s="592"/>
      <c r="S202" s="592"/>
      <c r="T202" s="592"/>
      <c r="U202" s="591"/>
      <c r="V202" s="598"/>
      <c r="W202" s="592"/>
      <c r="X202" s="592"/>
      <c r="Y202" s="592"/>
      <c r="Z202" s="592"/>
      <c r="AA202" s="592"/>
      <c r="AB202" s="601"/>
      <c r="AC202" s="601"/>
      <c r="AD202" s="602"/>
      <c r="AE202" s="601"/>
      <c r="AF202" s="601"/>
      <c r="AG202" s="605"/>
      <c r="AH202" s="605"/>
      <c r="AI202" s="605"/>
      <c r="AJ202" s="605"/>
      <c r="AK202" s="605"/>
      <c r="AL202" s="605"/>
      <c r="AM202" s="605"/>
      <c r="AN202" s="605"/>
      <c r="AO202" s="605"/>
      <c r="AP202" s="605"/>
      <c r="AQ202" s="605"/>
      <c r="AR202" s="605"/>
      <c r="AS202" s="605"/>
      <c r="AT202" s="605"/>
      <c r="AU202" s="605"/>
    </row>
    <row r="203" spans="1:47" ht="29.1" customHeight="1" thickBot="1" x14ac:dyDescent="0.3">
      <c r="A203" s="597"/>
      <c r="B203" s="592"/>
      <c r="C203" s="598"/>
      <c r="D203" s="592"/>
      <c r="E203" s="598"/>
      <c r="F203" s="591"/>
      <c r="G203" s="591"/>
      <c r="H203" s="599"/>
      <c r="I203" s="600"/>
      <c r="J203" s="600"/>
      <c r="K203" s="600"/>
      <c r="L203" s="592"/>
      <c r="M203" s="592"/>
      <c r="N203" s="592"/>
      <c r="O203" s="592"/>
      <c r="P203" s="591"/>
      <c r="Q203" s="592"/>
      <c r="R203" s="592"/>
      <c r="S203" s="592"/>
      <c r="T203" s="592"/>
      <c r="U203" s="591"/>
      <c r="V203" s="598"/>
      <c r="W203" s="592"/>
      <c r="X203" s="592"/>
      <c r="Y203" s="592"/>
      <c r="Z203" s="592"/>
      <c r="AA203" s="592"/>
      <c r="AB203" s="601"/>
      <c r="AC203" s="601"/>
      <c r="AD203" s="602"/>
      <c r="AE203" s="601"/>
      <c r="AF203" s="601"/>
      <c r="AG203" s="605"/>
      <c r="AH203" s="605"/>
      <c r="AI203" s="605"/>
      <c r="AJ203" s="605"/>
      <c r="AK203" s="605"/>
      <c r="AL203" s="605"/>
      <c r="AM203" s="605"/>
      <c r="AN203" s="605"/>
      <c r="AO203" s="605"/>
      <c r="AP203" s="605"/>
      <c r="AQ203" s="605"/>
      <c r="AR203" s="605"/>
      <c r="AS203" s="605"/>
      <c r="AT203" s="605"/>
      <c r="AU203" s="605"/>
    </row>
    <row r="204" spans="1:47" ht="29.1" customHeight="1" thickBot="1" x14ac:dyDescent="0.3">
      <c r="A204" s="597"/>
      <c r="B204" s="592"/>
      <c r="C204" s="598"/>
      <c r="D204" s="592"/>
      <c r="E204" s="598"/>
      <c r="F204" s="591"/>
      <c r="G204" s="591"/>
      <c r="H204" s="599"/>
      <c r="I204" s="600"/>
      <c r="J204" s="600"/>
      <c r="K204" s="600"/>
      <c r="L204" s="592"/>
      <c r="M204" s="592"/>
      <c r="N204" s="592"/>
      <c r="O204" s="592"/>
      <c r="P204" s="591"/>
      <c r="Q204" s="592"/>
      <c r="R204" s="592"/>
      <c r="S204" s="592"/>
      <c r="T204" s="592"/>
      <c r="U204" s="591"/>
      <c r="V204" s="598"/>
      <c r="W204" s="592"/>
      <c r="X204" s="592"/>
      <c r="Y204" s="592"/>
      <c r="Z204" s="592"/>
      <c r="AA204" s="592"/>
      <c r="AB204" s="601"/>
      <c r="AC204" s="601"/>
      <c r="AD204" s="602"/>
      <c r="AE204" s="601"/>
      <c r="AF204" s="601"/>
      <c r="AG204" s="605"/>
      <c r="AH204" s="605"/>
      <c r="AI204" s="605"/>
      <c r="AJ204" s="605"/>
      <c r="AK204" s="605"/>
      <c r="AL204" s="605"/>
      <c r="AM204" s="605"/>
      <c r="AN204" s="605"/>
      <c r="AO204" s="605"/>
      <c r="AP204" s="605"/>
      <c r="AQ204" s="605"/>
      <c r="AR204" s="605"/>
      <c r="AS204" s="605"/>
      <c r="AT204" s="605"/>
      <c r="AU204" s="605"/>
    </row>
    <row r="205" spans="1:47" ht="29.1" customHeight="1" thickBot="1" x14ac:dyDescent="0.3">
      <c r="A205" s="597"/>
      <c r="B205" s="592"/>
      <c r="C205" s="598"/>
      <c r="D205" s="592"/>
      <c r="E205" s="598"/>
      <c r="F205" s="591"/>
      <c r="G205" s="591"/>
      <c r="H205" s="599"/>
      <c r="I205" s="600"/>
      <c r="J205" s="600"/>
      <c r="K205" s="600"/>
      <c r="L205" s="592"/>
      <c r="M205" s="592"/>
      <c r="N205" s="592"/>
      <c r="O205" s="592"/>
      <c r="P205" s="591"/>
      <c r="Q205" s="592"/>
      <c r="R205" s="592"/>
      <c r="S205" s="592"/>
      <c r="T205" s="592"/>
      <c r="U205" s="591"/>
      <c r="V205" s="598"/>
      <c r="W205" s="592"/>
      <c r="X205" s="592"/>
      <c r="Y205" s="592"/>
      <c r="Z205" s="592"/>
      <c r="AA205" s="592"/>
      <c r="AB205" s="601"/>
      <c r="AC205" s="601"/>
      <c r="AD205" s="602"/>
      <c r="AE205" s="601"/>
      <c r="AF205" s="601"/>
      <c r="AG205" s="605"/>
      <c r="AH205" s="605"/>
      <c r="AI205" s="605"/>
      <c r="AJ205" s="605"/>
      <c r="AK205" s="605"/>
      <c r="AL205" s="605"/>
      <c r="AM205" s="605"/>
      <c r="AN205" s="605"/>
      <c r="AO205" s="605"/>
      <c r="AP205" s="605"/>
      <c r="AQ205" s="605"/>
      <c r="AR205" s="605"/>
      <c r="AS205" s="605"/>
      <c r="AT205" s="605"/>
      <c r="AU205" s="605"/>
    </row>
    <row r="206" spans="1:47" ht="29.1" customHeight="1" thickBot="1" x14ac:dyDescent="0.3">
      <c r="A206" s="597"/>
      <c r="B206" s="592"/>
      <c r="C206" s="598"/>
      <c r="D206" s="592"/>
      <c r="E206" s="598"/>
      <c r="F206" s="591"/>
      <c r="G206" s="591"/>
      <c r="H206" s="599"/>
      <c r="I206" s="600"/>
      <c r="J206" s="600"/>
      <c r="K206" s="600"/>
      <c r="L206" s="592"/>
      <c r="M206" s="592"/>
      <c r="N206" s="592"/>
      <c r="O206" s="592"/>
      <c r="P206" s="591"/>
      <c r="Q206" s="592"/>
      <c r="R206" s="592"/>
      <c r="S206" s="592"/>
      <c r="T206" s="592"/>
      <c r="U206" s="591"/>
      <c r="V206" s="598"/>
      <c r="W206" s="592"/>
      <c r="X206" s="592"/>
      <c r="Y206" s="592"/>
      <c r="Z206" s="592"/>
      <c r="AA206" s="592"/>
      <c r="AB206" s="601"/>
      <c r="AC206" s="601"/>
      <c r="AD206" s="602"/>
      <c r="AE206" s="601"/>
      <c r="AF206" s="601"/>
      <c r="AG206" s="605"/>
      <c r="AH206" s="605"/>
      <c r="AI206" s="605"/>
      <c r="AJ206" s="605"/>
      <c r="AK206" s="605"/>
      <c r="AL206" s="605"/>
      <c r="AM206" s="605"/>
      <c r="AN206" s="605"/>
      <c r="AO206" s="605"/>
      <c r="AP206" s="605"/>
      <c r="AQ206" s="605"/>
      <c r="AR206" s="605"/>
      <c r="AS206" s="605"/>
      <c r="AT206" s="605"/>
      <c r="AU206" s="605"/>
    </row>
    <row r="207" spans="1:47" ht="29.1" customHeight="1" thickBot="1" x14ac:dyDescent="0.3">
      <c r="A207" s="597"/>
      <c r="B207" s="592"/>
      <c r="C207" s="598"/>
      <c r="D207" s="592"/>
      <c r="E207" s="598"/>
      <c r="F207" s="591"/>
      <c r="G207" s="591"/>
      <c r="H207" s="599"/>
      <c r="I207" s="600"/>
      <c r="J207" s="600"/>
      <c r="K207" s="600"/>
      <c r="L207" s="592"/>
      <c r="M207" s="592"/>
      <c r="N207" s="592"/>
      <c r="O207" s="592"/>
      <c r="P207" s="591"/>
      <c r="Q207" s="592"/>
      <c r="R207" s="592"/>
      <c r="S207" s="592"/>
      <c r="T207" s="592"/>
      <c r="U207" s="591"/>
      <c r="V207" s="598"/>
      <c r="W207" s="592"/>
      <c r="X207" s="592"/>
      <c r="Y207" s="592"/>
      <c r="Z207" s="592"/>
      <c r="AA207" s="592"/>
      <c r="AB207" s="601"/>
      <c r="AC207" s="601"/>
      <c r="AD207" s="602"/>
      <c r="AE207" s="601"/>
      <c r="AF207" s="601"/>
      <c r="AG207" s="605"/>
      <c r="AH207" s="605"/>
      <c r="AI207" s="605"/>
      <c r="AJ207" s="605"/>
      <c r="AK207" s="605"/>
      <c r="AL207" s="605"/>
      <c r="AM207" s="605"/>
      <c r="AN207" s="605"/>
      <c r="AO207" s="605"/>
      <c r="AP207" s="605"/>
      <c r="AQ207" s="605"/>
      <c r="AR207" s="605"/>
      <c r="AS207" s="605"/>
      <c r="AT207" s="605"/>
      <c r="AU207" s="605"/>
    </row>
    <row r="208" spans="1:47" ht="29.1" customHeight="1" thickBot="1" x14ac:dyDescent="0.3">
      <c r="A208" s="597"/>
      <c r="B208" s="592"/>
      <c r="C208" s="598"/>
      <c r="D208" s="592"/>
      <c r="E208" s="598"/>
      <c r="F208" s="591"/>
      <c r="G208" s="591"/>
      <c r="H208" s="599"/>
      <c r="I208" s="600"/>
      <c r="J208" s="600"/>
      <c r="K208" s="600"/>
      <c r="L208" s="592"/>
      <c r="M208" s="592"/>
      <c r="N208" s="592"/>
      <c r="O208" s="592"/>
      <c r="P208" s="591"/>
      <c r="Q208" s="592"/>
      <c r="R208" s="592"/>
      <c r="S208" s="592"/>
      <c r="T208" s="592"/>
      <c r="U208" s="591"/>
      <c r="V208" s="598"/>
      <c r="W208" s="592"/>
      <c r="X208" s="592"/>
      <c r="Y208" s="592"/>
      <c r="Z208" s="592"/>
      <c r="AA208" s="592"/>
      <c r="AB208" s="601"/>
      <c r="AC208" s="601"/>
      <c r="AD208" s="602"/>
      <c r="AE208" s="601"/>
      <c r="AF208" s="601"/>
      <c r="AG208" s="605"/>
      <c r="AH208" s="605"/>
      <c r="AI208" s="605"/>
      <c r="AJ208" s="605"/>
      <c r="AK208" s="605"/>
      <c r="AL208" s="605"/>
      <c r="AM208" s="605"/>
      <c r="AN208" s="605"/>
      <c r="AO208" s="605"/>
      <c r="AP208" s="605"/>
      <c r="AQ208" s="605"/>
      <c r="AR208" s="605"/>
      <c r="AS208" s="605"/>
      <c r="AT208" s="605"/>
      <c r="AU208" s="605"/>
    </row>
    <row r="209" spans="1:47" ht="29.1" customHeight="1" thickBot="1" x14ac:dyDescent="0.3">
      <c r="A209" s="597"/>
      <c r="B209" s="592"/>
      <c r="C209" s="598"/>
      <c r="D209" s="592"/>
      <c r="E209" s="598"/>
      <c r="F209" s="591"/>
      <c r="G209" s="591"/>
      <c r="H209" s="599"/>
      <c r="I209" s="600"/>
      <c r="J209" s="600"/>
      <c r="K209" s="600"/>
      <c r="L209" s="592"/>
      <c r="M209" s="592"/>
      <c r="N209" s="592"/>
      <c r="O209" s="592"/>
      <c r="P209" s="591"/>
      <c r="Q209" s="592"/>
      <c r="R209" s="592"/>
      <c r="S209" s="592"/>
      <c r="T209" s="592"/>
      <c r="U209" s="591"/>
      <c r="V209" s="598"/>
      <c r="W209" s="592"/>
      <c r="X209" s="592"/>
      <c r="Y209" s="592"/>
      <c r="Z209" s="592"/>
      <c r="AA209" s="592"/>
      <c r="AB209" s="601"/>
      <c r="AC209" s="601"/>
      <c r="AD209" s="602"/>
      <c r="AE209" s="601"/>
      <c r="AF209" s="601"/>
      <c r="AG209" s="605"/>
      <c r="AH209" s="605"/>
      <c r="AI209" s="605"/>
      <c r="AJ209" s="605"/>
      <c r="AK209" s="605"/>
      <c r="AL209" s="605"/>
      <c r="AM209" s="605"/>
      <c r="AN209" s="605"/>
      <c r="AO209" s="605"/>
      <c r="AP209" s="605"/>
      <c r="AQ209" s="605"/>
      <c r="AR209" s="605"/>
      <c r="AS209" s="605"/>
      <c r="AT209" s="605"/>
      <c r="AU209" s="605"/>
    </row>
    <row r="210" spans="1:47" ht="29.1" customHeight="1" thickBot="1" x14ac:dyDescent="0.3">
      <c r="A210" s="597"/>
      <c r="B210" s="592"/>
      <c r="C210" s="598"/>
      <c r="D210" s="592"/>
      <c r="E210" s="598"/>
      <c r="F210" s="591"/>
      <c r="G210" s="591"/>
      <c r="H210" s="599"/>
      <c r="I210" s="600"/>
      <c r="J210" s="600"/>
      <c r="K210" s="600"/>
      <c r="L210" s="592"/>
      <c r="M210" s="592"/>
      <c r="N210" s="592"/>
      <c r="O210" s="592"/>
      <c r="P210" s="591"/>
      <c r="Q210" s="592"/>
      <c r="R210" s="592"/>
      <c r="S210" s="592"/>
      <c r="T210" s="592"/>
      <c r="U210" s="591"/>
      <c r="V210" s="598"/>
      <c r="W210" s="592"/>
      <c r="X210" s="592"/>
      <c r="Y210" s="592"/>
      <c r="Z210" s="592"/>
      <c r="AA210" s="592"/>
      <c r="AB210" s="601"/>
      <c r="AC210" s="601"/>
      <c r="AD210" s="602"/>
      <c r="AE210" s="601"/>
      <c r="AF210" s="601"/>
      <c r="AG210" s="605"/>
      <c r="AH210" s="605"/>
      <c r="AI210" s="605"/>
      <c r="AJ210" s="605"/>
      <c r="AK210" s="605"/>
      <c r="AL210" s="605"/>
      <c r="AM210" s="605"/>
      <c r="AN210" s="605"/>
      <c r="AO210" s="605"/>
      <c r="AP210" s="605"/>
      <c r="AQ210" s="605"/>
      <c r="AR210" s="605"/>
      <c r="AS210" s="605"/>
      <c r="AT210" s="605"/>
      <c r="AU210" s="605"/>
    </row>
    <row r="211" spans="1:47" ht="29.1" customHeight="1" thickBot="1" x14ac:dyDescent="0.3">
      <c r="A211" s="597"/>
      <c r="B211" s="592"/>
      <c r="C211" s="598"/>
      <c r="D211" s="592"/>
      <c r="E211" s="598"/>
      <c r="F211" s="591"/>
      <c r="G211" s="591"/>
      <c r="H211" s="599"/>
      <c r="I211" s="600"/>
      <c r="J211" s="600"/>
      <c r="K211" s="600"/>
      <c r="L211" s="592"/>
      <c r="M211" s="592"/>
      <c r="N211" s="592"/>
      <c r="O211" s="592"/>
      <c r="P211" s="591"/>
      <c r="Q211" s="592"/>
      <c r="R211" s="592"/>
      <c r="S211" s="592"/>
      <c r="T211" s="592"/>
      <c r="U211" s="591"/>
      <c r="V211" s="598"/>
      <c r="W211" s="592"/>
      <c r="X211" s="592"/>
      <c r="Y211" s="592"/>
      <c r="Z211" s="592"/>
      <c r="AA211" s="592"/>
      <c r="AB211" s="601"/>
      <c r="AC211" s="601"/>
      <c r="AD211" s="602"/>
      <c r="AE211" s="601"/>
      <c r="AF211" s="601"/>
      <c r="AG211" s="605"/>
      <c r="AH211" s="605"/>
      <c r="AI211" s="605"/>
      <c r="AJ211" s="605"/>
      <c r="AK211" s="605"/>
      <c r="AL211" s="605"/>
      <c r="AM211" s="605"/>
      <c r="AN211" s="605"/>
      <c r="AO211" s="605"/>
      <c r="AP211" s="605"/>
      <c r="AQ211" s="605"/>
      <c r="AR211" s="605"/>
      <c r="AS211" s="605"/>
      <c r="AT211" s="605"/>
      <c r="AU211" s="605"/>
    </row>
    <row r="212" spans="1:47" ht="29.1" customHeight="1" thickBot="1" x14ac:dyDescent="0.3">
      <c r="A212" s="597"/>
      <c r="B212" s="592"/>
      <c r="C212" s="598"/>
      <c r="D212" s="592"/>
      <c r="E212" s="598"/>
      <c r="F212" s="591"/>
      <c r="G212" s="591"/>
      <c r="H212" s="599"/>
      <c r="I212" s="600"/>
      <c r="J212" s="600"/>
      <c r="K212" s="600"/>
      <c r="L212" s="592"/>
      <c r="M212" s="592"/>
      <c r="N212" s="592"/>
      <c r="O212" s="592"/>
      <c r="P212" s="591"/>
      <c r="Q212" s="592"/>
      <c r="R212" s="592"/>
      <c r="S212" s="592"/>
      <c r="T212" s="592"/>
      <c r="U212" s="591"/>
      <c r="V212" s="598"/>
      <c r="W212" s="592"/>
      <c r="X212" s="592"/>
      <c r="Y212" s="592"/>
      <c r="Z212" s="592"/>
      <c r="AA212" s="592"/>
      <c r="AB212" s="601"/>
      <c r="AC212" s="601"/>
      <c r="AD212" s="602"/>
      <c r="AE212" s="601"/>
      <c r="AF212" s="601"/>
      <c r="AG212" s="605"/>
      <c r="AH212" s="605"/>
      <c r="AI212" s="605"/>
      <c r="AJ212" s="605"/>
      <c r="AK212" s="605"/>
      <c r="AL212" s="605"/>
      <c r="AM212" s="605"/>
      <c r="AN212" s="605"/>
      <c r="AO212" s="605"/>
      <c r="AP212" s="605"/>
      <c r="AQ212" s="605"/>
      <c r="AR212" s="605"/>
      <c r="AS212" s="605"/>
      <c r="AT212" s="605"/>
      <c r="AU212" s="605"/>
    </row>
    <row r="213" spans="1:47" ht="29.1" customHeight="1" thickBot="1" x14ac:dyDescent="0.3">
      <c r="A213" s="597"/>
      <c r="B213" s="592"/>
      <c r="C213" s="598"/>
      <c r="D213" s="592"/>
      <c r="E213" s="598"/>
      <c r="F213" s="591"/>
      <c r="G213" s="591"/>
      <c r="H213" s="599"/>
      <c r="I213" s="600"/>
      <c r="J213" s="600"/>
      <c r="K213" s="600"/>
      <c r="L213" s="592"/>
      <c r="M213" s="592"/>
      <c r="N213" s="592"/>
      <c r="O213" s="592"/>
      <c r="P213" s="591"/>
      <c r="Q213" s="592"/>
      <c r="R213" s="592"/>
      <c r="S213" s="592"/>
      <c r="T213" s="592"/>
      <c r="U213" s="591"/>
      <c r="V213" s="598"/>
      <c r="W213" s="592"/>
      <c r="X213" s="592"/>
      <c r="Y213" s="592"/>
      <c r="Z213" s="592"/>
      <c r="AA213" s="592"/>
      <c r="AB213" s="601"/>
      <c r="AC213" s="601"/>
      <c r="AD213" s="602"/>
      <c r="AE213" s="601"/>
      <c r="AF213" s="601"/>
      <c r="AG213" s="605"/>
      <c r="AH213" s="605"/>
      <c r="AI213" s="605"/>
      <c r="AJ213" s="605"/>
      <c r="AK213" s="605"/>
      <c r="AL213" s="605"/>
      <c r="AM213" s="605"/>
      <c r="AN213" s="605"/>
      <c r="AO213" s="605"/>
      <c r="AP213" s="605"/>
      <c r="AQ213" s="605"/>
      <c r="AR213" s="605"/>
      <c r="AS213" s="605"/>
      <c r="AT213" s="605"/>
      <c r="AU213" s="605"/>
    </row>
    <row r="214" spans="1:47" ht="29.1" customHeight="1" thickBot="1" x14ac:dyDescent="0.3">
      <c r="A214" s="597"/>
      <c r="B214" s="592"/>
      <c r="C214" s="598"/>
      <c r="D214" s="592"/>
      <c r="E214" s="598"/>
      <c r="F214" s="591"/>
      <c r="G214" s="591"/>
      <c r="H214" s="599"/>
      <c r="I214" s="600"/>
      <c r="J214" s="600"/>
      <c r="K214" s="600"/>
      <c r="L214" s="592"/>
      <c r="M214" s="592"/>
      <c r="N214" s="592"/>
      <c r="O214" s="592"/>
      <c r="P214" s="591"/>
      <c r="Q214" s="592"/>
      <c r="R214" s="592"/>
      <c r="S214" s="592"/>
      <c r="T214" s="592"/>
      <c r="U214" s="591"/>
      <c r="V214" s="598"/>
      <c r="W214" s="592"/>
      <c r="X214" s="592"/>
      <c r="Y214" s="592"/>
      <c r="Z214" s="592"/>
      <c r="AA214" s="592"/>
      <c r="AB214" s="601"/>
      <c r="AC214" s="601"/>
      <c r="AD214" s="602"/>
      <c r="AE214" s="601"/>
      <c r="AF214" s="601"/>
      <c r="AG214" s="605"/>
      <c r="AH214" s="605"/>
      <c r="AI214" s="605"/>
      <c r="AJ214" s="605"/>
      <c r="AK214" s="605"/>
      <c r="AL214" s="605"/>
      <c r="AM214" s="605"/>
      <c r="AN214" s="605"/>
      <c r="AO214" s="605"/>
      <c r="AP214" s="605"/>
      <c r="AQ214" s="605"/>
      <c r="AR214" s="605"/>
      <c r="AS214" s="605"/>
      <c r="AT214" s="605"/>
      <c r="AU214" s="605"/>
    </row>
    <row r="215" spans="1:47" ht="29.1" customHeight="1" thickBot="1" x14ac:dyDescent="0.3">
      <c r="A215" s="597"/>
      <c r="B215" s="592"/>
      <c r="C215" s="598"/>
      <c r="D215" s="592"/>
      <c r="E215" s="598"/>
      <c r="F215" s="591"/>
      <c r="G215" s="591"/>
      <c r="H215" s="599"/>
      <c r="I215" s="600"/>
      <c r="J215" s="600"/>
      <c r="K215" s="600"/>
      <c r="L215" s="592"/>
      <c r="M215" s="592"/>
      <c r="N215" s="592"/>
      <c r="O215" s="592"/>
      <c r="P215" s="591"/>
      <c r="Q215" s="592"/>
      <c r="R215" s="592"/>
      <c r="S215" s="592"/>
      <c r="T215" s="592"/>
      <c r="U215" s="591"/>
      <c r="V215" s="598"/>
      <c r="W215" s="592"/>
      <c r="X215" s="592"/>
      <c r="Y215" s="592"/>
      <c r="Z215" s="592"/>
      <c r="AA215" s="592"/>
      <c r="AB215" s="601"/>
      <c r="AC215" s="601"/>
      <c r="AD215" s="602"/>
      <c r="AE215" s="601"/>
      <c r="AF215" s="601"/>
      <c r="AG215" s="605"/>
      <c r="AH215" s="605"/>
      <c r="AI215" s="605"/>
      <c r="AJ215" s="605"/>
      <c r="AK215" s="605"/>
      <c r="AL215" s="605"/>
      <c r="AM215" s="605"/>
      <c r="AN215" s="605"/>
      <c r="AO215" s="605"/>
      <c r="AP215" s="605"/>
      <c r="AQ215" s="605"/>
      <c r="AR215" s="605"/>
      <c r="AS215" s="605"/>
      <c r="AT215" s="605"/>
      <c r="AU215" s="605"/>
    </row>
    <row r="216" spans="1:47" ht="29.1" customHeight="1" thickBot="1" x14ac:dyDescent="0.3">
      <c r="A216" s="597"/>
      <c r="B216" s="592"/>
      <c r="C216" s="598"/>
      <c r="D216" s="592"/>
      <c r="E216" s="598"/>
      <c r="F216" s="591"/>
      <c r="G216" s="591"/>
      <c r="H216" s="599"/>
      <c r="I216" s="600"/>
      <c r="J216" s="600"/>
      <c r="K216" s="600"/>
      <c r="L216" s="592"/>
      <c r="M216" s="592"/>
      <c r="N216" s="592"/>
      <c r="O216" s="592"/>
      <c r="P216" s="591"/>
      <c r="Q216" s="592"/>
      <c r="R216" s="592"/>
      <c r="S216" s="592"/>
      <c r="T216" s="592"/>
      <c r="U216" s="591"/>
      <c r="V216" s="598"/>
      <c r="W216" s="592"/>
      <c r="X216" s="592"/>
      <c r="Y216" s="592"/>
      <c r="Z216" s="592"/>
      <c r="AA216" s="592"/>
      <c r="AB216" s="601"/>
      <c r="AC216" s="601"/>
      <c r="AD216" s="602"/>
      <c r="AE216" s="601"/>
      <c r="AF216" s="601"/>
      <c r="AG216" s="605"/>
      <c r="AH216" s="605"/>
      <c r="AI216" s="605"/>
      <c r="AJ216" s="605"/>
      <c r="AK216" s="605"/>
      <c r="AL216" s="605"/>
      <c r="AM216" s="605"/>
      <c r="AN216" s="605"/>
      <c r="AO216" s="605"/>
      <c r="AP216" s="605"/>
      <c r="AQ216" s="605"/>
      <c r="AR216" s="605"/>
      <c r="AS216" s="605"/>
      <c r="AT216" s="605"/>
      <c r="AU216" s="605"/>
    </row>
    <row r="217" spans="1:47" ht="29.1" customHeight="1" thickBot="1" x14ac:dyDescent="0.3">
      <c r="A217" s="597"/>
      <c r="B217" s="592"/>
      <c r="C217" s="598"/>
      <c r="D217" s="592"/>
      <c r="E217" s="598"/>
      <c r="F217" s="591"/>
      <c r="G217" s="591"/>
      <c r="H217" s="599"/>
      <c r="I217" s="600"/>
      <c r="J217" s="600"/>
      <c r="K217" s="600"/>
      <c r="L217" s="592"/>
      <c r="M217" s="592"/>
      <c r="N217" s="592"/>
      <c r="O217" s="592"/>
      <c r="P217" s="591"/>
      <c r="Q217" s="592"/>
      <c r="R217" s="592"/>
      <c r="S217" s="592"/>
      <c r="T217" s="592"/>
      <c r="U217" s="591"/>
      <c r="V217" s="598"/>
      <c r="W217" s="592"/>
      <c r="X217" s="592"/>
      <c r="Y217" s="592"/>
      <c r="Z217" s="592"/>
      <c r="AA217" s="592"/>
      <c r="AB217" s="601"/>
      <c r="AC217" s="601"/>
      <c r="AD217" s="602"/>
      <c r="AE217" s="601"/>
      <c r="AF217" s="601"/>
      <c r="AG217" s="605"/>
      <c r="AH217" s="605"/>
      <c r="AI217" s="605"/>
      <c r="AJ217" s="605"/>
      <c r="AK217" s="605"/>
      <c r="AL217" s="605"/>
      <c r="AM217" s="605"/>
      <c r="AN217" s="605"/>
      <c r="AO217" s="605"/>
      <c r="AP217" s="605"/>
      <c r="AQ217" s="605"/>
      <c r="AR217" s="605"/>
      <c r="AS217" s="605"/>
      <c r="AT217" s="605"/>
      <c r="AU217" s="605"/>
    </row>
    <row r="218" spans="1:47" ht="29.1" customHeight="1" thickBot="1" x14ac:dyDescent="0.3">
      <c r="A218" s="597"/>
      <c r="B218" s="592"/>
      <c r="C218" s="598"/>
      <c r="D218" s="592"/>
      <c r="E218" s="598"/>
      <c r="F218" s="591"/>
      <c r="G218" s="591"/>
      <c r="H218" s="599"/>
      <c r="I218" s="600"/>
      <c r="J218" s="600"/>
      <c r="K218" s="600"/>
      <c r="L218" s="592"/>
      <c r="M218" s="592"/>
      <c r="N218" s="592"/>
      <c r="O218" s="592"/>
      <c r="P218" s="591"/>
      <c r="Q218" s="592"/>
      <c r="R218" s="592"/>
      <c r="S218" s="592"/>
      <c r="T218" s="592"/>
      <c r="U218" s="591"/>
      <c r="V218" s="598"/>
      <c r="W218" s="592"/>
      <c r="X218" s="592"/>
      <c r="Y218" s="592"/>
      <c r="Z218" s="592"/>
      <c r="AA218" s="592"/>
      <c r="AB218" s="601"/>
      <c r="AC218" s="601"/>
      <c r="AD218" s="602"/>
      <c r="AE218" s="601"/>
      <c r="AF218" s="601"/>
      <c r="AG218" s="605"/>
      <c r="AH218" s="605"/>
      <c r="AI218" s="605"/>
      <c r="AJ218" s="605"/>
      <c r="AK218" s="605"/>
      <c r="AL218" s="605"/>
      <c r="AM218" s="605"/>
      <c r="AN218" s="605"/>
      <c r="AO218" s="605"/>
      <c r="AP218" s="605"/>
      <c r="AQ218" s="605"/>
      <c r="AR218" s="605"/>
      <c r="AS218" s="605"/>
      <c r="AT218" s="605"/>
      <c r="AU218" s="605"/>
    </row>
    <row r="219" spans="1:47" ht="29.1" customHeight="1" thickBot="1" x14ac:dyDescent="0.3">
      <c r="A219" s="597"/>
      <c r="B219" s="592"/>
      <c r="C219" s="598"/>
      <c r="D219" s="592"/>
      <c r="E219" s="598"/>
      <c r="F219" s="591"/>
      <c r="G219" s="591"/>
      <c r="H219" s="599"/>
      <c r="I219" s="600"/>
      <c r="J219" s="600"/>
      <c r="K219" s="600"/>
      <c r="L219" s="592"/>
      <c r="M219" s="592"/>
      <c r="N219" s="592"/>
      <c r="O219" s="592"/>
      <c r="P219" s="591"/>
      <c r="Q219" s="592"/>
      <c r="R219" s="592"/>
      <c r="S219" s="592"/>
      <c r="T219" s="592"/>
      <c r="U219" s="591"/>
      <c r="V219" s="598"/>
      <c r="W219" s="592"/>
      <c r="X219" s="592"/>
      <c r="Y219" s="592"/>
      <c r="Z219" s="592"/>
      <c r="AA219" s="592"/>
      <c r="AB219" s="601"/>
      <c r="AC219" s="601"/>
      <c r="AD219" s="602"/>
      <c r="AE219" s="601"/>
      <c r="AF219" s="601"/>
      <c r="AG219" s="605"/>
      <c r="AH219" s="605"/>
      <c r="AI219" s="605"/>
      <c r="AJ219" s="605"/>
      <c r="AK219" s="605"/>
      <c r="AL219" s="605"/>
      <c r="AM219" s="605"/>
      <c r="AN219" s="605"/>
      <c r="AO219" s="605"/>
      <c r="AP219" s="605"/>
      <c r="AQ219" s="605"/>
      <c r="AR219" s="605"/>
      <c r="AS219" s="605"/>
      <c r="AT219" s="605"/>
      <c r="AU219" s="605"/>
    </row>
    <row r="220" spans="1:47" ht="29.1" customHeight="1" thickBot="1" x14ac:dyDescent="0.3">
      <c r="A220" s="597"/>
      <c r="B220" s="592"/>
      <c r="C220" s="598"/>
      <c r="D220" s="592"/>
      <c r="E220" s="598"/>
      <c r="F220" s="591"/>
      <c r="G220" s="591"/>
      <c r="H220" s="599"/>
      <c r="I220" s="600"/>
      <c r="J220" s="600"/>
      <c r="K220" s="600"/>
      <c r="L220" s="592"/>
      <c r="M220" s="592"/>
      <c r="N220" s="592"/>
      <c r="O220" s="592"/>
      <c r="P220" s="591"/>
      <c r="Q220" s="592"/>
      <c r="R220" s="592"/>
      <c r="S220" s="592"/>
      <c r="T220" s="592"/>
      <c r="U220" s="591"/>
      <c r="V220" s="598"/>
      <c r="W220" s="592"/>
      <c r="X220" s="592"/>
      <c r="Y220" s="592"/>
      <c r="Z220" s="592"/>
      <c r="AA220" s="592"/>
      <c r="AB220" s="601"/>
      <c r="AC220" s="601"/>
      <c r="AD220" s="602"/>
      <c r="AE220" s="601"/>
      <c r="AF220" s="601"/>
      <c r="AG220" s="605"/>
      <c r="AH220" s="605"/>
      <c r="AI220" s="605"/>
      <c r="AJ220" s="605"/>
      <c r="AK220" s="605"/>
      <c r="AL220" s="605"/>
      <c r="AM220" s="605"/>
      <c r="AN220" s="605"/>
      <c r="AO220" s="605"/>
      <c r="AP220" s="605"/>
      <c r="AQ220" s="605"/>
      <c r="AR220" s="605"/>
      <c r="AS220" s="605"/>
      <c r="AT220" s="605"/>
      <c r="AU220" s="605"/>
    </row>
    <row r="221" spans="1:47" ht="29.1" customHeight="1" thickBot="1" x14ac:dyDescent="0.3">
      <c r="A221" s="597"/>
      <c r="B221" s="592"/>
      <c r="C221" s="598"/>
      <c r="D221" s="592"/>
      <c r="E221" s="598"/>
      <c r="F221" s="591"/>
      <c r="G221" s="591"/>
      <c r="H221" s="599"/>
      <c r="I221" s="600"/>
      <c r="J221" s="600"/>
      <c r="K221" s="600"/>
      <c r="L221" s="592"/>
      <c r="M221" s="592"/>
      <c r="N221" s="592"/>
      <c r="O221" s="592"/>
      <c r="P221" s="591"/>
      <c r="Q221" s="592"/>
      <c r="R221" s="592"/>
      <c r="S221" s="592"/>
      <c r="T221" s="592"/>
      <c r="U221" s="591"/>
      <c r="V221" s="598"/>
      <c r="W221" s="592"/>
      <c r="X221" s="592"/>
      <c r="Y221" s="592"/>
      <c r="Z221" s="592"/>
      <c r="AA221" s="592"/>
      <c r="AB221" s="601"/>
      <c r="AC221" s="601"/>
      <c r="AD221" s="602"/>
      <c r="AE221" s="601"/>
      <c r="AF221" s="601"/>
      <c r="AG221" s="605"/>
      <c r="AH221" s="605"/>
      <c r="AI221" s="605"/>
      <c r="AJ221" s="605"/>
      <c r="AK221" s="605"/>
      <c r="AL221" s="605"/>
      <c r="AM221" s="605"/>
      <c r="AN221" s="605"/>
      <c r="AO221" s="605"/>
      <c r="AP221" s="605"/>
      <c r="AQ221" s="605"/>
      <c r="AR221" s="605"/>
      <c r="AS221" s="605"/>
      <c r="AT221" s="605"/>
      <c r="AU221" s="605"/>
    </row>
    <row r="222" spans="1:47" ht="29.1" customHeight="1" thickBot="1" x14ac:dyDescent="0.3">
      <c r="A222" s="597"/>
      <c r="B222" s="592"/>
      <c r="C222" s="598"/>
      <c r="D222" s="592"/>
      <c r="E222" s="598"/>
      <c r="F222" s="591"/>
      <c r="G222" s="591"/>
      <c r="H222" s="599"/>
      <c r="I222" s="600"/>
      <c r="J222" s="600"/>
      <c r="K222" s="600"/>
      <c r="L222" s="592"/>
      <c r="M222" s="592"/>
      <c r="N222" s="592"/>
      <c r="O222" s="592"/>
      <c r="P222" s="591"/>
      <c r="Q222" s="592"/>
      <c r="R222" s="592"/>
      <c r="S222" s="592"/>
      <c r="T222" s="592"/>
      <c r="U222" s="591"/>
      <c r="V222" s="598"/>
      <c r="W222" s="592"/>
      <c r="X222" s="592"/>
      <c r="Y222" s="592"/>
      <c r="Z222" s="592"/>
      <c r="AA222" s="592"/>
      <c r="AB222" s="601"/>
      <c r="AC222" s="601"/>
      <c r="AD222" s="602"/>
      <c r="AE222" s="601"/>
      <c r="AF222" s="601"/>
      <c r="AG222" s="605"/>
      <c r="AH222" s="605"/>
      <c r="AI222" s="605"/>
      <c r="AJ222" s="605"/>
      <c r="AK222" s="605"/>
      <c r="AL222" s="605"/>
      <c r="AM222" s="605"/>
      <c r="AN222" s="605"/>
      <c r="AO222" s="605"/>
      <c r="AP222" s="605"/>
      <c r="AQ222" s="605"/>
      <c r="AR222" s="605"/>
      <c r="AS222" s="605"/>
      <c r="AT222" s="605"/>
      <c r="AU222" s="605"/>
    </row>
    <row r="223" spans="1:47" ht="29.1" customHeight="1" thickBot="1" x14ac:dyDescent="0.3">
      <c r="A223" s="597"/>
      <c r="B223" s="592"/>
      <c r="C223" s="598"/>
      <c r="D223" s="592"/>
      <c r="E223" s="598"/>
      <c r="F223" s="591"/>
      <c r="G223" s="591"/>
      <c r="H223" s="599"/>
      <c r="I223" s="600"/>
      <c r="J223" s="600"/>
      <c r="K223" s="600"/>
      <c r="L223" s="592"/>
      <c r="M223" s="592"/>
      <c r="N223" s="592"/>
      <c r="O223" s="592"/>
      <c r="P223" s="591"/>
      <c r="Q223" s="592"/>
      <c r="R223" s="592"/>
      <c r="S223" s="592"/>
      <c r="T223" s="592"/>
      <c r="U223" s="591"/>
      <c r="V223" s="598"/>
      <c r="W223" s="592"/>
      <c r="X223" s="592"/>
      <c r="Y223" s="592"/>
      <c r="Z223" s="592"/>
      <c r="AA223" s="592"/>
      <c r="AB223" s="601"/>
      <c r="AC223" s="601"/>
      <c r="AD223" s="602"/>
      <c r="AE223" s="601"/>
      <c r="AF223" s="601"/>
      <c r="AG223" s="605"/>
      <c r="AH223" s="605"/>
      <c r="AI223" s="605"/>
      <c r="AJ223" s="605"/>
      <c r="AK223" s="605"/>
      <c r="AL223" s="605"/>
      <c r="AM223" s="605"/>
      <c r="AN223" s="605"/>
      <c r="AO223" s="605"/>
      <c r="AP223" s="605"/>
      <c r="AQ223" s="605"/>
      <c r="AR223" s="605"/>
      <c r="AS223" s="605"/>
      <c r="AT223" s="605"/>
      <c r="AU223" s="605"/>
    </row>
    <row r="224" spans="1:47" ht="29.1" customHeight="1" thickBot="1" x14ac:dyDescent="0.3">
      <c r="A224" s="597"/>
      <c r="B224" s="592"/>
      <c r="C224" s="598"/>
      <c r="D224" s="592"/>
      <c r="E224" s="598"/>
      <c r="F224" s="591"/>
      <c r="G224" s="591"/>
      <c r="H224" s="599"/>
      <c r="I224" s="600"/>
      <c r="J224" s="600"/>
      <c r="K224" s="600"/>
      <c r="L224" s="592"/>
      <c r="M224" s="592"/>
      <c r="N224" s="592"/>
      <c r="O224" s="592"/>
      <c r="P224" s="591"/>
      <c r="Q224" s="592"/>
      <c r="R224" s="592"/>
      <c r="S224" s="592"/>
      <c r="T224" s="592"/>
      <c r="U224" s="591"/>
      <c r="V224" s="598"/>
      <c r="W224" s="592"/>
      <c r="X224" s="592"/>
      <c r="Y224" s="592"/>
      <c r="Z224" s="592"/>
      <c r="AA224" s="592"/>
      <c r="AB224" s="601"/>
      <c r="AC224" s="601"/>
      <c r="AD224" s="602"/>
      <c r="AE224" s="601"/>
      <c r="AF224" s="601"/>
      <c r="AG224" s="605"/>
      <c r="AH224" s="605"/>
      <c r="AI224" s="605"/>
      <c r="AJ224" s="605"/>
      <c r="AK224" s="605"/>
      <c r="AL224" s="605"/>
      <c r="AM224" s="605"/>
      <c r="AN224" s="605"/>
      <c r="AO224" s="605"/>
      <c r="AP224" s="605"/>
      <c r="AQ224" s="605"/>
      <c r="AR224" s="605"/>
      <c r="AS224" s="605"/>
      <c r="AT224" s="605"/>
      <c r="AU224" s="605"/>
    </row>
    <row r="225" spans="1:47" ht="29.1" customHeight="1" thickBot="1" x14ac:dyDescent="0.3">
      <c r="A225" s="597"/>
      <c r="B225" s="592"/>
      <c r="C225" s="598"/>
      <c r="D225" s="592"/>
      <c r="E225" s="598"/>
      <c r="F225" s="591"/>
      <c r="G225" s="591"/>
      <c r="H225" s="599"/>
      <c r="I225" s="600"/>
      <c r="J225" s="600"/>
      <c r="K225" s="600"/>
      <c r="L225" s="592"/>
      <c r="M225" s="592"/>
      <c r="N225" s="592"/>
      <c r="O225" s="592"/>
      <c r="P225" s="591"/>
      <c r="Q225" s="592"/>
      <c r="R225" s="592"/>
      <c r="S225" s="592"/>
      <c r="T225" s="592"/>
      <c r="U225" s="591"/>
      <c r="V225" s="598"/>
      <c r="W225" s="592"/>
      <c r="X225" s="592"/>
      <c r="Y225" s="592"/>
      <c r="Z225" s="592"/>
      <c r="AA225" s="592"/>
      <c r="AB225" s="601"/>
      <c r="AC225" s="601"/>
      <c r="AD225" s="602"/>
      <c r="AE225" s="601"/>
      <c r="AF225" s="601"/>
      <c r="AG225" s="605"/>
      <c r="AH225" s="605"/>
      <c r="AI225" s="605"/>
      <c r="AJ225" s="605"/>
      <c r="AK225" s="605"/>
      <c r="AL225" s="605"/>
      <c r="AM225" s="605"/>
      <c r="AN225" s="605"/>
      <c r="AO225" s="605"/>
      <c r="AP225" s="605"/>
      <c r="AQ225" s="605"/>
      <c r="AR225" s="605"/>
      <c r="AS225" s="605"/>
      <c r="AT225" s="605"/>
      <c r="AU225" s="605"/>
    </row>
    <row r="226" spans="1:47" ht="29.1" customHeight="1" thickBot="1" x14ac:dyDescent="0.3">
      <c r="A226" s="597"/>
      <c r="B226" s="592"/>
      <c r="C226" s="598"/>
      <c r="D226" s="592"/>
      <c r="E226" s="598"/>
      <c r="F226" s="591"/>
      <c r="G226" s="591"/>
      <c r="H226" s="599"/>
      <c r="I226" s="600"/>
      <c r="J226" s="600"/>
      <c r="K226" s="600"/>
      <c r="L226" s="592"/>
      <c r="M226" s="592"/>
      <c r="N226" s="592"/>
      <c r="O226" s="592"/>
      <c r="P226" s="591"/>
      <c r="Q226" s="592"/>
      <c r="R226" s="592"/>
      <c r="S226" s="592"/>
      <c r="T226" s="592"/>
      <c r="U226" s="591"/>
      <c r="V226" s="598"/>
      <c r="W226" s="592"/>
      <c r="X226" s="592"/>
      <c r="Y226" s="592"/>
      <c r="Z226" s="592"/>
      <c r="AA226" s="592"/>
      <c r="AB226" s="601"/>
      <c r="AC226" s="601"/>
      <c r="AD226" s="602"/>
      <c r="AE226" s="601"/>
      <c r="AF226" s="601"/>
      <c r="AG226" s="605"/>
      <c r="AH226" s="605"/>
      <c r="AI226" s="605"/>
      <c r="AJ226" s="605"/>
      <c r="AK226" s="605"/>
      <c r="AL226" s="605"/>
      <c r="AM226" s="605"/>
      <c r="AN226" s="605"/>
      <c r="AO226" s="605"/>
      <c r="AP226" s="605"/>
      <c r="AQ226" s="605"/>
      <c r="AR226" s="605"/>
      <c r="AS226" s="605"/>
      <c r="AT226" s="605"/>
      <c r="AU226" s="605"/>
    </row>
    <row r="227" spans="1:47" ht="29.1" customHeight="1" thickBot="1" x14ac:dyDescent="0.3">
      <c r="A227" s="597"/>
      <c r="B227" s="592"/>
      <c r="C227" s="598"/>
      <c r="D227" s="592"/>
      <c r="E227" s="598"/>
      <c r="F227" s="591"/>
      <c r="G227" s="591"/>
      <c r="H227" s="599"/>
      <c r="I227" s="600"/>
      <c r="J227" s="600"/>
      <c r="K227" s="600"/>
      <c r="L227" s="592"/>
      <c r="M227" s="592"/>
      <c r="N227" s="592"/>
      <c r="O227" s="592"/>
      <c r="P227" s="591"/>
      <c r="Q227" s="592"/>
      <c r="R227" s="592"/>
      <c r="S227" s="592"/>
      <c r="T227" s="592"/>
      <c r="U227" s="591"/>
      <c r="V227" s="598"/>
      <c r="W227" s="592"/>
      <c r="X227" s="592"/>
      <c r="Y227" s="592"/>
      <c r="Z227" s="592"/>
      <c r="AA227" s="592"/>
      <c r="AB227" s="601"/>
      <c r="AC227" s="601"/>
      <c r="AD227" s="602"/>
      <c r="AE227" s="601"/>
      <c r="AF227" s="601"/>
      <c r="AG227" s="605"/>
      <c r="AH227" s="605"/>
      <c r="AI227" s="605"/>
      <c r="AJ227" s="605"/>
      <c r="AK227" s="605"/>
      <c r="AL227" s="605"/>
      <c r="AM227" s="605"/>
      <c r="AN227" s="605"/>
      <c r="AO227" s="605"/>
      <c r="AP227" s="605"/>
      <c r="AQ227" s="605"/>
      <c r="AR227" s="605"/>
      <c r="AS227" s="605"/>
      <c r="AT227" s="605"/>
      <c r="AU227" s="605"/>
    </row>
    <row r="228" spans="1:47" ht="29.1" customHeight="1" thickBot="1" x14ac:dyDescent="0.3">
      <c r="A228" s="597"/>
      <c r="B228" s="592"/>
      <c r="C228" s="598"/>
      <c r="D228" s="592"/>
      <c r="E228" s="598"/>
      <c r="F228" s="591"/>
      <c r="G228" s="591"/>
      <c r="H228" s="599"/>
      <c r="I228" s="600"/>
      <c r="J228" s="600"/>
      <c r="K228" s="600"/>
      <c r="L228" s="592"/>
      <c r="M228" s="592"/>
      <c r="N228" s="592"/>
      <c r="O228" s="592"/>
      <c r="P228" s="591"/>
      <c r="Q228" s="592"/>
      <c r="R228" s="592"/>
      <c r="S228" s="592"/>
      <c r="T228" s="592"/>
      <c r="U228" s="591"/>
      <c r="V228" s="598"/>
      <c r="W228" s="592"/>
      <c r="X228" s="592"/>
      <c r="Y228" s="592"/>
      <c r="Z228" s="592"/>
      <c r="AA228" s="592"/>
      <c r="AB228" s="601"/>
      <c r="AC228" s="601"/>
      <c r="AD228" s="602"/>
      <c r="AE228" s="601"/>
      <c r="AF228" s="601"/>
      <c r="AG228" s="605"/>
      <c r="AH228" s="605"/>
      <c r="AI228" s="605"/>
      <c r="AJ228" s="605"/>
      <c r="AK228" s="605"/>
      <c r="AL228" s="605"/>
      <c r="AM228" s="605"/>
      <c r="AN228" s="605"/>
      <c r="AO228" s="605"/>
      <c r="AP228" s="605"/>
      <c r="AQ228" s="605"/>
      <c r="AR228" s="605"/>
      <c r="AS228" s="605"/>
      <c r="AT228" s="605"/>
      <c r="AU228" s="605"/>
    </row>
    <row r="229" spans="1:47" ht="29.1" customHeight="1" thickBot="1" x14ac:dyDescent="0.3">
      <c r="A229" s="597"/>
      <c r="B229" s="592"/>
      <c r="C229" s="598"/>
      <c r="D229" s="592"/>
      <c r="E229" s="598"/>
      <c r="F229" s="591"/>
      <c r="G229" s="591"/>
      <c r="H229" s="599"/>
      <c r="I229" s="600"/>
      <c r="J229" s="600"/>
      <c r="K229" s="600"/>
      <c r="L229" s="592"/>
      <c r="M229" s="592"/>
      <c r="N229" s="592"/>
      <c r="O229" s="592"/>
      <c r="P229" s="591"/>
      <c r="Q229" s="592"/>
      <c r="R229" s="592"/>
      <c r="S229" s="592"/>
      <c r="T229" s="592"/>
      <c r="U229" s="591"/>
      <c r="V229" s="598"/>
      <c r="W229" s="592"/>
      <c r="X229" s="592"/>
      <c r="Y229" s="592"/>
      <c r="Z229" s="592"/>
      <c r="AA229" s="592"/>
      <c r="AB229" s="601"/>
      <c r="AC229" s="601"/>
      <c r="AD229" s="602"/>
      <c r="AE229" s="601"/>
      <c r="AF229" s="601"/>
      <c r="AG229" s="605"/>
      <c r="AH229" s="605"/>
      <c r="AI229" s="605"/>
      <c r="AJ229" s="605"/>
      <c r="AK229" s="605"/>
      <c r="AL229" s="605"/>
      <c r="AM229" s="605"/>
      <c r="AN229" s="605"/>
      <c r="AO229" s="605"/>
      <c r="AP229" s="605"/>
      <c r="AQ229" s="605"/>
      <c r="AR229" s="605"/>
      <c r="AS229" s="605"/>
      <c r="AT229" s="605"/>
      <c r="AU229" s="605"/>
    </row>
    <row r="230" spans="1:47" ht="29.1" customHeight="1" thickBot="1" x14ac:dyDescent="0.3">
      <c r="A230" s="597"/>
      <c r="B230" s="592"/>
      <c r="C230" s="598"/>
      <c r="D230" s="592"/>
      <c r="E230" s="598"/>
      <c r="F230" s="591"/>
      <c r="G230" s="591"/>
      <c r="H230" s="599"/>
      <c r="I230" s="600"/>
      <c r="J230" s="600"/>
      <c r="K230" s="600"/>
      <c r="L230" s="592"/>
      <c r="M230" s="592"/>
      <c r="N230" s="592"/>
      <c r="O230" s="592"/>
      <c r="P230" s="591"/>
      <c r="Q230" s="592"/>
      <c r="R230" s="592"/>
      <c r="S230" s="592"/>
      <c r="T230" s="592"/>
      <c r="U230" s="591"/>
      <c r="V230" s="598"/>
      <c r="W230" s="592"/>
      <c r="X230" s="592"/>
      <c r="Y230" s="592"/>
      <c r="Z230" s="592"/>
      <c r="AA230" s="592"/>
      <c r="AB230" s="601"/>
      <c r="AC230" s="601"/>
      <c r="AD230" s="602"/>
      <c r="AE230" s="601"/>
      <c r="AF230" s="601"/>
      <c r="AG230" s="605"/>
      <c r="AH230" s="605"/>
      <c r="AI230" s="605"/>
      <c r="AJ230" s="605"/>
      <c r="AK230" s="605"/>
      <c r="AL230" s="605"/>
      <c r="AM230" s="605"/>
      <c r="AN230" s="605"/>
      <c r="AO230" s="605"/>
      <c r="AP230" s="605"/>
      <c r="AQ230" s="605"/>
      <c r="AR230" s="605"/>
      <c r="AS230" s="605"/>
      <c r="AT230" s="605"/>
      <c r="AU230" s="605"/>
    </row>
    <row r="231" spans="1:47" ht="29.1" customHeight="1" thickBot="1" x14ac:dyDescent="0.3">
      <c r="A231" s="597"/>
      <c r="B231" s="592"/>
      <c r="C231" s="598"/>
      <c r="D231" s="592"/>
      <c r="E231" s="598"/>
      <c r="F231" s="591"/>
      <c r="G231" s="591"/>
      <c r="H231" s="599"/>
      <c r="I231" s="600"/>
      <c r="J231" s="600"/>
      <c r="K231" s="600"/>
      <c r="L231" s="592"/>
      <c r="M231" s="592"/>
      <c r="N231" s="592"/>
      <c r="O231" s="592"/>
      <c r="P231" s="591"/>
      <c r="Q231" s="592"/>
      <c r="R231" s="592"/>
      <c r="S231" s="592"/>
      <c r="T231" s="592"/>
      <c r="U231" s="591"/>
      <c r="V231" s="598"/>
      <c r="W231" s="592"/>
      <c r="X231" s="592"/>
      <c r="Y231" s="592"/>
      <c r="Z231" s="592"/>
      <c r="AA231" s="592"/>
      <c r="AB231" s="601"/>
      <c r="AC231" s="601"/>
      <c r="AD231" s="602"/>
      <c r="AE231" s="601"/>
      <c r="AF231" s="601"/>
      <c r="AG231" s="605"/>
      <c r="AH231" s="605"/>
      <c r="AI231" s="605"/>
      <c r="AJ231" s="605"/>
      <c r="AK231" s="605"/>
      <c r="AL231" s="605"/>
      <c r="AM231" s="605"/>
      <c r="AN231" s="605"/>
      <c r="AO231" s="605"/>
      <c r="AP231" s="605"/>
      <c r="AQ231" s="605"/>
      <c r="AR231" s="605"/>
      <c r="AS231" s="605"/>
      <c r="AT231" s="605"/>
      <c r="AU231" s="605"/>
    </row>
    <row r="232" spans="1:47" ht="29.1" customHeight="1" thickBot="1" x14ac:dyDescent="0.3">
      <c r="A232" s="597"/>
      <c r="B232" s="592"/>
      <c r="C232" s="598"/>
      <c r="D232" s="592"/>
      <c r="E232" s="598"/>
      <c r="F232" s="591"/>
      <c r="G232" s="591"/>
      <c r="H232" s="599"/>
      <c r="I232" s="600"/>
      <c r="J232" s="600"/>
      <c r="K232" s="600"/>
      <c r="L232" s="592"/>
      <c r="M232" s="592"/>
      <c r="N232" s="592"/>
      <c r="O232" s="592"/>
      <c r="P232" s="591"/>
      <c r="Q232" s="592"/>
      <c r="R232" s="592"/>
      <c r="S232" s="592"/>
      <c r="T232" s="592"/>
      <c r="U232" s="591"/>
      <c r="V232" s="598"/>
      <c r="W232" s="592"/>
      <c r="X232" s="592"/>
      <c r="Y232" s="592"/>
      <c r="Z232" s="592"/>
      <c r="AA232" s="592"/>
      <c r="AB232" s="601"/>
      <c r="AC232" s="601"/>
      <c r="AD232" s="602"/>
      <c r="AE232" s="601"/>
      <c r="AF232" s="601"/>
      <c r="AG232" s="605"/>
      <c r="AH232" s="605"/>
      <c r="AI232" s="605"/>
      <c r="AJ232" s="605"/>
      <c r="AK232" s="605"/>
      <c r="AL232" s="605"/>
      <c r="AM232" s="605"/>
      <c r="AN232" s="605"/>
      <c r="AO232" s="605"/>
      <c r="AP232" s="605"/>
      <c r="AQ232" s="605"/>
      <c r="AR232" s="605"/>
      <c r="AS232" s="605"/>
      <c r="AT232" s="605"/>
      <c r="AU232" s="605"/>
    </row>
    <row r="233" spans="1:47" ht="29.1" customHeight="1" thickBot="1" x14ac:dyDescent="0.3">
      <c r="A233" s="597"/>
      <c r="B233" s="592"/>
      <c r="C233" s="598"/>
      <c r="D233" s="592"/>
      <c r="E233" s="598"/>
      <c r="F233" s="591"/>
      <c r="G233" s="591"/>
      <c r="H233" s="599"/>
      <c r="I233" s="600"/>
      <c r="J233" s="600"/>
      <c r="K233" s="600"/>
      <c r="L233" s="592"/>
      <c r="M233" s="592"/>
      <c r="N233" s="592"/>
      <c r="O233" s="592"/>
      <c r="P233" s="591"/>
      <c r="Q233" s="592"/>
      <c r="R233" s="592"/>
      <c r="S233" s="592"/>
      <c r="T233" s="592"/>
      <c r="U233" s="591"/>
      <c r="V233" s="598"/>
      <c r="W233" s="592"/>
      <c r="X233" s="592"/>
      <c r="Y233" s="592"/>
      <c r="Z233" s="592"/>
      <c r="AA233" s="592"/>
      <c r="AB233" s="601"/>
      <c r="AC233" s="601"/>
      <c r="AD233" s="602"/>
      <c r="AE233" s="601"/>
      <c r="AF233" s="601"/>
      <c r="AG233" s="605"/>
      <c r="AH233" s="605"/>
      <c r="AI233" s="605"/>
      <c r="AJ233" s="605"/>
      <c r="AK233" s="605"/>
      <c r="AL233" s="605"/>
      <c r="AM233" s="605"/>
      <c r="AN233" s="605"/>
      <c r="AO233" s="605"/>
      <c r="AP233" s="605"/>
      <c r="AQ233" s="605"/>
      <c r="AR233" s="605"/>
      <c r="AS233" s="605"/>
      <c r="AT233" s="605"/>
      <c r="AU233" s="605"/>
    </row>
    <row r="234" spans="1:47" ht="29.1" customHeight="1" thickBot="1" x14ac:dyDescent="0.3">
      <c r="A234" s="597"/>
      <c r="B234" s="592"/>
      <c r="C234" s="598"/>
      <c r="D234" s="592"/>
      <c r="E234" s="598"/>
      <c r="F234" s="591"/>
      <c r="G234" s="591"/>
      <c r="H234" s="599"/>
      <c r="I234" s="600"/>
      <c r="J234" s="600"/>
      <c r="K234" s="600"/>
      <c r="L234" s="592"/>
      <c r="M234" s="592"/>
      <c r="N234" s="592"/>
      <c r="O234" s="592"/>
      <c r="P234" s="591"/>
      <c r="Q234" s="592"/>
      <c r="R234" s="592"/>
      <c r="S234" s="592"/>
      <c r="T234" s="592"/>
      <c r="U234" s="591"/>
      <c r="V234" s="598"/>
      <c r="W234" s="592"/>
      <c r="X234" s="592"/>
      <c r="Y234" s="592"/>
      <c r="Z234" s="592"/>
      <c r="AA234" s="592"/>
      <c r="AB234" s="601"/>
      <c r="AC234" s="601"/>
      <c r="AD234" s="602"/>
      <c r="AE234" s="601"/>
      <c r="AF234" s="601"/>
      <c r="AG234" s="605"/>
      <c r="AH234" s="605"/>
      <c r="AI234" s="605"/>
      <c r="AJ234" s="605"/>
      <c r="AK234" s="605"/>
      <c r="AL234" s="605"/>
      <c r="AM234" s="605"/>
      <c r="AN234" s="605"/>
      <c r="AO234" s="605"/>
      <c r="AP234" s="605"/>
      <c r="AQ234" s="605"/>
      <c r="AR234" s="605"/>
      <c r="AS234" s="605"/>
      <c r="AT234" s="605"/>
      <c r="AU234" s="605"/>
    </row>
    <row r="235" spans="1:47" ht="29.1" customHeight="1" thickBot="1" x14ac:dyDescent="0.3">
      <c r="A235" s="597"/>
      <c r="B235" s="592"/>
      <c r="C235" s="598"/>
      <c r="D235" s="592"/>
      <c r="E235" s="598"/>
      <c r="F235" s="591"/>
      <c r="G235" s="591"/>
      <c r="H235" s="599"/>
      <c r="I235" s="600"/>
      <c r="J235" s="600"/>
      <c r="K235" s="600"/>
      <c r="L235" s="592"/>
      <c r="M235" s="592"/>
      <c r="N235" s="592"/>
      <c r="O235" s="592"/>
      <c r="P235" s="591"/>
      <c r="Q235" s="592"/>
      <c r="R235" s="592"/>
      <c r="S235" s="592"/>
      <c r="T235" s="592"/>
      <c r="U235" s="591"/>
      <c r="V235" s="598"/>
      <c r="W235" s="592"/>
      <c r="X235" s="592"/>
      <c r="Y235" s="592"/>
      <c r="Z235" s="592"/>
      <c r="AA235" s="592"/>
      <c r="AB235" s="601"/>
      <c r="AC235" s="601"/>
      <c r="AD235" s="602"/>
      <c r="AE235" s="601"/>
      <c r="AF235" s="601"/>
      <c r="AG235" s="605"/>
      <c r="AH235" s="605"/>
      <c r="AI235" s="605"/>
      <c r="AJ235" s="605"/>
      <c r="AK235" s="605"/>
      <c r="AL235" s="605"/>
      <c r="AM235" s="605"/>
      <c r="AN235" s="605"/>
      <c r="AO235" s="605"/>
      <c r="AP235" s="605"/>
      <c r="AQ235" s="605"/>
      <c r="AR235" s="605"/>
      <c r="AS235" s="605"/>
      <c r="AT235" s="605"/>
      <c r="AU235" s="605"/>
    </row>
    <row r="236" spans="1:47" ht="29.1" customHeight="1" thickBot="1" x14ac:dyDescent="0.3">
      <c r="A236" s="597"/>
      <c r="B236" s="592"/>
      <c r="C236" s="598"/>
      <c r="D236" s="592"/>
      <c r="E236" s="598"/>
      <c r="F236" s="591"/>
      <c r="G236" s="591"/>
      <c r="H236" s="599"/>
      <c r="I236" s="600"/>
      <c r="J236" s="600"/>
      <c r="K236" s="600"/>
      <c r="L236" s="592"/>
      <c r="M236" s="592"/>
      <c r="N236" s="592"/>
      <c r="O236" s="592"/>
      <c r="P236" s="591"/>
      <c r="Q236" s="592"/>
      <c r="R236" s="592"/>
      <c r="S236" s="592"/>
      <c r="T236" s="592"/>
      <c r="U236" s="591"/>
      <c r="V236" s="598"/>
      <c r="W236" s="592"/>
      <c r="X236" s="592"/>
      <c r="Y236" s="592"/>
      <c r="Z236" s="592"/>
      <c r="AA236" s="592"/>
      <c r="AB236" s="601"/>
      <c r="AC236" s="601"/>
      <c r="AD236" s="602"/>
      <c r="AE236" s="601"/>
      <c r="AF236" s="601"/>
      <c r="AG236" s="605"/>
      <c r="AH236" s="605"/>
      <c r="AI236" s="605"/>
      <c r="AJ236" s="605"/>
      <c r="AK236" s="605"/>
      <c r="AL236" s="605"/>
      <c r="AM236" s="605"/>
      <c r="AN236" s="605"/>
      <c r="AO236" s="605"/>
      <c r="AP236" s="605"/>
      <c r="AQ236" s="605"/>
      <c r="AR236" s="605"/>
      <c r="AS236" s="605"/>
      <c r="AT236" s="605"/>
      <c r="AU236" s="605"/>
    </row>
    <row r="237" spans="1:47" ht="29.1" customHeight="1" thickBot="1" x14ac:dyDescent="0.3">
      <c r="A237" s="597"/>
      <c r="B237" s="592"/>
      <c r="C237" s="598"/>
      <c r="D237" s="592"/>
      <c r="E237" s="598"/>
      <c r="F237" s="591"/>
      <c r="G237" s="591"/>
      <c r="H237" s="599"/>
      <c r="I237" s="600"/>
      <c r="J237" s="600"/>
      <c r="K237" s="600"/>
      <c r="L237" s="592"/>
      <c r="M237" s="592"/>
      <c r="N237" s="592"/>
      <c r="O237" s="592"/>
      <c r="P237" s="591"/>
      <c r="Q237" s="592"/>
      <c r="R237" s="592"/>
      <c r="S237" s="592"/>
      <c r="T237" s="592"/>
      <c r="U237" s="591"/>
      <c r="V237" s="598"/>
      <c r="W237" s="592"/>
      <c r="X237" s="592"/>
      <c r="Y237" s="592"/>
      <c r="Z237" s="592"/>
      <c r="AA237" s="592"/>
      <c r="AB237" s="601"/>
      <c r="AC237" s="601"/>
      <c r="AD237" s="602"/>
      <c r="AE237" s="601"/>
      <c r="AF237" s="601"/>
      <c r="AG237" s="605"/>
      <c r="AH237" s="605"/>
      <c r="AI237" s="605"/>
      <c r="AJ237" s="605"/>
      <c r="AK237" s="605"/>
      <c r="AL237" s="605"/>
      <c r="AM237" s="605"/>
      <c r="AN237" s="605"/>
      <c r="AO237" s="605"/>
      <c r="AP237" s="605"/>
      <c r="AQ237" s="605"/>
      <c r="AR237" s="605"/>
      <c r="AS237" s="605"/>
      <c r="AT237" s="605"/>
      <c r="AU237" s="605"/>
    </row>
    <row r="238" spans="1:47" ht="29.1" customHeight="1" thickBot="1" x14ac:dyDescent="0.3">
      <c r="A238" s="597"/>
      <c r="B238" s="592"/>
      <c r="C238" s="598"/>
      <c r="D238" s="592"/>
      <c r="E238" s="598"/>
      <c r="F238" s="591"/>
      <c r="G238" s="591"/>
      <c r="H238" s="599"/>
      <c r="I238" s="600"/>
      <c r="J238" s="600"/>
      <c r="K238" s="600"/>
      <c r="L238" s="592"/>
      <c r="M238" s="592"/>
      <c r="N238" s="592"/>
      <c r="O238" s="592"/>
      <c r="P238" s="591"/>
      <c r="Q238" s="592"/>
      <c r="R238" s="592"/>
      <c r="S238" s="592"/>
      <c r="T238" s="592"/>
      <c r="U238" s="591"/>
      <c r="V238" s="598"/>
      <c r="W238" s="592"/>
      <c r="X238" s="592"/>
      <c r="Y238" s="592"/>
      <c r="Z238" s="592"/>
      <c r="AA238" s="592"/>
      <c r="AB238" s="601"/>
      <c r="AC238" s="601"/>
      <c r="AD238" s="602"/>
      <c r="AE238" s="601"/>
      <c r="AF238" s="601"/>
      <c r="AG238" s="605"/>
      <c r="AH238" s="605"/>
      <c r="AI238" s="605"/>
      <c r="AJ238" s="605"/>
      <c r="AK238" s="605"/>
      <c r="AL238" s="605"/>
      <c r="AM238" s="605"/>
      <c r="AN238" s="605"/>
      <c r="AO238" s="605"/>
      <c r="AP238" s="605"/>
      <c r="AQ238" s="605"/>
      <c r="AR238" s="605"/>
      <c r="AS238" s="605"/>
      <c r="AT238" s="605"/>
      <c r="AU238" s="605"/>
    </row>
    <row r="239" spans="1:47" ht="29.1" customHeight="1" thickBot="1" x14ac:dyDescent="0.3">
      <c r="A239" s="597"/>
      <c r="B239" s="592"/>
      <c r="C239" s="598"/>
      <c r="D239" s="592"/>
      <c r="E239" s="598"/>
      <c r="F239" s="591"/>
      <c r="G239" s="591"/>
      <c r="H239" s="599"/>
      <c r="I239" s="600"/>
      <c r="J239" s="600"/>
      <c r="K239" s="600"/>
      <c r="L239" s="592"/>
      <c r="M239" s="592"/>
      <c r="N239" s="592"/>
      <c r="O239" s="592"/>
      <c r="P239" s="591"/>
      <c r="Q239" s="592"/>
      <c r="R239" s="592"/>
      <c r="S239" s="592"/>
      <c r="T239" s="592"/>
      <c r="U239" s="591"/>
      <c r="V239" s="598"/>
      <c r="W239" s="592"/>
      <c r="X239" s="592"/>
      <c r="Y239" s="592"/>
      <c r="Z239" s="592"/>
      <c r="AA239" s="592"/>
      <c r="AB239" s="601"/>
      <c r="AC239" s="601"/>
      <c r="AD239" s="602"/>
      <c r="AE239" s="601"/>
      <c r="AF239" s="601"/>
      <c r="AG239" s="605"/>
      <c r="AH239" s="605"/>
      <c r="AI239" s="605"/>
      <c r="AJ239" s="605"/>
      <c r="AK239" s="605"/>
      <c r="AL239" s="605"/>
      <c r="AM239" s="605"/>
      <c r="AN239" s="605"/>
      <c r="AO239" s="605"/>
      <c r="AP239" s="605"/>
      <c r="AQ239" s="605"/>
      <c r="AR239" s="605"/>
      <c r="AS239" s="605"/>
      <c r="AT239" s="605"/>
      <c r="AU239" s="605"/>
    </row>
    <row r="240" spans="1:47" ht="29.1" customHeight="1" thickBot="1" x14ac:dyDescent="0.3">
      <c r="A240" s="597"/>
      <c r="B240" s="592"/>
      <c r="C240" s="598"/>
      <c r="D240" s="592"/>
      <c r="E240" s="598"/>
      <c r="F240" s="591"/>
      <c r="G240" s="591"/>
      <c r="H240" s="599"/>
      <c r="I240" s="600"/>
      <c r="J240" s="600"/>
      <c r="K240" s="600"/>
      <c r="L240" s="592"/>
      <c r="M240" s="592"/>
      <c r="N240" s="592"/>
      <c r="O240" s="592"/>
      <c r="P240" s="591"/>
      <c r="Q240" s="592"/>
      <c r="R240" s="592"/>
      <c r="S240" s="592"/>
      <c r="T240" s="592"/>
      <c r="U240" s="591"/>
      <c r="V240" s="598"/>
      <c r="W240" s="592"/>
      <c r="X240" s="592"/>
      <c r="Y240" s="592"/>
      <c r="Z240" s="592"/>
      <c r="AA240" s="592"/>
      <c r="AB240" s="601"/>
      <c r="AC240" s="601"/>
      <c r="AD240" s="602"/>
      <c r="AE240" s="601"/>
      <c r="AF240" s="601"/>
      <c r="AG240" s="605"/>
      <c r="AH240" s="605"/>
      <c r="AI240" s="605"/>
      <c r="AJ240" s="605"/>
      <c r="AK240" s="605"/>
      <c r="AL240" s="605"/>
      <c r="AM240" s="605"/>
      <c r="AN240" s="605"/>
      <c r="AO240" s="605"/>
      <c r="AP240" s="605"/>
      <c r="AQ240" s="605"/>
      <c r="AR240" s="605"/>
      <c r="AS240" s="605"/>
      <c r="AT240" s="605"/>
      <c r="AU240" s="605"/>
    </row>
    <row r="241" spans="1:47" ht="29.1" customHeight="1" thickBot="1" x14ac:dyDescent="0.3">
      <c r="A241" s="597"/>
      <c r="B241" s="592"/>
      <c r="C241" s="598"/>
      <c r="D241" s="592"/>
      <c r="E241" s="598"/>
      <c r="F241" s="591"/>
      <c r="G241" s="591"/>
      <c r="H241" s="599"/>
      <c r="I241" s="600"/>
      <c r="J241" s="600"/>
      <c r="K241" s="600"/>
      <c r="L241" s="592"/>
      <c r="M241" s="592"/>
      <c r="N241" s="592"/>
      <c r="O241" s="592"/>
      <c r="P241" s="591"/>
      <c r="Q241" s="592"/>
      <c r="R241" s="592"/>
      <c r="S241" s="592"/>
      <c r="T241" s="592"/>
      <c r="U241" s="591"/>
      <c r="V241" s="598"/>
      <c r="W241" s="592"/>
      <c r="X241" s="592"/>
      <c r="Y241" s="592"/>
      <c r="Z241" s="592"/>
      <c r="AA241" s="592"/>
      <c r="AB241" s="601"/>
      <c r="AC241" s="601"/>
      <c r="AD241" s="602"/>
      <c r="AE241" s="601"/>
      <c r="AF241" s="601"/>
      <c r="AG241" s="605"/>
      <c r="AH241" s="605"/>
      <c r="AI241" s="605"/>
      <c r="AJ241" s="605"/>
      <c r="AK241" s="605"/>
      <c r="AL241" s="605"/>
      <c r="AM241" s="605"/>
      <c r="AN241" s="605"/>
      <c r="AO241" s="605"/>
      <c r="AP241" s="605"/>
      <c r="AQ241" s="605"/>
      <c r="AR241" s="605"/>
      <c r="AS241" s="605"/>
      <c r="AT241" s="605"/>
      <c r="AU241" s="605"/>
    </row>
    <row r="242" spans="1:47" ht="29.1" customHeight="1" thickBot="1" x14ac:dyDescent="0.3">
      <c r="A242" s="597"/>
      <c r="B242" s="592"/>
      <c r="C242" s="598"/>
      <c r="D242" s="592"/>
      <c r="E242" s="598"/>
      <c r="F242" s="591"/>
      <c r="G242" s="591"/>
      <c r="H242" s="599"/>
      <c r="I242" s="600"/>
      <c r="J242" s="600"/>
      <c r="K242" s="600"/>
      <c r="L242" s="592"/>
      <c r="M242" s="592"/>
      <c r="N242" s="592"/>
      <c r="O242" s="592"/>
      <c r="P242" s="591"/>
      <c r="Q242" s="592"/>
      <c r="R242" s="592"/>
      <c r="S242" s="592"/>
      <c r="T242" s="592"/>
      <c r="U242" s="591"/>
      <c r="V242" s="598"/>
      <c r="W242" s="592"/>
      <c r="X242" s="592"/>
      <c r="Y242" s="592"/>
      <c r="Z242" s="592"/>
      <c r="AA242" s="592"/>
      <c r="AB242" s="601"/>
      <c r="AC242" s="601"/>
      <c r="AD242" s="602"/>
      <c r="AE242" s="601"/>
      <c r="AF242" s="601"/>
      <c r="AG242" s="605"/>
      <c r="AH242" s="605"/>
      <c r="AI242" s="605"/>
      <c r="AJ242" s="605"/>
      <c r="AK242" s="605"/>
      <c r="AL242" s="605"/>
      <c r="AM242" s="605"/>
      <c r="AN242" s="605"/>
      <c r="AO242" s="605"/>
      <c r="AP242" s="605"/>
      <c r="AQ242" s="605"/>
      <c r="AR242" s="605"/>
      <c r="AS242" s="605"/>
      <c r="AT242" s="605"/>
      <c r="AU242" s="605"/>
    </row>
    <row r="243" spans="1:47" ht="29.1" customHeight="1" thickBot="1" x14ac:dyDescent="0.3">
      <c r="A243" s="597"/>
      <c r="B243" s="592"/>
      <c r="C243" s="598"/>
      <c r="D243" s="592"/>
      <c r="E243" s="598"/>
      <c r="F243" s="591"/>
      <c r="G243" s="591"/>
      <c r="H243" s="599"/>
      <c r="I243" s="600"/>
      <c r="J243" s="600"/>
      <c r="K243" s="600"/>
      <c r="L243" s="592"/>
      <c r="M243" s="592"/>
      <c r="N243" s="592"/>
      <c r="O243" s="592"/>
      <c r="P243" s="591"/>
      <c r="Q243" s="592"/>
      <c r="R243" s="592"/>
      <c r="S243" s="592"/>
      <c r="T243" s="592"/>
      <c r="U243" s="591"/>
      <c r="V243" s="598"/>
      <c r="W243" s="592"/>
      <c r="X243" s="592"/>
      <c r="Y243" s="592"/>
      <c r="Z243" s="592"/>
      <c r="AA243" s="592"/>
      <c r="AB243" s="601"/>
      <c r="AC243" s="601"/>
      <c r="AD243" s="602"/>
      <c r="AE243" s="601"/>
      <c r="AF243" s="601"/>
      <c r="AG243" s="605"/>
      <c r="AH243" s="605"/>
      <c r="AI243" s="605"/>
      <c r="AJ243" s="605"/>
      <c r="AK243" s="605"/>
      <c r="AL243" s="605"/>
      <c r="AM243" s="605"/>
      <c r="AN243" s="605"/>
      <c r="AO243" s="605"/>
      <c r="AP243" s="605"/>
      <c r="AQ243" s="605"/>
      <c r="AR243" s="605"/>
      <c r="AS243" s="605"/>
      <c r="AT243" s="605"/>
      <c r="AU243" s="605"/>
    </row>
    <row r="244" spans="1:47" ht="29.1" customHeight="1" thickBot="1" x14ac:dyDescent="0.3">
      <c r="A244" s="597"/>
      <c r="B244" s="592"/>
      <c r="C244" s="598"/>
      <c r="D244" s="592"/>
      <c r="E244" s="598"/>
      <c r="F244" s="591"/>
      <c r="G244" s="591"/>
      <c r="H244" s="599"/>
      <c r="I244" s="600"/>
      <c r="J244" s="600"/>
      <c r="K244" s="600"/>
      <c r="L244" s="592"/>
      <c r="M244" s="592"/>
      <c r="N244" s="592"/>
      <c r="O244" s="592"/>
      <c r="P244" s="591"/>
      <c r="Q244" s="592"/>
      <c r="R244" s="592"/>
      <c r="S244" s="592"/>
      <c r="T244" s="592"/>
      <c r="U244" s="591"/>
      <c r="V244" s="598"/>
      <c r="W244" s="592"/>
      <c r="X244" s="592"/>
      <c r="Y244" s="592"/>
      <c r="Z244" s="592"/>
      <c r="AA244" s="592"/>
      <c r="AB244" s="601"/>
      <c r="AC244" s="601"/>
      <c r="AD244" s="602"/>
      <c r="AE244" s="601"/>
      <c r="AF244" s="601"/>
      <c r="AG244" s="605"/>
      <c r="AH244" s="605"/>
      <c r="AI244" s="605"/>
      <c r="AJ244" s="605"/>
      <c r="AK244" s="605"/>
      <c r="AL244" s="605"/>
      <c r="AM244" s="605"/>
      <c r="AN244" s="605"/>
      <c r="AO244" s="605"/>
      <c r="AP244" s="605"/>
      <c r="AQ244" s="605"/>
      <c r="AR244" s="605"/>
      <c r="AS244" s="605"/>
      <c r="AT244" s="605"/>
      <c r="AU244" s="605"/>
    </row>
    <row r="245" spans="1:47" ht="29.1" customHeight="1" thickBot="1" x14ac:dyDescent="0.3">
      <c r="A245" s="597"/>
      <c r="B245" s="592"/>
      <c r="C245" s="598"/>
      <c r="D245" s="592"/>
      <c r="E245" s="598"/>
      <c r="F245" s="591"/>
      <c r="G245" s="591"/>
      <c r="H245" s="599"/>
      <c r="I245" s="600"/>
      <c r="J245" s="600"/>
      <c r="K245" s="600"/>
      <c r="L245" s="592"/>
      <c r="M245" s="592"/>
      <c r="N245" s="592"/>
      <c r="O245" s="592"/>
      <c r="P245" s="591"/>
      <c r="Q245" s="592"/>
      <c r="R245" s="592"/>
      <c r="S245" s="592"/>
      <c r="T245" s="592"/>
      <c r="U245" s="591"/>
      <c r="V245" s="598"/>
      <c r="W245" s="592"/>
      <c r="X245" s="592"/>
      <c r="Y245" s="592"/>
      <c r="Z245" s="592"/>
      <c r="AA245" s="592"/>
      <c r="AB245" s="601"/>
      <c r="AC245" s="601"/>
      <c r="AD245" s="602"/>
      <c r="AE245" s="601"/>
      <c r="AF245" s="601"/>
      <c r="AG245" s="605"/>
      <c r="AH245" s="605"/>
      <c r="AI245" s="605"/>
      <c r="AJ245" s="605"/>
      <c r="AK245" s="605"/>
      <c r="AL245" s="605"/>
      <c r="AM245" s="605"/>
      <c r="AN245" s="605"/>
      <c r="AO245" s="605"/>
      <c r="AP245" s="605"/>
      <c r="AQ245" s="605"/>
      <c r="AR245" s="605"/>
      <c r="AS245" s="605"/>
      <c r="AT245" s="605"/>
      <c r="AU245" s="605"/>
    </row>
    <row r="246" spans="1:47" ht="29.1" customHeight="1" thickBot="1" x14ac:dyDescent="0.3">
      <c r="A246" s="597"/>
      <c r="B246" s="592"/>
      <c r="C246" s="598"/>
      <c r="D246" s="592"/>
      <c r="E246" s="598"/>
      <c r="F246" s="591"/>
      <c r="G246" s="591"/>
      <c r="H246" s="599"/>
      <c r="I246" s="600"/>
      <c r="J246" s="600"/>
      <c r="K246" s="600"/>
      <c r="L246" s="592"/>
      <c r="M246" s="592"/>
      <c r="N246" s="592"/>
      <c r="O246" s="592"/>
      <c r="P246" s="591"/>
      <c r="Q246" s="592"/>
      <c r="R246" s="592"/>
      <c r="S246" s="592"/>
      <c r="T246" s="592"/>
      <c r="U246" s="591"/>
      <c r="V246" s="598"/>
      <c r="W246" s="592"/>
      <c r="X246" s="592"/>
      <c r="Y246" s="592"/>
      <c r="Z246" s="592"/>
      <c r="AA246" s="592"/>
      <c r="AB246" s="601"/>
      <c r="AC246" s="601"/>
      <c r="AD246" s="602"/>
      <c r="AE246" s="601"/>
      <c r="AF246" s="601"/>
      <c r="AG246" s="605"/>
      <c r="AH246" s="605"/>
      <c r="AI246" s="605"/>
      <c r="AJ246" s="605"/>
      <c r="AK246" s="605"/>
      <c r="AL246" s="605"/>
      <c r="AM246" s="605"/>
      <c r="AN246" s="605"/>
      <c r="AO246" s="605"/>
      <c r="AP246" s="605"/>
      <c r="AQ246" s="605"/>
      <c r="AR246" s="605"/>
      <c r="AS246" s="605"/>
      <c r="AT246" s="605"/>
      <c r="AU246" s="605"/>
    </row>
    <row r="247" spans="1:47" ht="29.1" customHeight="1" thickBot="1" x14ac:dyDescent="0.3">
      <c r="A247" s="597"/>
      <c r="B247" s="592"/>
      <c r="C247" s="598"/>
      <c r="D247" s="592"/>
      <c r="E247" s="598"/>
      <c r="F247" s="591"/>
      <c r="G247" s="591"/>
      <c r="H247" s="599"/>
      <c r="I247" s="600"/>
      <c r="J247" s="600"/>
      <c r="K247" s="600"/>
      <c r="L247" s="592"/>
      <c r="M247" s="592"/>
      <c r="N247" s="592"/>
      <c r="O247" s="592"/>
      <c r="P247" s="591"/>
      <c r="Q247" s="592"/>
      <c r="R247" s="592"/>
      <c r="S247" s="592"/>
      <c r="T247" s="592"/>
      <c r="U247" s="591"/>
      <c r="V247" s="598"/>
      <c r="W247" s="592"/>
      <c r="X247" s="592"/>
      <c r="Y247" s="592"/>
      <c r="Z247" s="592"/>
      <c r="AA247" s="592"/>
      <c r="AB247" s="601"/>
      <c r="AC247" s="601"/>
      <c r="AD247" s="602"/>
      <c r="AE247" s="601"/>
      <c r="AF247" s="601"/>
      <c r="AG247" s="605"/>
      <c r="AH247" s="605"/>
      <c r="AI247" s="605"/>
      <c r="AJ247" s="605"/>
      <c r="AK247" s="605"/>
      <c r="AL247" s="605"/>
      <c r="AM247" s="605"/>
      <c r="AN247" s="605"/>
      <c r="AO247" s="605"/>
      <c r="AP247" s="605"/>
      <c r="AQ247" s="605"/>
      <c r="AR247" s="605"/>
      <c r="AS247" s="605"/>
      <c r="AT247" s="605"/>
      <c r="AU247" s="605"/>
    </row>
    <row r="248" spans="1:47" ht="29.1" customHeight="1" thickBot="1" x14ac:dyDescent="0.3">
      <c r="A248" s="597"/>
      <c r="B248" s="592"/>
      <c r="C248" s="598"/>
      <c r="D248" s="592"/>
      <c r="E248" s="598"/>
      <c r="F248" s="591"/>
      <c r="G248" s="591"/>
      <c r="H248" s="599"/>
      <c r="I248" s="600"/>
      <c r="J248" s="600"/>
      <c r="K248" s="600"/>
      <c r="L248" s="592"/>
      <c r="M248" s="592"/>
      <c r="N248" s="592"/>
      <c r="O248" s="592"/>
      <c r="P248" s="591"/>
      <c r="Q248" s="592"/>
      <c r="R248" s="592"/>
      <c r="S248" s="592"/>
      <c r="T248" s="592"/>
      <c r="U248" s="591"/>
      <c r="V248" s="598"/>
      <c r="W248" s="592"/>
      <c r="X248" s="592"/>
      <c r="Y248" s="592"/>
      <c r="Z248" s="592"/>
      <c r="AA248" s="592"/>
      <c r="AB248" s="601"/>
      <c r="AC248" s="601"/>
      <c r="AD248" s="602"/>
      <c r="AE248" s="601"/>
      <c r="AF248" s="601"/>
      <c r="AG248" s="605"/>
      <c r="AH248" s="605"/>
      <c r="AI248" s="605"/>
      <c r="AJ248" s="605"/>
      <c r="AK248" s="605"/>
      <c r="AL248" s="605"/>
      <c r="AM248" s="605"/>
      <c r="AN248" s="605"/>
      <c r="AO248" s="605"/>
      <c r="AP248" s="605"/>
      <c r="AQ248" s="605"/>
      <c r="AR248" s="605"/>
      <c r="AS248" s="605"/>
      <c r="AT248" s="605"/>
      <c r="AU248" s="605"/>
    </row>
    <row r="249" spans="1:47" ht="29.1" customHeight="1" thickBot="1" x14ac:dyDescent="0.3">
      <c r="A249" s="597"/>
      <c r="B249" s="592"/>
      <c r="C249" s="598"/>
      <c r="D249" s="592"/>
      <c r="E249" s="598"/>
      <c r="F249" s="591"/>
      <c r="G249" s="591"/>
      <c r="H249" s="599"/>
      <c r="I249" s="600"/>
      <c r="J249" s="600"/>
      <c r="K249" s="600"/>
      <c r="L249" s="592"/>
      <c r="M249" s="592"/>
      <c r="N249" s="592"/>
      <c r="O249" s="592"/>
      <c r="P249" s="591"/>
      <c r="Q249" s="592"/>
      <c r="R249" s="592"/>
      <c r="S249" s="592"/>
      <c r="T249" s="592"/>
      <c r="U249" s="591"/>
      <c r="V249" s="598"/>
      <c r="W249" s="592"/>
      <c r="X249" s="592"/>
      <c r="Y249" s="592"/>
      <c r="Z249" s="592"/>
      <c r="AA249" s="592"/>
      <c r="AB249" s="601"/>
      <c r="AC249" s="601"/>
      <c r="AD249" s="602"/>
      <c r="AE249" s="601"/>
      <c r="AF249" s="601"/>
      <c r="AG249" s="605"/>
      <c r="AH249" s="605"/>
      <c r="AI249" s="605"/>
      <c r="AJ249" s="605"/>
      <c r="AK249" s="605"/>
      <c r="AL249" s="605"/>
      <c r="AM249" s="605"/>
      <c r="AN249" s="605"/>
      <c r="AO249" s="605"/>
      <c r="AP249" s="605"/>
      <c r="AQ249" s="605"/>
      <c r="AR249" s="605"/>
      <c r="AS249" s="605"/>
      <c r="AT249" s="605"/>
      <c r="AU249" s="605"/>
    </row>
    <row r="250" spans="1:47" ht="29.1" customHeight="1" thickBot="1" x14ac:dyDescent="0.3">
      <c r="A250" s="597"/>
      <c r="B250" s="592"/>
      <c r="C250" s="598"/>
      <c r="D250" s="592"/>
      <c r="E250" s="598"/>
      <c r="F250" s="591"/>
      <c r="G250" s="591"/>
      <c r="H250" s="599"/>
      <c r="I250" s="600"/>
      <c r="J250" s="600"/>
      <c r="K250" s="600"/>
      <c r="L250" s="592"/>
      <c r="M250" s="592"/>
      <c r="N250" s="592"/>
      <c r="O250" s="592"/>
      <c r="P250" s="591"/>
      <c r="Q250" s="592"/>
      <c r="R250" s="592"/>
      <c r="S250" s="592"/>
      <c r="T250" s="592"/>
      <c r="U250" s="591"/>
      <c r="V250" s="598"/>
      <c r="W250" s="592"/>
      <c r="X250" s="592"/>
      <c r="Y250" s="592"/>
      <c r="Z250" s="592"/>
      <c r="AA250" s="592"/>
      <c r="AB250" s="601"/>
      <c r="AC250" s="601"/>
      <c r="AD250" s="602"/>
      <c r="AE250" s="601"/>
      <c r="AF250" s="601"/>
      <c r="AG250" s="605"/>
      <c r="AH250" s="605"/>
      <c r="AI250" s="605"/>
      <c r="AJ250" s="605"/>
      <c r="AK250" s="605"/>
      <c r="AL250" s="605"/>
      <c r="AM250" s="605"/>
      <c r="AN250" s="605"/>
      <c r="AO250" s="605"/>
      <c r="AP250" s="605"/>
      <c r="AQ250" s="605"/>
      <c r="AR250" s="605"/>
      <c r="AS250" s="605"/>
      <c r="AT250" s="605"/>
      <c r="AU250" s="605"/>
    </row>
    <row r="251" spans="1:47" ht="29.1" customHeight="1" thickBot="1" x14ac:dyDescent="0.3">
      <c r="A251" s="597"/>
      <c r="B251" s="592"/>
      <c r="C251" s="598"/>
      <c r="D251" s="592"/>
      <c r="E251" s="598"/>
      <c r="F251" s="591"/>
      <c r="G251" s="591"/>
      <c r="H251" s="599"/>
      <c r="I251" s="600"/>
      <c r="J251" s="600"/>
      <c r="K251" s="600"/>
      <c r="L251" s="592"/>
      <c r="M251" s="592"/>
      <c r="N251" s="592"/>
      <c r="O251" s="592"/>
      <c r="P251" s="591"/>
      <c r="Q251" s="592"/>
      <c r="R251" s="592"/>
      <c r="S251" s="592"/>
      <c r="T251" s="592"/>
      <c r="U251" s="591"/>
      <c r="V251" s="598"/>
      <c r="W251" s="592"/>
      <c r="X251" s="592"/>
      <c r="Y251" s="592"/>
      <c r="Z251" s="592"/>
      <c r="AA251" s="592"/>
      <c r="AB251" s="601"/>
      <c r="AC251" s="601"/>
      <c r="AD251" s="602"/>
      <c r="AE251" s="601"/>
      <c r="AF251" s="601"/>
      <c r="AG251" s="605"/>
      <c r="AH251" s="605"/>
      <c r="AI251" s="605"/>
      <c r="AJ251" s="605"/>
      <c r="AK251" s="605"/>
      <c r="AL251" s="605"/>
      <c r="AM251" s="605"/>
      <c r="AN251" s="605"/>
      <c r="AO251" s="605"/>
      <c r="AP251" s="605"/>
      <c r="AQ251" s="605"/>
      <c r="AR251" s="605"/>
      <c r="AS251" s="605"/>
      <c r="AT251" s="605"/>
      <c r="AU251" s="605"/>
    </row>
    <row r="252" spans="1:47" ht="29.1" customHeight="1" thickBot="1" x14ac:dyDescent="0.3">
      <c r="A252" s="597"/>
      <c r="B252" s="592"/>
      <c r="C252" s="598"/>
      <c r="D252" s="592"/>
      <c r="E252" s="598"/>
      <c r="F252" s="591"/>
      <c r="G252" s="591"/>
      <c r="H252" s="599"/>
      <c r="I252" s="600"/>
      <c r="J252" s="600"/>
      <c r="K252" s="600"/>
      <c r="L252" s="592"/>
      <c r="M252" s="592"/>
      <c r="N252" s="592"/>
      <c r="O252" s="592"/>
      <c r="P252" s="591"/>
      <c r="Q252" s="592"/>
      <c r="R252" s="592"/>
      <c r="S252" s="592"/>
      <c r="T252" s="592"/>
      <c r="U252" s="591"/>
      <c r="V252" s="598"/>
      <c r="W252" s="592"/>
      <c r="X252" s="592"/>
      <c r="Y252" s="592"/>
      <c r="Z252" s="592"/>
      <c r="AA252" s="592"/>
      <c r="AB252" s="601"/>
      <c r="AC252" s="601"/>
      <c r="AD252" s="602"/>
      <c r="AE252" s="601"/>
      <c r="AF252" s="601"/>
      <c r="AG252" s="605"/>
      <c r="AH252" s="605"/>
      <c r="AI252" s="605"/>
      <c r="AJ252" s="605"/>
      <c r="AK252" s="605"/>
      <c r="AL252" s="605"/>
      <c r="AM252" s="605"/>
      <c r="AN252" s="605"/>
      <c r="AO252" s="605"/>
      <c r="AP252" s="605"/>
      <c r="AQ252" s="605"/>
      <c r="AR252" s="605"/>
      <c r="AS252" s="605"/>
      <c r="AT252" s="605"/>
      <c r="AU252" s="605"/>
    </row>
    <row r="253" spans="1:47" ht="29.1" customHeight="1" thickBot="1" x14ac:dyDescent="0.3">
      <c r="A253" s="597"/>
      <c r="B253" s="592"/>
      <c r="C253" s="598"/>
      <c r="D253" s="592"/>
      <c r="E253" s="598"/>
      <c r="F253" s="591"/>
      <c r="G253" s="591"/>
      <c r="H253" s="599"/>
      <c r="I253" s="600"/>
      <c r="J253" s="600"/>
      <c r="K253" s="600"/>
      <c r="L253" s="592"/>
      <c r="M253" s="592"/>
      <c r="N253" s="592"/>
      <c r="O253" s="592"/>
      <c r="P253" s="591"/>
      <c r="Q253" s="592"/>
      <c r="R253" s="592"/>
      <c r="S253" s="592"/>
      <c r="T253" s="592"/>
      <c r="U253" s="591"/>
      <c r="V253" s="598"/>
      <c r="W253" s="592"/>
      <c r="X253" s="592"/>
      <c r="Y253" s="592"/>
      <c r="Z253" s="592"/>
      <c r="AA253" s="592"/>
      <c r="AB253" s="601"/>
      <c r="AC253" s="601"/>
      <c r="AD253" s="602"/>
      <c r="AE253" s="601"/>
      <c r="AF253" s="601"/>
      <c r="AG253" s="605"/>
      <c r="AH253" s="605"/>
      <c r="AI253" s="605"/>
      <c r="AJ253" s="605"/>
      <c r="AK253" s="605"/>
      <c r="AL253" s="605"/>
      <c r="AM253" s="605"/>
      <c r="AN253" s="605"/>
      <c r="AO253" s="605"/>
      <c r="AP253" s="605"/>
      <c r="AQ253" s="605"/>
      <c r="AR253" s="605"/>
      <c r="AS253" s="605"/>
      <c r="AT253" s="605"/>
      <c r="AU253" s="605"/>
    </row>
    <row r="254" spans="1:47" ht="29.1" customHeight="1" thickBot="1" x14ac:dyDescent="0.3">
      <c r="A254" s="597"/>
      <c r="B254" s="592"/>
      <c r="C254" s="598"/>
      <c r="D254" s="592"/>
      <c r="E254" s="598"/>
      <c r="F254" s="591"/>
      <c r="G254" s="591"/>
      <c r="H254" s="599"/>
      <c r="I254" s="600"/>
      <c r="J254" s="600"/>
      <c r="K254" s="600"/>
      <c r="L254" s="592"/>
      <c r="M254" s="592"/>
      <c r="N254" s="592"/>
      <c r="O254" s="592"/>
      <c r="P254" s="591"/>
      <c r="Q254" s="592"/>
      <c r="R254" s="592"/>
      <c r="S254" s="592"/>
      <c r="T254" s="592"/>
      <c r="U254" s="591"/>
      <c r="V254" s="598"/>
      <c r="W254" s="592"/>
      <c r="X254" s="592"/>
      <c r="Y254" s="592"/>
      <c r="Z254" s="592"/>
      <c r="AA254" s="592"/>
      <c r="AB254" s="601"/>
      <c r="AC254" s="601"/>
      <c r="AD254" s="602"/>
      <c r="AE254" s="601"/>
      <c r="AF254" s="601"/>
      <c r="AG254" s="605"/>
      <c r="AH254" s="605"/>
      <c r="AI254" s="605"/>
      <c r="AJ254" s="605"/>
      <c r="AK254" s="605"/>
      <c r="AL254" s="605"/>
      <c r="AM254" s="605"/>
      <c r="AN254" s="605"/>
      <c r="AO254" s="605"/>
      <c r="AP254" s="605"/>
      <c r="AQ254" s="605"/>
      <c r="AR254" s="605"/>
      <c r="AS254" s="605"/>
      <c r="AT254" s="605"/>
      <c r="AU254" s="605"/>
    </row>
    <row r="255" spans="1:47" ht="29.1" customHeight="1" thickBot="1" x14ac:dyDescent="0.3">
      <c r="A255" s="597"/>
      <c r="B255" s="592"/>
      <c r="C255" s="598"/>
      <c r="D255" s="592"/>
      <c r="E255" s="598"/>
      <c r="F255" s="591"/>
      <c r="G255" s="591"/>
      <c r="H255" s="599"/>
      <c r="I255" s="600"/>
      <c r="J255" s="600"/>
      <c r="K255" s="600"/>
      <c r="L255" s="592"/>
      <c r="M255" s="592"/>
      <c r="N255" s="592"/>
      <c r="O255" s="592"/>
      <c r="P255" s="591"/>
      <c r="Q255" s="592"/>
      <c r="R255" s="592"/>
      <c r="S255" s="592"/>
      <c r="T255" s="592"/>
      <c r="U255" s="591"/>
      <c r="V255" s="598"/>
      <c r="W255" s="592"/>
      <c r="X255" s="592"/>
      <c r="Y255" s="592"/>
      <c r="Z255" s="592"/>
      <c r="AA255" s="592"/>
      <c r="AB255" s="601"/>
      <c r="AC255" s="601"/>
      <c r="AD255" s="602"/>
      <c r="AE255" s="601"/>
      <c r="AF255" s="601"/>
      <c r="AG255" s="605"/>
      <c r="AH255" s="605"/>
      <c r="AI255" s="605"/>
      <c r="AJ255" s="605"/>
      <c r="AK255" s="605"/>
      <c r="AL255" s="605"/>
      <c r="AM255" s="605"/>
      <c r="AN255" s="605"/>
      <c r="AO255" s="605"/>
      <c r="AP255" s="605"/>
      <c r="AQ255" s="605"/>
      <c r="AR255" s="605"/>
      <c r="AS255" s="605"/>
      <c r="AT255" s="605"/>
      <c r="AU255" s="605"/>
    </row>
    <row r="256" spans="1:47" ht="29.1" customHeight="1" thickBot="1" x14ac:dyDescent="0.3">
      <c r="A256" s="597"/>
      <c r="B256" s="592"/>
      <c r="C256" s="598"/>
      <c r="D256" s="592"/>
      <c r="E256" s="598"/>
      <c r="F256" s="591"/>
      <c r="G256" s="591"/>
      <c r="H256" s="599"/>
      <c r="I256" s="600"/>
      <c r="J256" s="600"/>
      <c r="K256" s="600"/>
      <c r="L256" s="592"/>
      <c r="M256" s="592"/>
      <c r="N256" s="592"/>
      <c r="O256" s="592"/>
      <c r="P256" s="591"/>
      <c r="Q256" s="592"/>
      <c r="R256" s="592"/>
      <c r="S256" s="592"/>
      <c r="T256" s="592"/>
      <c r="U256" s="591"/>
      <c r="V256" s="598"/>
      <c r="W256" s="592"/>
      <c r="X256" s="592"/>
      <c r="Y256" s="592"/>
      <c r="Z256" s="592"/>
      <c r="AA256" s="592"/>
      <c r="AB256" s="601"/>
      <c r="AC256" s="601"/>
      <c r="AD256" s="602"/>
      <c r="AE256" s="601"/>
      <c r="AF256" s="601"/>
      <c r="AG256" s="605"/>
      <c r="AH256" s="605"/>
      <c r="AI256" s="605"/>
      <c r="AJ256" s="605"/>
      <c r="AK256" s="605"/>
      <c r="AL256" s="605"/>
      <c r="AM256" s="605"/>
      <c r="AN256" s="605"/>
      <c r="AO256" s="605"/>
      <c r="AP256" s="605"/>
      <c r="AQ256" s="605"/>
      <c r="AR256" s="605"/>
      <c r="AS256" s="605"/>
      <c r="AT256" s="605"/>
      <c r="AU256" s="605"/>
    </row>
    <row r="257" spans="1:47" ht="29.1" customHeight="1" thickBot="1" x14ac:dyDescent="0.3">
      <c r="A257" s="597"/>
      <c r="B257" s="592"/>
      <c r="C257" s="598"/>
      <c r="D257" s="592"/>
      <c r="E257" s="598"/>
      <c r="F257" s="591"/>
      <c r="G257" s="591"/>
      <c r="H257" s="599"/>
      <c r="I257" s="600"/>
      <c r="J257" s="600"/>
      <c r="K257" s="600"/>
      <c r="L257" s="592"/>
      <c r="M257" s="592"/>
      <c r="N257" s="592"/>
      <c r="O257" s="592"/>
      <c r="P257" s="591"/>
      <c r="Q257" s="592"/>
      <c r="R257" s="592"/>
      <c r="S257" s="592"/>
      <c r="T257" s="592"/>
      <c r="U257" s="591"/>
      <c r="V257" s="598"/>
      <c r="W257" s="592"/>
      <c r="X257" s="592"/>
      <c r="Y257" s="592"/>
      <c r="Z257" s="592"/>
      <c r="AA257" s="592"/>
      <c r="AB257" s="601"/>
      <c r="AC257" s="601"/>
      <c r="AD257" s="602"/>
      <c r="AE257" s="601"/>
      <c r="AF257" s="601"/>
      <c r="AG257" s="605"/>
      <c r="AH257" s="605"/>
      <c r="AI257" s="605"/>
      <c r="AJ257" s="605"/>
      <c r="AK257" s="605"/>
      <c r="AL257" s="605"/>
      <c r="AM257" s="605"/>
      <c r="AN257" s="605"/>
      <c r="AO257" s="605"/>
      <c r="AP257" s="605"/>
      <c r="AQ257" s="605"/>
      <c r="AR257" s="605"/>
      <c r="AS257" s="605"/>
      <c r="AT257" s="605"/>
      <c r="AU257" s="605"/>
    </row>
    <row r="258" spans="1:47" ht="29.1" customHeight="1" thickBot="1" x14ac:dyDescent="0.3">
      <c r="A258" s="597"/>
      <c r="B258" s="592"/>
      <c r="C258" s="598"/>
      <c r="D258" s="592"/>
      <c r="E258" s="598"/>
      <c r="F258" s="591"/>
      <c r="G258" s="591"/>
      <c r="H258" s="599"/>
      <c r="I258" s="600"/>
      <c r="J258" s="600"/>
      <c r="K258" s="600"/>
      <c r="L258" s="592"/>
      <c r="M258" s="592"/>
      <c r="N258" s="592"/>
      <c r="O258" s="592"/>
      <c r="P258" s="591"/>
      <c r="Q258" s="592"/>
      <c r="R258" s="592"/>
      <c r="S258" s="592"/>
      <c r="T258" s="592"/>
      <c r="U258" s="591"/>
      <c r="V258" s="598"/>
      <c r="W258" s="592"/>
      <c r="X258" s="592"/>
      <c r="Y258" s="592"/>
      <c r="Z258" s="592"/>
      <c r="AA258" s="592"/>
      <c r="AB258" s="601"/>
      <c r="AC258" s="601"/>
      <c r="AD258" s="602"/>
      <c r="AE258" s="601"/>
      <c r="AF258" s="601"/>
      <c r="AG258" s="605"/>
      <c r="AH258" s="605"/>
      <c r="AI258" s="605"/>
      <c r="AJ258" s="605"/>
      <c r="AK258" s="605"/>
      <c r="AL258" s="605"/>
      <c r="AM258" s="605"/>
      <c r="AN258" s="605"/>
      <c r="AO258" s="605"/>
      <c r="AP258" s="605"/>
      <c r="AQ258" s="605"/>
      <c r="AR258" s="605"/>
      <c r="AS258" s="605"/>
      <c r="AT258" s="605"/>
      <c r="AU258" s="605"/>
    </row>
    <row r="259" spans="1:47" ht="29.1" customHeight="1" thickBot="1" x14ac:dyDescent="0.3">
      <c r="A259" s="597"/>
      <c r="B259" s="592"/>
      <c r="C259" s="598"/>
      <c r="D259" s="592"/>
      <c r="E259" s="598"/>
      <c r="F259" s="591"/>
      <c r="G259" s="591"/>
      <c r="H259" s="599"/>
      <c r="I259" s="600"/>
      <c r="J259" s="600"/>
      <c r="K259" s="600"/>
      <c r="L259" s="592"/>
      <c r="M259" s="592"/>
      <c r="N259" s="592"/>
      <c r="O259" s="592"/>
      <c r="P259" s="591"/>
      <c r="Q259" s="592"/>
      <c r="R259" s="592"/>
      <c r="S259" s="592"/>
      <c r="T259" s="592"/>
      <c r="U259" s="591"/>
      <c r="V259" s="598"/>
      <c r="W259" s="592"/>
      <c r="X259" s="592"/>
      <c r="Y259" s="592"/>
      <c r="Z259" s="592"/>
      <c r="AA259" s="592"/>
      <c r="AB259" s="601"/>
      <c r="AC259" s="601"/>
      <c r="AD259" s="602"/>
      <c r="AE259" s="601"/>
      <c r="AF259" s="601"/>
      <c r="AG259" s="605"/>
      <c r="AH259" s="605"/>
      <c r="AI259" s="605"/>
      <c r="AJ259" s="605"/>
      <c r="AK259" s="605"/>
      <c r="AL259" s="605"/>
      <c r="AM259" s="605"/>
      <c r="AN259" s="605"/>
      <c r="AO259" s="605"/>
      <c r="AP259" s="605"/>
      <c r="AQ259" s="605"/>
      <c r="AR259" s="605"/>
      <c r="AS259" s="605"/>
      <c r="AT259" s="605"/>
      <c r="AU259" s="605"/>
    </row>
    <row r="260" spans="1:47" ht="29.1" customHeight="1" thickBot="1" x14ac:dyDescent="0.3">
      <c r="A260" s="597"/>
      <c r="B260" s="592"/>
      <c r="C260" s="598"/>
      <c r="D260" s="592"/>
      <c r="E260" s="598"/>
      <c r="F260" s="591"/>
      <c r="G260" s="591"/>
      <c r="H260" s="599"/>
      <c r="I260" s="600"/>
      <c r="J260" s="600"/>
      <c r="K260" s="600"/>
      <c r="L260" s="592"/>
      <c r="M260" s="592"/>
      <c r="N260" s="592"/>
      <c r="O260" s="592"/>
      <c r="P260" s="591"/>
      <c r="Q260" s="592"/>
      <c r="R260" s="592"/>
      <c r="S260" s="592"/>
      <c r="T260" s="592"/>
      <c r="U260" s="591"/>
      <c r="V260" s="598"/>
      <c r="W260" s="592"/>
      <c r="X260" s="592"/>
      <c r="Y260" s="592"/>
      <c r="Z260" s="592"/>
      <c r="AA260" s="592"/>
      <c r="AB260" s="601"/>
      <c r="AC260" s="601"/>
      <c r="AD260" s="602"/>
      <c r="AE260" s="601"/>
      <c r="AF260" s="601"/>
      <c r="AG260" s="605"/>
      <c r="AH260" s="605"/>
      <c r="AI260" s="605"/>
      <c r="AJ260" s="605"/>
      <c r="AK260" s="605"/>
      <c r="AL260" s="605"/>
      <c r="AM260" s="605"/>
      <c r="AN260" s="605"/>
      <c r="AO260" s="605"/>
      <c r="AP260" s="605"/>
      <c r="AQ260" s="605"/>
      <c r="AR260" s="605"/>
      <c r="AS260" s="605"/>
      <c r="AT260" s="605"/>
      <c r="AU260" s="605"/>
    </row>
    <row r="261" spans="1:47" ht="29.1" customHeight="1" thickBot="1" x14ac:dyDescent="0.3">
      <c r="A261" s="597"/>
      <c r="B261" s="592"/>
      <c r="C261" s="598"/>
      <c r="D261" s="592"/>
      <c r="E261" s="598"/>
      <c r="F261" s="591"/>
      <c r="G261" s="591"/>
      <c r="H261" s="599"/>
      <c r="I261" s="600"/>
      <c r="J261" s="600"/>
      <c r="K261" s="600"/>
      <c r="L261" s="592"/>
      <c r="M261" s="592"/>
      <c r="N261" s="592"/>
      <c r="O261" s="592"/>
      <c r="P261" s="591"/>
      <c r="Q261" s="592"/>
      <c r="R261" s="592"/>
      <c r="S261" s="592"/>
      <c r="T261" s="592"/>
      <c r="U261" s="591"/>
      <c r="V261" s="598"/>
      <c r="W261" s="592"/>
      <c r="X261" s="592"/>
      <c r="Y261" s="592"/>
      <c r="Z261" s="592"/>
      <c r="AA261" s="592"/>
      <c r="AB261" s="601"/>
      <c r="AC261" s="601"/>
      <c r="AD261" s="602"/>
      <c r="AE261" s="601"/>
      <c r="AF261" s="601"/>
      <c r="AG261" s="605"/>
      <c r="AH261" s="605"/>
      <c r="AI261" s="605"/>
      <c r="AJ261" s="605"/>
      <c r="AK261" s="605"/>
      <c r="AL261" s="605"/>
      <c r="AM261" s="605"/>
      <c r="AN261" s="605"/>
      <c r="AO261" s="605"/>
      <c r="AP261" s="605"/>
      <c r="AQ261" s="605"/>
      <c r="AR261" s="605"/>
      <c r="AS261" s="605"/>
      <c r="AT261" s="605"/>
      <c r="AU261" s="605"/>
    </row>
    <row r="262" spans="1:47" ht="29.1" customHeight="1" thickBot="1" x14ac:dyDescent="0.3">
      <c r="A262" s="597"/>
      <c r="B262" s="592"/>
      <c r="C262" s="598"/>
      <c r="D262" s="592"/>
      <c r="E262" s="598"/>
      <c r="F262" s="591"/>
      <c r="G262" s="591"/>
      <c r="H262" s="599"/>
      <c r="I262" s="600"/>
      <c r="J262" s="600"/>
      <c r="K262" s="600"/>
      <c r="L262" s="592"/>
      <c r="M262" s="592"/>
      <c r="N262" s="592"/>
      <c r="O262" s="592"/>
      <c r="P262" s="591"/>
      <c r="Q262" s="592"/>
      <c r="R262" s="592"/>
      <c r="S262" s="592"/>
      <c r="T262" s="592"/>
      <c r="U262" s="591"/>
      <c r="V262" s="598"/>
      <c r="W262" s="592"/>
      <c r="X262" s="592"/>
      <c r="Y262" s="592"/>
      <c r="Z262" s="592"/>
      <c r="AA262" s="592"/>
      <c r="AB262" s="601"/>
      <c r="AC262" s="601"/>
      <c r="AD262" s="602"/>
      <c r="AE262" s="601"/>
      <c r="AF262" s="601"/>
      <c r="AG262" s="605"/>
      <c r="AH262" s="605"/>
      <c r="AI262" s="605"/>
      <c r="AJ262" s="605"/>
      <c r="AK262" s="605"/>
      <c r="AL262" s="605"/>
      <c r="AM262" s="605"/>
      <c r="AN262" s="605"/>
      <c r="AO262" s="605"/>
      <c r="AP262" s="605"/>
      <c r="AQ262" s="605"/>
      <c r="AR262" s="605"/>
      <c r="AS262" s="605"/>
      <c r="AT262" s="605"/>
      <c r="AU262" s="605"/>
    </row>
    <row r="263" spans="1:47" ht="29.1" customHeight="1" thickBot="1" x14ac:dyDescent="0.3">
      <c r="A263" s="597"/>
      <c r="B263" s="592"/>
      <c r="C263" s="598"/>
      <c r="D263" s="592"/>
      <c r="E263" s="598"/>
      <c r="F263" s="591"/>
      <c r="G263" s="591"/>
      <c r="H263" s="599"/>
      <c r="I263" s="600"/>
      <c r="J263" s="600"/>
      <c r="K263" s="600"/>
      <c r="L263" s="592"/>
      <c r="M263" s="592"/>
      <c r="N263" s="592"/>
      <c r="O263" s="592"/>
      <c r="P263" s="591"/>
      <c r="Q263" s="592"/>
      <c r="R263" s="592"/>
      <c r="S263" s="592"/>
      <c r="T263" s="592"/>
      <c r="U263" s="591"/>
      <c r="V263" s="598"/>
      <c r="W263" s="592"/>
      <c r="X263" s="592"/>
      <c r="Y263" s="592"/>
      <c r="Z263" s="592"/>
      <c r="AA263" s="592"/>
      <c r="AB263" s="601"/>
      <c r="AC263" s="601"/>
      <c r="AD263" s="602"/>
      <c r="AE263" s="601"/>
      <c r="AF263" s="601"/>
      <c r="AG263" s="605"/>
      <c r="AH263" s="605"/>
      <c r="AI263" s="605"/>
      <c r="AJ263" s="605"/>
      <c r="AK263" s="605"/>
      <c r="AL263" s="605"/>
      <c r="AM263" s="605"/>
      <c r="AN263" s="605"/>
      <c r="AO263" s="605"/>
      <c r="AP263" s="605"/>
      <c r="AQ263" s="605"/>
      <c r="AR263" s="605"/>
      <c r="AS263" s="605"/>
      <c r="AT263" s="605"/>
      <c r="AU263" s="605"/>
    </row>
    <row r="264" spans="1:47" ht="29.1" customHeight="1" thickBot="1" x14ac:dyDescent="0.3">
      <c r="A264" s="597"/>
      <c r="B264" s="592"/>
      <c r="C264" s="598"/>
      <c r="D264" s="592"/>
      <c r="E264" s="598"/>
      <c r="F264" s="591"/>
      <c r="G264" s="591"/>
      <c r="H264" s="599"/>
      <c r="I264" s="600"/>
      <c r="J264" s="600"/>
      <c r="K264" s="600"/>
      <c r="L264" s="592"/>
      <c r="M264" s="592"/>
      <c r="N264" s="592"/>
      <c r="O264" s="592"/>
      <c r="P264" s="591"/>
      <c r="Q264" s="592"/>
      <c r="R264" s="592"/>
      <c r="S264" s="592"/>
      <c r="T264" s="592"/>
      <c r="U264" s="591"/>
      <c r="V264" s="598"/>
      <c r="W264" s="592"/>
      <c r="X264" s="592"/>
      <c r="Y264" s="592"/>
      <c r="Z264" s="592"/>
      <c r="AA264" s="592"/>
      <c r="AB264" s="601"/>
      <c r="AC264" s="601"/>
      <c r="AD264" s="602"/>
      <c r="AE264" s="601"/>
      <c r="AF264" s="601"/>
      <c r="AG264" s="605"/>
      <c r="AH264" s="605"/>
      <c r="AI264" s="605"/>
      <c r="AJ264" s="605"/>
      <c r="AK264" s="605"/>
      <c r="AL264" s="605"/>
      <c r="AM264" s="605"/>
      <c r="AN264" s="605"/>
      <c r="AO264" s="605"/>
      <c r="AP264" s="605"/>
      <c r="AQ264" s="605"/>
      <c r="AR264" s="605"/>
      <c r="AS264" s="605"/>
      <c r="AT264" s="605"/>
      <c r="AU264" s="605"/>
    </row>
    <row r="265" spans="1:47" ht="29.1" customHeight="1" thickBot="1" x14ac:dyDescent="0.3">
      <c r="A265" s="597"/>
      <c r="B265" s="592"/>
      <c r="C265" s="598"/>
      <c r="D265" s="592"/>
      <c r="E265" s="598"/>
      <c r="F265" s="591"/>
      <c r="G265" s="591"/>
      <c r="H265" s="599"/>
      <c r="I265" s="600"/>
      <c r="J265" s="600"/>
      <c r="K265" s="600"/>
      <c r="L265" s="592"/>
      <c r="M265" s="592"/>
      <c r="N265" s="592"/>
      <c r="O265" s="592"/>
      <c r="P265" s="591"/>
      <c r="Q265" s="592"/>
      <c r="R265" s="592"/>
      <c r="S265" s="592"/>
      <c r="T265" s="592"/>
      <c r="U265" s="591"/>
      <c r="V265" s="598"/>
      <c r="W265" s="592"/>
      <c r="X265" s="592"/>
      <c r="Y265" s="592"/>
      <c r="Z265" s="592"/>
      <c r="AA265" s="592"/>
      <c r="AB265" s="601"/>
      <c r="AC265" s="601"/>
      <c r="AD265" s="602"/>
      <c r="AE265" s="601"/>
      <c r="AF265" s="601"/>
      <c r="AG265" s="605"/>
      <c r="AH265" s="605"/>
      <c r="AI265" s="605"/>
      <c r="AJ265" s="605"/>
      <c r="AK265" s="605"/>
      <c r="AL265" s="605"/>
      <c r="AM265" s="605"/>
      <c r="AN265" s="605"/>
      <c r="AO265" s="605"/>
      <c r="AP265" s="605"/>
      <c r="AQ265" s="605"/>
      <c r="AR265" s="605"/>
      <c r="AS265" s="605"/>
      <c r="AT265" s="605"/>
      <c r="AU265" s="605"/>
    </row>
    <row r="266" spans="1:47" ht="29.1" customHeight="1" thickBot="1" x14ac:dyDescent="0.3">
      <c r="A266" s="597"/>
      <c r="B266" s="592"/>
      <c r="C266" s="598"/>
      <c r="D266" s="592"/>
      <c r="E266" s="598"/>
      <c r="F266" s="591"/>
      <c r="G266" s="591"/>
      <c r="H266" s="599"/>
      <c r="I266" s="600"/>
      <c r="J266" s="600"/>
      <c r="K266" s="600"/>
      <c r="L266" s="592"/>
      <c r="M266" s="592"/>
      <c r="N266" s="592"/>
      <c r="O266" s="592"/>
      <c r="P266" s="591"/>
      <c r="Q266" s="592"/>
      <c r="R266" s="592"/>
      <c r="S266" s="592"/>
      <c r="T266" s="592"/>
      <c r="U266" s="591"/>
      <c r="V266" s="598"/>
      <c r="W266" s="592"/>
      <c r="X266" s="592"/>
      <c r="Y266" s="592"/>
      <c r="Z266" s="592"/>
      <c r="AA266" s="592"/>
      <c r="AB266" s="601"/>
      <c r="AC266" s="601"/>
      <c r="AD266" s="602"/>
      <c r="AE266" s="601"/>
      <c r="AF266" s="601"/>
      <c r="AG266" s="605"/>
      <c r="AH266" s="605"/>
      <c r="AI266" s="605"/>
      <c r="AJ266" s="605"/>
      <c r="AK266" s="605"/>
      <c r="AL266" s="605"/>
      <c r="AM266" s="605"/>
      <c r="AN266" s="605"/>
      <c r="AO266" s="605"/>
      <c r="AP266" s="605"/>
      <c r="AQ266" s="605"/>
      <c r="AR266" s="605"/>
      <c r="AS266" s="605"/>
      <c r="AT266" s="605"/>
      <c r="AU266" s="605"/>
    </row>
    <row r="267" spans="1:47" ht="29.1" customHeight="1" thickBot="1" x14ac:dyDescent="0.3">
      <c r="A267" s="597"/>
      <c r="B267" s="592"/>
      <c r="C267" s="598"/>
      <c r="D267" s="592"/>
      <c r="E267" s="598"/>
      <c r="F267" s="591"/>
      <c r="G267" s="591"/>
      <c r="H267" s="599"/>
      <c r="I267" s="600"/>
      <c r="J267" s="600"/>
      <c r="K267" s="600"/>
      <c r="L267" s="592"/>
      <c r="M267" s="592"/>
      <c r="N267" s="592"/>
      <c r="O267" s="592"/>
      <c r="P267" s="591"/>
      <c r="Q267" s="592"/>
      <c r="R267" s="592"/>
      <c r="S267" s="592"/>
      <c r="T267" s="592"/>
      <c r="U267" s="591"/>
      <c r="V267" s="598"/>
      <c r="W267" s="592"/>
      <c r="X267" s="592"/>
      <c r="Y267" s="592"/>
      <c r="Z267" s="592"/>
      <c r="AA267" s="592"/>
      <c r="AB267" s="601"/>
      <c r="AC267" s="601"/>
      <c r="AD267" s="602"/>
      <c r="AE267" s="601"/>
      <c r="AF267" s="601"/>
      <c r="AG267" s="605"/>
      <c r="AH267" s="605"/>
      <c r="AI267" s="605"/>
      <c r="AJ267" s="605"/>
      <c r="AK267" s="605"/>
      <c r="AL267" s="605"/>
      <c r="AM267" s="605"/>
      <c r="AN267" s="605"/>
      <c r="AO267" s="605"/>
      <c r="AP267" s="605"/>
      <c r="AQ267" s="605"/>
      <c r="AR267" s="605"/>
      <c r="AS267" s="605"/>
      <c r="AT267" s="605"/>
      <c r="AU267" s="605"/>
    </row>
    <row r="268" spans="1:47" ht="29.1" customHeight="1" thickBot="1" x14ac:dyDescent="0.3">
      <c r="A268" s="597"/>
      <c r="B268" s="592"/>
      <c r="C268" s="598"/>
      <c r="D268" s="592"/>
      <c r="E268" s="598"/>
      <c r="F268" s="591"/>
      <c r="G268" s="591"/>
      <c r="H268" s="599"/>
      <c r="I268" s="600"/>
      <c r="J268" s="600"/>
      <c r="K268" s="600"/>
      <c r="L268" s="592"/>
      <c r="M268" s="592"/>
      <c r="N268" s="592"/>
      <c r="O268" s="592"/>
      <c r="P268" s="591"/>
      <c r="Q268" s="592"/>
      <c r="R268" s="592"/>
      <c r="S268" s="592"/>
      <c r="T268" s="592"/>
      <c r="U268" s="591"/>
      <c r="V268" s="598"/>
      <c r="W268" s="592"/>
      <c r="X268" s="592"/>
      <c r="Y268" s="592"/>
      <c r="Z268" s="592"/>
      <c r="AA268" s="592"/>
      <c r="AB268" s="601"/>
      <c r="AC268" s="601"/>
      <c r="AD268" s="602"/>
      <c r="AE268" s="601"/>
      <c r="AF268" s="601"/>
      <c r="AG268" s="605"/>
      <c r="AH268" s="605"/>
      <c r="AI268" s="605"/>
      <c r="AJ268" s="605"/>
      <c r="AK268" s="605"/>
      <c r="AL268" s="605"/>
      <c r="AM268" s="605"/>
      <c r="AN268" s="605"/>
      <c r="AO268" s="605"/>
      <c r="AP268" s="605"/>
      <c r="AQ268" s="605"/>
      <c r="AR268" s="605"/>
      <c r="AS268" s="605"/>
      <c r="AT268" s="605"/>
      <c r="AU268" s="605"/>
    </row>
    <row r="269" spans="1:47" ht="29.1" customHeight="1" thickBot="1" x14ac:dyDescent="0.3">
      <c r="A269" s="597"/>
      <c r="B269" s="592"/>
      <c r="C269" s="598"/>
      <c r="D269" s="592"/>
      <c r="E269" s="598"/>
      <c r="F269" s="591"/>
      <c r="G269" s="591"/>
      <c r="H269" s="599"/>
      <c r="I269" s="600"/>
      <c r="J269" s="600"/>
      <c r="K269" s="600"/>
      <c r="L269" s="592"/>
      <c r="M269" s="592"/>
      <c r="N269" s="592"/>
      <c r="O269" s="592"/>
      <c r="P269" s="591"/>
      <c r="Q269" s="592"/>
      <c r="R269" s="592"/>
      <c r="S269" s="592"/>
      <c r="T269" s="592"/>
      <c r="U269" s="591"/>
      <c r="V269" s="598"/>
      <c r="W269" s="592"/>
      <c r="X269" s="592"/>
      <c r="Y269" s="592"/>
      <c r="Z269" s="592"/>
      <c r="AA269" s="592"/>
      <c r="AB269" s="601"/>
      <c r="AC269" s="601"/>
      <c r="AD269" s="602"/>
      <c r="AE269" s="601"/>
      <c r="AF269" s="601"/>
      <c r="AG269" s="605"/>
      <c r="AH269" s="605"/>
      <c r="AI269" s="605"/>
      <c r="AJ269" s="605"/>
      <c r="AK269" s="605"/>
      <c r="AL269" s="605"/>
      <c r="AM269" s="605"/>
      <c r="AN269" s="605"/>
      <c r="AO269" s="605"/>
      <c r="AP269" s="605"/>
      <c r="AQ269" s="605"/>
      <c r="AR269" s="605"/>
      <c r="AS269" s="605"/>
      <c r="AT269" s="605"/>
      <c r="AU269" s="605"/>
    </row>
    <row r="270" spans="1:47" ht="29.1" customHeight="1" thickBot="1" x14ac:dyDescent="0.3">
      <c r="A270" s="597"/>
      <c r="B270" s="592"/>
      <c r="C270" s="598"/>
      <c r="D270" s="592"/>
      <c r="E270" s="598"/>
      <c r="F270" s="591"/>
      <c r="G270" s="591"/>
      <c r="H270" s="599"/>
      <c r="I270" s="600"/>
      <c r="J270" s="600"/>
      <c r="K270" s="600"/>
      <c r="L270" s="592"/>
      <c r="M270" s="592"/>
      <c r="N270" s="592"/>
      <c r="O270" s="592"/>
      <c r="P270" s="591"/>
      <c r="Q270" s="592"/>
      <c r="R270" s="592"/>
      <c r="S270" s="592"/>
      <c r="T270" s="592"/>
      <c r="U270" s="591"/>
      <c r="V270" s="598"/>
      <c r="W270" s="592"/>
      <c r="X270" s="592"/>
      <c r="Y270" s="592"/>
      <c r="Z270" s="592"/>
      <c r="AA270" s="592"/>
      <c r="AB270" s="601"/>
      <c r="AC270" s="601"/>
      <c r="AD270" s="602"/>
      <c r="AE270" s="601"/>
      <c r="AF270" s="601"/>
      <c r="AG270" s="605"/>
      <c r="AH270" s="605"/>
      <c r="AI270" s="605"/>
      <c r="AJ270" s="605"/>
      <c r="AK270" s="605"/>
      <c r="AL270" s="605"/>
      <c r="AM270" s="605"/>
      <c r="AN270" s="605"/>
      <c r="AO270" s="605"/>
      <c r="AP270" s="605"/>
      <c r="AQ270" s="605"/>
      <c r="AR270" s="605"/>
      <c r="AS270" s="605"/>
      <c r="AT270" s="605"/>
      <c r="AU270" s="605"/>
    </row>
    <row r="271" spans="1:47" ht="29.1" customHeight="1" thickBot="1" x14ac:dyDescent="0.3">
      <c r="A271" s="597"/>
      <c r="B271" s="592"/>
      <c r="C271" s="598"/>
      <c r="D271" s="592"/>
      <c r="E271" s="598"/>
      <c r="F271" s="591"/>
      <c r="G271" s="591"/>
      <c r="H271" s="599"/>
      <c r="I271" s="600"/>
      <c r="J271" s="600"/>
      <c r="K271" s="600"/>
      <c r="L271" s="592"/>
      <c r="M271" s="592"/>
      <c r="N271" s="592"/>
      <c r="O271" s="592"/>
      <c r="P271" s="591"/>
      <c r="Q271" s="592"/>
      <c r="R271" s="592"/>
      <c r="S271" s="592"/>
      <c r="T271" s="592"/>
      <c r="U271" s="591"/>
      <c r="V271" s="598"/>
      <c r="W271" s="592"/>
      <c r="X271" s="592"/>
      <c r="Y271" s="592"/>
      <c r="Z271" s="592"/>
      <c r="AA271" s="592"/>
      <c r="AB271" s="601"/>
      <c r="AC271" s="601"/>
      <c r="AD271" s="602"/>
      <c r="AE271" s="601"/>
      <c r="AF271" s="601"/>
      <c r="AG271" s="605"/>
      <c r="AH271" s="605"/>
      <c r="AI271" s="605"/>
      <c r="AJ271" s="605"/>
      <c r="AK271" s="605"/>
      <c r="AL271" s="605"/>
      <c r="AM271" s="605"/>
      <c r="AN271" s="605"/>
      <c r="AO271" s="605"/>
      <c r="AP271" s="605"/>
      <c r="AQ271" s="605"/>
      <c r="AR271" s="605"/>
      <c r="AS271" s="605"/>
      <c r="AT271" s="605"/>
      <c r="AU271" s="605"/>
    </row>
    <row r="272" spans="1:47" ht="29.1" customHeight="1" thickBot="1" x14ac:dyDescent="0.3">
      <c r="A272" s="597"/>
      <c r="B272" s="592"/>
      <c r="C272" s="598"/>
      <c r="D272" s="592"/>
      <c r="E272" s="598"/>
      <c r="F272" s="591"/>
      <c r="G272" s="591"/>
      <c r="H272" s="599"/>
      <c r="I272" s="600"/>
      <c r="J272" s="600"/>
      <c r="K272" s="600"/>
      <c r="L272" s="592"/>
      <c r="M272" s="592"/>
      <c r="N272" s="592"/>
      <c r="O272" s="592"/>
      <c r="P272" s="591"/>
      <c r="Q272" s="592"/>
      <c r="R272" s="592"/>
      <c r="S272" s="592"/>
      <c r="T272" s="592"/>
      <c r="U272" s="591"/>
      <c r="V272" s="598"/>
      <c r="W272" s="592"/>
      <c r="X272" s="592"/>
      <c r="Y272" s="592"/>
      <c r="Z272" s="592"/>
      <c r="AA272" s="592"/>
      <c r="AB272" s="601"/>
      <c r="AC272" s="601"/>
      <c r="AD272" s="602"/>
      <c r="AE272" s="601"/>
      <c r="AF272" s="601"/>
      <c r="AG272" s="605"/>
      <c r="AH272" s="605"/>
      <c r="AI272" s="605"/>
      <c r="AJ272" s="605"/>
      <c r="AK272" s="605"/>
      <c r="AL272" s="605"/>
      <c r="AM272" s="605"/>
      <c r="AN272" s="605"/>
      <c r="AO272" s="605"/>
      <c r="AP272" s="605"/>
      <c r="AQ272" s="605"/>
      <c r="AR272" s="605"/>
      <c r="AS272" s="605"/>
      <c r="AT272" s="605"/>
      <c r="AU272" s="605"/>
    </row>
    <row r="273" spans="1:47" ht="29.1" customHeight="1" thickBot="1" x14ac:dyDescent="0.3">
      <c r="A273" s="597"/>
      <c r="B273" s="592"/>
      <c r="C273" s="598"/>
      <c r="D273" s="592"/>
      <c r="E273" s="598"/>
      <c r="F273" s="591"/>
      <c r="G273" s="591"/>
      <c r="H273" s="599"/>
      <c r="I273" s="600"/>
      <c r="J273" s="600"/>
      <c r="K273" s="600"/>
      <c r="L273" s="592"/>
      <c r="M273" s="592"/>
      <c r="N273" s="592"/>
      <c r="O273" s="592"/>
      <c r="P273" s="591"/>
      <c r="Q273" s="592"/>
      <c r="R273" s="592"/>
      <c r="S273" s="592"/>
      <c r="T273" s="592"/>
      <c r="U273" s="591"/>
      <c r="V273" s="598"/>
      <c r="W273" s="592"/>
      <c r="X273" s="592"/>
      <c r="Y273" s="592"/>
      <c r="Z273" s="592"/>
      <c r="AA273" s="592"/>
      <c r="AB273" s="601"/>
      <c r="AC273" s="601"/>
      <c r="AD273" s="602"/>
      <c r="AE273" s="601"/>
      <c r="AF273" s="601"/>
      <c r="AG273" s="605"/>
      <c r="AH273" s="605"/>
      <c r="AI273" s="605"/>
      <c r="AJ273" s="605"/>
      <c r="AK273" s="605"/>
      <c r="AL273" s="605"/>
      <c r="AM273" s="605"/>
      <c r="AN273" s="605"/>
      <c r="AO273" s="605"/>
      <c r="AP273" s="605"/>
      <c r="AQ273" s="605"/>
      <c r="AR273" s="605"/>
      <c r="AS273" s="605"/>
      <c r="AT273" s="605"/>
      <c r="AU273" s="605"/>
    </row>
    <row r="274" spans="1:47" ht="29.1" customHeight="1" thickBot="1" x14ac:dyDescent="0.3">
      <c r="A274" s="597"/>
      <c r="B274" s="592"/>
      <c r="C274" s="598"/>
      <c r="D274" s="592"/>
      <c r="E274" s="598"/>
      <c r="F274" s="591"/>
      <c r="G274" s="591"/>
      <c r="H274" s="599"/>
      <c r="I274" s="600"/>
      <c r="J274" s="600"/>
      <c r="K274" s="600"/>
      <c r="L274" s="592"/>
      <c r="M274" s="592"/>
      <c r="N274" s="592"/>
      <c r="O274" s="592"/>
      <c r="P274" s="591"/>
      <c r="Q274" s="592"/>
      <c r="R274" s="592"/>
      <c r="S274" s="592"/>
      <c r="T274" s="592"/>
      <c r="U274" s="591"/>
      <c r="V274" s="598"/>
      <c r="W274" s="592"/>
      <c r="X274" s="592"/>
      <c r="Y274" s="592"/>
      <c r="Z274" s="592"/>
      <c r="AA274" s="592"/>
      <c r="AB274" s="601"/>
      <c r="AC274" s="601"/>
      <c r="AD274" s="602"/>
      <c r="AE274" s="601"/>
      <c r="AF274" s="601"/>
      <c r="AG274" s="605"/>
      <c r="AH274" s="605"/>
      <c r="AI274" s="605"/>
      <c r="AJ274" s="605"/>
      <c r="AK274" s="605"/>
      <c r="AL274" s="605"/>
      <c r="AM274" s="605"/>
      <c r="AN274" s="605"/>
      <c r="AO274" s="605"/>
      <c r="AP274" s="605"/>
      <c r="AQ274" s="605"/>
      <c r="AR274" s="605"/>
      <c r="AS274" s="605"/>
      <c r="AT274" s="605"/>
      <c r="AU274" s="605"/>
    </row>
    <row r="275" spans="1:47" ht="29.1" customHeight="1" thickBot="1" x14ac:dyDescent="0.3">
      <c r="A275" s="597"/>
      <c r="B275" s="592"/>
      <c r="C275" s="598"/>
      <c r="D275" s="592"/>
      <c r="E275" s="598"/>
      <c r="F275" s="591"/>
      <c r="G275" s="591"/>
      <c r="H275" s="599"/>
      <c r="I275" s="600"/>
      <c r="J275" s="600"/>
      <c r="K275" s="600"/>
      <c r="L275" s="592"/>
      <c r="M275" s="592"/>
      <c r="N275" s="592"/>
      <c r="O275" s="592"/>
      <c r="P275" s="591"/>
      <c r="Q275" s="592"/>
      <c r="R275" s="592"/>
      <c r="S275" s="592"/>
      <c r="T275" s="592"/>
      <c r="U275" s="591"/>
      <c r="V275" s="598"/>
      <c r="W275" s="592"/>
      <c r="X275" s="592"/>
      <c r="Y275" s="592"/>
      <c r="Z275" s="592"/>
      <c r="AA275" s="592"/>
      <c r="AB275" s="601"/>
      <c r="AC275" s="601"/>
      <c r="AD275" s="602"/>
      <c r="AE275" s="601"/>
      <c r="AF275" s="601"/>
      <c r="AG275" s="605"/>
      <c r="AH275" s="605"/>
      <c r="AI275" s="605"/>
      <c r="AJ275" s="605"/>
      <c r="AK275" s="605"/>
      <c r="AL275" s="605"/>
      <c r="AM275" s="605"/>
      <c r="AN275" s="605"/>
      <c r="AO275" s="605"/>
      <c r="AP275" s="605"/>
      <c r="AQ275" s="605"/>
      <c r="AR275" s="605"/>
      <c r="AS275" s="605"/>
      <c r="AT275" s="605"/>
      <c r="AU275" s="605"/>
    </row>
    <row r="276" spans="1:47" ht="29.1" customHeight="1" thickBot="1" x14ac:dyDescent="0.3">
      <c r="A276" s="597"/>
      <c r="B276" s="592"/>
      <c r="C276" s="598"/>
      <c r="D276" s="592"/>
      <c r="E276" s="598"/>
      <c r="F276" s="591"/>
      <c r="G276" s="591"/>
      <c r="H276" s="599"/>
      <c r="I276" s="600"/>
      <c r="J276" s="600"/>
      <c r="K276" s="600"/>
      <c r="L276" s="592"/>
      <c r="M276" s="592"/>
      <c r="N276" s="592"/>
      <c r="O276" s="592"/>
      <c r="P276" s="591"/>
      <c r="Q276" s="592"/>
      <c r="R276" s="592"/>
      <c r="S276" s="592"/>
      <c r="T276" s="592"/>
      <c r="U276" s="591"/>
      <c r="V276" s="598"/>
      <c r="W276" s="592"/>
      <c r="X276" s="592"/>
      <c r="Y276" s="592"/>
      <c r="Z276" s="592"/>
      <c r="AA276" s="592"/>
      <c r="AB276" s="601"/>
      <c r="AC276" s="601"/>
      <c r="AD276" s="602"/>
      <c r="AE276" s="601"/>
      <c r="AF276" s="601"/>
      <c r="AG276" s="605"/>
      <c r="AH276" s="605"/>
      <c r="AI276" s="605"/>
      <c r="AJ276" s="605"/>
      <c r="AK276" s="605"/>
      <c r="AL276" s="605"/>
      <c r="AM276" s="605"/>
      <c r="AN276" s="605"/>
      <c r="AO276" s="605"/>
      <c r="AP276" s="605"/>
      <c r="AQ276" s="605"/>
      <c r="AR276" s="605"/>
      <c r="AS276" s="605"/>
      <c r="AT276" s="605"/>
      <c r="AU276" s="605"/>
    </row>
    <row r="277" spans="1:47" ht="29.1" customHeight="1" thickBot="1" x14ac:dyDescent="0.3">
      <c r="A277" s="597"/>
      <c r="B277" s="592"/>
      <c r="C277" s="598"/>
      <c r="D277" s="592"/>
      <c r="E277" s="598"/>
      <c r="F277" s="591"/>
      <c r="G277" s="591"/>
      <c r="H277" s="599"/>
      <c r="I277" s="600"/>
      <c r="J277" s="600"/>
      <c r="K277" s="600"/>
      <c r="L277" s="592"/>
      <c r="M277" s="592"/>
      <c r="N277" s="592"/>
      <c r="O277" s="592"/>
      <c r="P277" s="591"/>
      <c r="Q277" s="592"/>
      <c r="R277" s="592"/>
      <c r="S277" s="592"/>
      <c r="T277" s="592"/>
      <c r="U277" s="591"/>
      <c r="V277" s="598"/>
      <c r="W277" s="592"/>
      <c r="X277" s="592"/>
      <c r="Y277" s="592"/>
      <c r="Z277" s="592"/>
      <c r="AA277" s="592"/>
      <c r="AB277" s="601"/>
      <c r="AC277" s="601"/>
      <c r="AD277" s="602"/>
      <c r="AE277" s="601"/>
      <c r="AF277" s="601"/>
      <c r="AG277" s="605"/>
      <c r="AH277" s="605"/>
      <c r="AI277" s="605"/>
      <c r="AJ277" s="605"/>
      <c r="AK277" s="605"/>
      <c r="AL277" s="605"/>
      <c r="AM277" s="605"/>
      <c r="AN277" s="605"/>
      <c r="AO277" s="605"/>
      <c r="AP277" s="605"/>
      <c r="AQ277" s="605"/>
      <c r="AR277" s="605"/>
      <c r="AS277" s="605"/>
      <c r="AT277" s="605"/>
      <c r="AU277" s="605"/>
    </row>
    <row r="278" spans="1:47" ht="29.1" customHeight="1" thickBot="1" x14ac:dyDescent="0.3">
      <c r="A278" s="597"/>
      <c r="B278" s="592"/>
      <c r="C278" s="598"/>
      <c r="D278" s="592"/>
      <c r="E278" s="598"/>
      <c r="F278" s="591"/>
      <c r="G278" s="591"/>
      <c r="H278" s="599"/>
      <c r="I278" s="600"/>
      <c r="J278" s="600"/>
      <c r="K278" s="600"/>
      <c r="L278" s="592"/>
      <c r="M278" s="592"/>
      <c r="N278" s="592"/>
      <c r="O278" s="592"/>
      <c r="P278" s="591"/>
      <c r="Q278" s="592"/>
      <c r="R278" s="592"/>
      <c r="S278" s="592"/>
      <c r="T278" s="592"/>
      <c r="U278" s="591"/>
      <c r="V278" s="598"/>
      <c r="W278" s="592"/>
      <c r="X278" s="592"/>
      <c r="Y278" s="592"/>
      <c r="Z278" s="592"/>
      <c r="AA278" s="592"/>
      <c r="AB278" s="601"/>
      <c r="AC278" s="601"/>
      <c r="AD278" s="602"/>
      <c r="AE278" s="601"/>
      <c r="AF278" s="601"/>
      <c r="AG278" s="605"/>
      <c r="AH278" s="605"/>
      <c r="AI278" s="605"/>
      <c r="AJ278" s="605"/>
      <c r="AK278" s="605"/>
      <c r="AL278" s="605"/>
      <c r="AM278" s="605"/>
      <c r="AN278" s="605"/>
      <c r="AO278" s="605"/>
      <c r="AP278" s="605"/>
      <c r="AQ278" s="605"/>
      <c r="AR278" s="605"/>
      <c r="AS278" s="605"/>
      <c r="AT278" s="605"/>
      <c r="AU278" s="605"/>
    </row>
    <row r="279" spans="1:47" ht="29.1" customHeight="1" thickBot="1" x14ac:dyDescent="0.3">
      <c r="A279" s="597"/>
      <c r="B279" s="592"/>
      <c r="C279" s="598"/>
      <c r="D279" s="592"/>
      <c r="E279" s="598"/>
      <c r="F279" s="591"/>
      <c r="G279" s="591"/>
      <c r="H279" s="599"/>
      <c r="I279" s="600"/>
      <c r="J279" s="600"/>
      <c r="K279" s="600"/>
      <c r="L279" s="592"/>
      <c r="M279" s="592"/>
      <c r="N279" s="592"/>
      <c r="O279" s="592"/>
      <c r="P279" s="591"/>
      <c r="Q279" s="592"/>
      <c r="R279" s="592"/>
      <c r="S279" s="592"/>
      <c r="T279" s="592"/>
      <c r="U279" s="591"/>
      <c r="V279" s="598"/>
      <c r="W279" s="592"/>
      <c r="X279" s="592"/>
      <c r="Y279" s="592"/>
      <c r="Z279" s="592"/>
      <c r="AA279" s="592"/>
      <c r="AB279" s="601"/>
      <c r="AC279" s="601"/>
      <c r="AD279" s="602"/>
      <c r="AE279" s="601"/>
      <c r="AF279" s="601"/>
      <c r="AG279" s="605"/>
      <c r="AH279" s="605"/>
      <c r="AI279" s="605"/>
      <c r="AJ279" s="605"/>
      <c r="AK279" s="605"/>
      <c r="AL279" s="605"/>
      <c r="AM279" s="605"/>
      <c r="AN279" s="605"/>
      <c r="AO279" s="605"/>
      <c r="AP279" s="605"/>
      <c r="AQ279" s="605"/>
      <c r="AR279" s="605"/>
      <c r="AS279" s="605"/>
      <c r="AT279" s="605"/>
      <c r="AU279" s="605"/>
    </row>
    <row r="280" spans="1:47" ht="29.1" customHeight="1" thickBot="1" x14ac:dyDescent="0.3">
      <c r="A280" s="597"/>
      <c r="B280" s="592"/>
      <c r="C280" s="598"/>
      <c r="D280" s="592"/>
      <c r="E280" s="598"/>
      <c r="F280" s="591"/>
      <c r="G280" s="591"/>
      <c r="H280" s="599"/>
      <c r="I280" s="600"/>
      <c r="J280" s="600"/>
      <c r="K280" s="600"/>
      <c r="L280" s="592"/>
      <c r="M280" s="592"/>
      <c r="N280" s="592"/>
      <c r="O280" s="592"/>
      <c r="P280" s="591"/>
      <c r="Q280" s="592"/>
      <c r="R280" s="592"/>
      <c r="S280" s="592"/>
      <c r="T280" s="592"/>
      <c r="U280" s="591"/>
      <c r="V280" s="598"/>
      <c r="W280" s="592"/>
      <c r="X280" s="592"/>
      <c r="Y280" s="592"/>
      <c r="Z280" s="592"/>
      <c r="AA280" s="592"/>
      <c r="AB280" s="601"/>
      <c r="AC280" s="601"/>
      <c r="AD280" s="602"/>
      <c r="AE280" s="601"/>
      <c r="AF280" s="601"/>
      <c r="AG280" s="605"/>
      <c r="AH280" s="605"/>
      <c r="AI280" s="605"/>
      <c r="AJ280" s="605"/>
      <c r="AK280" s="605"/>
      <c r="AL280" s="605"/>
      <c r="AM280" s="605"/>
      <c r="AN280" s="605"/>
      <c r="AO280" s="605"/>
      <c r="AP280" s="605"/>
      <c r="AQ280" s="605"/>
      <c r="AR280" s="605"/>
      <c r="AS280" s="605"/>
      <c r="AT280" s="605"/>
      <c r="AU280" s="605"/>
    </row>
    <row r="281" spans="1:47" ht="29.1" customHeight="1" thickBot="1" x14ac:dyDescent="0.3">
      <c r="A281" s="597"/>
      <c r="B281" s="592"/>
      <c r="C281" s="598"/>
      <c r="D281" s="592"/>
      <c r="E281" s="598"/>
      <c r="F281" s="591"/>
      <c r="G281" s="591"/>
      <c r="H281" s="599"/>
      <c r="I281" s="600"/>
      <c r="J281" s="600"/>
      <c r="K281" s="600"/>
      <c r="L281" s="592"/>
      <c r="M281" s="592"/>
      <c r="N281" s="592"/>
      <c r="O281" s="592"/>
      <c r="P281" s="591"/>
      <c r="Q281" s="592"/>
      <c r="R281" s="592"/>
      <c r="S281" s="592"/>
      <c r="T281" s="592"/>
      <c r="U281" s="591"/>
      <c r="V281" s="598"/>
      <c r="W281" s="592"/>
      <c r="X281" s="592"/>
      <c r="Y281" s="592"/>
      <c r="Z281" s="592"/>
      <c r="AA281" s="592"/>
      <c r="AB281" s="601"/>
      <c r="AC281" s="601"/>
      <c r="AD281" s="602"/>
      <c r="AE281" s="601"/>
      <c r="AF281" s="601"/>
      <c r="AG281" s="605"/>
      <c r="AH281" s="605"/>
      <c r="AI281" s="605"/>
      <c r="AJ281" s="605"/>
      <c r="AK281" s="605"/>
      <c r="AL281" s="605"/>
      <c r="AM281" s="605"/>
      <c r="AN281" s="605"/>
      <c r="AO281" s="605"/>
      <c r="AP281" s="605"/>
      <c r="AQ281" s="605"/>
      <c r="AR281" s="605"/>
      <c r="AS281" s="605"/>
      <c r="AT281" s="605"/>
      <c r="AU281" s="605"/>
    </row>
    <row r="282" spans="1:47" ht="29.1" customHeight="1" thickBot="1" x14ac:dyDescent="0.3">
      <c r="A282" s="597"/>
      <c r="B282" s="592"/>
      <c r="C282" s="598"/>
      <c r="D282" s="592"/>
      <c r="E282" s="598"/>
      <c r="F282" s="591"/>
      <c r="G282" s="591"/>
      <c r="H282" s="599"/>
      <c r="I282" s="600"/>
      <c r="J282" s="600"/>
      <c r="K282" s="600"/>
      <c r="L282" s="592"/>
      <c r="M282" s="592"/>
      <c r="N282" s="592"/>
      <c r="O282" s="592"/>
      <c r="P282" s="591"/>
      <c r="Q282" s="592"/>
      <c r="R282" s="592"/>
      <c r="S282" s="592"/>
      <c r="T282" s="592"/>
      <c r="U282" s="591"/>
      <c r="V282" s="598"/>
      <c r="W282" s="592"/>
      <c r="X282" s="592"/>
      <c r="Y282" s="592"/>
      <c r="Z282" s="592"/>
      <c r="AA282" s="592"/>
      <c r="AB282" s="601"/>
      <c r="AC282" s="601"/>
      <c r="AD282" s="602"/>
      <c r="AE282" s="601"/>
      <c r="AF282" s="601"/>
      <c r="AG282" s="605"/>
      <c r="AH282" s="605"/>
      <c r="AI282" s="605"/>
      <c r="AJ282" s="605"/>
      <c r="AK282" s="605"/>
      <c r="AL282" s="605"/>
      <c r="AM282" s="605"/>
      <c r="AN282" s="605"/>
      <c r="AO282" s="605"/>
      <c r="AP282" s="605"/>
      <c r="AQ282" s="605"/>
      <c r="AR282" s="605"/>
      <c r="AS282" s="605"/>
      <c r="AT282" s="605"/>
      <c r="AU282" s="605"/>
    </row>
    <row r="283" spans="1:47" ht="29.1" customHeight="1" thickBot="1" x14ac:dyDescent="0.3">
      <c r="A283" s="597"/>
      <c r="B283" s="592"/>
      <c r="C283" s="598"/>
      <c r="D283" s="592"/>
      <c r="E283" s="598"/>
      <c r="F283" s="591"/>
      <c r="G283" s="591"/>
      <c r="H283" s="599"/>
      <c r="I283" s="600"/>
      <c r="J283" s="600"/>
      <c r="K283" s="600"/>
      <c r="L283" s="592"/>
      <c r="M283" s="592"/>
      <c r="N283" s="592"/>
      <c r="O283" s="592"/>
      <c r="P283" s="591"/>
      <c r="Q283" s="592"/>
      <c r="R283" s="592"/>
      <c r="S283" s="592"/>
      <c r="T283" s="592"/>
      <c r="U283" s="591"/>
      <c r="V283" s="598"/>
      <c r="W283" s="592"/>
      <c r="X283" s="592"/>
      <c r="Y283" s="592"/>
      <c r="Z283" s="592"/>
      <c r="AA283" s="592"/>
      <c r="AB283" s="601"/>
      <c r="AC283" s="601"/>
      <c r="AD283" s="602"/>
      <c r="AE283" s="601"/>
      <c r="AF283" s="601"/>
      <c r="AG283" s="605"/>
      <c r="AH283" s="605"/>
      <c r="AI283" s="605"/>
      <c r="AJ283" s="605"/>
      <c r="AK283" s="605"/>
      <c r="AL283" s="605"/>
      <c r="AM283" s="605"/>
      <c r="AN283" s="605"/>
      <c r="AO283" s="605"/>
      <c r="AP283" s="605"/>
      <c r="AQ283" s="605"/>
      <c r="AR283" s="605"/>
      <c r="AS283" s="605"/>
      <c r="AT283" s="605"/>
      <c r="AU283" s="605"/>
    </row>
    <row r="284" spans="1:47" ht="29.1" customHeight="1" thickBot="1" x14ac:dyDescent="0.3">
      <c r="A284" s="597"/>
      <c r="B284" s="592"/>
      <c r="C284" s="598"/>
      <c r="D284" s="592"/>
      <c r="E284" s="598"/>
      <c r="F284" s="591"/>
      <c r="G284" s="591"/>
      <c r="H284" s="599"/>
      <c r="I284" s="600"/>
      <c r="J284" s="600"/>
      <c r="K284" s="600"/>
      <c r="L284" s="592"/>
      <c r="M284" s="592"/>
      <c r="N284" s="592"/>
      <c r="O284" s="592"/>
      <c r="P284" s="591"/>
      <c r="Q284" s="592"/>
      <c r="R284" s="592"/>
      <c r="S284" s="592"/>
      <c r="T284" s="592"/>
      <c r="U284" s="591"/>
      <c r="V284" s="598"/>
      <c r="W284" s="592"/>
      <c r="X284" s="592"/>
      <c r="Y284" s="592"/>
      <c r="Z284" s="592"/>
      <c r="AA284" s="592"/>
      <c r="AB284" s="601"/>
      <c r="AC284" s="601"/>
      <c r="AD284" s="602"/>
      <c r="AE284" s="601"/>
      <c r="AF284" s="601"/>
      <c r="AG284" s="605"/>
      <c r="AH284" s="605"/>
      <c r="AI284" s="605"/>
      <c r="AJ284" s="605"/>
      <c r="AK284" s="605"/>
      <c r="AL284" s="605"/>
      <c r="AM284" s="605"/>
      <c r="AN284" s="605"/>
      <c r="AO284" s="605"/>
      <c r="AP284" s="605"/>
      <c r="AQ284" s="605"/>
      <c r="AR284" s="605"/>
      <c r="AS284" s="605"/>
      <c r="AT284" s="605"/>
      <c r="AU284" s="605"/>
    </row>
    <row r="285" spans="1:47" ht="29.1" customHeight="1" thickBot="1" x14ac:dyDescent="0.3">
      <c r="A285" s="597"/>
      <c r="B285" s="592"/>
      <c r="C285" s="598"/>
      <c r="D285" s="592"/>
      <c r="E285" s="598"/>
      <c r="F285" s="591"/>
      <c r="G285" s="591"/>
      <c r="H285" s="599"/>
      <c r="I285" s="600"/>
      <c r="J285" s="600"/>
      <c r="K285" s="600"/>
      <c r="L285" s="592"/>
      <c r="M285" s="592"/>
      <c r="N285" s="592"/>
      <c r="O285" s="592"/>
      <c r="P285" s="591"/>
      <c r="Q285" s="592"/>
      <c r="R285" s="592"/>
      <c r="S285" s="592"/>
      <c r="T285" s="592"/>
      <c r="U285" s="591"/>
      <c r="V285" s="598"/>
      <c r="W285" s="592"/>
      <c r="X285" s="592"/>
      <c r="Y285" s="592"/>
      <c r="Z285" s="592"/>
      <c r="AA285" s="592"/>
      <c r="AB285" s="601"/>
      <c r="AC285" s="601"/>
      <c r="AD285" s="602"/>
      <c r="AE285" s="601"/>
      <c r="AF285" s="601"/>
      <c r="AG285" s="605"/>
      <c r="AH285" s="605"/>
      <c r="AI285" s="605"/>
      <c r="AJ285" s="605"/>
      <c r="AK285" s="605"/>
      <c r="AL285" s="605"/>
      <c r="AM285" s="605"/>
      <c r="AN285" s="605"/>
      <c r="AO285" s="605"/>
      <c r="AP285" s="605"/>
      <c r="AQ285" s="605"/>
      <c r="AR285" s="605"/>
      <c r="AS285" s="605"/>
      <c r="AT285" s="605"/>
      <c r="AU285" s="605"/>
    </row>
    <row r="286" spans="1:47" ht="29.1" customHeight="1" thickBot="1" x14ac:dyDescent="0.3">
      <c r="A286" s="597"/>
      <c r="B286" s="592"/>
      <c r="C286" s="598"/>
      <c r="D286" s="592"/>
      <c r="E286" s="598"/>
      <c r="F286" s="591"/>
      <c r="G286" s="591"/>
      <c r="H286" s="599"/>
      <c r="I286" s="600"/>
      <c r="J286" s="600"/>
      <c r="K286" s="600"/>
      <c r="L286" s="592"/>
      <c r="M286" s="592"/>
      <c r="N286" s="592"/>
      <c r="O286" s="592"/>
      <c r="P286" s="591"/>
      <c r="Q286" s="592"/>
      <c r="R286" s="592"/>
      <c r="S286" s="592"/>
      <c r="T286" s="592"/>
      <c r="U286" s="591"/>
      <c r="V286" s="598"/>
      <c r="W286" s="592"/>
      <c r="X286" s="592"/>
      <c r="Y286" s="592"/>
      <c r="Z286" s="592"/>
      <c r="AA286" s="592"/>
      <c r="AB286" s="601"/>
      <c r="AC286" s="601"/>
      <c r="AD286" s="602"/>
      <c r="AE286" s="601"/>
      <c r="AF286" s="601"/>
      <c r="AG286" s="605"/>
      <c r="AH286" s="605"/>
      <c r="AI286" s="605"/>
      <c r="AJ286" s="605"/>
      <c r="AK286" s="605"/>
      <c r="AL286" s="605"/>
      <c r="AM286" s="605"/>
      <c r="AN286" s="605"/>
      <c r="AO286" s="605"/>
      <c r="AP286" s="605"/>
      <c r="AQ286" s="605"/>
      <c r="AR286" s="605"/>
      <c r="AS286" s="605"/>
      <c r="AT286" s="605"/>
      <c r="AU286" s="605"/>
    </row>
    <row r="287" spans="1:47" ht="29.1" customHeight="1" thickBot="1" x14ac:dyDescent="0.3">
      <c r="A287" s="597"/>
      <c r="B287" s="592"/>
      <c r="C287" s="598"/>
      <c r="D287" s="592"/>
      <c r="E287" s="598"/>
      <c r="F287" s="591"/>
      <c r="G287" s="591"/>
      <c r="H287" s="599"/>
      <c r="I287" s="600"/>
      <c r="J287" s="600"/>
      <c r="K287" s="600"/>
      <c r="L287" s="592"/>
      <c r="M287" s="592"/>
      <c r="N287" s="592"/>
      <c r="O287" s="592"/>
      <c r="P287" s="591"/>
      <c r="Q287" s="592"/>
      <c r="R287" s="592"/>
      <c r="S287" s="592"/>
      <c r="T287" s="592"/>
      <c r="U287" s="591"/>
      <c r="V287" s="598"/>
      <c r="W287" s="592"/>
      <c r="X287" s="592"/>
      <c r="Y287" s="592"/>
      <c r="Z287" s="592"/>
      <c r="AA287" s="592"/>
      <c r="AB287" s="601"/>
      <c r="AC287" s="601"/>
      <c r="AD287" s="602"/>
      <c r="AE287" s="601"/>
      <c r="AF287" s="601"/>
      <c r="AG287" s="605"/>
      <c r="AH287" s="605"/>
      <c r="AI287" s="605"/>
      <c r="AJ287" s="605"/>
      <c r="AK287" s="605"/>
      <c r="AL287" s="605"/>
      <c r="AM287" s="605"/>
      <c r="AN287" s="605"/>
      <c r="AO287" s="605"/>
      <c r="AP287" s="605"/>
      <c r="AQ287" s="605"/>
      <c r="AR287" s="605"/>
      <c r="AS287" s="605"/>
      <c r="AT287" s="605"/>
      <c r="AU287" s="605"/>
    </row>
    <row r="288" spans="1:47" ht="29.1" customHeight="1" thickBot="1" x14ac:dyDescent="0.3">
      <c r="A288" s="597"/>
      <c r="B288" s="592"/>
      <c r="C288" s="598"/>
      <c r="D288" s="592"/>
      <c r="E288" s="598"/>
      <c r="F288" s="591"/>
      <c r="G288" s="591"/>
      <c r="H288" s="599"/>
      <c r="I288" s="600"/>
      <c r="J288" s="600"/>
      <c r="K288" s="600"/>
      <c r="L288" s="592"/>
      <c r="M288" s="592"/>
      <c r="N288" s="592"/>
      <c r="O288" s="592"/>
      <c r="P288" s="591"/>
      <c r="Q288" s="592"/>
      <c r="R288" s="592"/>
      <c r="S288" s="592"/>
      <c r="T288" s="592"/>
      <c r="U288" s="591"/>
      <c r="V288" s="598"/>
      <c r="W288" s="592"/>
      <c r="X288" s="592"/>
      <c r="Y288" s="592"/>
      <c r="Z288" s="592"/>
      <c r="AA288" s="592"/>
      <c r="AB288" s="601"/>
      <c r="AC288" s="601"/>
      <c r="AD288" s="602"/>
      <c r="AE288" s="601"/>
      <c r="AF288" s="601"/>
      <c r="AG288" s="605"/>
      <c r="AH288" s="605"/>
      <c r="AI288" s="605"/>
      <c r="AJ288" s="605"/>
      <c r="AK288" s="605"/>
      <c r="AL288" s="605"/>
      <c r="AM288" s="605"/>
      <c r="AN288" s="605"/>
      <c r="AO288" s="605"/>
      <c r="AP288" s="605"/>
      <c r="AQ288" s="605"/>
      <c r="AR288" s="605"/>
      <c r="AS288" s="605"/>
      <c r="AT288" s="605"/>
      <c r="AU288" s="605"/>
    </row>
    <row r="289" spans="1:47" ht="29.1" customHeight="1" thickBot="1" x14ac:dyDescent="0.3">
      <c r="A289" s="597"/>
      <c r="B289" s="592"/>
      <c r="C289" s="598"/>
      <c r="D289" s="592"/>
      <c r="E289" s="598"/>
      <c r="F289" s="591"/>
      <c r="G289" s="591"/>
      <c r="H289" s="599"/>
      <c r="I289" s="600"/>
      <c r="J289" s="600"/>
      <c r="K289" s="600"/>
      <c r="L289" s="592"/>
      <c r="M289" s="592"/>
      <c r="N289" s="592"/>
      <c r="O289" s="592"/>
      <c r="P289" s="591"/>
      <c r="Q289" s="592"/>
      <c r="R289" s="592"/>
      <c r="S289" s="592"/>
      <c r="T289" s="592"/>
      <c r="U289" s="591"/>
      <c r="V289" s="598"/>
      <c r="W289" s="592"/>
      <c r="X289" s="592"/>
      <c r="Y289" s="592"/>
      <c r="Z289" s="592"/>
      <c r="AA289" s="592"/>
      <c r="AB289" s="601"/>
      <c r="AC289" s="601"/>
      <c r="AD289" s="602"/>
      <c r="AE289" s="601"/>
      <c r="AF289" s="601"/>
      <c r="AG289" s="605"/>
      <c r="AH289" s="605"/>
      <c r="AI289" s="605"/>
      <c r="AJ289" s="605"/>
      <c r="AK289" s="605"/>
      <c r="AL289" s="605"/>
      <c r="AM289" s="605"/>
      <c r="AN289" s="605"/>
      <c r="AO289" s="605"/>
      <c r="AP289" s="605"/>
      <c r="AQ289" s="605"/>
      <c r="AR289" s="605"/>
      <c r="AS289" s="605"/>
      <c r="AT289" s="605"/>
      <c r="AU289" s="605"/>
    </row>
    <row r="290" spans="1:47" ht="29.1" customHeight="1" thickBot="1" x14ac:dyDescent="0.3">
      <c r="A290" s="597"/>
      <c r="B290" s="592"/>
      <c r="C290" s="598"/>
      <c r="D290" s="592"/>
      <c r="E290" s="598"/>
      <c r="F290" s="591"/>
      <c r="G290" s="591"/>
      <c r="H290" s="599"/>
      <c r="I290" s="600"/>
      <c r="J290" s="600"/>
      <c r="K290" s="600"/>
      <c r="L290" s="592"/>
      <c r="M290" s="592"/>
      <c r="N290" s="592"/>
      <c r="O290" s="592"/>
      <c r="P290" s="591"/>
      <c r="Q290" s="592"/>
      <c r="R290" s="592"/>
      <c r="S290" s="592"/>
      <c r="T290" s="592"/>
      <c r="U290" s="591"/>
      <c r="V290" s="598"/>
      <c r="W290" s="592"/>
      <c r="X290" s="592"/>
      <c r="Y290" s="592"/>
      <c r="Z290" s="592"/>
      <c r="AA290" s="592"/>
      <c r="AB290" s="601"/>
      <c r="AC290" s="601"/>
      <c r="AD290" s="602"/>
      <c r="AE290" s="601"/>
      <c r="AF290" s="601"/>
      <c r="AG290" s="605"/>
      <c r="AH290" s="605"/>
      <c r="AI290" s="605"/>
      <c r="AJ290" s="605"/>
      <c r="AK290" s="605"/>
      <c r="AL290" s="605"/>
      <c r="AM290" s="605"/>
      <c r="AN290" s="605"/>
      <c r="AO290" s="605"/>
      <c r="AP290" s="605"/>
      <c r="AQ290" s="605"/>
      <c r="AR290" s="605"/>
      <c r="AS290" s="605"/>
      <c r="AT290" s="605"/>
      <c r="AU290" s="605"/>
    </row>
    <row r="291" spans="1:47" ht="29.1" customHeight="1" thickBot="1" x14ac:dyDescent="0.3">
      <c r="A291" s="597"/>
      <c r="B291" s="592"/>
      <c r="C291" s="598"/>
      <c r="D291" s="592"/>
      <c r="E291" s="598"/>
      <c r="F291" s="591"/>
      <c r="G291" s="591"/>
      <c r="H291" s="599"/>
      <c r="I291" s="600"/>
      <c r="J291" s="600"/>
      <c r="K291" s="600"/>
      <c r="L291" s="592"/>
      <c r="M291" s="592"/>
      <c r="N291" s="592"/>
      <c r="O291" s="592"/>
      <c r="P291" s="591"/>
      <c r="Q291" s="592"/>
      <c r="R291" s="592"/>
      <c r="S291" s="592"/>
      <c r="T291" s="592"/>
      <c r="U291" s="591"/>
      <c r="V291" s="598"/>
      <c r="W291" s="592"/>
      <c r="X291" s="592"/>
      <c r="Y291" s="592"/>
      <c r="Z291" s="592"/>
      <c r="AA291" s="592"/>
      <c r="AB291" s="601"/>
      <c r="AC291" s="601"/>
      <c r="AD291" s="602"/>
      <c r="AE291" s="601"/>
      <c r="AF291" s="601"/>
      <c r="AG291" s="605"/>
      <c r="AH291" s="605"/>
      <c r="AI291" s="605"/>
      <c r="AJ291" s="605"/>
      <c r="AK291" s="605"/>
      <c r="AL291" s="605"/>
      <c r="AM291" s="605"/>
      <c r="AN291" s="605"/>
      <c r="AO291" s="605"/>
      <c r="AP291" s="605"/>
      <c r="AQ291" s="605"/>
      <c r="AR291" s="605"/>
      <c r="AS291" s="605"/>
      <c r="AT291" s="605"/>
      <c r="AU291" s="605"/>
    </row>
    <row r="292" spans="1:47" ht="29.1" customHeight="1" thickBot="1" x14ac:dyDescent="0.3">
      <c r="A292" s="597"/>
      <c r="B292" s="592"/>
      <c r="C292" s="598"/>
      <c r="D292" s="592"/>
      <c r="E292" s="598"/>
      <c r="F292" s="591"/>
      <c r="G292" s="591"/>
      <c r="H292" s="599"/>
      <c r="I292" s="600"/>
      <c r="J292" s="600"/>
      <c r="K292" s="600"/>
      <c r="L292" s="592"/>
      <c r="M292" s="592"/>
      <c r="N292" s="592"/>
      <c r="O292" s="592"/>
      <c r="P292" s="591"/>
      <c r="Q292" s="592"/>
      <c r="R292" s="592"/>
      <c r="S292" s="592"/>
      <c r="T292" s="592"/>
      <c r="U292" s="591"/>
      <c r="V292" s="598"/>
      <c r="W292" s="592"/>
      <c r="X292" s="592"/>
      <c r="Y292" s="592"/>
      <c r="Z292" s="592"/>
      <c r="AA292" s="592"/>
      <c r="AB292" s="601"/>
      <c r="AC292" s="601"/>
      <c r="AD292" s="602"/>
      <c r="AE292" s="601"/>
      <c r="AF292" s="601"/>
      <c r="AG292" s="605"/>
      <c r="AH292" s="605"/>
      <c r="AI292" s="605"/>
      <c r="AJ292" s="605"/>
      <c r="AK292" s="605"/>
      <c r="AL292" s="605"/>
      <c r="AM292" s="605"/>
      <c r="AN292" s="605"/>
      <c r="AO292" s="605"/>
      <c r="AP292" s="605"/>
      <c r="AQ292" s="605"/>
      <c r="AR292" s="605"/>
      <c r="AS292" s="605"/>
      <c r="AT292" s="605"/>
      <c r="AU292" s="605"/>
    </row>
    <row r="293" spans="1:47" ht="29.1" customHeight="1" thickBot="1" x14ac:dyDescent="0.3">
      <c r="A293" s="597"/>
      <c r="B293" s="592"/>
      <c r="C293" s="598"/>
      <c r="D293" s="592"/>
      <c r="E293" s="598"/>
      <c r="F293" s="591"/>
      <c r="G293" s="591"/>
      <c r="H293" s="599"/>
      <c r="I293" s="600"/>
      <c r="J293" s="600"/>
      <c r="K293" s="600"/>
      <c r="L293" s="592"/>
      <c r="M293" s="592"/>
      <c r="N293" s="592"/>
      <c r="O293" s="592"/>
      <c r="P293" s="591"/>
      <c r="Q293" s="592"/>
      <c r="R293" s="592"/>
      <c r="S293" s="592"/>
      <c r="T293" s="592"/>
      <c r="U293" s="591"/>
      <c r="V293" s="598"/>
      <c r="W293" s="592"/>
      <c r="X293" s="592"/>
      <c r="Y293" s="592"/>
      <c r="Z293" s="592"/>
      <c r="AA293" s="592"/>
      <c r="AB293" s="601"/>
      <c r="AC293" s="601"/>
      <c r="AD293" s="602"/>
      <c r="AE293" s="601"/>
      <c r="AF293" s="601"/>
      <c r="AG293" s="605"/>
      <c r="AH293" s="605"/>
      <c r="AI293" s="605"/>
      <c r="AJ293" s="605"/>
      <c r="AK293" s="605"/>
      <c r="AL293" s="605"/>
      <c r="AM293" s="605"/>
      <c r="AN293" s="605"/>
      <c r="AO293" s="605"/>
      <c r="AP293" s="605"/>
      <c r="AQ293" s="605"/>
      <c r="AR293" s="605"/>
      <c r="AS293" s="605"/>
      <c r="AT293" s="605"/>
      <c r="AU293" s="605"/>
    </row>
    <row r="294" spans="1:47" ht="29.1" customHeight="1" thickBot="1" x14ac:dyDescent="0.3">
      <c r="A294" s="597"/>
      <c r="B294" s="592"/>
      <c r="C294" s="598"/>
      <c r="D294" s="592"/>
      <c r="E294" s="598"/>
      <c r="F294" s="591"/>
      <c r="G294" s="591"/>
      <c r="H294" s="599"/>
      <c r="I294" s="600"/>
      <c r="J294" s="600"/>
      <c r="K294" s="600"/>
      <c r="L294" s="592"/>
      <c r="M294" s="592"/>
      <c r="N294" s="592"/>
      <c r="O294" s="592"/>
      <c r="P294" s="591"/>
      <c r="Q294" s="592"/>
      <c r="R294" s="592"/>
      <c r="S294" s="592"/>
      <c r="T294" s="592"/>
      <c r="U294" s="591"/>
      <c r="V294" s="598"/>
      <c r="W294" s="592"/>
      <c r="X294" s="592"/>
      <c r="Y294" s="592"/>
      <c r="Z294" s="592"/>
      <c r="AA294" s="592"/>
      <c r="AB294" s="601"/>
      <c r="AC294" s="601"/>
      <c r="AD294" s="602"/>
      <c r="AE294" s="601"/>
      <c r="AF294" s="601"/>
      <c r="AG294" s="605"/>
      <c r="AH294" s="605"/>
      <c r="AI294" s="605"/>
      <c r="AJ294" s="605"/>
      <c r="AK294" s="605"/>
      <c r="AL294" s="605"/>
      <c r="AM294" s="605"/>
      <c r="AN294" s="605"/>
      <c r="AO294" s="605"/>
      <c r="AP294" s="605"/>
      <c r="AQ294" s="605"/>
      <c r="AR294" s="605"/>
      <c r="AS294" s="605"/>
      <c r="AT294" s="605"/>
      <c r="AU294" s="605"/>
    </row>
    <row r="295" spans="1:47" ht="29.1" customHeight="1" thickBot="1" x14ac:dyDescent="0.3">
      <c r="A295" s="597"/>
      <c r="B295" s="592"/>
      <c r="C295" s="598"/>
      <c r="D295" s="592"/>
      <c r="E295" s="598"/>
      <c r="F295" s="591"/>
      <c r="G295" s="591"/>
      <c r="H295" s="599"/>
      <c r="I295" s="600"/>
      <c r="J295" s="600"/>
      <c r="K295" s="600"/>
      <c r="L295" s="592"/>
      <c r="M295" s="592"/>
      <c r="N295" s="592"/>
      <c r="O295" s="592"/>
      <c r="P295" s="591"/>
      <c r="Q295" s="592"/>
      <c r="R295" s="592"/>
      <c r="S295" s="592"/>
      <c r="T295" s="592"/>
      <c r="U295" s="591"/>
      <c r="V295" s="598"/>
      <c r="W295" s="592"/>
      <c r="X295" s="592"/>
      <c r="Y295" s="592"/>
      <c r="Z295" s="592"/>
      <c r="AA295" s="592"/>
      <c r="AB295" s="601"/>
      <c r="AC295" s="601"/>
      <c r="AD295" s="602"/>
      <c r="AE295" s="601"/>
      <c r="AF295" s="601"/>
      <c r="AG295" s="605"/>
      <c r="AH295" s="605"/>
      <c r="AI295" s="605"/>
      <c r="AJ295" s="605"/>
      <c r="AK295" s="605"/>
      <c r="AL295" s="605"/>
      <c r="AM295" s="605"/>
      <c r="AN295" s="605"/>
      <c r="AO295" s="605"/>
      <c r="AP295" s="605"/>
      <c r="AQ295" s="605"/>
      <c r="AR295" s="605"/>
      <c r="AS295" s="605"/>
      <c r="AT295" s="605"/>
      <c r="AU295" s="605"/>
    </row>
    <row r="296" spans="1:47" ht="29.1" customHeight="1" thickBot="1" x14ac:dyDescent="0.3">
      <c r="A296" s="597"/>
      <c r="B296" s="592"/>
      <c r="C296" s="598"/>
      <c r="D296" s="592"/>
      <c r="E296" s="598"/>
      <c r="F296" s="591"/>
      <c r="G296" s="591"/>
      <c r="H296" s="599"/>
      <c r="I296" s="600"/>
      <c r="J296" s="600"/>
      <c r="K296" s="600"/>
      <c r="L296" s="592"/>
      <c r="M296" s="592"/>
      <c r="N296" s="592"/>
      <c r="O296" s="592"/>
      <c r="P296" s="591"/>
      <c r="Q296" s="592"/>
      <c r="R296" s="592"/>
      <c r="S296" s="592"/>
      <c r="T296" s="592"/>
      <c r="U296" s="591"/>
      <c r="V296" s="598"/>
      <c r="W296" s="592"/>
      <c r="X296" s="592"/>
      <c r="Y296" s="592"/>
      <c r="Z296" s="592"/>
      <c r="AA296" s="592"/>
      <c r="AB296" s="601"/>
      <c r="AC296" s="601"/>
      <c r="AD296" s="602"/>
      <c r="AE296" s="601"/>
      <c r="AF296" s="601"/>
      <c r="AG296" s="605"/>
      <c r="AH296" s="605"/>
      <c r="AI296" s="605"/>
      <c r="AJ296" s="605"/>
      <c r="AK296" s="605"/>
      <c r="AL296" s="605"/>
      <c r="AM296" s="605"/>
      <c r="AN296" s="605"/>
      <c r="AO296" s="605"/>
      <c r="AP296" s="605"/>
      <c r="AQ296" s="605"/>
      <c r="AR296" s="605"/>
      <c r="AS296" s="605"/>
      <c r="AT296" s="605"/>
      <c r="AU296" s="605"/>
    </row>
    <row r="297" spans="1:47" ht="29.1" customHeight="1" thickBot="1" x14ac:dyDescent="0.3">
      <c r="A297" s="597"/>
      <c r="B297" s="592"/>
      <c r="C297" s="598"/>
      <c r="D297" s="592"/>
      <c r="E297" s="598"/>
      <c r="F297" s="591"/>
      <c r="G297" s="591"/>
      <c r="H297" s="599"/>
      <c r="I297" s="600"/>
      <c r="J297" s="600"/>
      <c r="K297" s="600"/>
      <c r="L297" s="592"/>
      <c r="M297" s="592"/>
      <c r="N297" s="592"/>
      <c r="O297" s="592"/>
      <c r="P297" s="591"/>
      <c r="Q297" s="592"/>
      <c r="R297" s="592"/>
      <c r="S297" s="592"/>
      <c r="T297" s="592"/>
      <c r="U297" s="591"/>
      <c r="V297" s="598"/>
      <c r="W297" s="592"/>
      <c r="X297" s="592"/>
      <c r="Y297" s="592"/>
      <c r="Z297" s="592"/>
      <c r="AA297" s="592"/>
      <c r="AB297" s="601"/>
      <c r="AC297" s="601"/>
      <c r="AD297" s="602"/>
      <c r="AE297" s="601"/>
      <c r="AF297" s="601"/>
      <c r="AG297" s="605"/>
      <c r="AH297" s="605"/>
      <c r="AI297" s="605"/>
      <c r="AJ297" s="605"/>
      <c r="AK297" s="605"/>
      <c r="AL297" s="605"/>
      <c r="AM297" s="605"/>
      <c r="AN297" s="605"/>
      <c r="AO297" s="605"/>
      <c r="AP297" s="605"/>
      <c r="AQ297" s="605"/>
      <c r="AR297" s="605"/>
      <c r="AS297" s="605"/>
      <c r="AT297" s="605"/>
      <c r="AU297" s="605"/>
    </row>
    <row r="298" spans="1:47" ht="29.1" customHeight="1" thickBot="1" x14ac:dyDescent="0.3">
      <c r="A298" s="597"/>
      <c r="B298" s="592"/>
      <c r="C298" s="598"/>
      <c r="D298" s="592"/>
      <c r="E298" s="598"/>
      <c r="F298" s="591"/>
      <c r="G298" s="591"/>
      <c r="H298" s="599"/>
      <c r="I298" s="600"/>
      <c r="J298" s="600"/>
      <c r="K298" s="600"/>
      <c r="L298" s="592"/>
      <c r="M298" s="592"/>
      <c r="N298" s="592"/>
      <c r="O298" s="592"/>
      <c r="P298" s="591"/>
      <c r="Q298" s="592"/>
      <c r="R298" s="592"/>
      <c r="S298" s="592"/>
      <c r="T298" s="592"/>
      <c r="U298" s="591"/>
      <c r="V298" s="598"/>
      <c r="W298" s="592"/>
      <c r="X298" s="592"/>
      <c r="Y298" s="592"/>
      <c r="Z298" s="592"/>
      <c r="AA298" s="592"/>
      <c r="AB298" s="601"/>
      <c r="AC298" s="601"/>
      <c r="AD298" s="602"/>
      <c r="AE298" s="601"/>
      <c r="AF298" s="601"/>
      <c r="AG298" s="605"/>
      <c r="AH298" s="605"/>
      <c r="AI298" s="605"/>
      <c r="AJ298" s="605"/>
      <c r="AK298" s="605"/>
      <c r="AL298" s="605"/>
      <c r="AM298" s="605"/>
      <c r="AN298" s="605"/>
      <c r="AO298" s="605"/>
      <c r="AP298" s="605"/>
      <c r="AQ298" s="605"/>
      <c r="AR298" s="605"/>
      <c r="AS298" s="605"/>
      <c r="AT298" s="605"/>
      <c r="AU298" s="605"/>
    </row>
    <row r="299" spans="1:47" ht="29.1" customHeight="1" thickBot="1" x14ac:dyDescent="0.3">
      <c r="A299" s="597"/>
      <c r="B299" s="592"/>
      <c r="C299" s="598"/>
      <c r="D299" s="592"/>
      <c r="E299" s="598"/>
      <c r="F299" s="591"/>
      <c r="G299" s="591"/>
      <c r="H299" s="599"/>
      <c r="I299" s="600"/>
      <c r="J299" s="600"/>
      <c r="K299" s="600"/>
      <c r="L299" s="592"/>
      <c r="M299" s="592"/>
      <c r="N299" s="592"/>
      <c r="O299" s="592"/>
      <c r="P299" s="591"/>
      <c r="Q299" s="592"/>
      <c r="R299" s="592"/>
      <c r="S299" s="592"/>
      <c r="T299" s="592"/>
      <c r="U299" s="591"/>
      <c r="V299" s="598"/>
      <c r="W299" s="592"/>
      <c r="X299" s="592"/>
      <c r="Y299" s="592"/>
      <c r="Z299" s="592"/>
      <c r="AA299" s="592"/>
      <c r="AB299" s="601"/>
      <c r="AC299" s="601"/>
      <c r="AD299" s="602"/>
      <c r="AE299" s="601"/>
      <c r="AF299" s="601"/>
      <c r="AG299" s="605"/>
      <c r="AH299" s="605"/>
      <c r="AI299" s="605"/>
      <c r="AJ299" s="605"/>
      <c r="AK299" s="605"/>
      <c r="AL299" s="605"/>
      <c r="AM299" s="605"/>
      <c r="AN299" s="605"/>
      <c r="AO299" s="605"/>
      <c r="AP299" s="605"/>
      <c r="AQ299" s="605"/>
      <c r="AR299" s="605"/>
      <c r="AS299" s="605"/>
      <c r="AT299" s="605"/>
      <c r="AU299" s="605"/>
    </row>
    <row r="300" spans="1:47" ht="29.1" customHeight="1" thickBot="1" x14ac:dyDescent="0.3">
      <c r="A300" s="597"/>
      <c r="B300" s="592"/>
      <c r="C300" s="598"/>
      <c r="D300" s="592"/>
      <c r="E300" s="598"/>
      <c r="F300" s="591"/>
      <c r="G300" s="591"/>
      <c r="H300" s="599"/>
      <c r="I300" s="600"/>
      <c r="J300" s="600"/>
      <c r="K300" s="600"/>
      <c r="L300" s="592"/>
      <c r="M300" s="592"/>
      <c r="N300" s="592"/>
      <c r="O300" s="592"/>
      <c r="P300" s="591"/>
      <c r="Q300" s="592"/>
      <c r="R300" s="592"/>
      <c r="S300" s="592"/>
      <c r="T300" s="592"/>
      <c r="U300" s="591"/>
      <c r="V300" s="598"/>
      <c r="W300" s="592"/>
      <c r="X300" s="592"/>
      <c r="Y300" s="592"/>
      <c r="Z300" s="592"/>
      <c r="AA300" s="592"/>
      <c r="AB300" s="601"/>
      <c r="AC300" s="601"/>
      <c r="AD300" s="602"/>
      <c r="AE300" s="601"/>
      <c r="AF300" s="601"/>
      <c r="AG300" s="605"/>
      <c r="AH300" s="605"/>
      <c r="AI300" s="605"/>
      <c r="AJ300" s="605"/>
      <c r="AK300" s="605"/>
      <c r="AL300" s="605"/>
      <c r="AM300" s="605"/>
      <c r="AN300" s="605"/>
      <c r="AO300" s="605"/>
      <c r="AP300" s="605"/>
      <c r="AQ300" s="605"/>
      <c r="AR300" s="605"/>
      <c r="AS300" s="605"/>
      <c r="AT300" s="605"/>
      <c r="AU300" s="605"/>
    </row>
    <row r="301" spans="1:47" ht="29.1" customHeight="1" thickBot="1" x14ac:dyDescent="0.3">
      <c r="A301" s="597"/>
      <c r="B301" s="592"/>
      <c r="C301" s="598"/>
      <c r="D301" s="592"/>
      <c r="E301" s="598"/>
      <c r="F301" s="591"/>
      <c r="G301" s="591"/>
      <c r="H301" s="599"/>
      <c r="I301" s="600"/>
      <c r="J301" s="600"/>
      <c r="K301" s="600"/>
      <c r="L301" s="592"/>
      <c r="M301" s="592"/>
      <c r="N301" s="592"/>
      <c r="O301" s="592"/>
      <c r="P301" s="591"/>
      <c r="Q301" s="592"/>
      <c r="R301" s="592"/>
      <c r="S301" s="592"/>
      <c r="T301" s="592"/>
      <c r="U301" s="591"/>
      <c r="V301" s="598"/>
      <c r="W301" s="592"/>
      <c r="X301" s="592"/>
      <c r="Y301" s="592"/>
      <c r="Z301" s="592"/>
      <c r="AA301" s="592"/>
      <c r="AB301" s="601"/>
      <c r="AC301" s="601"/>
      <c r="AD301" s="602"/>
      <c r="AE301" s="601"/>
      <c r="AF301" s="601"/>
      <c r="AG301" s="605"/>
      <c r="AH301" s="605"/>
      <c r="AI301" s="605"/>
      <c r="AJ301" s="605"/>
      <c r="AK301" s="605"/>
      <c r="AL301" s="605"/>
      <c r="AM301" s="605"/>
      <c r="AN301" s="605"/>
      <c r="AO301" s="605"/>
      <c r="AP301" s="605"/>
      <c r="AQ301" s="605"/>
      <c r="AR301" s="605"/>
      <c r="AS301" s="605"/>
      <c r="AT301" s="605"/>
      <c r="AU301" s="605"/>
    </row>
    <row r="302" spans="1:47" ht="29.1" customHeight="1" thickBot="1" x14ac:dyDescent="0.3">
      <c r="A302" s="597"/>
      <c r="B302" s="592"/>
      <c r="C302" s="598"/>
      <c r="D302" s="592"/>
      <c r="E302" s="598"/>
      <c r="F302" s="591"/>
      <c r="G302" s="591"/>
      <c r="H302" s="599"/>
      <c r="I302" s="600"/>
      <c r="J302" s="600"/>
      <c r="K302" s="600"/>
      <c r="L302" s="592"/>
      <c r="M302" s="592"/>
      <c r="N302" s="592"/>
      <c r="O302" s="592"/>
      <c r="P302" s="591"/>
      <c r="Q302" s="592"/>
      <c r="R302" s="592"/>
      <c r="S302" s="592"/>
      <c r="T302" s="592"/>
      <c r="U302" s="591"/>
      <c r="V302" s="598"/>
      <c r="W302" s="592"/>
      <c r="X302" s="592"/>
      <c r="Y302" s="592"/>
      <c r="Z302" s="592"/>
      <c r="AA302" s="592"/>
      <c r="AB302" s="601"/>
      <c r="AC302" s="601"/>
      <c r="AD302" s="602"/>
      <c r="AE302" s="601"/>
      <c r="AF302" s="601"/>
      <c r="AG302" s="605"/>
      <c r="AH302" s="605"/>
      <c r="AI302" s="605"/>
      <c r="AJ302" s="605"/>
      <c r="AK302" s="605"/>
      <c r="AL302" s="605"/>
      <c r="AM302" s="605"/>
      <c r="AN302" s="605"/>
      <c r="AO302" s="605"/>
      <c r="AP302" s="605"/>
      <c r="AQ302" s="605"/>
      <c r="AR302" s="605"/>
      <c r="AS302" s="605"/>
      <c r="AT302" s="605"/>
      <c r="AU302" s="605"/>
    </row>
    <row r="303" spans="1:47" ht="29.1" customHeight="1" thickBot="1" x14ac:dyDescent="0.3">
      <c r="A303" s="597"/>
      <c r="B303" s="592"/>
      <c r="C303" s="598"/>
      <c r="D303" s="592"/>
      <c r="E303" s="598"/>
      <c r="F303" s="591"/>
      <c r="G303" s="591"/>
      <c r="H303" s="599"/>
      <c r="I303" s="600"/>
      <c r="J303" s="600"/>
      <c r="K303" s="600"/>
      <c r="L303" s="592"/>
      <c r="M303" s="592"/>
      <c r="N303" s="592"/>
      <c r="O303" s="592"/>
      <c r="P303" s="591"/>
      <c r="Q303" s="592"/>
      <c r="R303" s="592"/>
      <c r="S303" s="592"/>
      <c r="T303" s="592"/>
      <c r="U303" s="591"/>
      <c r="V303" s="598"/>
      <c r="W303" s="592"/>
      <c r="X303" s="592"/>
      <c r="Y303" s="592"/>
      <c r="Z303" s="592"/>
      <c r="AA303" s="592"/>
      <c r="AB303" s="601"/>
      <c r="AC303" s="601"/>
      <c r="AD303" s="602"/>
      <c r="AE303" s="601"/>
      <c r="AF303" s="601"/>
      <c r="AG303" s="605"/>
      <c r="AH303" s="605"/>
      <c r="AI303" s="605"/>
      <c r="AJ303" s="605"/>
      <c r="AK303" s="605"/>
      <c r="AL303" s="605"/>
      <c r="AM303" s="605"/>
      <c r="AN303" s="605"/>
      <c r="AO303" s="605"/>
      <c r="AP303" s="605"/>
      <c r="AQ303" s="605"/>
      <c r="AR303" s="605"/>
      <c r="AS303" s="605"/>
      <c r="AT303" s="605"/>
      <c r="AU303" s="605"/>
    </row>
    <row r="304" spans="1:47" ht="29.1" customHeight="1" thickBot="1" x14ac:dyDescent="0.3">
      <c r="A304" s="597"/>
      <c r="B304" s="592"/>
      <c r="C304" s="598"/>
      <c r="D304" s="592"/>
      <c r="E304" s="598"/>
      <c r="F304" s="591"/>
      <c r="G304" s="591"/>
      <c r="H304" s="599"/>
      <c r="I304" s="600"/>
      <c r="J304" s="600"/>
      <c r="K304" s="600"/>
      <c r="L304" s="592"/>
      <c r="M304" s="592"/>
      <c r="N304" s="592"/>
      <c r="O304" s="592"/>
      <c r="P304" s="591"/>
      <c r="Q304" s="592"/>
      <c r="R304" s="592"/>
      <c r="S304" s="592"/>
      <c r="T304" s="592"/>
      <c r="U304" s="591"/>
      <c r="V304" s="598"/>
      <c r="W304" s="592"/>
      <c r="X304" s="592"/>
      <c r="Y304" s="592"/>
      <c r="Z304" s="592"/>
      <c r="AA304" s="592"/>
      <c r="AB304" s="601"/>
      <c r="AC304" s="601"/>
      <c r="AD304" s="602"/>
      <c r="AE304" s="601"/>
      <c r="AF304" s="601"/>
      <c r="AG304" s="605"/>
      <c r="AH304" s="605"/>
      <c r="AI304" s="605"/>
      <c r="AJ304" s="605"/>
      <c r="AK304" s="605"/>
      <c r="AL304" s="605"/>
      <c r="AM304" s="605"/>
      <c r="AN304" s="605"/>
      <c r="AO304" s="605"/>
      <c r="AP304" s="605"/>
      <c r="AQ304" s="605"/>
      <c r="AR304" s="605"/>
      <c r="AS304" s="605"/>
      <c r="AT304" s="605"/>
      <c r="AU304" s="605"/>
    </row>
    <row r="305" spans="1:47" ht="29.1" customHeight="1" thickBot="1" x14ac:dyDescent="0.3">
      <c r="A305" s="597"/>
      <c r="B305" s="592"/>
      <c r="C305" s="598"/>
      <c r="D305" s="592"/>
      <c r="E305" s="598"/>
      <c r="F305" s="591"/>
      <c r="G305" s="591"/>
      <c r="H305" s="599"/>
      <c r="I305" s="600"/>
      <c r="J305" s="600"/>
      <c r="K305" s="600"/>
      <c r="L305" s="592"/>
      <c r="M305" s="592"/>
      <c r="N305" s="592"/>
      <c r="O305" s="592"/>
      <c r="P305" s="591"/>
      <c r="Q305" s="592"/>
      <c r="R305" s="592"/>
      <c r="S305" s="592"/>
      <c r="T305" s="592"/>
      <c r="U305" s="591"/>
      <c r="V305" s="598"/>
      <c r="W305" s="592"/>
      <c r="X305" s="592"/>
      <c r="Y305" s="592"/>
      <c r="Z305" s="592"/>
      <c r="AA305" s="592"/>
      <c r="AB305" s="601"/>
      <c r="AC305" s="601"/>
      <c r="AD305" s="602"/>
      <c r="AE305" s="601"/>
      <c r="AF305" s="601"/>
      <c r="AG305" s="605"/>
      <c r="AH305" s="605"/>
      <c r="AI305" s="605"/>
      <c r="AJ305" s="605"/>
      <c r="AK305" s="605"/>
      <c r="AL305" s="605"/>
      <c r="AM305" s="605"/>
      <c r="AN305" s="605"/>
      <c r="AO305" s="605"/>
      <c r="AP305" s="605"/>
      <c r="AQ305" s="605"/>
      <c r="AR305" s="605"/>
      <c r="AS305" s="605"/>
      <c r="AT305" s="605"/>
      <c r="AU305" s="605"/>
    </row>
    <row r="306" spans="1:47" ht="29.1" customHeight="1" thickBot="1" x14ac:dyDescent="0.3">
      <c r="A306" s="597"/>
      <c r="B306" s="592"/>
      <c r="C306" s="598"/>
      <c r="D306" s="592"/>
      <c r="E306" s="598"/>
      <c r="F306" s="591"/>
      <c r="G306" s="591"/>
      <c r="H306" s="599"/>
      <c r="I306" s="600"/>
      <c r="J306" s="600"/>
      <c r="K306" s="600"/>
      <c r="L306" s="592"/>
      <c r="M306" s="592"/>
      <c r="N306" s="592"/>
      <c r="O306" s="592"/>
      <c r="P306" s="591"/>
      <c r="Q306" s="592"/>
      <c r="R306" s="592"/>
      <c r="S306" s="592"/>
      <c r="T306" s="592"/>
      <c r="U306" s="591"/>
      <c r="V306" s="598"/>
      <c r="W306" s="592"/>
      <c r="X306" s="592"/>
      <c r="Y306" s="592"/>
      <c r="Z306" s="592"/>
      <c r="AA306" s="592"/>
      <c r="AB306" s="601"/>
      <c r="AC306" s="601"/>
      <c r="AD306" s="602"/>
      <c r="AE306" s="601"/>
      <c r="AF306" s="601"/>
      <c r="AG306" s="605"/>
      <c r="AH306" s="605"/>
      <c r="AI306" s="605"/>
      <c r="AJ306" s="605"/>
      <c r="AK306" s="605"/>
      <c r="AL306" s="605"/>
      <c r="AM306" s="605"/>
      <c r="AN306" s="605"/>
      <c r="AO306" s="605"/>
      <c r="AP306" s="605"/>
      <c r="AQ306" s="605"/>
      <c r="AR306" s="605"/>
      <c r="AS306" s="605"/>
      <c r="AT306" s="605"/>
      <c r="AU306" s="605"/>
    </row>
    <row r="307" spans="1:47" ht="29.1" customHeight="1" thickBot="1" x14ac:dyDescent="0.3">
      <c r="A307" s="597"/>
      <c r="B307" s="592"/>
      <c r="C307" s="598"/>
      <c r="D307" s="592"/>
      <c r="E307" s="598"/>
      <c r="F307" s="591"/>
      <c r="G307" s="591"/>
      <c r="H307" s="599"/>
      <c r="I307" s="600"/>
      <c r="J307" s="600"/>
      <c r="K307" s="600"/>
      <c r="L307" s="592"/>
      <c r="M307" s="592"/>
      <c r="N307" s="592"/>
      <c r="O307" s="592"/>
      <c r="P307" s="591"/>
      <c r="Q307" s="592"/>
      <c r="R307" s="592"/>
      <c r="S307" s="592"/>
      <c r="T307" s="592"/>
      <c r="U307" s="591"/>
      <c r="V307" s="598"/>
      <c r="W307" s="592"/>
      <c r="X307" s="592"/>
      <c r="Y307" s="592"/>
      <c r="Z307" s="592"/>
      <c r="AA307" s="592"/>
      <c r="AB307" s="601"/>
      <c r="AC307" s="601"/>
      <c r="AD307" s="602"/>
      <c r="AE307" s="601"/>
      <c r="AF307" s="601"/>
      <c r="AG307" s="605"/>
      <c r="AH307" s="605"/>
      <c r="AI307" s="605"/>
      <c r="AJ307" s="605"/>
      <c r="AK307" s="605"/>
      <c r="AL307" s="605"/>
      <c r="AM307" s="605"/>
      <c r="AN307" s="605"/>
      <c r="AO307" s="605"/>
      <c r="AP307" s="605"/>
      <c r="AQ307" s="605"/>
      <c r="AR307" s="605"/>
      <c r="AS307" s="605"/>
      <c r="AT307" s="605"/>
      <c r="AU307" s="605"/>
    </row>
    <row r="308" spans="1:47" ht="29.1" customHeight="1" thickBot="1" x14ac:dyDescent="0.3">
      <c r="A308" s="597"/>
      <c r="B308" s="592"/>
      <c r="C308" s="598"/>
      <c r="D308" s="592"/>
      <c r="E308" s="598"/>
      <c r="F308" s="591"/>
      <c r="G308" s="591"/>
      <c r="H308" s="599"/>
      <c r="I308" s="600"/>
      <c r="J308" s="600"/>
      <c r="K308" s="600"/>
      <c r="L308" s="592"/>
      <c r="M308" s="592"/>
      <c r="N308" s="592"/>
      <c r="O308" s="592"/>
      <c r="P308" s="591"/>
      <c r="Q308" s="592"/>
      <c r="R308" s="592"/>
      <c r="S308" s="592"/>
      <c r="T308" s="592"/>
      <c r="U308" s="591"/>
      <c r="V308" s="598"/>
      <c r="W308" s="592"/>
      <c r="X308" s="592"/>
      <c r="Y308" s="592"/>
      <c r="Z308" s="592"/>
      <c r="AA308" s="592"/>
      <c r="AB308" s="601"/>
      <c r="AC308" s="601"/>
      <c r="AD308" s="602"/>
      <c r="AE308" s="601"/>
      <c r="AF308" s="601"/>
      <c r="AG308" s="605"/>
      <c r="AH308" s="605"/>
      <c r="AI308" s="605"/>
      <c r="AJ308" s="605"/>
      <c r="AK308" s="605"/>
      <c r="AL308" s="605"/>
      <c r="AM308" s="605"/>
      <c r="AN308" s="605"/>
      <c r="AO308" s="605"/>
      <c r="AP308" s="605"/>
      <c r="AQ308" s="605"/>
      <c r="AR308" s="605"/>
      <c r="AS308" s="605"/>
      <c r="AT308" s="605"/>
      <c r="AU308" s="605"/>
    </row>
    <row r="309" spans="1:47" ht="29.1" customHeight="1" thickBot="1" x14ac:dyDescent="0.3">
      <c r="A309" s="597"/>
      <c r="B309" s="592"/>
      <c r="C309" s="598"/>
      <c r="D309" s="592"/>
      <c r="E309" s="598"/>
      <c r="F309" s="591"/>
      <c r="G309" s="591"/>
      <c r="H309" s="599"/>
      <c r="I309" s="600"/>
      <c r="J309" s="600"/>
      <c r="K309" s="600"/>
      <c r="L309" s="592"/>
      <c r="M309" s="592"/>
      <c r="N309" s="592"/>
      <c r="O309" s="592"/>
      <c r="P309" s="591"/>
      <c r="Q309" s="592"/>
      <c r="R309" s="592"/>
      <c r="S309" s="592"/>
      <c r="T309" s="592"/>
      <c r="U309" s="591"/>
      <c r="V309" s="598"/>
      <c r="W309" s="592"/>
      <c r="X309" s="592"/>
      <c r="Y309" s="592"/>
      <c r="Z309" s="592"/>
      <c r="AA309" s="592"/>
      <c r="AB309" s="601"/>
      <c r="AC309" s="601"/>
      <c r="AD309" s="602"/>
      <c r="AE309" s="601"/>
      <c r="AF309" s="601"/>
      <c r="AG309" s="605"/>
      <c r="AH309" s="605"/>
      <c r="AI309" s="605"/>
      <c r="AJ309" s="605"/>
      <c r="AK309" s="605"/>
      <c r="AL309" s="605"/>
      <c r="AM309" s="605"/>
      <c r="AN309" s="605"/>
      <c r="AO309" s="605"/>
      <c r="AP309" s="605"/>
      <c r="AQ309" s="605"/>
      <c r="AR309" s="605"/>
      <c r="AS309" s="605"/>
      <c r="AT309" s="605"/>
      <c r="AU309" s="605"/>
    </row>
    <row r="310" spans="1:47" ht="29.1" customHeight="1" thickBot="1" x14ac:dyDescent="0.3">
      <c r="A310" s="597"/>
      <c r="B310" s="592"/>
      <c r="C310" s="598"/>
      <c r="D310" s="592"/>
      <c r="E310" s="598"/>
      <c r="F310" s="591"/>
      <c r="G310" s="591"/>
      <c r="H310" s="599"/>
      <c r="I310" s="600"/>
      <c r="J310" s="600"/>
      <c r="K310" s="600"/>
      <c r="L310" s="592"/>
      <c r="M310" s="592"/>
      <c r="N310" s="592"/>
      <c r="O310" s="592"/>
      <c r="P310" s="591"/>
      <c r="Q310" s="592"/>
      <c r="R310" s="592"/>
      <c r="S310" s="592"/>
      <c r="T310" s="592"/>
      <c r="U310" s="591"/>
      <c r="V310" s="598"/>
      <c r="W310" s="592"/>
      <c r="X310" s="592"/>
      <c r="Y310" s="592"/>
      <c r="Z310" s="592"/>
      <c r="AA310" s="592"/>
      <c r="AB310" s="601"/>
      <c r="AC310" s="601"/>
      <c r="AD310" s="602"/>
      <c r="AE310" s="601"/>
      <c r="AF310" s="601"/>
      <c r="AG310" s="605"/>
      <c r="AH310" s="605"/>
      <c r="AI310" s="605"/>
      <c r="AJ310" s="605"/>
      <c r="AK310" s="605"/>
      <c r="AL310" s="605"/>
      <c r="AM310" s="605"/>
      <c r="AN310" s="605"/>
      <c r="AO310" s="605"/>
      <c r="AP310" s="605"/>
      <c r="AQ310" s="605"/>
      <c r="AR310" s="605"/>
      <c r="AS310" s="605"/>
      <c r="AT310" s="605"/>
      <c r="AU310" s="605"/>
    </row>
    <row r="311" spans="1:47" ht="29.1" customHeight="1" thickBot="1" x14ac:dyDescent="0.3">
      <c r="A311" s="597"/>
      <c r="B311" s="592"/>
      <c r="C311" s="598"/>
      <c r="D311" s="592"/>
      <c r="E311" s="598"/>
      <c r="F311" s="591"/>
      <c r="G311" s="591"/>
      <c r="H311" s="599"/>
      <c r="I311" s="600"/>
      <c r="J311" s="600"/>
      <c r="K311" s="600"/>
      <c r="L311" s="592"/>
      <c r="M311" s="592"/>
      <c r="N311" s="592"/>
      <c r="O311" s="592"/>
      <c r="P311" s="591"/>
      <c r="Q311" s="592"/>
      <c r="R311" s="592"/>
      <c r="S311" s="592"/>
      <c r="T311" s="592"/>
      <c r="U311" s="591"/>
      <c r="V311" s="598"/>
      <c r="W311" s="592"/>
      <c r="X311" s="592"/>
      <c r="Y311" s="592"/>
      <c r="Z311" s="592"/>
      <c r="AA311" s="592"/>
      <c r="AB311" s="601"/>
      <c r="AC311" s="601"/>
      <c r="AD311" s="602"/>
      <c r="AE311" s="601"/>
      <c r="AF311" s="601"/>
      <c r="AG311" s="605"/>
      <c r="AH311" s="605"/>
      <c r="AI311" s="605"/>
      <c r="AJ311" s="605"/>
      <c r="AK311" s="605"/>
      <c r="AL311" s="605"/>
      <c r="AM311" s="605"/>
      <c r="AN311" s="605"/>
      <c r="AO311" s="605"/>
      <c r="AP311" s="605"/>
      <c r="AQ311" s="605"/>
      <c r="AR311" s="605"/>
      <c r="AS311" s="605"/>
      <c r="AT311" s="605"/>
      <c r="AU311" s="605"/>
    </row>
    <row r="312" spans="1:47" ht="29.1" customHeight="1" thickBot="1" x14ac:dyDescent="0.3">
      <c r="A312" s="597"/>
      <c r="B312" s="592"/>
      <c r="C312" s="598"/>
      <c r="D312" s="592"/>
      <c r="E312" s="598"/>
      <c r="F312" s="591"/>
      <c r="G312" s="591"/>
      <c r="H312" s="599"/>
      <c r="I312" s="600"/>
      <c r="J312" s="600"/>
      <c r="K312" s="600"/>
      <c r="L312" s="592"/>
      <c r="M312" s="592"/>
      <c r="N312" s="592"/>
      <c r="O312" s="592"/>
      <c r="P312" s="591"/>
      <c r="Q312" s="592"/>
      <c r="R312" s="592"/>
      <c r="S312" s="592"/>
      <c r="T312" s="592"/>
      <c r="U312" s="591"/>
      <c r="V312" s="598"/>
      <c r="W312" s="592"/>
      <c r="X312" s="592"/>
      <c r="Y312" s="592"/>
      <c r="Z312" s="592"/>
      <c r="AA312" s="592"/>
      <c r="AB312" s="601"/>
      <c r="AC312" s="601"/>
      <c r="AD312" s="602"/>
      <c r="AE312" s="601"/>
      <c r="AF312" s="601"/>
      <c r="AG312" s="605"/>
      <c r="AH312" s="605"/>
      <c r="AI312" s="605"/>
      <c r="AJ312" s="605"/>
      <c r="AK312" s="605"/>
      <c r="AL312" s="605"/>
      <c r="AM312" s="605"/>
      <c r="AN312" s="605"/>
      <c r="AO312" s="605"/>
      <c r="AP312" s="605"/>
      <c r="AQ312" s="605"/>
      <c r="AR312" s="605"/>
      <c r="AS312" s="605"/>
      <c r="AT312" s="605"/>
      <c r="AU312" s="605"/>
    </row>
    <row r="313" spans="1:47" ht="29.1" customHeight="1" thickBot="1" x14ac:dyDescent="0.3">
      <c r="A313" s="597"/>
      <c r="B313" s="592"/>
      <c r="C313" s="598"/>
      <c r="D313" s="592"/>
      <c r="E313" s="598"/>
      <c r="F313" s="591"/>
      <c r="G313" s="591"/>
      <c r="H313" s="599"/>
      <c r="I313" s="600"/>
      <c r="J313" s="600"/>
      <c r="K313" s="600"/>
      <c r="L313" s="592"/>
      <c r="M313" s="592"/>
      <c r="N313" s="592"/>
      <c r="O313" s="592"/>
      <c r="P313" s="591"/>
      <c r="Q313" s="592"/>
      <c r="R313" s="592"/>
      <c r="S313" s="592"/>
      <c r="T313" s="592"/>
      <c r="U313" s="591"/>
      <c r="V313" s="598"/>
      <c r="W313" s="592"/>
      <c r="X313" s="592"/>
      <c r="Y313" s="592"/>
      <c r="Z313" s="592"/>
      <c r="AA313" s="592"/>
      <c r="AB313" s="601"/>
      <c r="AC313" s="601"/>
      <c r="AD313" s="602"/>
      <c r="AE313" s="601"/>
      <c r="AF313" s="601"/>
      <c r="AG313" s="605"/>
      <c r="AH313" s="605"/>
      <c r="AI313" s="605"/>
      <c r="AJ313" s="605"/>
      <c r="AK313" s="605"/>
      <c r="AL313" s="605"/>
      <c r="AM313" s="605"/>
      <c r="AN313" s="605"/>
      <c r="AO313" s="605"/>
      <c r="AP313" s="605"/>
      <c r="AQ313" s="605"/>
      <c r="AR313" s="605"/>
      <c r="AS313" s="605"/>
      <c r="AT313" s="605"/>
      <c r="AU313" s="605"/>
    </row>
    <row r="314" spans="1:47" ht="29.1" customHeight="1" thickBot="1" x14ac:dyDescent="0.3">
      <c r="A314" s="597"/>
      <c r="B314" s="592"/>
      <c r="C314" s="598"/>
      <c r="D314" s="592"/>
      <c r="E314" s="598"/>
      <c r="F314" s="591"/>
      <c r="G314" s="591"/>
      <c r="H314" s="599"/>
      <c r="I314" s="600"/>
      <c r="J314" s="600"/>
      <c r="K314" s="600"/>
      <c r="L314" s="592"/>
      <c r="M314" s="592"/>
      <c r="N314" s="592"/>
      <c r="O314" s="592"/>
      <c r="P314" s="591"/>
      <c r="Q314" s="592"/>
      <c r="R314" s="592"/>
      <c r="S314" s="592"/>
      <c r="T314" s="592"/>
      <c r="U314" s="591"/>
      <c r="V314" s="598"/>
      <c r="W314" s="592"/>
      <c r="X314" s="592"/>
      <c r="Y314" s="592"/>
      <c r="Z314" s="592"/>
      <c r="AA314" s="592"/>
      <c r="AB314" s="601"/>
      <c r="AC314" s="601"/>
      <c r="AD314" s="602"/>
      <c r="AE314" s="601"/>
      <c r="AF314" s="601"/>
      <c r="AG314" s="605"/>
      <c r="AH314" s="605"/>
      <c r="AI314" s="605"/>
      <c r="AJ314" s="605"/>
      <c r="AK314" s="605"/>
      <c r="AL314" s="605"/>
      <c r="AM314" s="605"/>
      <c r="AN314" s="605"/>
      <c r="AO314" s="605"/>
      <c r="AP314" s="605"/>
      <c r="AQ314" s="605"/>
      <c r="AR314" s="605"/>
      <c r="AS314" s="605"/>
      <c r="AT314" s="605"/>
      <c r="AU314" s="605"/>
    </row>
    <row r="315" spans="1:47" ht="29.1" customHeight="1" thickBot="1" x14ac:dyDescent="0.3">
      <c r="A315" s="597"/>
      <c r="B315" s="592"/>
      <c r="C315" s="598"/>
      <c r="D315" s="592"/>
      <c r="E315" s="598"/>
      <c r="F315" s="591"/>
      <c r="G315" s="591"/>
      <c r="H315" s="599"/>
      <c r="I315" s="600"/>
      <c r="J315" s="600"/>
      <c r="K315" s="600"/>
      <c r="L315" s="592"/>
      <c r="M315" s="592"/>
      <c r="N315" s="592"/>
      <c r="O315" s="592"/>
      <c r="P315" s="591"/>
      <c r="Q315" s="592"/>
      <c r="R315" s="592"/>
      <c r="S315" s="592"/>
      <c r="T315" s="592"/>
      <c r="U315" s="591"/>
      <c r="V315" s="598"/>
      <c r="W315" s="592"/>
      <c r="X315" s="592"/>
      <c r="Y315" s="592"/>
      <c r="Z315" s="592"/>
      <c r="AA315" s="592"/>
      <c r="AB315" s="601"/>
      <c r="AC315" s="601"/>
      <c r="AD315" s="602"/>
      <c r="AE315" s="601"/>
      <c r="AF315" s="601"/>
      <c r="AG315" s="605"/>
      <c r="AH315" s="605"/>
      <c r="AI315" s="605"/>
      <c r="AJ315" s="605"/>
      <c r="AK315" s="605"/>
      <c r="AL315" s="605"/>
      <c r="AM315" s="605"/>
      <c r="AN315" s="605"/>
      <c r="AO315" s="605"/>
      <c r="AP315" s="605"/>
      <c r="AQ315" s="605"/>
      <c r="AR315" s="605"/>
      <c r="AS315" s="605"/>
      <c r="AT315" s="605"/>
      <c r="AU315" s="605"/>
    </row>
    <row r="316" spans="1:47" ht="29.1" customHeight="1" thickBot="1" x14ac:dyDescent="0.3">
      <c r="A316" s="597"/>
      <c r="B316" s="592"/>
      <c r="C316" s="598"/>
      <c r="D316" s="592"/>
      <c r="E316" s="598"/>
      <c r="F316" s="591"/>
      <c r="G316" s="591"/>
      <c r="H316" s="599"/>
      <c r="I316" s="600"/>
      <c r="J316" s="600"/>
      <c r="K316" s="600"/>
      <c r="L316" s="592"/>
      <c r="M316" s="592"/>
      <c r="N316" s="592"/>
      <c r="O316" s="592"/>
      <c r="P316" s="591"/>
      <c r="Q316" s="592"/>
      <c r="R316" s="592"/>
      <c r="S316" s="592"/>
      <c r="T316" s="592"/>
      <c r="U316" s="591"/>
      <c r="V316" s="598"/>
      <c r="W316" s="592"/>
      <c r="X316" s="592"/>
      <c r="Y316" s="592"/>
      <c r="Z316" s="592"/>
      <c r="AA316" s="592"/>
      <c r="AB316" s="601"/>
      <c r="AC316" s="601"/>
      <c r="AD316" s="602"/>
      <c r="AE316" s="601"/>
      <c r="AF316" s="601"/>
      <c r="AG316" s="605"/>
      <c r="AH316" s="605"/>
      <c r="AI316" s="605"/>
      <c r="AJ316" s="605"/>
      <c r="AK316" s="605"/>
      <c r="AL316" s="605"/>
      <c r="AM316" s="605"/>
      <c r="AN316" s="605"/>
      <c r="AO316" s="605"/>
      <c r="AP316" s="605"/>
      <c r="AQ316" s="605"/>
      <c r="AR316" s="605"/>
      <c r="AS316" s="605"/>
      <c r="AT316" s="605"/>
      <c r="AU316" s="605"/>
    </row>
    <row r="317" spans="1:47" ht="29.1" customHeight="1" thickBot="1" x14ac:dyDescent="0.3">
      <c r="A317" s="597"/>
      <c r="B317" s="592"/>
      <c r="C317" s="598"/>
      <c r="D317" s="592"/>
      <c r="E317" s="598"/>
      <c r="F317" s="591"/>
      <c r="G317" s="591"/>
      <c r="H317" s="599"/>
      <c r="I317" s="600"/>
      <c r="J317" s="600"/>
      <c r="K317" s="600"/>
      <c r="L317" s="592"/>
      <c r="M317" s="592"/>
      <c r="N317" s="592"/>
      <c r="O317" s="592"/>
      <c r="P317" s="591"/>
      <c r="Q317" s="592"/>
      <c r="R317" s="592"/>
      <c r="S317" s="592"/>
      <c r="T317" s="592"/>
      <c r="U317" s="591"/>
      <c r="V317" s="598"/>
      <c r="W317" s="592"/>
      <c r="X317" s="592"/>
      <c r="Y317" s="592"/>
      <c r="Z317" s="592"/>
      <c r="AA317" s="592"/>
      <c r="AB317" s="601"/>
      <c r="AC317" s="601"/>
      <c r="AD317" s="602"/>
      <c r="AE317" s="601"/>
      <c r="AF317" s="601"/>
      <c r="AG317" s="605"/>
      <c r="AH317" s="605"/>
      <c r="AI317" s="605"/>
      <c r="AJ317" s="605"/>
      <c r="AK317" s="605"/>
      <c r="AL317" s="605"/>
      <c r="AM317" s="605"/>
      <c r="AN317" s="605"/>
      <c r="AO317" s="605"/>
      <c r="AP317" s="605"/>
      <c r="AQ317" s="605"/>
      <c r="AR317" s="605"/>
      <c r="AS317" s="605"/>
      <c r="AT317" s="605"/>
      <c r="AU317" s="605"/>
    </row>
    <row r="318" spans="1:47" ht="29.1" customHeight="1" thickBot="1" x14ac:dyDescent="0.3">
      <c r="A318" s="597"/>
      <c r="B318" s="592"/>
      <c r="C318" s="598"/>
      <c r="D318" s="592"/>
      <c r="E318" s="598"/>
      <c r="F318" s="591"/>
      <c r="G318" s="591"/>
      <c r="H318" s="599"/>
      <c r="I318" s="600"/>
      <c r="J318" s="600"/>
      <c r="K318" s="600"/>
      <c r="L318" s="592"/>
      <c r="M318" s="592"/>
      <c r="N318" s="592"/>
      <c r="O318" s="592"/>
      <c r="P318" s="591"/>
      <c r="Q318" s="592"/>
      <c r="R318" s="592"/>
      <c r="S318" s="592"/>
      <c r="T318" s="592"/>
      <c r="U318" s="591"/>
      <c r="V318" s="598"/>
      <c r="W318" s="592"/>
      <c r="X318" s="592"/>
      <c r="Y318" s="592"/>
      <c r="Z318" s="592"/>
      <c r="AA318" s="592"/>
      <c r="AB318" s="601"/>
      <c r="AC318" s="601"/>
      <c r="AD318" s="602"/>
      <c r="AE318" s="601"/>
      <c r="AF318" s="601"/>
      <c r="AG318" s="605"/>
      <c r="AH318" s="605"/>
      <c r="AI318" s="605"/>
      <c r="AJ318" s="605"/>
      <c r="AK318" s="605"/>
      <c r="AL318" s="605"/>
      <c r="AM318" s="605"/>
      <c r="AN318" s="605"/>
      <c r="AO318" s="605"/>
      <c r="AP318" s="605"/>
      <c r="AQ318" s="605"/>
      <c r="AR318" s="605"/>
      <c r="AS318" s="605"/>
      <c r="AT318" s="605"/>
      <c r="AU318" s="605"/>
    </row>
    <row r="319" spans="1:47" ht="29.1" customHeight="1" thickBot="1" x14ac:dyDescent="0.3">
      <c r="A319" s="597"/>
      <c r="B319" s="592"/>
      <c r="C319" s="598"/>
      <c r="D319" s="592"/>
      <c r="E319" s="598"/>
      <c r="F319" s="591"/>
      <c r="G319" s="591"/>
      <c r="H319" s="599"/>
      <c r="I319" s="600"/>
      <c r="J319" s="600"/>
      <c r="K319" s="600"/>
      <c r="L319" s="592"/>
      <c r="M319" s="592"/>
      <c r="N319" s="592"/>
      <c r="O319" s="592"/>
      <c r="P319" s="591"/>
      <c r="Q319" s="592"/>
      <c r="R319" s="592"/>
      <c r="S319" s="592"/>
      <c r="T319" s="592"/>
      <c r="U319" s="591"/>
      <c r="V319" s="598"/>
      <c r="W319" s="592"/>
      <c r="X319" s="592"/>
      <c r="Y319" s="592"/>
      <c r="Z319" s="592"/>
      <c r="AA319" s="592"/>
      <c r="AB319" s="601"/>
      <c r="AC319" s="601"/>
      <c r="AD319" s="602"/>
      <c r="AE319" s="601"/>
      <c r="AF319" s="601"/>
      <c r="AG319" s="605"/>
      <c r="AH319" s="605"/>
      <c r="AI319" s="605"/>
      <c r="AJ319" s="605"/>
      <c r="AK319" s="605"/>
      <c r="AL319" s="605"/>
      <c r="AM319" s="605"/>
      <c r="AN319" s="605"/>
      <c r="AO319" s="605"/>
      <c r="AP319" s="605"/>
      <c r="AQ319" s="605"/>
      <c r="AR319" s="605"/>
      <c r="AS319" s="605"/>
      <c r="AT319" s="605"/>
      <c r="AU319" s="605"/>
    </row>
    <row r="320" spans="1:47" ht="29.1" customHeight="1" thickBot="1" x14ac:dyDescent="0.3">
      <c r="A320" s="597"/>
      <c r="B320" s="592"/>
      <c r="C320" s="598"/>
      <c r="D320" s="592"/>
      <c r="E320" s="598"/>
      <c r="F320" s="591"/>
      <c r="G320" s="591"/>
      <c r="H320" s="599"/>
      <c r="I320" s="600"/>
      <c r="J320" s="600"/>
      <c r="K320" s="600"/>
      <c r="L320" s="592"/>
      <c r="M320" s="592"/>
      <c r="N320" s="592"/>
      <c r="O320" s="592"/>
      <c r="P320" s="591"/>
      <c r="Q320" s="592"/>
      <c r="R320" s="592"/>
      <c r="S320" s="592"/>
      <c r="T320" s="592"/>
      <c r="U320" s="591"/>
      <c r="V320" s="598"/>
      <c r="W320" s="592"/>
      <c r="X320" s="592"/>
      <c r="Y320" s="592"/>
      <c r="Z320" s="592"/>
      <c r="AA320" s="592"/>
      <c r="AB320" s="601"/>
      <c r="AC320" s="601"/>
      <c r="AD320" s="602"/>
      <c r="AE320" s="601"/>
      <c r="AF320" s="601"/>
      <c r="AG320" s="605"/>
      <c r="AH320" s="605"/>
      <c r="AI320" s="605"/>
      <c r="AJ320" s="605"/>
      <c r="AK320" s="605"/>
      <c r="AL320" s="605"/>
      <c r="AM320" s="605"/>
      <c r="AN320" s="605"/>
      <c r="AO320" s="605"/>
      <c r="AP320" s="605"/>
      <c r="AQ320" s="605"/>
      <c r="AR320" s="605"/>
      <c r="AS320" s="605"/>
      <c r="AT320" s="605"/>
      <c r="AU320" s="605"/>
    </row>
    <row r="321" spans="1:47" ht="29.1" customHeight="1" thickBot="1" x14ac:dyDescent="0.3">
      <c r="A321" s="597"/>
      <c r="B321" s="592"/>
      <c r="C321" s="598"/>
      <c r="D321" s="592"/>
      <c r="E321" s="598"/>
      <c r="F321" s="591"/>
      <c r="G321" s="591"/>
      <c r="H321" s="599"/>
      <c r="I321" s="600"/>
      <c r="J321" s="600"/>
      <c r="K321" s="600"/>
      <c r="L321" s="592"/>
      <c r="M321" s="592"/>
      <c r="N321" s="592"/>
      <c r="O321" s="592"/>
      <c r="P321" s="591"/>
      <c r="Q321" s="592"/>
      <c r="R321" s="592"/>
      <c r="S321" s="592"/>
      <c r="T321" s="592"/>
      <c r="U321" s="591"/>
      <c r="V321" s="598"/>
      <c r="W321" s="592"/>
      <c r="X321" s="592"/>
      <c r="Y321" s="592"/>
      <c r="Z321" s="592"/>
      <c r="AA321" s="592"/>
      <c r="AB321" s="601"/>
      <c r="AC321" s="601"/>
      <c r="AD321" s="602"/>
      <c r="AE321" s="601"/>
      <c r="AF321" s="601"/>
      <c r="AG321" s="605"/>
      <c r="AH321" s="605"/>
      <c r="AI321" s="605"/>
      <c r="AJ321" s="605"/>
      <c r="AK321" s="605"/>
      <c r="AL321" s="605"/>
      <c r="AM321" s="605"/>
      <c r="AN321" s="605"/>
      <c r="AO321" s="605"/>
      <c r="AP321" s="605"/>
      <c r="AQ321" s="605"/>
      <c r="AR321" s="605"/>
      <c r="AS321" s="605"/>
      <c r="AT321" s="605"/>
      <c r="AU321" s="605"/>
    </row>
    <row r="322" spans="1:47" ht="29.1" customHeight="1" thickBot="1" x14ac:dyDescent="0.3">
      <c r="A322" s="597"/>
      <c r="B322" s="592"/>
      <c r="C322" s="598"/>
      <c r="D322" s="592"/>
      <c r="E322" s="598"/>
      <c r="F322" s="591"/>
      <c r="G322" s="591"/>
      <c r="H322" s="599"/>
      <c r="I322" s="600"/>
      <c r="J322" s="600"/>
      <c r="K322" s="600"/>
      <c r="L322" s="592"/>
      <c r="M322" s="592"/>
      <c r="N322" s="592"/>
      <c r="O322" s="592"/>
      <c r="P322" s="591"/>
      <c r="Q322" s="592"/>
      <c r="R322" s="592"/>
      <c r="S322" s="592"/>
      <c r="T322" s="592"/>
      <c r="U322" s="591"/>
      <c r="V322" s="598"/>
      <c r="W322" s="592"/>
      <c r="X322" s="592"/>
      <c r="Y322" s="592"/>
      <c r="Z322" s="592"/>
      <c r="AA322" s="592"/>
      <c r="AB322" s="601"/>
      <c r="AC322" s="601"/>
      <c r="AD322" s="602"/>
      <c r="AE322" s="601"/>
      <c r="AF322" s="601"/>
      <c r="AG322" s="605"/>
      <c r="AH322" s="605"/>
      <c r="AI322" s="605"/>
      <c r="AJ322" s="605"/>
      <c r="AK322" s="605"/>
      <c r="AL322" s="605"/>
      <c r="AM322" s="605"/>
      <c r="AN322" s="605"/>
      <c r="AO322" s="605"/>
      <c r="AP322" s="605"/>
      <c r="AQ322" s="605"/>
      <c r="AR322" s="605"/>
      <c r="AS322" s="605"/>
      <c r="AT322" s="605"/>
      <c r="AU322" s="605"/>
    </row>
    <row r="323" spans="1:47" ht="29.1" customHeight="1" thickBot="1" x14ac:dyDescent="0.3">
      <c r="A323" s="597"/>
      <c r="B323" s="592"/>
      <c r="C323" s="598"/>
      <c r="D323" s="592"/>
      <c r="E323" s="598"/>
      <c r="F323" s="591"/>
      <c r="G323" s="591"/>
      <c r="H323" s="599"/>
      <c r="I323" s="600"/>
      <c r="J323" s="600"/>
      <c r="K323" s="600"/>
      <c r="L323" s="592"/>
      <c r="M323" s="592"/>
      <c r="N323" s="592"/>
      <c r="O323" s="592"/>
      <c r="P323" s="591"/>
      <c r="Q323" s="592"/>
      <c r="R323" s="592"/>
      <c r="S323" s="592"/>
      <c r="T323" s="592"/>
      <c r="U323" s="591"/>
      <c r="V323" s="598"/>
      <c r="W323" s="592"/>
      <c r="X323" s="592"/>
      <c r="Y323" s="592"/>
      <c r="Z323" s="592"/>
      <c r="AA323" s="592"/>
      <c r="AB323" s="601"/>
      <c r="AC323" s="601"/>
      <c r="AD323" s="602"/>
      <c r="AE323" s="601"/>
      <c r="AF323" s="601"/>
      <c r="AG323" s="605"/>
      <c r="AH323" s="605"/>
      <c r="AI323" s="605"/>
      <c r="AJ323" s="605"/>
      <c r="AK323" s="605"/>
      <c r="AL323" s="605"/>
      <c r="AM323" s="605"/>
      <c r="AN323" s="605"/>
      <c r="AO323" s="605"/>
      <c r="AP323" s="605"/>
      <c r="AQ323" s="605"/>
      <c r="AR323" s="605"/>
      <c r="AS323" s="605"/>
      <c r="AT323" s="605"/>
      <c r="AU323" s="605"/>
    </row>
    <row r="324" spans="1:47" ht="29.1" customHeight="1" thickBot="1" x14ac:dyDescent="0.3">
      <c r="A324" s="597"/>
      <c r="B324" s="592"/>
      <c r="C324" s="598"/>
      <c r="D324" s="592"/>
      <c r="E324" s="598"/>
      <c r="F324" s="591"/>
      <c r="G324" s="591"/>
      <c r="H324" s="599"/>
      <c r="I324" s="600"/>
      <c r="J324" s="600"/>
      <c r="K324" s="600"/>
      <c r="L324" s="592"/>
      <c r="M324" s="592"/>
      <c r="N324" s="592"/>
      <c r="O324" s="592"/>
      <c r="P324" s="591"/>
      <c r="Q324" s="592"/>
      <c r="R324" s="592"/>
      <c r="S324" s="592"/>
      <c r="T324" s="592"/>
      <c r="U324" s="591"/>
      <c r="V324" s="598"/>
      <c r="W324" s="592"/>
      <c r="X324" s="592"/>
      <c r="Y324" s="592"/>
      <c r="Z324" s="592"/>
      <c r="AA324" s="592"/>
      <c r="AB324" s="601"/>
      <c r="AC324" s="601"/>
      <c r="AD324" s="602"/>
      <c r="AE324" s="601"/>
      <c r="AF324" s="601"/>
      <c r="AG324" s="605"/>
      <c r="AH324" s="605"/>
      <c r="AI324" s="605"/>
      <c r="AJ324" s="605"/>
      <c r="AK324" s="605"/>
      <c r="AL324" s="605"/>
      <c r="AM324" s="605"/>
      <c r="AN324" s="605"/>
      <c r="AO324" s="605"/>
      <c r="AP324" s="605"/>
      <c r="AQ324" s="605"/>
      <c r="AR324" s="605"/>
      <c r="AS324" s="605"/>
      <c r="AT324" s="605"/>
      <c r="AU324" s="605"/>
    </row>
    <row r="325" spans="1:47" ht="29.1" customHeight="1" thickBot="1" x14ac:dyDescent="0.3">
      <c r="A325" s="597"/>
      <c r="B325" s="592"/>
      <c r="C325" s="598"/>
      <c r="D325" s="592"/>
      <c r="E325" s="598"/>
      <c r="F325" s="591"/>
      <c r="G325" s="591"/>
      <c r="H325" s="599"/>
      <c r="I325" s="600"/>
      <c r="J325" s="600"/>
      <c r="K325" s="600"/>
      <c r="L325" s="592"/>
      <c r="M325" s="592"/>
      <c r="N325" s="592"/>
      <c r="O325" s="592"/>
      <c r="P325" s="591"/>
      <c r="Q325" s="592"/>
      <c r="R325" s="592"/>
      <c r="S325" s="592"/>
      <c r="T325" s="592"/>
      <c r="U325" s="591"/>
      <c r="V325" s="598"/>
      <c r="W325" s="592"/>
      <c r="X325" s="592"/>
      <c r="Y325" s="592"/>
      <c r="Z325" s="592"/>
      <c r="AA325" s="592"/>
      <c r="AB325" s="601"/>
      <c r="AC325" s="601"/>
      <c r="AD325" s="602"/>
      <c r="AE325" s="601"/>
      <c r="AF325" s="601"/>
      <c r="AG325" s="605"/>
      <c r="AH325" s="605"/>
      <c r="AI325" s="605"/>
      <c r="AJ325" s="605"/>
      <c r="AK325" s="605"/>
      <c r="AL325" s="605"/>
      <c r="AM325" s="605"/>
      <c r="AN325" s="605"/>
      <c r="AO325" s="605"/>
      <c r="AP325" s="605"/>
      <c r="AQ325" s="605"/>
      <c r="AR325" s="605"/>
      <c r="AS325" s="605"/>
      <c r="AT325" s="605"/>
      <c r="AU325" s="605"/>
    </row>
    <row r="326" spans="1:47" ht="29.1" customHeight="1" thickBot="1" x14ac:dyDescent="0.3">
      <c r="A326" s="597"/>
      <c r="B326" s="592"/>
      <c r="C326" s="598"/>
      <c r="D326" s="592"/>
      <c r="E326" s="598"/>
      <c r="F326" s="591"/>
      <c r="G326" s="591"/>
      <c r="H326" s="599"/>
      <c r="I326" s="600"/>
      <c r="J326" s="600"/>
      <c r="K326" s="600"/>
      <c r="L326" s="592"/>
      <c r="M326" s="592"/>
      <c r="N326" s="592"/>
      <c r="O326" s="592"/>
      <c r="P326" s="591"/>
      <c r="Q326" s="592"/>
      <c r="R326" s="592"/>
      <c r="S326" s="592"/>
      <c r="T326" s="592"/>
      <c r="U326" s="591"/>
      <c r="V326" s="598"/>
      <c r="W326" s="592"/>
      <c r="X326" s="592"/>
      <c r="Y326" s="592"/>
      <c r="Z326" s="592"/>
      <c r="AA326" s="592"/>
      <c r="AB326" s="601"/>
      <c r="AC326" s="601"/>
      <c r="AD326" s="602"/>
      <c r="AE326" s="601"/>
      <c r="AF326" s="601"/>
      <c r="AG326" s="605"/>
      <c r="AH326" s="605"/>
      <c r="AI326" s="605"/>
      <c r="AJ326" s="605"/>
      <c r="AK326" s="605"/>
      <c r="AL326" s="605"/>
      <c r="AM326" s="605"/>
      <c r="AN326" s="605"/>
      <c r="AO326" s="605"/>
      <c r="AP326" s="605"/>
      <c r="AQ326" s="605"/>
      <c r="AR326" s="605"/>
      <c r="AS326" s="605"/>
      <c r="AT326" s="605"/>
      <c r="AU326" s="605"/>
    </row>
    <row r="327" spans="1:47" ht="29.1" customHeight="1" thickBot="1" x14ac:dyDescent="0.3">
      <c r="A327" s="597"/>
      <c r="B327" s="592"/>
      <c r="C327" s="598"/>
      <c r="D327" s="592"/>
      <c r="E327" s="598"/>
      <c r="F327" s="591"/>
      <c r="G327" s="591"/>
      <c r="H327" s="599"/>
      <c r="I327" s="600"/>
      <c r="J327" s="600"/>
      <c r="K327" s="600"/>
      <c r="L327" s="592"/>
      <c r="M327" s="592"/>
      <c r="N327" s="592"/>
      <c r="O327" s="592"/>
      <c r="P327" s="591"/>
      <c r="Q327" s="592"/>
      <c r="R327" s="592"/>
      <c r="S327" s="592"/>
      <c r="T327" s="592"/>
      <c r="U327" s="591"/>
      <c r="V327" s="598"/>
      <c r="W327" s="592"/>
      <c r="X327" s="592"/>
      <c r="Y327" s="592"/>
      <c r="Z327" s="592"/>
      <c r="AA327" s="592"/>
      <c r="AB327" s="601"/>
      <c r="AC327" s="601"/>
      <c r="AD327" s="602"/>
      <c r="AE327" s="601"/>
      <c r="AF327" s="601"/>
      <c r="AG327" s="605"/>
      <c r="AH327" s="605"/>
      <c r="AI327" s="605"/>
      <c r="AJ327" s="605"/>
      <c r="AK327" s="605"/>
      <c r="AL327" s="605"/>
      <c r="AM327" s="605"/>
      <c r="AN327" s="605"/>
      <c r="AO327" s="605"/>
      <c r="AP327" s="605"/>
      <c r="AQ327" s="605"/>
      <c r="AR327" s="605"/>
      <c r="AS327" s="605"/>
      <c r="AT327" s="605"/>
      <c r="AU327" s="605"/>
    </row>
    <row r="328" spans="1:47" ht="29.1" customHeight="1" thickBot="1" x14ac:dyDescent="0.3">
      <c r="A328" s="597"/>
      <c r="B328" s="592"/>
      <c r="C328" s="598"/>
      <c r="D328" s="592"/>
      <c r="E328" s="598"/>
      <c r="F328" s="591"/>
      <c r="G328" s="591"/>
      <c r="H328" s="599"/>
      <c r="I328" s="600"/>
      <c r="J328" s="600"/>
      <c r="K328" s="600"/>
      <c r="L328" s="592"/>
      <c r="M328" s="592"/>
      <c r="N328" s="592"/>
      <c r="O328" s="592"/>
      <c r="P328" s="591"/>
      <c r="Q328" s="592"/>
      <c r="R328" s="592"/>
      <c r="S328" s="592"/>
      <c r="T328" s="592"/>
      <c r="U328" s="591"/>
      <c r="V328" s="598"/>
      <c r="W328" s="592"/>
      <c r="X328" s="592"/>
      <c r="Y328" s="592"/>
      <c r="Z328" s="592"/>
      <c r="AA328" s="592"/>
      <c r="AB328" s="601"/>
      <c r="AC328" s="601"/>
      <c r="AD328" s="602"/>
      <c r="AE328" s="601"/>
      <c r="AF328" s="601"/>
      <c r="AG328" s="605"/>
      <c r="AH328" s="605"/>
      <c r="AI328" s="605"/>
      <c r="AJ328" s="605"/>
      <c r="AK328" s="605"/>
      <c r="AL328" s="605"/>
      <c r="AM328" s="605"/>
      <c r="AN328" s="605"/>
      <c r="AO328" s="605"/>
      <c r="AP328" s="605"/>
      <c r="AQ328" s="605"/>
      <c r="AR328" s="605"/>
      <c r="AS328" s="605"/>
      <c r="AT328" s="605"/>
      <c r="AU328" s="605"/>
    </row>
    <row r="329" spans="1:47" ht="29.1" customHeight="1" thickBot="1" x14ac:dyDescent="0.3">
      <c r="A329" s="597"/>
      <c r="B329" s="592"/>
      <c r="C329" s="598"/>
      <c r="D329" s="592"/>
      <c r="E329" s="598"/>
      <c r="F329" s="591"/>
      <c r="G329" s="591"/>
      <c r="H329" s="599"/>
      <c r="I329" s="600"/>
      <c r="J329" s="600"/>
      <c r="K329" s="600"/>
      <c r="L329" s="592"/>
      <c r="M329" s="592"/>
      <c r="N329" s="592"/>
      <c r="O329" s="592"/>
      <c r="P329" s="591"/>
      <c r="Q329" s="592"/>
      <c r="R329" s="592"/>
      <c r="S329" s="592"/>
      <c r="T329" s="592"/>
      <c r="U329" s="591"/>
      <c r="V329" s="598"/>
      <c r="W329" s="592"/>
      <c r="X329" s="592"/>
      <c r="Y329" s="592"/>
      <c r="Z329" s="592"/>
      <c r="AA329" s="592"/>
      <c r="AB329" s="601"/>
      <c r="AC329" s="601"/>
      <c r="AD329" s="602"/>
      <c r="AE329" s="601"/>
      <c r="AF329" s="601"/>
      <c r="AG329" s="605"/>
      <c r="AH329" s="605"/>
      <c r="AI329" s="605"/>
      <c r="AJ329" s="605"/>
      <c r="AK329" s="605"/>
      <c r="AL329" s="605"/>
      <c r="AM329" s="605"/>
      <c r="AN329" s="605"/>
      <c r="AO329" s="605"/>
      <c r="AP329" s="605"/>
      <c r="AQ329" s="605"/>
      <c r="AR329" s="605"/>
      <c r="AS329" s="605"/>
      <c r="AT329" s="605"/>
      <c r="AU329" s="605"/>
    </row>
    <row r="330" spans="1:47" ht="29.1" customHeight="1" thickBot="1" x14ac:dyDescent="0.3">
      <c r="A330" s="597"/>
      <c r="B330" s="592"/>
      <c r="C330" s="598"/>
      <c r="D330" s="592"/>
      <c r="E330" s="598"/>
      <c r="F330" s="591"/>
      <c r="G330" s="591"/>
      <c r="H330" s="599"/>
      <c r="I330" s="600"/>
      <c r="J330" s="600"/>
      <c r="K330" s="600"/>
      <c r="L330" s="592"/>
      <c r="M330" s="592"/>
      <c r="N330" s="592"/>
      <c r="O330" s="592"/>
      <c r="P330" s="591"/>
      <c r="Q330" s="592"/>
      <c r="R330" s="592"/>
      <c r="S330" s="592"/>
      <c r="T330" s="592"/>
      <c r="U330" s="591"/>
      <c r="V330" s="598"/>
      <c r="W330" s="592"/>
      <c r="X330" s="592"/>
      <c r="Y330" s="592"/>
      <c r="Z330" s="592"/>
      <c r="AA330" s="592"/>
      <c r="AB330" s="601"/>
      <c r="AC330" s="601"/>
      <c r="AD330" s="602"/>
      <c r="AE330" s="601"/>
      <c r="AF330" s="601"/>
      <c r="AG330" s="605"/>
      <c r="AH330" s="605"/>
      <c r="AI330" s="605"/>
      <c r="AJ330" s="605"/>
      <c r="AK330" s="605"/>
      <c r="AL330" s="605"/>
      <c r="AM330" s="605"/>
      <c r="AN330" s="605"/>
      <c r="AO330" s="605"/>
      <c r="AP330" s="605"/>
      <c r="AQ330" s="605"/>
      <c r="AR330" s="605"/>
      <c r="AS330" s="605"/>
      <c r="AT330" s="605"/>
      <c r="AU330" s="605"/>
    </row>
    <row r="331" spans="1:47" ht="29.1" customHeight="1" thickBot="1" x14ac:dyDescent="0.3">
      <c r="A331" s="597"/>
      <c r="B331" s="592"/>
      <c r="C331" s="598"/>
      <c r="D331" s="592"/>
      <c r="E331" s="598"/>
      <c r="F331" s="591"/>
      <c r="G331" s="591"/>
      <c r="H331" s="599"/>
      <c r="I331" s="600"/>
      <c r="J331" s="600"/>
      <c r="K331" s="600"/>
      <c r="L331" s="592"/>
      <c r="M331" s="592"/>
      <c r="N331" s="592"/>
      <c r="O331" s="592"/>
      <c r="P331" s="591"/>
      <c r="Q331" s="592"/>
      <c r="R331" s="592"/>
      <c r="S331" s="592"/>
      <c r="T331" s="592"/>
      <c r="U331" s="591"/>
      <c r="V331" s="598"/>
      <c r="W331" s="592"/>
      <c r="X331" s="592"/>
      <c r="Y331" s="592"/>
      <c r="Z331" s="592"/>
      <c r="AA331" s="592"/>
      <c r="AB331" s="601"/>
      <c r="AC331" s="601"/>
      <c r="AD331" s="602"/>
      <c r="AE331" s="601"/>
      <c r="AF331" s="601"/>
      <c r="AG331" s="605"/>
      <c r="AH331" s="605"/>
      <c r="AI331" s="605"/>
      <c r="AJ331" s="605"/>
      <c r="AK331" s="605"/>
      <c r="AL331" s="605"/>
      <c r="AM331" s="605"/>
      <c r="AN331" s="605"/>
      <c r="AO331" s="605"/>
      <c r="AP331" s="605"/>
      <c r="AQ331" s="605"/>
      <c r="AR331" s="605"/>
      <c r="AS331" s="605"/>
      <c r="AT331" s="605"/>
      <c r="AU331" s="605"/>
    </row>
    <row r="332" spans="1:47" ht="29.1" customHeight="1" thickBot="1" x14ac:dyDescent="0.3">
      <c r="A332" s="597"/>
      <c r="B332" s="592"/>
      <c r="C332" s="598"/>
      <c r="D332" s="592"/>
      <c r="E332" s="598"/>
      <c r="F332" s="591"/>
      <c r="G332" s="591"/>
      <c r="H332" s="599"/>
      <c r="I332" s="600"/>
      <c r="J332" s="600"/>
      <c r="K332" s="600"/>
      <c r="L332" s="592"/>
      <c r="M332" s="592"/>
      <c r="N332" s="592"/>
      <c r="O332" s="592"/>
      <c r="P332" s="591"/>
      <c r="Q332" s="592"/>
      <c r="R332" s="592"/>
      <c r="S332" s="592"/>
      <c r="T332" s="592"/>
      <c r="U332" s="591"/>
      <c r="V332" s="598"/>
      <c r="W332" s="592"/>
      <c r="X332" s="592"/>
      <c r="Y332" s="592"/>
      <c r="Z332" s="592"/>
      <c r="AA332" s="592"/>
      <c r="AB332" s="601"/>
      <c r="AC332" s="601"/>
      <c r="AD332" s="602"/>
      <c r="AE332" s="601"/>
      <c r="AF332" s="601"/>
      <c r="AG332" s="605"/>
      <c r="AH332" s="605"/>
      <c r="AI332" s="605"/>
      <c r="AJ332" s="605"/>
      <c r="AK332" s="605"/>
      <c r="AL332" s="605"/>
      <c r="AM332" s="605"/>
      <c r="AN332" s="605"/>
      <c r="AO332" s="605"/>
      <c r="AP332" s="605"/>
      <c r="AQ332" s="605"/>
      <c r="AR332" s="605"/>
      <c r="AS332" s="605"/>
      <c r="AT332" s="605"/>
      <c r="AU332" s="605"/>
    </row>
    <row r="333" spans="1:47" ht="29.1" customHeight="1" thickBot="1" x14ac:dyDescent="0.3">
      <c r="A333" s="597"/>
      <c r="B333" s="592"/>
      <c r="C333" s="598"/>
      <c r="D333" s="592"/>
      <c r="E333" s="598"/>
      <c r="F333" s="591"/>
      <c r="G333" s="591"/>
      <c r="H333" s="599"/>
      <c r="I333" s="600"/>
      <c r="J333" s="600"/>
      <c r="K333" s="600"/>
      <c r="L333" s="592"/>
      <c r="M333" s="592"/>
      <c r="N333" s="592"/>
      <c r="O333" s="592"/>
      <c r="P333" s="591"/>
      <c r="Q333" s="592"/>
      <c r="R333" s="592"/>
      <c r="S333" s="592"/>
      <c r="T333" s="592"/>
      <c r="U333" s="591"/>
      <c r="V333" s="598"/>
      <c r="W333" s="592"/>
      <c r="X333" s="592"/>
      <c r="Y333" s="592"/>
      <c r="Z333" s="592"/>
      <c r="AA333" s="592"/>
      <c r="AB333" s="601"/>
      <c r="AC333" s="601"/>
      <c r="AD333" s="602"/>
      <c r="AE333" s="601"/>
      <c r="AF333" s="601"/>
      <c r="AG333" s="605"/>
      <c r="AH333" s="605"/>
      <c r="AI333" s="605"/>
      <c r="AJ333" s="605"/>
      <c r="AK333" s="605"/>
      <c r="AL333" s="605"/>
      <c r="AM333" s="605"/>
      <c r="AN333" s="605"/>
      <c r="AO333" s="605"/>
      <c r="AP333" s="605"/>
      <c r="AQ333" s="605"/>
      <c r="AR333" s="605"/>
      <c r="AS333" s="605"/>
      <c r="AT333" s="605"/>
      <c r="AU333" s="605"/>
    </row>
    <row r="334" spans="1:47" ht="29.1" customHeight="1" thickBot="1" x14ac:dyDescent="0.3">
      <c r="A334" s="597"/>
      <c r="B334" s="592"/>
      <c r="C334" s="598"/>
      <c r="D334" s="592"/>
      <c r="E334" s="598"/>
      <c r="F334" s="591"/>
      <c r="G334" s="591"/>
      <c r="H334" s="599"/>
      <c r="I334" s="600"/>
      <c r="J334" s="600"/>
      <c r="K334" s="600"/>
      <c r="L334" s="592"/>
      <c r="M334" s="592"/>
      <c r="N334" s="592"/>
      <c r="O334" s="592"/>
      <c r="P334" s="591"/>
      <c r="Q334" s="592"/>
      <c r="R334" s="592"/>
      <c r="S334" s="592"/>
      <c r="T334" s="592"/>
      <c r="U334" s="591"/>
      <c r="V334" s="598"/>
      <c r="W334" s="592"/>
      <c r="X334" s="592"/>
      <c r="Y334" s="592"/>
      <c r="Z334" s="592"/>
      <c r="AA334" s="592"/>
      <c r="AB334" s="601"/>
      <c r="AC334" s="601"/>
      <c r="AD334" s="602"/>
      <c r="AE334" s="601"/>
      <c r="AF334" s="601"/>
      <c r="AG334" s="605"/>
      <c r="AH334" s="605"/>
      <c r="AI334" s="605"/>
      <c r="AJ334" s="605"/>
      <c r="AK334" s="605"/>
      <c r="AL334" s="605"/>
      <c r="AM334" s="605"/>
      <c r="AN334" s="605"/>
      <c r="AO334" s="605"/>
      <c r="AP334" s="605"/>
      <c r="AQ334" s="605"/>
      <c r="AR334" s="605"/>
      <c r="AS334" s="605"/>
      <c r="AT334" s="605"/>
      <c r="AU334" s="605"/>
    </row>
    <row r="335" spans="1:47" ht="29.1" customHeight="1" thickBot="1" x14ac:dyDescent="0.3">
      <c r="A335" s="597"/>
      <c r="B335" s="592"/>
      <c r="C335" s="598"/>
      <c r="D335" s="592"/>
      <c r="E335" s="598"/>
      <c r="F335" s="591"/>
      <c r="G335" s="591"/>
      <c r="H335" s="599"/>
      <c r="I335" s="600"/>
      <c r="J335" s="600"/>
      <c r="K335" s="600"/>
      <c r="L335" s="592"/>
      <c r="M335" s="592"/>
      <c r="N335" s="592"/>
      <c r="O335" s="592"/>
      <c r="P335" s="591"/>
      <c r="Q335" s="592"/>
      <c r="R335" s="592"/>
      <c r="S335" s="592"/>
      <c r="T335" s="592"/>
      <c r="U335" s="591"/>
      <c r="V335" s="598"/>
      <c r="W335" s="592"/>
      <c r="X335" s="592"/>
      <c r="Y335" s="592"/>
      <c r="Z335" s="592"/>
      <c r="AA335" s="592"/>
      <c r="AB335" s="601"/>
      <c r="AC335" s="601"/>
      <c r="AD335" s="602"/>
      <c r="AE335" s="601"/>
      <c r="AF335" s="601"/>
      <c r="AG335" s="605"/>
      <c r="AH335" s="605"/>
      <c r="AI335" s="605"/>
      <c r="AJ335" s="605"/>
      <c r="AK335" s="605"/>
      <c r="AL335" s="605"/>
      <c r="AM335" s="605"/>
      <c r="AN335" s="605"/>
      <c r="AO335" s="605"/>
      <c r="AP335" s="605"/>
      <c r="AQ335" s="605"/>
      <c r="AR335" s="605"/>
      <c r="AS335" s="605"/>
      <c r="AT335" s="605"/>
      <c r="AU335" s="605"/>
    </row>
    <row r="336" spans="1:47" ht="29.1" customHeight="1" thickBot="1" x14ac:dyDescent="0.3">
      <c r="A336" s="597"/>
      <c r="B336" s="592"/>
      <c r="C336" s="598"/>
      <c r="D336" s="592"/>
      <c r="E336" s="598"/>
      <c r="F336" s="591"/>
      <c r="G336" s="591"/>
      <c r="H336" s="599"/>
      <c r="I336" s="600"/>
      <c r="J336" s="600"/>
      <c r="K336" s="600"/>
      <c r="L336" s="592"/>
      <c r="M336" s="592"/>
      <c r="N336" s="592"/>
      <c r="O336" s="592"/>
      <c r="P336" s="591"/>
      <c r="Q336" s="592"/>
      <c r="R336" s="592"/>
      <c r="S336" s="592"/>
      <c r="T336" s="592"/>
      <c r="U336" s="591"/>
      <c r="V336" s="598"/>
      <c r="W336" s="592"/>
      <c r="X336" s="592"/>
      <c r="Y336" s="592"/>
      <c r="Z336" s="592"/>
      <c r="AA336" s="592"/>
      <c r="AB336" s="601"/>
      <c r="AC336" s="601"/>
      <c r="AD336" s="602"/>
      <c r="AE336" s="601"/>
      <c r="AF336" s="601"/>
      <c r="AG336" s="605"/>
      <c r="AH336" s="605"/>
      <c r="AI336" s="605"/>
      <c r="AJ336" s="605"/>
      <c r="AK336" s="605"/>
      <c r="AL336" s="605"/>
      <c r="AM336" s="605"/>
      <c r="AN336" s="605"/>
      <c r="AO336" s="605"/>
      <c r="AP336" s="605"/>
      <c r="AQ336" s="605"/>
      <c r="AR336" s="605"/>
      <c r="AS336" s="605"/>
      <c r="AT336" s="605"/>
      <c r="AU336" s="605"/>
    </row>
    <row r="337" spans="1:47" ht="29.1" customHeight="1" thickBot="1" x14ac:dyDescent="0.3">
      <c r="A337" s="597"/>
      <c r="B337" s="592"/>
      <c r="C337" s="598"/>
      <c r="D337" s="592"/>
      <c r="E337" s="598"/>
      <c r="F337" s="591"/>
      <c r="G337" s="591"/>
      <c r="H337" s="599"/>
      <c r="I337" s="600"/>
      <c r="J337" s="600"/>
      <c r="K337" s="600"/>
      <c r="L337" s="592"/>
      <c r="M337" s="592"/>
      <c r="N337" s="592"/>
      <c r="O337" s="592"/>
      <c r="P337" s="591"/>
      <c r="Q337" s="592"/>
      <c r="R337" s="592"/>
      <c r="S337" s="592"/>
      <c r="T337" s="592"/>
      <c r="U337" s="591"/>
      <c r="V337" s="598"/>
      <c r="W337" s="592"/>
      <c r="X337" s="592"/>
      <c r="Y337" s="592"/>
      <c r="Z337" s="592"/>
      <c r="AA337" s="592"/>
      <c r="AB337" s="601"/>
      <c r="AC337" s="601"/>
      <c r="AD337" s="602"/>
      <c r="AE337" s="601"/>
      <c r="AF337" s="601"/>
      <c r="AG337" s="605"/>
      <c r="AH337" s="605"/>
      <c r="AI337" s="605"/>
      <c r="AJ337" s="605"/>
      <c r="AK337" s="605"/>
      <c r="AL337" s="605"/>
      <c r="AM337" s="605"/>
      <c r="AN337" s="605"/>
      <c r="AO337" s="605"/>
      <c r="AP337" s="605"/>
      <c r="AQ337" s="605"/>
      <c r="AR337" s="605"/>
      <c r="AS337" s="605"/>
      <c r="AT337" s="605"/>
      <c r="AU337" s="605"/>
    </row>
    <row r="338" spans="1:47" ht="29.1" customHeight="1" thickBot="1" x14ac:dyDescent="0.3">
      <c r="A338" s="597"/>
      <c r="B338" s="592"/>
      <c r="C338" s="598"/>
      <c r="D338" s="592"/>
      <c r="E338" s="598"/>
      <c r="F338" s="591"/>
      <c r="G338" s="591"/>
      <c r="H338" s="599"/>
      <c r="I338" s="600"/>
      <c r="J338" s="600"/>
      <c r="K338" s="600"/>
      <c r="L338" s="592"/>
      <c r="M338" s="592"/>
      <c r="N338" s="592"/>
      <c r="O338" s="592"/>
      <c r="P338" s="591"/>
      <c r="Q338" s="592"/>
      <c r="R338" s="592"/>
      <c r="S338" s="592"/>
      <c r="T338" s="592"/>
      <c r="U338" s="591"/>
      <c r="V338" s="598"/>
      <c r="W338" s="592"/>
      <c r="X338" s="592"/>
      <c r="Y338" s="592"/>
      <c r="Z338" s="592"/>
      <c r="AA338" s="592"/>
      <c r="AB338" s="601"/>
      <c r="AC338" s="601"/>
      <c r="AD338" s="602"/>
      <c r="AE338" s="601"/>
      <c r="AF338" s="601"/>
      <c r="AG338" s="605"/>
      <c r="AH338" s="605"/>
      <c r="AI338" s="605"/>
      <c r="AJ338" s="605"/>
      <c r="AK338" s="605"/>
      <c r="AL338" s="605"/>
      <c r="AM338" s="605"/>
      <c r="AN338" s="605"/>
      <c r="AO338" s="605"/>
      <c r="AP338" s="605"/>
      <c r="AQ338" s="605"/>
      <c r="AR338" s="605"/>
      <c r="AS338" s="605"/>
      <c r="AT338" s="605"/>
      <c r="AU338" s="605"/>
    </row>
    <row r="339" spans="1:47" ht="29.1" customHeight="1" thickBot="1" x14ac:dyDescent="0.3">
      <c r="A339" s="597"/>
      <c r="B339" s="592"/>
      <c r="C339" s="598"/>
      <c r="D339" s="592"/>
      <c r="E339" s="598"/>
      <c r="F339" s="591"/>
      <c r="G339" s="591"/>
      <c r="H339" s="599"/>
      <c r="I339" s="600"/>
      <c r="J339" s="600"/>
      <c r="K339" s="600"/>
      <c r="L339" s="592"/>
      <c r="M339" s="592"/>
      <c r="N339" s="592"/>
      <c r="O339" s="592"/>
      <c r="P339" s="591"/>
      <c r="Q339" s="592"/>
      <c r="R339" s="592"/>
      <c r="S339" s="592"/>
      <c r="T339" s="592"/>
      <c r="U339" s="591"/>
      <c r="V339" s="598"/>
      <c r="W339" s="592"/>
      <c r="X339" s="592"/>
      <c r="Y339" s="592"/>
      <c r="Z339" s="592"/>
      <c r="AA339" s="592"/>
      <c r="AB339" s="601"/>
      <c r="AC339" s="601"/>
      <c r="AD339" s="602"/>
      <c r="AE339" s="601"/>
      <c r="AF339" s="601"/>
      <c r="AG339" s="605"/>
      <c r="AH339" s="605"/>
      <c r="AI339" s="605"/>
      <c r="AJ339" s="605"/>
      <c r="AK339" s="605"/>
      <c r="AL339" s="605"/>
      <c r="AM339" s="605"/>
      <c r="AN339" s="605"/>
      <c r="AO339" s="605"/>
      <c r="AP339" s="605"/>
      <c r="AQ339" s="605"/>
      <c r="AR339" s="605"/>
      <c r="AS339" s="605"/>
      <c r="AT339" s="605"/>
      <c r="AU339" s="605"/>
    </row>
    <row r="340" spans="1:47" ht="29.1" customHeight="1" thickBot="1" x14ac:dyDescent="0.3">
      <c r="A340" s="597"/>
      <c r="B340" s="592"/>
      <c r="C340" s="598"/>
      <c r="D340" s="592"/>
      <c r="E340" s="598"/>
      <c r="F340" s="591"/>
      <c r="G340" s="591"/>
      <c r="H340" s="599"/>
      <c r="I340" s="600"/>
      <c r="J340" s="600"/>
      <c r="K340" s="600"/>
      <c r="L340" s="592"/>
      <c r="M340" s="592"/>
      <c r="N340" s="592"/>
      <c r="O340" s="592"/>
      <c r="P340" s="591"/>
      <c r="Q340" s="592"/>
      <c r="R340" s="592"/>
      <c r="S340" s="592"/>
      <c r="T340" s="592"/>
      <c r="U340" s="591"/>
      <c r="V340" s="598"/>
      <c r="W340" s="592"/>
      <c r="X340" s="592"/>
      <c r="Y340" s="592"/>
      <c r="Z340" s="592"/>
      <c r="AA340" s="592"/>
      <c r="AB340" s="601"/>
      <c r="AC340" s="601"/>
      <c r="AD340" s="602"/>
      <c r="AE340" s="601"/>
      <c r="AF340" s="601"/>
      <c r="AG340" s="605"/>
      <c r="AH340" s="605"/>
      <c r="AI340" s="605"/>
      <c r="AJ340" s="605"/>
      <c r="AK340" s="605"/>
      <c r="AL340" s="605"/>
      <c r="AM340" s="605"/>
      <c r="AN340" s="605"/>
      <c r="AO340" s="605"/>
      <c r="AP340" s="605"/>
      <c r="AQ340" s="605"/>
      <c r="AR340" s="605"/>
      <c r="AS340" s="605"/>
      <c r="AT340" s="605"/>
      <c r="AU340" s="605"/>
    </row>
    <row r="341" spans="1:47" ht="29.1" customHeight="1" thickBot="1" x14ac:dyDescent="0.3">
      <c r="A341" s="597"/>
      <c r="B341" s="592"/>
      <c r="C341" s="598"/>
      <c r="D341" s="592"/>
      <c r="E341" s="598"/>
      <c r="F341" s="591"/>
      <c r="G341" s="591"/>
      <c r="H341" s="599"/>
      <c r="I341" s="600"/>
      <c r="J341" s="600"/>
      <c r="K341" s="600"/>
      <c r="L341" s="592"/>
      <c r="M341" s="592"/>
      <c r="N341" s="592"/>
      <c r="O341" s="592"/>
      <c r="P341" s="591"/>
      <c r="Q341" s="592"/>
      <c r="R341" s="592"/>
      <c r="S341" s="592"/>
      <c r="T341" s="592"/>
      <c r="U341" s="591"/>
      <c r="V341" s="598"/>
      <c r="W341" s="592"/>
      <c r="X341" s="592"/>
      <c r="Y341" s="592"/>
      <c r="Z341" s="592"/>
      <c r="AA341" s="592"/>
      <c r="AB341" s="601"/>
      <c r="AC341" s="601"/>
      <c r="AD341" s="602"/>
      <c r="AE341" s="601"/>
      <c r="AF341" s="601"/>
      <c r="AG341" s="605"/>
      <c r="AH341" s="605"/>
      <c r="AI341" s="605"/>
      <c r="AJ341" s="605"/>
      <c r="AK341" s="605"/>
      <c r="AL341" s="605"/>
      <c r="AM341" s="605"/>
      <c r="AN341" s="605"/>
      <c r="AO341" s="605"/>
      <c r="AP341" s="605"/>
      <c r="AQ341" s="605"/>
      <c r="AR341" s="605"/>
      <c r="AS341" s="605"/>
      <c r="AT341" s="605"/>
      <c r="AU341" s="605"/>
    </row>
    <row r="342" spans="1:47" ht="29.1" customHeight="1" thickBot="1" x14ac:dyDescent="0.3">
      <c r="A342" s="597"/>
      <c r="B342" s="592"/>
      <c r="C342" s="598"/>
      <c r="D342" s="592"/>
      <c r="E342" s="598"/>
      <c r="F342" s="591"/>
      <c r="G342" s="591"/>
      <c r="H342" s="599"/>
      <c r="I342" s="600"/>
      <c r="J342" s="600"/>
      <c r="K342" s="600"/>
      <c r="L342" s="592"/>
      <c r="M342" s="592"/>
      <c r="N342" s="592"/>
      <c r="O342" s="592"/>
      <c r="P342" s="591"/>
      <c r="Q342" s="592"/>
      <c r="R342" s="592"/>
      <c r="S342" s="592"/>
      <c r="T342" s="592"/>
      <c r="U342" s="591"/>
      <c r="V342" s="598"/>
      <c r="W342" s="592"/>
      <c r="X342" s="592"/>
      <c r="Y342" s="592"/>
      <c r="Z342" s="592"/>
      <c r="AA342" s="592"/>
      <c r="AB342" s="601"/>
      <c r="AC342" s="601"/>
      <c r="AD342" s="602"/>
      <c r="AE342" s="601"/>
      <c r="AF342" s="601"/>
      <c r="AG342" s="605"/>
      <c r="AH342" s="605"/>
      <c r="AI342" s="605"/>
      <c r="AJ342" s="605"/>
      <c r="AK342" s="605"/>
      <c r="AL342" s="605"/>
      <c r="AM342" s="605"/>
      <c r="AN342" s="605"/>
      <c r="AO342" s="605"/>
      <c r="AP342" s="605"/>
      <c r="AQ342" s="605"/>
      <c r="AR342" s="605"/>
      <c r="AS342" s="605"/>
      <c r="AT342" s="605"/>
      <c r="AU342" s="605"/>
    </row>
    <row r="343" spans="1:47" ht="29.1" customHeight="1" thickBot="1" x14ac:dyDescent="0.3">
      <c r="A343" s="597"/>
      <c r="B343" s="592"/>
      <c r="C343" s="598"/>
      <c r="D343" s="592"/>
      <c r="E343" s="598"/>
      <c r="F343" s="591"/>
      <c r="G343" s="591"/>
      <c r="H343" s="599"/>
      <c r="I343" s="600"/>
      <c r="J343" s="600"/>
      <c r="K343" s="600"/>
      <c r="L343" s="592"/>
      <c r="M343" s="592"/>
      <c r="N343" s="592"/>
      <c r="O343" s="592"/>
      <c r="P343" s="591"/>
      <c r="Q343" s="592"/>
      <c r="R343" s="592"/>
      <c r="S343" s="592"/>
      <c r="T343" s="592"/>
      <c r="U343" s="591"/>
      <c r="V343" s="598"/>
      <c r="W343" s="592"/>
      <c r="X343" s="592"/>
      <c r="Y343" s="592"/>
      <c r="Z343" s="592"/>
      <c r="AA343" s="592"/>
      <c r="AB343" s="601"/>
      <c r="AC343" s="601"/>
      <c r="AD343" s="602"/>
      <c r="AE343" s="601"/>
      <c r="AF343" s="601"/>
      <c r="AG343" s="605"/>
      <c r="AH343" s="605"/>
      <c r="AI343" s="605"/>
      <c r="AJ343" s="605"/>
      <c r="AK343" s="605"/>
      <c r="AL343" s="605"/>
      <c r="AM343" s="605"/>
      <c r="AN343" s="605"/>
      <c r="AO343" s="605"/>
      <c r="AP343" s="605"/>
      <c r="AQ343" s="605"/>
      <c r="AR343" s="605"/>
      <c r="AS343" s="605"/>
      <c r="AT343" s="605"/>
      <c r="AU343" s="605"/>
    </row>
    <row r="344" spans="1:47" ht="29.1" customHeight="1" thickBot="1" x14ac:dyDescent="0.3">
      <c r="A344" s="597"/>
      <c r="B344" s="592"/>
      <c r="C344" s="598"/>
      <c r="D344" s="592"/>
      <c r="E344" s="598"/>
      <c r="F344" s="591"/>
      <c r="G344" s="591"/>
      <c r="H344" s="599"/>
      <c r="I344" s="600"/>
      <c r="J344" s="600"/>
      <c r="K344" s="600"/>
      <c r="L344" s="592"/>
      <c r="M344" s="592"/>
      <c r="N344" s="592"/>
      <c r="O344" s="592"/>
      <c r="P344" s="591"/>
      <c r="Q344" s="592"/>
      <c r="R344" s="592"/>
      <c r="S344" s="592"/>
      <c r="T344" s="592"/>
      <c r="U344" s="591"/>
      <c r="V344" s="598"/>
      <c r="W344" s="592"/>
      <c r="X344" s="592"/>
      <c r="Y344" s="592"/>
      <c r="Z344" s="592"/>
      <c r="AA344" s="592"/>
      <c r="AB344" s="601"/>
      <c r="AC344" s="601"/>
      <c r="AD344" s="602"/>
      <c r="AE344" s="601"/>
      <c r="AF344" s="601"/>
      <c r="AG344" s="605"/>
      <c r="AH344" s="605"/>
      <c r="AI344" s="605"/>
      <c r="AJ344" s="605"/>
      <c r="AK344" s="605"/>
      <c r="AL344" s="605"/>
      <c r="AM344" s="605"/>
      <c r="AN344" s="605"/>
      <c r="AO344" s="605"/>
      <c r="AP344" s="605"/>
      <c r="AQ344" s="605"/>
      <c r="AR344" s="605"/>
      <c r="AS344" s="605"/>
      <c r="AT344" s="605"/>
      <c r="AU344" s="605"/>
    </row>
    <row r="345" spans="1:47" ht="29.1" customHeight="1" thickBot="1" x14ac:dyDescent="0.3">
      <c r="A345" s="597"/>
      <c r="B345" s="592"/>
      <c r="C345" s="598"/>
      <c r="D345" s="592"/>
      <c r="E345" s="598"/>
      <c r="F345" s="591"/>
      <c r="G345" s="591"/>
      <c r="H345" s="599"/>
      <c r="I345" s="600"/>
      <c r="J345" s="600"/>
      <c r="K345" s="600"/>
      <c r="L345" s="592"/>
      <c r="M345" s="592"/>
      <c r="N345" s="592"/>
      <c r="O345" s="592"/>
      <c r="P345" s="591"/>
      <c r="Q345" s="592"/>
      <c r="R345" s="592"/>
      <c r="S345" s="592"/>
      <c r="T345" s="592"/>
      <c r="U345" s="591"/>
      <c r="V345" s="598"/>
      <c r="W345" s="592"/>
      <c r="X345" s="592"/>
      <c r="Y345" s="592"/>
      <c r="Z345" s="592"/>
      <c r="AA345" s="592"/>
      <c r="AB345" s="601"/>
      <c r="AC345" s="601"/>
      <c r="AD345" s="602"/>
      <c r="AE345" s="601"/>
      <c r="AF345" s="601"/>
      <c r="AG345" s="605"/>
      <c r="AH345" s="605"/>
      <c r="AI345" s="605"/>
      <c r="AJ345" s="605"/>
      <c r="AK345" s="605"/>
      <c r="AL345" s="605"/>
      <c r="AM345" s="605"/>
      <c r="AN345" s="605"/>
      <c r="AO345" s="605"/>
      <c r="AP345" s="605"/>
      <c r="AQ345" s="605"/>
      <c r="AR345" s="605"/>
      <c r="AS345" s="605"/>
      <c r="AT345" s="605"/>
      <c r="AU345" s="605"/>
    </row>
    <row r="346" spans="1:47" ht="29.1" customHeight="1" thickBot="1" x14ac:dyDescent="0.3">
      <c r="A346" s="597"/>
      <c r="B346" s="592"/>
      <c r="C346" s="598"/>
      <c r="D346" s="592"/>
      <c r="E346" s="598"/>
      <c r="F346" s="591"/>
      <c r="G346" s="591"/>
      <c r="H346" s="599"/>
      <c r="I346" s="600"/>
      <c r="J346" s="600"/>
      <c r="K346" s="600"/>
      <c r="L346" s="592"/>
      <c r="M346" s="592"/>
      <c r="N346" s="592"/>
      <c r="O346" s="592"/>
      <c r="P346" s="591"/>
      <c r="Q346" s="592"/>
      <c r="R346" s="592"/>
      <c r="S346" s="592"/>
      <c r="T346" s="592"/>
      <c r="U346" s="591"/>
      <c r="V346" s="598"/>
      <c r="W346" s="592"/>
      <c r="X346" s="592"/>
      <c r="Y346" s="592"/>
      <c r="Z346" s="592"/>
      <c r="AA346" s="592"/>
      <c r="AB346" s="601"/>
      <c r="AC346" s="601"/>
      <c r="AD346" s="602"/>
      <c r="AE346" s="601"/>
      <c r="AF346" s="601"/>
      <c r="AG346" s="605"/>
      <c r="AH346" s="605"/>
      <c r="AI346" s="605"/>
      <c r="AJ346" s="605"/>
      <c r="AK346" s="605"/>
      <c r="AL346" s="605"/>
      <c r="AM346" s="605"/>
      <c r="AN346" s="605"/>
      <c r="AO346" s="605"/>
      <c r="AP346" s="605"/>
      <c r="AQ346" s="605"/>
      <c r="AR346" s="605"/>
      <c r="AS346" s="605"/>
      <c r="AT346" s="605"/>
      <c r="AU346" s="605"/>
    </row>
    <row r="347" spans="1:47" ht="29.1" customHeight="1" thickBot="1" x14ac:dyDescent="0.3">
      <c r="A347" s="597"/>
      <c r="B347" s="592"/>
      <c r="C347" s="598"/>
      <c r="D347" s="592"/>
      <c r="E347" s="598"/>
      <c r="F347" s="591"/>
      <c r="G347" s="591"/>
      <c r="H347" s="599"/>
      <c r="I347" s="600"/>
      <c r="J347" s="600"/>
      <c r="K347" s="600"/>
      <c r="L347" s="592"/>
      <c r="M347" s="592"/>
      <c r="N347" s="592"/>
      <c r="O347" s="592"/>
      <c r="P347" s="591"/>
      <c r="Q347" s="592"/>
      <c r="R347" s="592"/>
      <c r="S347" s="592"/>
      <c r="T347" s="592"/>
      <c r="U347" s="591"/>
      <c r="V347" s="598"/>
      <c r="W347" s="592"/>
      <c r="X347" s="592"/>
      <c r="Y347" s="592"/>
      <c r="Z347" s="592"/>
      <c r="AA347" s="592"/>
      <c r="AB347" s="601"/>
      <c r="AC347" s="601"/>
      <c r="AD347" s="602"/>
      <c r="AE347" s="601"/>
      <c r="AF347" s="601"/>
      <c r="AG347" s="605"/>
      <c r="AH347" s="605"/>
      <c r="AI347" s="605"/>
      <c r="AJ347" s="605"/>
      <c r="AK347" s="605"/>
      <c r="AL347" s="605"/>
      <c r="AM347" s="605"/>
      <c r="AN347" s="605"/>
      <c r="AO347" s="605"/>
      <c r="AP347" s="605"/>
      <c r="AQ347" s="605"/>
      <c r="AR347" s="605"/>
      <c r="AS347" s="605"/>
      <c r="AT347" s="605"/>
      <c r="AU347" s="605"/>
    </row>
    <row r="348" spans="1:47" ht="29.1" customHeight="1" thickBot="1" x14ac:dyDescent="0.3">
      <c r="A348" s="597"/>
      <c r="B348" s="592"/>
      <c r="C348" s="598"/>
      <c r="D348" s="592"/>
      <c r="E348" s="598"/>
      <c r="F348" s="591"/>
      <c r="G348" s="591"/>
      <c r="H348" s="599"/>
      <c r="I348" s="600"/>
      <c r="J348" s="600"/>
      <c r="K348" s="600"/>
      <c r="L348" s="592"/>
      <c r="M348" s="592"/>
      <c r="N348" s="592"/>
      <c r="O348" s="592"/>
      <c r="P348" s="591"/>
      <c r="Q348" s="592"/>
      <c r="R348" s="592"/>
      <c r="S348" s="592"/>
      <c r="T348" s="592"/>
      <c r="U348" s="591"/>
      <c r="V348" s="598"/>
      <c r="W348" s="592"/>
      <c r="X348" s="592"/>
      <c r="Y348" s="592"/>
      <c r="Z348" s="592"/>
      <c r="AA348" s="592"/>
      <c r="AB348" s="601"/>
      <c r="AC348" s="601"/>
      <c r="AD348" s="602"/>
      <c r="AE348" s="601"/>
      <c r="AF348" s="601"/>
      <c r="AG348" s="605"/>
      <c r="AH348" s="605"/>
      <c r="AI348" s="605"/>
      <c r="AJ348" s="605"/>
      <c r="AK348" s="605"/>
      <c r="AL348" s="605"/>
      <c r="AM348" s="605"/>
      <c r="AN348" s="605"/>
      <c r="AO348" s="605"/>
      <c r="AP348" s="605"/>
      <c r="AQ348" s="605"/>
      <c r="AR348" s="605"/>
      <c r="AS348" s="605"/>
      <c r="AT348" s="605"/>
      <c r="AU348" s="605"/>
    </row>
    <row r="349" spans="1:47" ht="29.1" customHeight="1" thickBot="1" x14ac:dyDescent="0.3">
      <c r="A349" s="597"/>
      <c r="B349" s="592"/>
      <c r="C349" s="598"/>
      <c r="D349" s="592"/>
      <c r="E349" s="598"/>
      <c r="F349" s="591"/>
      <c r="G349" s="591"/>
      <c r="H349" s="599"/>
      <c r="I349" s="600"/>
      <c r="J349" s="600"/>
      <c r="K349" s="600"/>
      <c r="L349" s="592"/>
      <c r="M349" s="592"/>
      <c r="N349" s="592"/>
      <c r="O349" s="592"/>
      <c r="P349" s="591"/>
      <c r="Q349" s="592"/>
      <c r="R349" s="592"/>
      <c r="S349" s="592"/>
      <c r="T349" s="592"/>
      <c r="U349" s="591"/>
      <c r="V349" s="598"/>
      <c r="W349" s="592"/>
      <c r="X349" s="592"/>
      <c r="Y349" s="592"/>
      <c r="Z349" s="592"/>
      <c r="AA349" s="592"/>
      <c r="AB349" s="601"/>
      <c r="AC349" s="601"/>
      <c r="AD349" s="602"/>
      <c r="AE349" s="601"/>
      <c r="AF349" s="601"/>
      <c r="AG349" s="605"/>
      <c r="AH349" s="605"/>
      <c r="AI349" s="605"/>
      <c r="AJ349" s="605"/>
      <c r="AK349" s="605"/>
      <c r="AL349" s="605"/>
      <c r="AM349" s="605"/>
      <c r="AN349" s="605"/>
      <c r="AO349" s="605"/>
      <c r="AP349" s="605"/>
      <c r="AQ349" s="605"/>
      <c r="AR349" s="605"/>
      <c r="AS349" s="605"/>
      <c r="AT349" s="605"/>
      <c r="AU349" s="605"/>
    </row>
    <row r="350" spans="1:47" ht="29.1" customHeight="1" thickBot="1" x14ac:dyDescent="0.3">
      <c r="A350" s="597"/>
      <c r="B350" s="592"/>
      <c r="C350" s="598"/>
      <c r="D350" s="592"/>
      <c r="E350" s="598"/>
      <c r="F350" s="591"/>
      <c r="G350" s="591"/>
      <c r="H350" s="599"/>
      <c r="I350" s="600"/>
      <c r="J350" s="600"/>
      <c r="K350" s="600"/>
      <c r="L350" s="592"/>
      <c r="M350" s="592"/>
      <c r="N350" s="592"/>
      <c r="O350" s="592"/>
      <c r="P350" s="591"/>
      <c r="Q350" s="592"/>
      <c r="R350" s="592"/>
      <c r="S350" s="592"/>
      <c r="T350" s="592"/>
      <c r="U350" s="591"/>
      <c r="V350" s="598"/>
      <c r="W350" s="592"/>
      <c r="X350" s="592"/>
      <c r="Y350" s="592"/>
      <c r="Z350" s="592"/>
      <c r="AA350" s="592"/>
      <c r="AB350" s="601"/>
      <c r="AC350" s="601"/>
      <c r="AD350" s="602"/>
      <c r="AE350" s="601"/>
      <c r="AF350" s="601"/>
      <c r="AG350" s="605"/>
      <c r="AH350" s="605"/>
      <c r="AI350" s="605"/>
      <c r="AJ350" s="605"/>
      <c r="AK350" s="605"/>
      <c r="AL350" s="605"/>
      <c r="AM350" s="605"/>
      <c r="AN350" s="605"/>
      <c r="AO350" s="605"/>
      <c r="AP350" s="605"/>
      <c r="AQ350" s="605"/>
      <c r="AR350" s="605"/>
      <c r="AS350" s="605"/>
      <c r="AT350" s="605"/>
      <c r="AU350" s="605"/>
    </row>
    <row r="351" spans="1:47" ht="29.1" customHeight="1" thickBot="1" x14ac:dyDescent="0.3">
      <c r="A351" s="597"/>
      <c r="B351" s="592"/>
      <c r="C351" s="598"/>
      <c r="D351" s="592"/>
      <c r="E351" s="598"/>
      <c r="F351" s="591"/>
      <c r="G351" s="591"/>
      <c r="H351" s="599"/>
      <c r="I351" s="600"/>
      <c r="J351" s="600"/>
      <c r="K351" s="600"/>
      <c r="L351" s="592"/>
      <c r="M351" s="592"/>
      <c r="N351" s="592"/>
      <c r="O351" s="592"/>
      <c r="P351" s="591"/>
      <c r="Q351" s="592"/>
      <c r="R351" s="592"/>
      <c r="S351" s="592"/>
      <c r="T351" s="592"/>
      <c r="U351" s="591"/>
      <c r="V351" s="598"/>
      <c r="W351" s="592"/>
      <c r="X351" s="592"/>
      <c r="Y351" s="592"/>
      <c r="Z351" s="592"/>
      <c r="AA351" s="592"/>
      <c r="AB351" s="601"/>
      <c r="AC351" s="601"/>
      <c r="AD351" s="602"/>
      <c r="AE351" s="601"/>
      <c r="AF351" s="601"/>
      <c r="AG351" s="605"/>
      <c r="AH351" s="605"/>
      <c r="AI351" s="605"/>
      <c r="AJ351" s="605"/>
      <c r="AK351" s="605"/>
      <c r="AL351" s="605"/>
      <c r="AM351" s="605"/>
      <c r="AN351" s="605"/>
      <c r="AO351" s="605"/>
      <c r="AP351" s="605"/>
      <c r="AQ351" s="605"/>
      <c r="AR351" s="605"/>
      <c r="AS351" s="605"/>
      <c r="AT351" s="605"/>
      <c r="AU351" s="605"/>
    </row>
    <row r="352" spans="1:47" ht="29.1" customHeight="1" thickBot="1" x14ac:dyDescent="0.3">
      <c r="A352" s="597"/>
      <c r="B352" s="592"/>
      <c r="C352" s="598"/>
      <c r="D352" s="592"/>
      <c r="E352" s="598"/>
      <c r="F352" s="591"/>
      <c r="G352" s="591"/>
      <c r="H352" s="599"/>
      <c r="I352" s="600"/>
      <c r="J352" s="600"/>
      <c r="K352" s="600"/>
      <c r="L352" s="592"/>
      <c r="M352" s="592"/>
      <c r="N352" s="592"/>
      <c r="O352" s="592"/>
      <c r="P352" s="591"/>
      <c r="Q352" s="592"/>
      <c r="R352" s="592"/>
      <c r="S352" s="592"/>
      <c r="T352" s="592"/>
      <c r="U352" s="591"/>
      <c r="V352" s="598"/>
      <c r="W352" s="592"/>
      <c r="X352" s="592"/>
      <c r="Y352" s="592"/>
      <c r="Z352" s="592"/>
      <c r="AA352" s="592"/>
      <c r="AB352" s="601"/>
      <c r="AC352" s="601"/>
      <c r="AD352" s="602"/>
      <c r="AE352" s="601"/>
      <c r="AF352" s="601"/>
      <c r="AG352" s="605"/>
      <c r="AH352" s="605"/>
      <c r="AI352" s="605"/>
      <c r="AJ352" s="605"/>
      <c r="AK352" s="605"/>
      <c r="AL352" s="605"/>
      <c r="AM352" s="605"/>
      <c r="AN352" s="605"/>
      <c r="AO352" s="605"/>
      <c r="AP352" s="605"/>
      <c r="AQ352" s="605"/>
      <c r="AR352" s="605"/>
      <c r="AS352" s="605"/>
      <c r="AT352" s="605"/>
      <c r="AU352" s="605"/>
    </row>
    <row r="353" spans="1:47" ht="29.1" customHeight="1" thickBot="1" x14ac:dyDescent="0.3">
      <c r="A353" s="597"/>
      <c r="B353" s="592"/>
      <c r="C353" s="598"/>
      <c r="D353" s="592"/>
      <c r="E353" s="598"/>
      <c r="F353" s="591"/>
      <c r="G353" s="591"/>
      <c r="H353" s="599"/>
      <c r="I353" s="600"/>
      <c r="J353" s="600"/>
      <c r="K353" s="600"/>
      <c r="L353" s="592"/>
      <c r="M353" s="592"/>
      <c r="N353" s="592"/>
      <c r="O353" s="592"/>
      <c r="P353" s="591"/>
      <c r="Q353" s="592"/>
      <c r="R353" s="592"/>
      <c r="S353" s="592"/>
      <c r="T353" s="592"/>
      <c r="U353" s="591"/>
      <c r="V353" s="598"/>
      <c r="W353" s="592"/>
      <c r="X353" s="592"/>
      <c r="Y353" s="592"/>
      <c r="Z353" s="592"/>
      <c r="AA353" s="592"/>
      <c r="AB353" s="601"/>
      <c r="AC353" s="601"/>
      <c r="AD353" s="602"/>
      <c r="AE353" s="601"/>
      <c r="AF353" s="601"/>
      <c r="AG353" s="605"/>
      <c r="AH353" s="605"/>
      <c r="AI353" s="605"/>
      <c r="AJ353" s="605"/>
      <c r="AK353" s="605"/>
      <c r="AL353" s="605"/>
      <c r="AM353" s="605"/>
      <c r="AN353" s="605"/>
      <c r="AO353" s="605"/>
      <c r="AP353" s="605"/>
      <c r="AQ353" s="605"/>
      <c r="AR353" s="605"/>
      <c r="AS353" s="605"/>
      <c r="AT353" s="605"/>
      <c r="AU353" s="605"/>
    </row>
    <row r="354" spans="1:47" ht="29.1" customHeight="1" thickBot="1" x14ac:dyDescent="0.3">
      <c r="A354" s="597"/>
      <c r="B354" s="592"/>
      <c r="C354" s="598"/>
      <c r="D354" s="592"/>
      <c r="E354" s="598"/>
      <c r="F354" s="591"/>
      <c r="G354" s="591"/>
      <c r="H354" s="599"/>
      <c r="I354" s="600"/>
      <c r="J354" s="600"/>
      <c r="K354" s="600"/>
      <c r="L354" s="592"/>
      <c r="M354" s="592"/>
      <c r="N354" s="592"/>
      <c r="O354" s="592"/>
      <c r="P354" s="591"/>
      <c r="Q354" s="592"/>
      <c r="R354" s="592"/>
      <c r="S354" s="592"/>
      <c r="T354" s="592"/>
      <c r="U354" s="591"/>
      <c r="V354" s="598"/>
      <c r="W354" s="592"/>
      <c r="X354" s="592"/>
      <c r="Y354" s="592"/>
      <c r="Z354" s="592"/>
      <c r="AA354" s="592"/>
      <c r="AB354" s="601"/>
      <c r="AC354" s="601"/>
      <c r="AD354" s="602"/>
      <c r="AE354" s="601"/>
      <c r="AF354" s="601"/>
      <c r="AG354" s="605"/>
      <c r="AH354" s="605"/>
      <c r="AI354" s="605"/>
      <c r="AJ354" s="605"/>
      <c r="AK354" s="605"/>
      <c r="AL354" s="605"/>
      <c r="AM354" s="605"/>
      <c r="AN354" s="605"/>
      <c r="AO354" s="605"/>
      <c r="AP354" s="605"/>
      <c r="AQ354" s="605"/>
      <c r="AR354" s="605"/>
      <c r="AS354" s="605"/>
      <c r="AT354" s="605"/>
      <c r="AU354" s="605"/>
    </row>
    <row r="355" spans="1:47" ht="29.1" customHeight="1" thickBot="1" x14ac:dyDescent="0.3">
      <c r="A355" s="597"/>
      <c r="B355" s="592"/>
      <c r="C355" s="598"/>
      <c r="D355" s="592"/>
      <c r="E355" s="598"/>
      <c r="F355" s="591"/>
      <c r="G355" s="591"/>
      <c r="H355" s="599"/>
      <c r="I355" s="600"/>
      <c r="J355" s="600"/>
      <c r="K355" s="600"/>
      <c r="L355" s="592"/>
      <c r="M355" s="592"/>
      <c r="N355" s="592"/>
      <c r="O355" s="592"/>
      <c r="P355" s="591"/>
      <c r="Q355" s="592"/>
      <c r="R355" s="592"/>
      <c r="S355" s="592"/>
      <c r="T355" s="592"/>
      <c r="U355" s="591"/>
      <c r="V355" s="598"/>
      <c r="W355" s="592"/>
      <c r="X355" s="592"/>
      <c r="Y355" s="592"/>
      <c r="Z355" s="592"/>
      <c r="AA355" s="592"/>
      <c r="AB355" s="601"/>
      <c r="AC355" s="601"/>
      <c r="AD355" s="602"/>
      <c r="AE355" s="601"/>
      <c r="AF355" s="601"/>
      <c r="AG355" s="605"/>
      <c r="AH355" s="605"/>
      <c r="AI355" s="605"/>
      <c r="AJ355" s="605"/>
      <c r="AK355" s="605"/>
      <c r="AL355" s="605"/>
      <c r="AM355" s="605"/>
      <c r="AN355" s="605"/>
      <c r="AO355" s="605"/>
      <c r="AP355" s="605"/>
      <c r="AQ355" s="605"/>
      <c r="AR355" s="605"/>
      <c r="AS355" s="605"/>
      <c r="AT355" s="605"/>
      <c r="AU355" s="605"/>
    </row>
    <row r="356" spans="1:47" ht="29.1" customHeight="1" thickBot="1" x14ac:dyDescent="0.3">
      <c r="A356" s="597"/>
      <c r="B356" s="592"/>
      <c r="C356" s="598"/>
      <c r="D356" s="592"/>
      <c r="E356" s="598"/>
      <c r="F356" s="591"/>
      <c r="G356" s="591"/>
      <c r="H356" s="599"/>
      <c r="I356" s="600"/>
      <c r="J356" s="600"/>
      <c r="K356" s="600"/>
      <c r="L356" s="592"/>
      <c r="M356" s="592"/>
      <c r="N356" s="592"/>
      <c r="O356" s="592"/>
      <c r="P356" s="591"/>
      <c r="Q356" s="592"/>
      <c r="R356" s="592"/>
      <c r="S356" s="592"/>
      <c r="T356" s="592"/>
      <c r="U356" s="591"/>
      <c r="V356" s="598"/>
      <c r="W356" s="592"/>
      <c r="X356" s="592"/>
      <c r="Y356" s="592"/>
      <c r="Z356" s="592"/>
      <c r="AA356" s="592"/>
      <c r="AB356" s="601"/>
      <c r="AC356" s="601"/>
      <c r="AD356" s="602"/>
      <c r="AE356" s="601"/>
      <c r="AF356" s="601"/>
      <c r="AG356" s="605"/>
      <c r="AH356" s="605"/>
      <c r="AI356" s="605"/>
      <c r="AJ356" s="605"/>
      <c r="AK356" s="605"/>
      <c r="AL356" s="605"/>
      <c r="AM356" s="605"/>
      <c r="AN356" s="605"/>
      <c r="AO356" s="605"/>
      <c r="AP356" s="605"/>
      <c r="AQ356" s="605"/>
      <c r="AR356" s="605"/>
      <c r="AS356" s="605"/>
      <c r="AT356" s="605"/>
      <c r="AU356" s="605"/>
    </row>
    <row r="357" spans="1:47" ht="29.1" customHeight="1" thickBot="1" x14ac:dyDescent="0.3">
      <c r="A357" s="597"/>
      <c r="B357" s="592"/>
      <c r="C357" s="598"/>
      <c r="D357" s="592"/>
      <c r="E357" s="598"/>
      <c r="F357" s="591"/>
      <c r="G357" s="591"/>
      <c r="H357" s="599"/>
      <c r="I357" s="600"/>
      <c r="J357" s="600"/>
      <c r="K357" s="600"/>
      <c r="L357" s="592"/>
      <c r="M357" s="592"/>
      <c r="N357" s="592"/>
      <c r="O357" s="592"/>
      <c r="P357" s="591"/>
      <c r="Q357" s="592"/>
      <c r="R357" s="592"/>
      <c r="S357" s="592"/>
      <c r="T357" s="592"/>
      <c r="U357" s="591"/>
      <c r="V357" s="598"/>
      <c r="W357" s="592"/>
      <c r="X357" s="592"/>
      <c r="Y357" s="592"/>
      <c r="Z357" s="592"/>
      <c r="AA357" s="592"/>
      <c r="AB357" s="601"/>
      <c r="AC357" s="601"/>
      <c r="AD357" s="602"/>
      <c r="AE357" s="601"/>
      <c r="AF357" s="601"/>
      <c r="AG357" s="605"/>
      <c r="AH357" s="605"/>
      <c r="AI357" s="605"/>
      <c r="AJ357" s="605"/>
      <c r="AK357" s="605"/>
      <c r="AL357" s="605"/>
      <c r="AM357" s="605"/>
      <c r="AN357" s="605"/>
      <c r="AO357" s="605"/>
      <c r="AP357" s="605"/>
      <c r="AQ357" s="605"/>
      <c r="AR357" s="605"/>
      <c r="AS357" s="605"/>
      <c r="AT357" s="605"/>
      <c r="AU357" s="605"/>
    </row>
    <row r="358" spans="1:47" ht="29.1" customHeight="1" thickBot="1" x14ac:dyDescent="0.3">
      <c r="A358" s="597"/>
      <c r="B358" s="592"/>
      <c r="C358" s="598"/>
      <c r="D358" s="592"/>
      <c r="E358" s="598"/>
      <c r="F358" s="591"/>
      <c r="G358" s="591"/>
      <c r="H358" s="599"/>
      <c r="I358" s="600"/>
      <c r="J358" s="600"/>
      <c r="K358" s="600"/>
      <c r="L358" s="592"/>
      <c r="M358" s="592"/>
      <c r="N358" s="592"/>
      <c r="O358" s="592"/>
      <c r="P358" s="591"/>
      <c r="Q358" s="592"/>
      <c r="R358" s="592"/>
      <c r="S358" s="592"/>
      <c r="T358" s="592"/>
      <c r="U358" s="591"/>
      <c r="V358" s="598"/>
      <c r="W358" s="592"/>
      <c r="X358" s="592"/>
      <c r="Y358" s="592"/>
      <c r="Z358" s="592"/>
      <c r="AA358" s="592"/>
      <c r="AB358" s="601"/>
      <c r="AC358" s="601"/>
      <c r="AD358" s="602"/>
      <c r="AE358" s="601"/>
      <c r="AF358" s="601"/>
      <c r="AG358" s="605"/>
      <c r="AH358" s="605"/>
      <c r="AI358" s="605"/>
      <c r="AJ358" s="605"/>
      <c r="AK358" s="605"/>
      <c r="AL358" s="605"/>
      <c r="AM358" s="605"/>
      <c r="AN358" s="605"/>
      <c r="AO358" s="605"/>
      <c r="AP358" s="605"/>
      <c r="AQ358" s="605"/>
      <c r="AR358" s="605"/>
      <c r="AS358" s="605"/>
      <c r="AT358" s="605"/>
      <c r="AU358" s="605"/>
    </row>
    <row r="359" spans="1:47" ht="29.1" customHeight="1" thickBot="1" x14ac:dyDescent="0.3">
      <c r="A359" s="597"/>
      <c r="B359" s="592"/>
      <c r="C359" s="598"/>
      <c r="D359" s="592"/>
      <c r="E359" s="598"/>
      <c r="F359" s="591"/>
      <c r="G359" s="591"/>
      <c r="H359" s="599"/>
      <c r="I359" s="600"/>
      <c r="J359" s="600"/>
      <c r="K359" s="600"/>
      <c r="L359" s="592"/>
      <c r="M359" s="592"/>
      <c r="N359" s="592"/>
      <c r="O359" s="592"/>
      <c r="P359" s="591"/>
      <c r="Q359" s="592"/>
      <c r="R359" s="592"/>
      <c r="S359" s="592"/>
      <c r="T359" s="592"/>
      <c r="U359" s="591"/>
      <c r="V359" s="598"/>
      <c r="W359" s="592"/>
      <c r="X359" s="592"/>
      <c r="Y359" s="592"/>
      <c r="Z359" s="592"/>
      <c r="AA359" s="592"/>
      <c r="AB359" s="601"/>
      <c r="AC359" s="601"/>
      <c r="AD359" s="602"/>
      <c r="AE359" s="601"/>
      <c r="AF359" s="601"/>
      <c r="AG359" s="605"/>
      <c r="AH359" s="605"/>
      <c r="AI359" s="605"/>
      <c r="AJ359" s="605"/>
      <c r="AK359" s="605"/>
      <c r="AL359" s="605"/>
      <c r="AM359" s="605"/>
      <c r="AN359" s="605"/>
      <c r="AO359" s="605"/>
      <c r="AP359" s="605"/>
      <c r="AQ359" s="605"/>
      <c r="AR359" s="605"/>
      <c r="AS359" s="605"/>
      <c r="AT359" s="605"/>
      <c r="AU359" s="605"/>
    </row>
    <row r="360" spans="1:47" ht="29.1" customHeight="1" thickBot="1" x14ac:dyDescent="0.3">
      <c r="A360" s="597"/>
      <c r="B360" s="592"/>
      <c r="C360" s="598"/>
      <c r="D360" s="592"/>
      <c r="E360" s="598"/>
      <c r="F360" s="591"/>
      <c r="G360" s="591"/>
      <c r="H360" s="599"/>
      <c r="I360" s="600"/>
      <c r="J360" s="600"/>
      <c r="K360" s="600"/>
      <c r="L360" s="592"/>
      <c r="M360" s="592"/>
      <c r="N360" s="592"/>
      <c r="O360" s="592"/>
      <c r="P360" s="591"/>
      <c r="Q360" s="592"/>
      <c r="R360" s="592"/>
      <c r="S360" s="592"/>
      <c r="T360" s="592"/>
      <c r="U360" s="591"/>
      <c r="V360" s="598"/>
      <c r="W360" s="592"/>
      <c r="X360" s="592"/>
      <c r="Y360" s="592"/>
      <c r="Z360" s="592"/>
      <c r="AA360" s="592"/>
      <c r="AB360" s="601"/>
      <c r="AC360" s="601"/>
      <c r="AD360" s="602"/>
      <c r="AE360" s="601"/>
      <c r="AF360" s="601"/>
      <c r="AG360" s="605"/>
      <c r="AH360" s="605"/>
      <c r="AI360" s="605"/>
      <c r="AJ360" s="605"/>
      <c r="AK360" s="605"/>
      <c r="AL360" s="605"/>
      <c r="AM360" s="605"/>
      <c r="AN360" s="605"/>
      <c r="AO360" s="605"/>
      <c r="AP360" s="605"/>
      <c r="AQ360" s="605"/>
      <c r="AR360" s="605"/>
      <c r="AS360" s="605"/>
      <c r="AT360" s="605"/>
      <c r="AU360" s="605"/>
    </row>
    <row r="361" spans="1:47" ht="29.1" customHeight="1" thickBot="1" x14ac:dyDescent="0.3">
      <c r="A361" s="597"/>
      <c r="B361" s="592"/>
      <c r="C361" s="598"/>
      <c r="D361" s="592"/>
      <c r="E361" s="598"/>
      <c r="F361" s="591"/>
      <c r="G361" s="591"/>
      <c r="H361" s="599"/>
      <c r="I361" s="600"/>
      <c r="J361" s="600"/>
      <c r="K361" s="600"/>
      <c r="L361" s="592"/>
      <c r="M361" s="592"/>
      <c r="N361" s="592"/>
      <c r="O361" s="592"/>
      <c r="P361" s="591"/>
      <c r="Q361" s="592"/>
      <c r="R361" s="592"/>
      <c r="S361" s="592"/>
      <c r="T361" s="592"/>
      <c r="U361" s="591"/>
      <c r="V361" s="598"/>
      <c r="W361" s="592"/>
      <c r="X361" s="592"/>
      <c r="Y361" s="592"/>
      <c r="Z361" s="592"/>
      <c r="AA361" s="592"/>
      <c r="AB361" s="601"/>
      <c r="AC361" s="601"/>
      <c r="AD361" s="602"/>
      <c r="AE361" s="601"/>
      <c r="AF361" s="601"/>
      <c r="AG361" s="605"/>
      <c r="AH361" s="605"/>
      <c r="AI361" s="605"/>
      <c r="AJ361" s="605"/>
      <c r="AK361" s="605"/>
      <c r="AL361" s="605"/>
      <c r="AM361" s="605"/>
      <c r="AN361" s="605"/>
      <c r="AO361" s="605"/>
      <c r="AP361" s="605"/>
      <c r="AQ361" s="605"/>
      <c r="AR361" s="605"/>
      <c r="AS361" s="605"/>
      <c r="AT361" s="605"/>
      <c r="AU361" s="605"/>
    </row>
    <row r="362" spans="1:47" ht="29.1" customHeight="1" thickBot="1" x14ac:dyDescent="0.3">
      <c r="A362" s="597"/>
      <c r="B362" s="592"/>
      <c r="C362" s="598"/>
      <c r="D362" s="592"/>
      <c r="E362" s="598"/>
      <c r="F362" s="591"/>
      <c r="G362" s="591"/>
      <c r="H362" s="599"/>
      <c r="I362" s="600"/>
      <c r="J362" s="600"/>
      <c r="K362" s="600"/>
      <c r="L362" s="592"/>
      <c r="M362" s="592"/>
      <c r="N362" s="592"/>
      <c r="O362" s="592"/>
      <c r="P362" s="591"/>
      <c r="Q362" s="592"/>
      <c r="R362" s="592"/>
      <c r="S362" s="592"/>
      <c r="T362" s="592"/>
      <c r="U362" s="591"/>
      <c r="V362" s="598"/>
      <c r="W362" s="592"/>
      <c r="X362" s="592"/>
      <c r="Y362" s="592"/>
      <c r="Z362" s="592"/>
      <c r="AA362" s="592"/>
      <c r="AB362" s="601"/>
      <c r="AC362" s="601"/>
      <c r="AD362" s="602"/>
      <c r="AE362" s="601"/>
      <c r="AF362" s="601"/>
      <c r="AG362" s="605"/>
      <c r="AH362" s="605"/>
      <c r="AI362" s="605"/>
      <c r="AJ362" s="605"/>
      <c r="AK362" s="605"/>
      <c r="AL362" s="605"/>
      <c r="AM362" s="605"/>
      <c r="AN362" s="605"/>
      <c r="AO362" s="605"/>
      <c r="AP362" s="605"/>
      <c r="AQ362" s="605"/>
      <c r="AR362" s="605"/>
      <c r="AS362" s="605"/>
      <c r="AT362" s="605"/>
      <c r="AU362" s="605"/>
    </row>
    <row r="363" spans="1:47" ht="29.1" customHeight="1" thickBot="1" x14ac:dyDescent="0.3">
      <c r="A363" s="597"/>
      <c r="B363" s="592"/>
      <c r="C363" s="598"/>
      <c r="D363" s="592"/>
      <c r="E363" s="598"/>
      <c r="F363" s="591"/>
      <c r="G363" s="591"/>
      <c r="H363" s="599"/>
      <c r="I363" s="600"/>
      <c r="J363" s="600"/>
      <c r="K363" s="600"/>
      <c r="L363" s="592"/>
      <c r="M363" s="592"/>
      <c r="N363" s="592"/>
      <c r="O363" s="592"/>
      <c r="P363" s="591"/>
      <c r="Q363" s="592"/>
      <c r="R363" s="592"/>
      <c r="S363" s="592"/>
      <c r="T363" s="592"/>
      <c r="U363" s="591"/>
      <c r="V363" s="598"/>
      <c r="W363" s="592"/>
      <c r="X363" s="592"/>
      <c r="Y363" s="592"/>
      <c r="Z363" s="592"/>
      <c r="AA363" s="592"/>
      <c r="AB363" s="601"/>
      <c r="AC363" s="601"/>
      <c r="AD363" s="602"/>
      <c r="AE363" s="601"/>
      <c r="AF363" s="601"/>
      <c r="AG363" s="605"/>
      <c r="AH363" s="605"/>
      <c r="AI363" s="605"/>
      <c r="AJ363" s="605"/>
      <c r="AK363" s="605"/>
      <c r="AL363" s="605"/>
      <c r="AM363" s="605"/>
      <c r="AN363" s="605"/>
      <c r="AO363" s="605"/>
      <c r="AP363" s="605"/>
      <c r="AQ363" s="605"/>
      <c r="AR363" s="605"/>
      <c r="AS363" s="605"/>
      <c r="AT363" s="605"/>
      <c r="AU363" s="605"/>
    </row>
    <row r="364" spans="1:47" ht="29.1" customHeight="1" thickBot="1" x14ac:dyDescent="0.3">
      <c r="A364" s="597"/>
      <c r="B364" s="592"/>
      <c r="C364" s="598"/>
      <c r="D364" s="592"/>
      <c r="E364" s="598"/>
      <c r="F364" s="591"/>
      <c r="G364" s="591"/>
      <c r="H364" s="599"/>
      <c r="I364" s="600"/>
      <c r="J364" s="600"/>
      <c r="K364" s="600"/>
      <c r="L364" s="592"/>
      <c r="M364" s="592"/>
      <c r="N364" s="592"/>
      <c r="O364" s="592"/>
      <c r="P364" s="591"/>
      <c r="Q364" s="592"/>
      <c r="R364" s="592"/>
      <c r="S364" s="592"/>
      <c r="T364" s="592"/>
      <c r="U364" s="591"/>
      <c r="V364" s="598"/>
      <c r="W364" s="592"/>
      <c r="X364" s="592"/>
      <c r="Y364" s="592"/>
      <c r="Z364" s="592"/>
      <c r="AA364" s="592"/>
      <c r="AB364" s="601"/>
      <c r="AC364" s="601"/>
      <c r="AD364" s="602"/>
      <c r="AE364" s="601"/>
      <c r="AF364" s="601"/>
      <c r="AG364" s="605"/>
      <c r="AH364" s="605"/>
      <c r="AI364" s="605"/>
      <c r="AJ364" s="605"/>
      <c r="AK364" s="605"/>
      <c r="AL364" s="605"/>
      <c r="AM364" s="605"/>
      <c r="AN364" s="605"/>
      <c r="AO364" s="605"/>
      <c r="AP364" s="605"/>
      <c r="AQ364" s="605"/>
      <c r="AR364" s="605"/>
      <c r="AS364" s="605"/>
      <c r="AT364" s="605"/>
      <c r="AU364" s="605"/>
    </row>
    <row r="365" spans="1:47" ht="29.1" customHeight="1" thickBot="1" x14ac:dyDescent="0.3">
      <c r="A365" s="597"/>
      <c r="B365" s="592"/>
      <c r="C365" s="598"/>
      <c r="D365" s="592"/>
      <c r="E365" s="598"/>
      <c r="F365" s="591"/>
      <c r="G365" s="591"/>
      <c r="H365" s="599"/>
      <c r="I365" s="600"/>
      <c r="J365" s="600"/>
      <c r="K365" s="600"/>
      <c r="L365" s="592"/>
      <c r="M365" s="592"/>
      <c r="N365" s="592"/>
      <c r="O365" s="592"/>
      <c r="P365" s="591"/>
      <c r="Q365" s="592"/>
      <c r="R365" s="592"/>
      <c r="S365" s="592"/>
      <c r="T365" s="592"/>
      <c r="U365" s="591"/>
      <c r="V365" s="598"/>
      <c r="W365" s="592"/>
      <c r="X365" s="592"/>
      <c r="Y365" s="592"/>
      <c r="Z365" s="592"/>
      <c r="AA365" s="592"/>
      <c r="AB365" s="601"/>
      <c r="AC365" s="601"/>
      <c r="AD365" s="602"/>
      <c r="AE365" s="601"/>
      <c r="AF365" s="601"/>
      <c r="AG365" s="605"/>
      <c r="AH365" s="605"/>
      <c r="AI365" s="605"/>
      <c r="AJ365" s="605"/>
      <c r="AK365" s="605"/>
      <c r="AL365" s="605"/>
      <c r="AM365" s="605"/>
      <c r="AN365" s="605"/>
      <c r="AO365" s="605"/>
      <c r="AP365" s="605"/>
      <c r="AQ365" s="605"/>
      <c r="AR365" s="605"/>
      <c r="AS365" s="605"/>
      <c r="AT365" s="605"/>
      <c r="AU365" s="605"/>
    </row>
    <row r="366" spans="1:47" ht="29.1" customHeight="1" thickBot="1" x14ac:dyDescent="0.3">
      <c r="A366" s="597"/>
      <c r="B366" s="592"/>
      <c r="C366" s="598"/>
      <c r="D366" s="592"/>
      <c r="E366" s="598"/>
      <c r="F366" s="591"/>
      <c r="G366" s="591"/>
      <c r="H366" s="599"/>
      <c r="I366" s="600"/>
      <c r="J366" s="600"/>
      <c r="K366" s="600"/>
      <c r="L366" s="592"/>
      <c r="M366" s="592"/>
      <c r="N366" s="592"/>
      <c r="O366" s="592"/>
      <c r="P366" s="591"/>
      <c r="Q366" s="592"/>
      <c r="R366" s="592"/>
      <c r="S366" s="592"/>
      <c r="T366" s="592"/>
      <c r="U366" s="591"/>
      <c r="V366" s="598"/>
      <c r="W366" s="592"/>
      <c r="X366" s="592"/>
      <c r="Y366" s="592"/>
      <c r="Z366" s="592"/>
      <c r="AA366" s="592"/>
      <c r="AB366" s="601"/>
      <c r="AC366" s="601"/>
      <c r="AD366" s="602"/>
      <c r="AE366" s="601"/>
      <c r="AF366" s="601"/>
      <c r="AG366" s="605"/>
      <c r="AH366" s="605"/>
      <c r="AI366" s="605"/>
      <c r="AJ366" s="605"/>
      <c r="AK366" s="605"/>
      <c r="AL366" s="605"/>
      <c r="AM366" s="605"/>
      <c r="AN366" s="605"/>
      <c r="AO366" s="605"/>
      <c r="AP366" s="605"/>
      <c r="AQ366" s="605"/>
      <c r="AR366" s="605"/>
      <c r="AS366" s="605"/>
      <c r="AT366" s="605"/>
      <c r="AU366" s="605"/>
    </row>
    <row r="367" spans="1:47" ht="29.1" customHeight="1" thickBot="1" x14ac:dyDescent="0.3">
      <c r="A367" s="597"/>
      <c r="B367" s="592"/>
      <c r="C367" s="598"/>
      <c r="D367" s="592"/>
      <c r="E367" s="598"/>
      <c r="F367" s="591"/>
      <c r="G367" s="591"/>
      <c r="H367" s="599"/>
      <c r="I367" s="600"/>
      <c r="J367" s="600"/>
      <c r="K367" s="600"/>
      <c r="L367" s="592"/>
      <c r="M367" s="592"/>
      <c r="N367" s="592"/>
      <c r="O367" s="592"/>
      <c r="P367" s="591"/>
      <c r="Q367" s="592"/>
      <c r="R367" s="592"/>
      <c r="S367" s="592"/>
      <c r="T367" s="592"/>
      <c r="U367" s="591"/>
      <c r="V367" s="598"/>
      <c r="W367" s="592"/>
      <c r="X367" s="592"/>
      <c r="Y367" s="592"/>
      <c r="Z367" s="592"/>
      <c r="AA367" s="592"/>
      <c r="AB367" s="601"/>
      <c r="AC367" s="601"/>
      <c r="AD367" s="602"/>
      <c r="AE367" s="601"/>
      <c r="AF367" s="601"/>
      <c r="AG367" s="605"/>
      <c r="AH367" s="605"/>
      <c r="AI367" s="605"/>
      <c r="AJ367" s="605"/>
      <c r="AK367" s="605"/>
      <c r="AL367" s="605"/>
      <c r="AM367" s="605"/>
      <c r="AN367" s="605"/>
      <c r="AO367" s="605"/>
      <c r="AP367" s="605"/>
      <c r="AQ367" s="605"/>
      <c r="AR367" s="605"/>
      <c r="AS367" s="605"/>
      <c r="AT367" s="605"/>
      <c r="AU367" s="605"/>
    </row>
    <row r="368" spans="1:47" ht="29.1" customHeight="1" thickBot="1" x14ac:dyDescent="0.3">
      <c r="A368" s="597"/>
      <c r="B368" s="592"/>
      <c r="C368" s="598"/>
      <c r="D368" s="592"/>
      <c r="E368" s="598"/>
      <c r="F368" s="591"/>
      <c r="G368" s="591"/>
      <c r="H368" s="599"/>
      <c r="I368" s="600"/>
      <c r="J368" s="600"/>
      <c r="K368" s="600"/>
      <c r="L368" s="592"/>
      <c r="M368" s="592"/>
      <c r="N368" s="592"/>
      <c r="O368" s="592"/>
      <c r="P368" s="591"/>
      <c r="Q368" s="592"/>
      <c r="R368" s="592"/>
      <c r="S368" s="592"/>
      <c r="T368" s="592"/>
      <c r="U368" s="591"/>
      <c r="V368" s="598"/>
      <c r="W368" s="592"/>
      <c r="X368" s="592"/>
      <c r="Y368" s="592"/>
      <c r="Z368" s="592"/>
      <c r="AA368" s="592"/>
      <c r="AB368" s="601"/>
      <c r="AC368" s="601"/>
      <c r="AD368" s="602"/>
      <c r="AE368" s="601"/>
      <c r="AF368" s="601"/>
      <c r="AG368" s="605"/>
      <c r="AH368" s="605"/>
      <c r="AI368" s="605"/>
      <c r="AJ368" s="605"/>
      <c r="AK368" s="605"/>
      <c r="AL368" s="605"/>
      <c r="AM368" s="605"/>
      <c r="AN368" s="605"/>
      <c r="AO368" s="605"/>
      <c r="AP368" s="605"/>
      <c r="AQ368" s="605"/>
      <c r="AR368" s="605"/>
      <c r="AS368" s="605"/>
      <c r="AT368" s="605"/>
      <c r="AU368" s="605"/>
    </row>
    <row r="369" spans="1:47" ht="29.1" customHeight="1" thickBot="1" x14ac:dyDescent="0.3">
      <c r="A369" s="597"/>
      <c r="B369" s="592"/>
      <c r="C369" s="598"/>
      <c r="D369" s="592"/>
      <c r="E369" s="598"/>
      <c r="F369" s="591"/>
      <c r="G369" s="591"/>
      <c r="H369" s="599"/>
      <c r="I369" s="600"/>
      <c r="J369" s="600"/>
      <c r="K369" s="600"/>
      <c r="L369" s="592"/>
      <c r="M369" s="592"/>
      <c r="N369" s="592"/>
      <c r="O369" s="592"/>
      <c r="P369" s="591"/>
      <c r="Q369" s="592"/>
      <c r="R369" s="592"/>
      <c r="S369" s="592"/>
      <c r="T369" s="592"/>
      <c r="U369" s="591"/>
      <c r="V369" s="598"/>
      <c r="W369" s="592"/>
      <c r="X369" s="592"/>
      <c r="Y369" s="592"/>
      <c r="Z369" s="592"/>
      <c r="AA369" s="592"/>
      <c r="AB369" s="601"/>
      <c r="AC369" s="601"/>
      <c r="AD369" s="602"/>
      <c r="AE369" s="601"/>
      <c r="AF369" s="601"/>
      <c r="AG369" s="605"/>
      <c r="AH369" s="605"/>
      <c r="AI369" s="605"/>
      <c r="AJ369" s="605"/>
      <c r="AK369" s="605"/>
      <c r="AL369" s="605"/>
      <c r="AM369" s="605"/>
      <c r="AN369" s="605"/>
      <c r="AO369" s="605"/>
      <c r="AP369" s="605"/>
      <c r="AQ369" s="605"/>
      <c r="AR369" s="605"/>
      <c r="AS369" s="605"/>
      <c r="AT369" s="605"/>
      <c r="AU369" s="605"/>
    </row>
    <row r="370" spans="1:47" ht="29.1" customHeight="1" thickBot="1" x14ac:dyDescent="0.3">
      <c r="A370" s="597"/>
      <c r="B370" s="592"/>
      <c r="C370" s="598"/>
      <c r="D370" s="592"/>
      <c r="E370" s="598"/>
      <c r="F370" s="591"/>
      <c r="G370" s="591"/>
      <c r="H370" s="599"/>
      <c r="I370" s="600"/>
      <c r="J370" s="600"/>
      <c r="K370" s="600"/>
      <c r="L370" s="592"/>
      <c r="M370" s="592"/>
      <c r="N370" s="592"/>
      <c r="O370" s="592"/>
      <c r="P370" s="591"/>
      <c r="Q370" s="592"/>
      <c r="R370" s="592"/>
      <c r="S370" s="592"/>
      <c r="T370" s="592"/>
      <c r="U370" s="591"/>
      <c r="V370" s="598"/>
      <c r="W370" s="592"/>
      <c r="X370" s="592"/>
      <c r="Y370" s="592"/>
      <c r="Z370" s="592"/>
      <c r="AA370" s="592"/>
      <c r="AB370" s="601"/>
      <c r="AC370" s="601"/>
      <c r="AD370" s="602"/>
      <c r="AE370" s="601"/>
      <c r="AF370" s="601"/>
      <c r="AG370" s="605"/>
      <c r="AH370" s="605"/>
      <c r="AI370" s="605"/>
      <c r="AJ370" s="605"/>
      <c r="AK370" s="605"/>
      <c r="AL370" s="605"/>
      <c r="AM370" s="605"/>
      <c r="AN370" s="605"/>
      <c r="AO370" s="605"/>
      <c r="AP370" s="605"/>
      <c r="AQ370" s="605"/>
      <c r="AR370" s="605"/>
      <c r="AS370" s="605"/>
      <c r="AT370" s="605"/>
      <c r="AU370" s="605"/>
    </row>
    <row r="371" spans="1:47" ht="29.1" customHeight="1" thickBot="1" x14ac:dyDescent="0.3">
      <c r="A371" s="597"/>
      <c r="B371" s="592"/>
      <c r="C371" s="598"/>
      <c r="D371" s="592"/>
      <c r="E371" s="598"/>
      <c r="F371" s="591"/>
      <c r="G371" s="591"/>
      <c r="H371" s="599"/>
      <c r="I371" s="600"/>
      <c r="J371" s="600"/>
      <c r="K371" s="600"/>
      <c r="L371" s="592"/>
      <c r="M371" s="592"/>
      <c r="N371" s="592"/>
      <c r="O371" s="592"/>
      <c r="P371" s="591"/>
      <c r="Q371" s="592"/>
      <c r="R371" s="592"/>
      <c r="S371" s="592"/>
      <c r="T371" s="592"/>
      <c r="U371" s="591"/>
      <c r="V371" s="598"/>
      <c r="W371" s="592"/>
      <c r="X371" s="592"/>
      <c r="Y371" s="592"/>
      <c r="Z371" s="592"/>
      <c r="AA371" s="592"/>
      <c r="AB371" s="601"/>
      <c r="AC371" s="601"/>
      <c r="AD371" s="602"/>
      <c r="AE371" s="601"/>
      <c r="AF371" s="601"/>
      <c r="AG371" s="605"/>
      <c r="AH371" s="605"/>
      <c r="AI371" s="605"/>
      <c r="AJ371" s="605"/>
      <c r="AK371" s="605"/>
      <c r="AL371" s="605"/>
      <c r="AM371" s="605"/>
      <c r="AN371" s="605"/>
      <c r="AO371" s="605"/>
      <c r="AP371" s="605"/>
      <c r="AQ371" s="605"/>
      <c r="AR371" s="605"/>
      <c r="AS371" s="605"/>
      <c r="AT371" s="605"/>
      <c r="AU371" s="605"/>
    </row>
    <row r="372" spans="1:47" ht="29.1" customHeight="1" thickBot="1" x14ac:dyDescent="0.3">
      <c r="A372" s="597"/>
      <c r="B372" s="592"/>
      <c r="C372" s="598"/>
      <c r="D372" s="592"/>
      <c r="E372" s="598"/>
      <c r="F372" s="591"/>
      <c r="G372" s="591"/>
      <c r="H372" s="599"/>
      <c r="I372" s="600"/>
      <c r="J372" s="600"/>
      <c r="K372" s="600"/>
      <c r="L372" s="592"/>
      <c r="M372" s="592"/>
      <c r="N372" s="592"/>
      <c r="O372" s="592"/>
      <c r="P372" s="591"/>
      <c r="Q372" s="592"/>
      <c r="R372" s="592"/>
      <c r="S372" s="592"/>
      <c r="T372" s="592"/>
      <c r="U372" s="591"/>
      <c r="V372" s="598"/>
      <c r="W372" s="592"/>
      <c r="X372" s="592"/>
      <c r="Y372" s="592"/>
      <c r="Z372" s="592"/>
      <c r="AA372" s="592"/>
      <c r="AB372" s="601"/>
      <c r="AC372" s="601"/>
      <c r="AD372" s="602"/>
      <c r="AE372" s="601"/>
      <c r="AF372" s="601"/>
      <c r="AG372" s="605"/>
      <c r="AH372" s="605"/>
      <c r="AI372" s="605"/>
      <c r="AJ372" s="605"/>
      <c r="AK372" s="605"/>
      <c r="AL372" s="605"/>
      <c r="AM372" s="605"/>
      <c r="AN372" s="605"/>
      <c r="AO372" s="605"/>
      <c r="AP372" s="605"/>
      <c r="AQ372" s="605"/>
      <c r="AR372" s="605"/>
      <c r="AS372" s="605"/>
      <c r="AT372" s="605"/>
      <c r="AU372" s="605"/>
    </row>
    <row r="373" spans="1:47" ht="29.1" customHeight="1" thickBot="1" x14ac:dyDescent="0.3">
      <c r="A373" s="597"/>
      <c r="B373" s="592"/>
      <c r="C373" s="598"/>
      <c r="D373" s="592"/>
      <c r="E373" s="598"/>
      <c r="F373" s="591"/>
      <c r="G373" s="591"/>
      <c r="H373" s="599"/>
      <c r="I373" s="600"/>
      <c r="J373" s="600"/>
      <c r="K373" s="600"/>
      <c r="L373" s="592"/>
      <c r="M373" s="592"/>
      <c r="N373" s="592"/>
      <c r="O373" s="592"/>
      <c r="P373" s="591"/>
      <c r="Q373" s="592"/>
      <c r="R373" s="592"/>
      <c r="S373" s="592"/>
      <c r="T373" s="592"/>
      <c r="U373" s="591"/>
      <c r="V373" s="598"/>
      <c r="W373" s="592"/>
      <c r="X373" s="592"/>
      <c r="Y373" s="592"/>
      <c r="Z373" s="592"/>
      <c r="AA373" s="592"/>
      <c r="AB373" s="601"/>
      <c r="AC373" s="601"/>
      <c r="AD373" s="602"/>
      <c r="AE373" s="601"/>
      <c r="AF373" s="601"/>
      <c r="AG373" s="605"/>
      <c r="AH373" s="605"/>
      <c r="AI373" s="605"/>
      <c r="AJ373" s="605"/>
      <c r="AK373" s="605"/>
      <c r="AL373" s="605"/>
      <c r="AM373" s="605"/>
      <c r="AN373" s="605"/>
      <c r="AO373" s="605"/>
      <c r="AP373" s="605"/>
      <c r="AQ373" s="605"/>
      <c r="AR373" s="605"/>
      <c r="AS373" s="605"/>
      <c r="AT373" s="605"/>
      <c r="AU373" s="605"/>
    </row>
    <row r="374" spans="1:47" ht="29.1" customHeight="1" thickBot="1" x14ac:dyDescent="0.3">
      <c r="A374" s="597"/>
      <c r="B374" s="592"/>
      <c r="C374" s="598"/>
      <c r="D374" s="592"/>
      <c r="E374" s="598"/>
      <c r="F374" s="591"/>
      <c r="G374" s="591"/>
      <c r="H374" s="599"/>
      <c r="I374" s="600"/>
      <c r="J374" s="600"/>
      <c r="K374" s="600"/>
      <c r="L374" s="592"/>
      <c r="M374" s="592"/>
      <c r="N374" s="592"/>
      <c r="O374" s="592"/>
      <c r="P374" s="591"/>
      <c r="Q374" s="592"/>
      <c r="R374" s="592"/>
      <c r="S374" s="592"/>
      <c r="T374" s="592"/>
      <c r="U374" s="591"/>
      <c r="V374" s="598"/>
      <c r="W374" s="592"/>
      <c r="X374" s="592"/>
      <c r="Y374" s="592"/>
      <c r="Z374" s="592"/>
      <c r="AA374" s="592"/>
      <c r="AB374" s="601"/>
      <c r="AC374" s="601"/>
      <c r="AD374" s="602"/>
      <c r="AE374" s="601"/>
      <c r="AF374" s="601"/>
      <c r="AG374" s="605"/>
      <c r="AH374" s="605"/>
      <c r="AI374" s="605"/>
      <c r="AJ374" s="605"/>
      <c r="AK374" s="605"/>
      <c r="AL374" s="605"/>
      <c r="AM374" s="605"/>
      <c r="AN374" s="605"/>
      <c r="AO374" s="605"/>
      <c r="AP374" s="605"/>
      <c r="AQ374" s="605"/>
      <c r="AR374" s="605"/>
      <c r="AS374" s="605"/>
      <c r="AT374" s="605"/>
      <c r="AU374" s="605"/>
    </row>
    <row r="375" spans="1:47" ht="29.1" customHeight="1" thickBot="1" x14ac:dyDescent="0.3">
      <c r="A375" s="597"/>
      <c r="B375" s="592"/>
      <c r="C375" s="598"/>
      <c r="D375" s="592"/>
      <c r="E375" s="598"/>
      <c r="F375" s="591"/>
      <c r="G375" s="591"/>
      <c r="H375" s="599"/>
      <c r="I375" s="600"/>
      <c r="J375" s="600"/>
      <c r="K375" s="600"/>
      <c r="L375" s="592"/>
      <c r="M375" s="592"/>
      <c r="N375" s="592"/>
      <c r="O375" s="592"/>
      <c r="P375" s="591"/>
      <c r="Q375" s="592"/>
      <c r="R375" s="592"/>
      <c r="S375" s="592"/>
      <c r="T375" s="592"/>
      <c r="U375" s="591"/>
      <c r="V375" s="598"/>
      <c r="W375" s="592"/>
      <c r="X375" s="592"/>
      <c r="Y375" s="592"/>
      <c r="Z375" s="592"/>
      <c r="AA375" s="592"/>
      <c r="AB375" s="601"/>
      <c r="AC375" s="601"/>
      <c r="AD375" s="602"/>
      <c r="AE375" s="601"/>
      <c r="AF375" s="601"/>
      <c r="AG375" s="605"/>
      <c r="AH375" s="605"/>
      <c r="AI375" s="605"/>
      <c r="AJ375" s="605"/>
      <c r="AK375" s="605"/>
      <c r="AL375" s="605"/>
      <c r="AM375" s="605"/>
      <c r="AN375" s="605"/>
      <c r="AO375" s="605"/>
      <c r="AP375" s="605"/>
      <c r="AQ375" s="605"/>
      <c r="AR375" s="605"/>
      <c r="AS375" s="605"/>
      <c r="AT375" s="605"/>
      <c r="AU375" s="605"/>
    </row>
    <row r="376" spans="1:47" ht="29.1" customHeight="1" thickBot="1" x14ac:dyDescent="0.3">
      <c r="A376" s="597"/>
      <c r="B376" s="592"/>
      <c r="C376" s="598"/>
      <c r="D376" s="592"/>
      <c r="E376" s="598"/>
      <c r="F376" s="591"/>
      <c r="G376" s="591"/>
      <c r="H376" s="599"/>
      <c r="I376" s="600"/>
      <c r="J376" s="600"/>
      <c r="K376" s="600"/>
      <c r="L376" s="592"/>
      <c r="M376" s="592"/>
      <c r="N376" s="592"/>
      <c r="O376" s="592"/>
      <c r="P376" s="591"/>
      <c r="Q376" s="592"/>
      <c r="R376" s="592"/>
      <c r="S376" s="592"/>
      <c r="T376" s="592"/>
      <c r="U376" s="591"/>
      <c r="V376" s="598"/>
      <c r="W376" s="592"/>
      <c r="X376" s="592"/>
      <c r="Y376" s="592"/>
      <c r="Z376" s="592"/>
      <c r="AA376" s="592"/>
      <c r="AB376" s="601"/>
      <c r="AC376" s="601"/>
      <c r="AD376" s="602"/>
      <c r="AE376" s="601"/>
      <c r="AF376" s="601"/>
      <c r="AG376" s="605"/>
      <c r="AH376" s="605"/>
      <c r="AI376" s="605"/>
      <c r="AJ376" s="605"/>
      <c r="AK376" s="605"/>
      <c r="AL376" s="605"/>
      <c r="AM376" s="605"/>
      <c r="AN376" s="605"/>
      <c r="AO376" s="605"/>
      <c r="AP376" s="605"/>
      <c r="AQ376" s="605"/>
      <c r="AR376" s="605"/>
      <c r="AS376" s="605"/>
      <c r="AT376" s="605"/>
      <c r="AU376" s="605"/>
    </row>
    <row r="377" spans="1:47" ht="29.1" customHeight="1" thickBot="1" x14ac:dyDescent="0.3">
      <c r="A377" s="597"/>
      <c r="B377" s="592"/>
      <c r="C377" s="598"/>
      <c r="D377" s="592"/>
      <c r="E377" s="598"/>
      <c r="F377" s="591"/>
      <c r="G377" s="591"/>
      <c r="H377" s="599"/>
      <c r="I377" s="600"/>
      <c r="J377" s="600"/>
      <c r="K377" s="600"/>
      <c r="L377" s="592"/>
      <c r="M377" s="592"/>
      <c r="N377" s="592"/>
      <c r="O377" s="592"/>
      <c r="P377" s="591"/>
      <c r="Q377" s="592"/>
      <c r="R377" s="592"/>
      <c r="S377" s="592"/>
      <c r="T377" s="592"/>
      <c r="U377" s="591"/>
      <c r="V377" s="598"/>
      <c r="W377" s="592"/>
      <c r="X377" s="592"/>
      <c r="Y377" s="592"/>
      <c r="Z377" s="592"/>
      <c r="AA377" s="592"/>
      <c r="AB377" s="601"/>
      <c r="AC377" s="601"/>
      <c r="AD377" s="602"/>
      <c r="AE377" s="601"/>
      <c r="AF377" s="601"/>
      <c r="AG377" s="605"/>
      <c r="AH377" s="605"/>
      <c r="AI377" s="605"/>
      <c r="AJ377" s="605"/>
      <c r="AK377" s="605"/>
      <c r="AL377" s="605"/>
      <c r="AM377" s="605"/>
      <c r="AN377" s="605"/>
      <c r="AO377" s="605"/>
      <c r="AP377" s="605"/>
      <c r="AQ377" s="605"/>
      <c r="AR377" s="605"/>
      <c r="AS377" s="605"/>
      <c r="AT377" s="605"/>
      <c r="AU377" s="605"/>
    </row>
    <row r="378" spans="1:47" ht="29.1" customHeight="1" thickBot="1" x14ac:dyDescent="0.3">
      <c r="A378" s="597"/>
      <c r="B378" s="592"/>
      <c r="C378" s="598"/>
      <c r="D378" s="592"/>
      <c r="E378" s="598"/>
      <c r="F378" s="591"/>
      <c r="G378" s="591"/>
      <c r="H378" s="599"/>
      <c r="I378" s="600"/>
      <c r="J378" s="600"/>
      <c r="K378" s="600"/>
      <c r="L378" s="592"/>
      <c r="M378" s="592"/>
      <c r="N378" s="592"/>
      <c r="O378" s="592"/>
      <c r="P378" s="591"/>
      <c r="Q378" s="592"/>
      <c r="R378" s="592"/>
      <c r="S378" s="592"/>
      <c r="T378" s="592"/>
      <c r="U378" s="591"/>
      <c r="V378" s="598"/>
      <c r="W378" s="592"/>
      <c r="X378" s="592"/>
      <c r="Y378" s="592"/>
      <c r="Z378" s="592"/>
      <c r="AA378" s="592"/>
      <c r="AB378" s="601"/>
      <c r="AC378" s="601"/>
      <c r="AD378" s="602"/>
      <c r="AE378" s="601"/>
      <c r="AF378" s="601"/>
      <c r="AG378" s="605"/>
      <c r="AH378" s="605"/>
      <c r="AI378" s="605"/>
      <c r="AJ378" s="605"/>
      <c r="AK378" s="605"/>
      <c r="AL378" s="605"/>
      <c r="AM378" s="605"/>
      <c r="AN378" s="605"/>
      <c r="AO378" s="605"/>
      <c r="AP378" s="605"/>
      <c r="AQ378" s="605"/>
      <c r="AR378" s="605"/>
      <c r="AS378" s="605"/>
      <c r="AT378" s="605"/>
      <c r="AU378" s="605"/>
    </row>
    <row r="379" spans="1:47" ht="29.1" customHeight="1" thickBot="1" x14ac:dyDescent="0.3">
      <c r="A379" s="597"/>
      <c r="B379" s="592"/>
      <c r="C379" s="598"/>
      <c r="D379" s="592"/>
      <c r="E379" s="598"/>
      <c r="F379" s="591"/>
      <c r="G379" s="591"/>
      <c r="H379" s="599"/>
      <c r="I379" s="600"/>
      <c r="J379" s="600"/>
      <c r="K379" s="600"/>
      <c r="L379" s="592"/>
      <c r="M379" s="592"/>
      <c r="N379" s="592"/>
      <c r="O379" s="592"/>
      <c r="P379" s="591"/>
      <c r="Q379" s="592"/>
      <c r="R379" s="592"/>
      <c r="S379" s="592"/>
      <c r="T379" s="592"/>
      <c r="U379" s="591"/>
      <c r="V379" s="598"/>
      <c r="W379" s="592"/>
      <c r="X379" s="592"/>
      <c r="Y379" s="592"/>
      <c r="Z379" s="592"/>
      <c r="AA379" s="592"/>
      <c r="AB379" s="601"/>
      <c r="AC379" s="601"/>
      <c r="AD379" s="602"/>
      <c r="AE379" s="601"/>
      <c r="AF379" s="601"/>
      <c r="AG379" s="605"/>
      <c r="AH379" s="605"/>
      <c r="AI379" s="605"/>
      <c r="AJ379" s="605"/>
      <c r="AK379" s="605"/>
      <c r="AL379" s="605"/>
      <c r="AM379" s="605"/>
      <c r="AN379" s="605"/>
      <c r="AO379" s="605"/>
      <c r="AP379" s="605"/>
      <c r="AQ379" s="605"/>
      <c r="AR379" s="605"/>
      <c r="AS379" s="605"/>
      <c r="AT379" s="605"/>
      <c r="AU379" s="605"/>
    </row>
    <row r="380" spans="1:47" ht="29.1" customHeight="1" thickBot="1" x14ac:dyDescent="0.3">
      <c r="A380" s="597"/>
      <c r="B380" s="592"/>
      <c r="C380" s="598"/>
      <c r="D380" s="592"/>
      <c r="E380" s="598"/>
      <c r="F380" s="591"/>
      <c r="G380" s="591"/>
      <c r="H380" s="599"/>
      <c r="I380" s="600"/>
      <c r="J380" s="600"/>
      <c r="K380" s="600"/>
      <c r="L380" s="592"/>
      <c r="M380" s="592"/>
      <c r="N380" s="592"/>
      <c r="O380" s="592"/>
      <c r="P380" s="591"/>
      <c r="Q380" s="592"/>
      <c r="R380" s="592"/>
      <c r="S380" s="592"/>
      <c r="T380" s="592"/>
      <c r="U380" s="591"/>
      <c r="V380" s="598"/>
      <c r="W380" s="592"/>
      <c r="X380" s="592"/>
      <c r="Y380" s="592"/>
      <c r="Z380" s="592"/>
      <c r="AA380" s="592"/>
      <c r="AB380" s="601"/>
      <c r="AC380" s="601"/>
      <c r="AD380" s="602"/>
      <c r="AE380" s="601"/>
      <c r="AF380" s="601"/>
      <c r="AG380" s="605"/>
      <c r="AH380" s="605"/>
      <c r="AI380" s="605"/>
      <c r="AJ380" s="605"/>
      <c r="AK380" s="605"/>
      <c r="AL380" s="605"/>
      <c r="AM380" s="605"/>
      <c r="AN380" s="605"/>
      <c r="AO380" s="605"/>
      <c r="AP380" s="605"/>
      <c r="AQ380" s="605"/>
      <c r="AR380" s="605"/>
      <c r="AS380" s="605"/>
      <c r="AT380" s="605"/>
      <c r="AU380" s="605"/>
    </row>
    <row r="381" spans="1:47" ht="29.1" customHeight="1" thickBot="1" x14ac:dyDescent="0.3">
      <c r="A381" s="597"/>
      <c r="B381" s="592"/>
      <c r="C381" s="598"/>
      <c r="D381" s="592"/>
      <c r="E381" s="598"/>
      <c r="F381" s="591"/>
      <c r="G381" s="591"/>
      <c r="H381" s="599"/>
      <c r="I381" s="600"/>
      <c r="J381" s="600"/>
      <c r="K381" s="600"/>
      <c r="L381" s="592"/>
      <c r="M381" s="592"/>
      <c r="N381" s="592"/>
      <c r="O381" s="592"/>
      <c r="P381" s="591"/>
      <c r="Q381" s="592"/>
      <c r="R381" s="592"/>
      <c r="S381" s="592"/>
      <c r="T381" s="592"/>
      <c r="U381" s="591"/>
      <c r="V381" s="598"/>
      <c r="W381" s="592"/>
      <c r="X381" s="592"/>
      <c r="Y381" s="592"/>
      <c r="Z381" s="592"/>
      <c r="AA381" s="592"/>
      <c r="AB381" s="601"/>
      <c r="AC381" s="601"/>
      <c r="AD381" s="602"/>
      <c r="AE381" s="601"/>
      <c r="AF381" s="601"/>
      <c r="AG381" s="605"/>
      <c r="AH381" s="605"/>
      <c r="AI381" s="605"/>
      <c r="AJ381" s="605"/>
      <c r="AK381" s="605"/>
      <c r="AL381" s="605"/>
      <c r="AM381" s="605"/>
      <c r="AN381" s="605"/>
      <c r="AO381" s="605"/>
      <c r="AP381" s="605"/>
      <c r="AQ381" s="605"/>
      <c r="AR381" s="605"/>
      <c r="AS381" s="605"/>
      <c r="AT381" s="605"/>
      <c r="AU381" s="605"/>
    </row>
    <row r="382" spans="1:47" ht="29.1" customHeight="1" thickBot="1" x14ac:dyDescent="0.3">
      <c r="A382" s="597"/>
      <c r="B382" s="592"/>
      <c r="C382" s="598"/>
      <c r="D382" s="592"/>
      <c r="E382" s="598"/>
      <c r="F382" s="591"/>
      <c r="G382" s="591"/>
      <c r="H382" s="599"/>
      <c r="I382" s="600"/>
      <c r="J382" s="600"/>
      <c r="K382" s="600"/>
      <c r="L382" s="592"/>
      <c r="M382" s="592"/>
      <c r="N382" s="592"/>
      <c r="O382" s="592"/>
      <c r="P382" s="591"/>
      <c r="Q382" s="592"/>
      <c r="R382" s="592"/>
      <c r="S382" s="592"/>
      <c r="T382" s="592"/>
      <c r="U382" s="591"/>
      <c r="V382" s="598"/>
      <c r="W382" s="592"/>
      <c r="X382" s="592"/>
      <c r="Y382" s="592"/>
      <c r="Z382" s="592"/>
      <c r="AA382" s="592"/>
      <c r="AB382" s="601"/>
      <c r="AC382" s="601"/>
      <c r="AD382" s="602"/>
      <c r="AE382" s="601"/>
      <c r="AF382" s="601"/>
      <c r="AG382" s="605"/>
      <c r="AH382" s="605"/>
      <c r="AI382" s="605"/>
      <c r="AJ382" s="605"/>
      <c r="AK382" s="605"/>
      <c r="AL382" s="605"/>
      <c r="AM382" s="605"/>
      <c r="AN382" s="605"/>
      <c r="AO382" s="605"/>
      <c r="AP382" s="605"/>
      <c r="AQ382" s="605"/>
      <c r="AR382" s="605"/>
      <c r="AS382" s="605"/>
      <c r="AT382" s="605"/>
      <c r="AU382" s="605"/>
    </row>
    <row r="383" spans="1:47" ht="29.1" customHeight="1" thickBot="1" x14ac:dyDescent="0.3">
      <c r="A383" s="597"/>
      <c r="B383" s="592"/>
      <c r="C383" s="598"/>
      <c r="D383" s="592"/>
      <c r="E383" s="598"/>
      <c r="F383" s="591"/>
      <c r="G383" s="591"/>
      <c r="H383" s="599"/>
      <c r="I383" s="600"/>
      <c r="J383" s="600"/>
      <c r="K383" s="600"/>
      <c r="L383" s="592"/>
      <c r="M383" s="592"/>
      <c r="N383" s="592"/>
      <c r="O383" s="592"/>
      <c r="P383" s="591"/>
      <c r="Q383" s="592"/>
      <c r="R383" s="592"/>
      <c r="S383" s="592"/>
      <c r="T383" s="592"/>
      <c r="U383" s="591"/>
      <c r="V383" s="598"/>
      <c r="W383" s="592"/>
      <c r="X383" s="592"/>
      <c r="Y383" s="592"/>
      <c r="Z383" s="592"/>
      <c r="AA383" s="592"/>
      <c r="AB383" s="601"/>
      <c r="AC383" s="601"/>
      <c r="AD383" s="602"/>
      <c r="AE383" s="601"/>
      <c r="AF383" s="601"/>
      <c r="AG383" s="605"/>
      <c r="AH383" s="605"/>
      <c r="AI383" s="605"/>
      <c r="AJ383" s="605"/>
      <c r="AK383" s="605"/>
      <c r="AL383" s="605"/>
      <c r="AM383" s="605"/>
      <c r="AN383" s="605"/>
      <c r="AO383" s="605"/>
      <c r="AP383" s="605"/>
      <c r="AQ383" s="605"/>
      <c r="AR383" s="605"/>
      <c r="AS383" s="605"/>
      <c r="AT383" s="605"/>
      <c r="AU383" s="605"/>
    </row>
    <row r="384" spans="1:47" ht="29.1" customHeight="1" thickBot="1" x14ac:dyDescent="0.3">
      <c r="A384" s="597"/>
      <c r="B384" s="592"/>
      <c r="C384" s="598"/>
      <c r="D384" s="592"/>
      <c r="E384" s="598"/>
      <c r="F384" s="591"/>
      <c r="G384" s="591"/>
      <c r="H384" s="599"/>
      <c r="I384" s="600"/>
      <c r="J384" s="600"/>
      <c r="K384" s="600"/>
      <c r="L384" s="592"/>
      <c r="M384" s="592"/>
      <c r="N384" s="592"/>
      <c r="O384" s="592"/>
      <c r="P384" s="591"/>
      <c r="Q384" s="592"/>
      <c r="R384" s="592"/>
      <c r="S384" s="592"/>
      <c r="T384" s="592"/>
      <c r="U384" s="591"/>
      <c r="V384" s="598"/>
      <c r="W384" s="592"/>
      <c r="X384" s="592"/>
      <c r="Y384" s="592"/>
      <c r="Z384" s="592"/>
      <c r="AA384" s="592"/>
      <c r="AB384" s="601"/>
      <c r="AC384" s="601"/>
      <c r="AD384" s="602"/>
      <c r="AE384" s="601"/>
      <c r="AF384" s="601"/>
      <c r="AG384" s="605"/>
      <c r="AH384" s="605"/>
      <c r="AI384" s="605"/>
      <c r="AJ384" s="605"/>
      <c r="AK384" s="605"/>
      <c r="AL384" s="605"/>
      <c r="AM384" s="605"/>
      <c r="AN384" s="605"/>
      <c r="AO384" s="605"/>
      <c r="AP384" s="605"/>
      <c r="AQ384" s="605"/>
      <c r="AR384" s="605"/>
      <c r="AS384" s="605"/>
      <c r="AT384" s="605"/>
      <c r="AU384" s="605"/>
    </row>
    <row r="385" spans="1:47" ht="29.1" customHeight="1" thickBot="1" x14ac:dyDescent="0.3">
      <c r="A385" s="597"/>
      <c r="B385" s="592"/>
      <c r="C385" s="598"/>
      <c r="D385" s="592"/>
      <c r="E385" s="598"/>
      <c r="F385" s="591"/>
      <c r="G385" s="591"/>
      <c r="H385" s="599"/>
      <c r="I385" s="600"/>
      <c r="J385" s="600"/>
      <c r="K385" s="600"/>
      <c r="L385" s="592"/>
      <c r="M385" s="592"/>
      <c r="N385" s="592"/>
      <c r="O385" s="592"/>
      <c r="P385" s="591"/>
      <c r="Q385" s="592"/>
      <c r="R385" s="592"/>
      <c r="S385" s="592"/>
      <c r="T385" s="592"/>
      <c r="U385" s="591"/>
      <c r="V385" s="598"/>
      <c r="W385" s="592"/>
      <c r="X385" s="592"/>
      <c r="Y385" s="592"/>
      <c r="Z385" s="592"/>
      <c r="AA385" s="592"/>
      <c r="AB385" s="601"/>
      <c r="AC385" s="601"/>
      <c r="AD385" s="602"/>
      <c r="AE385" s="601"/>
      <c r="AF385" s="601"/>
      <c r="AG385" s="605"/>
      <c r="AH385" s="605"/>
      <c r="AI385" s="605"/>
      <c r="AJ385" s="605"/>
      <c r="AK385" s="605"/>
      <c r="AL385" s="605"/>
      <c r="AM385" s="605"/>
      <c r="AN385" s="605"/>
      <c r="AO385" s="605"/>
      <c r="AP385" s="605"/>
      <c r="AQ385" s="605"/>
      <c r="AR385" s="605"/>
      <c r="AS385" s="605"/>
      <c r="AT385" s="605"/>
      <c r="AU385" s="605"/>
    </row>
    <row r="386" spans="1:47" ht="29.1" customHeight="1" thickBot="1" x14ac:dyDescent="0.3">
      <c r="A386" s="597"/>
      <c r="B386" s="592"/>
      <c r="C386" s="598"/>
      <c r="D386" s="592"/>
      <c r="E386" s="598"/>
      <c r="F386" s="591"/>
      <c r="G386" s="591"/>
      <c r="H386" s="599"/>
      <c r="I386" s="600"/>
      <c r="J386" s="600"/>
      <c r="K386" s="600"/>
      <c r="L386" s="592"/>
      <c r="M386" s="592"/>
      <c r="N386" s="592"/>
      <c r="O386" s="592"/>
      <c r="P386" s="591"/>
      <c r="Q386" s="592"/>
      <c r="R386" s="592"/>
      <c r="S386" s="592"/>
      <c r="T386" s="592"/>
      <c r="U386" s="591"/>
      <c r="V386" s="598"/>
      <c r="W386" s="592"/>
      <c r="X386" s="592"/>
      <c r="Y386" s="592"/>
      <c r="Z386" s="592"/>
      <c r="AA386" s="592"/>
      <c r="AB386" s="601"/>
      <c r="AC386" s="601"/>
      <c r="AD386" s="602"/>
      <c r="AE386" s="601"/>
      <c r="AF386" s="601"/>
      <c r="AG386" s="605"/>
      <c r="AH386" s="605"/>
      <c r="AI386" s="605"/>
      <c r="AJ386" s="605"/>
      <c r="AK386" s="605"/>
      <c r="AL386" s="605"/>
      <c r="AM386" s="605"/>
      <c r="AN386" s="605"/>
      <c r="AO386" s="605"/>
      <c r="AP386" s="605"/>
      <c r="AQ386" s="605"/>
      <c r="AR386" s="605"/>
      <c r="AS386" s="605"/>
      <c r="AT386" s="605"/>
      <c r="AU386" s="605"/>
    </row>
    <row r="387" spans="1:47" ht="29.1" customHeight="1" thickBot="1" x14ac:dyDescent="0.3">
      <c r="A387" s="597"/>
      <c r="B387" s="592"/>
      <c r="C387" s="598"/>
      <c r="D387" s="592"/>
      <c r="E387" s="598"/>
      <c r="F387" s="591"/>
      <c r="G387" s="591"/>
      <c r="H387" s="599"/>
      <c r="I387" s="600"/>
      <c r="J387" s="600"/>
      <c r="K387" s="600"/>
      <c r="L387" s="592"/>
      <c r="M387" s="592"/>
      <c r="N387" s="592"/>
      <c r="O387" s="592"/>
      <c r="P387" s="591"/>
      <c r="Q387" s="592"/>
      <c r="R387" s="592"/>
      <c r="S387" s="592"/>
      <c r="T387" s="592"/>
      <c r="U387" s="591"/>
      <c r="V387" s="598"/>
      <c r="W387" s="592"/>
      <c r="X387" s="592"/>
      <c r="Y387" s="592"/>
      <c r="Z387" s="592"/>
      <c r="AA387" s="592"/>
      <c r="AB387" s="601"/>
      <c r="AC387" s="601"/>
      <c r="AD387" s="602"/>
      <c r="AE387" s="601"/>
      <c r="AF387" s="601"/>
      <c r="AG387" s="605"/>
      <c r="AH387" s="605"/>
      <c r="AI387" s="605"/>
      <c r="AJ387" s="605"/>
      <c r="AK387" s="605"/>
      <c r="AL387" s="605"/>
      <c r="AM387" s="605"/>
      <c r="AN387" s="605"/>
      <c r="AO387" s="605"/>
      <c r="AP387" s="605"/>
      <c r="AQ387" s="605"/>
      <c r="AR387" s="605"/>
      <c r="AS387" s="605"/>
      <c r="AT387" s="605"/>
      <c r="AU387" s="605"/>
    </row>
    <row r="388" spans="1:47" ht="29.1" customHeight="1" thickBot="1" x14ac:dyDescent="0.3">
      <c r="A388" s="597"/>
      <c r="B388" s="592"/>
      <c r="C388" s="598"/>
      <c r="D388" s="592"/>
      <c r="E388" s="598"/>
      <c r="F388" s="591"/>
      <c r="G388" s="591"/>
      <c r="H388" s="599"/>
      <c r="I388" s="600"/>
      <c r="J388" s="600"/>
      <c r="K388" s="600"/>
      <c r="L388" s="592"/>
      <c r="M388" s="592"/>
      <c r="N388" s="592"/>
      <c r="O388" s="592"/>
      <c r="P388" s="591"/>
      <c r="Q388" s="592"/>
      <c r="R388" s="592"/>
      <c r="S388" s="592"/>
      <c r="T388" s="592"/>
      <c r="U388" s="591"/>
      <c r="V388" s="598"/>
      <c r="W388" s="592"/>
      <c r="X388" s="592"/>
      <c r="Y388" s="592"/>
      <c r="Z388" s="592"/>
      <c r="AA388" s="592"/>
      <c r="AB388" s="601"/>
      <c r="AC388" s="601"/>
      <c r="AD388" s="602"/>
      <c r="AE388" s="601"/>
      <c r="AF388" s="601"/>
      <c r="AG388" s="605"/>
      <c r="AH388" s="605"/>
      <c r="AI388" s="605"/>
      <c r="AJ388" s="605"/>
      <c r="AK388" s="605"/>
      <c r="AL388" s="605"/>
      <c r="AM388" s="605"/>
      <c r="AN388" s="605"/>
      <c r="AO388" s="605"/>
      <c r="AP388" s="605"/>
      <c r="AQ388" s="605"/>
      <c r="AR388" s="605"/>
      <c r="AS388" s="605"/>
      <c r="AT388" s="605"/>
      <c r="AU388" s="605"/>
    </row>
    <row r="389" spans="1:47" ht="29.1" customHeight="1" thickBot="1" x14ac:dyDescent="0.3">
      <c r="A389" s="597"/>
      <c r="B389" s="592"/>
      <c r="C389" s="598"/>
      <c r="D389" s="592"/>
      <c r="E389" s="598"/>
      <c r="F389" s="591"/>
      <c r="G389" s="591"/>
      <c r="H389" s="599"/>
      <c r="I389" s="600"/>
      <c r="J389" s="600"/>
      <c r="K389" s="600"/>
      <c r="L389" s="592"/>
      <c r="M389" s="592"/>
      <c r="N389" s="592"/>
      <c r="O389" s="592"/>
      <c r="P389" s="591"/>
      <c r="Q389" s="592"/>
      <c r="R389" s="592"/>
      <c r="S389" s="592"/>
      <c r="T389" s="592"/>
      <c r="U389" s="591"/>
      <c r="V389" s="598"/>
      <c r="W389" s="592"/>
      <c r="X389" s="592"/>
      <c r="Y389" s="592"/>
      <c r="Z389" s="592"/>
      <c r="AA389" s="592"/>
      <c r="AB389" s="601"/>
      <c r="AC389" s="601"/>
      <c r="AD389" s="602"/>
      <c r="AE389" s="601"/>
      <c r="AF389" s="601"/>
      <c r="AG389" s="605"/>
      <c r="AH389" s="605"/>
      <c r="AI389" s="605"/>
      <c r="AJ389" s="605"/>
      <c r="AK389" s="605"/>
      <c r="AL389" s="605"/>
      <c r="AM389" s="605"/>
      <c r="AN389" s="605"/>
      <c r="AO389" s="605"/>
      <c r="AP389" s="605"/>
      <c r="AQ389" s="605"/>
      <c r="AR389" s="605"/>
      <c r="AS389" s="605"/>
      <c r="AT389" s="605"/>
      <c r="AU389" s="605"/>
    </row>
    <row r="390" spans="1:47" ht="29.1" customHeight="1" thickBot="1" x14ac:dyDescent="0.3">
      <c r="A390" s="597"/>
      <c r="B390" s="592"/>
      <c r="C390" s="598"/>
      <c r="D390" s="592"/>
      <c r="E390" s="598"/>
      <c r="F390" s="591"/>
      <c r="G390" s="591"/>
      <c r="H390" s="599"/>
      <c r="I390" s="600"/>
      <c r="J390" s="600"/>
      <c r="K390" s="600"/>
      <c r="L390" s="592"/>
      <c r="M390" s="592"/>
      <c r="N390" s="592"/>
      <c r="O390" s="592"/>
      <c r="P390" s="591"/>
      <c r="Q390" s="592"/>
      <c r="R390" s="592"/>
      <c r="S390" s="592"/>
      <c r="T390" s="592"/>
      <c r="U390" s="591"/>
      <c r="V390" s="598"/>
      <c r="W390" s="592"/>
      <c r="X390" s="592"/>
      <c r="Y390" s="592"/>
      <c r="Z390" s="592"/>
      <c r="AA390" s="592"/>
      <c r="AB390" s="601"/>
      <c r="AC390" s="601"/>
      <c r="AD390" s="602"/>
      <c r="AE390" s="601"/>
      <c r="AF390" s="601"/>
      <c r="AG390" s="605"/>
      <c r="AH390" s="605"/>
      <c r="AI390" s="605"/>
      <c r="AJ390" s="605"/>
      <c r="AK390" s="605"/>
      <c r="AL390" s="605"/>
      <c r="AM390" s="605"/>
      <c r="AN390" s="605"/>
      <c r="AO390" s="605"/>
      <c r="AP390" s="605"/>
      <c r="AQ390" s="605"/>
      <c r="AR390" s="605"/>
      <c r="AS390" s="605"/>
      <c r="AT390" s="605"/>
      <c r="AU390" s="605"/>
    </row>
    <row r="391" spans="1:47" ht="29.1" customHeight="1" thickBot="1" x14ac:dyDescent="0.3">
      <c r="A391" s="597"/>
      <c r="B391" s="592"/>
      <c r="C391" s="598"/>
      <c r="D391" s="592"/>
      <c r="E391" s="598"/>
      <c r="F391" s="591"/>
      <c r="G391" s="591"/>
      <c r="H391" s="599"/>
      <c r="I391" s="600"/>
      <c r="J391" s="600"/>
      <c r="K391" s="600"/>
      <c r="L391" s="592"/>
      <c r="M391" s="592"/>
      <c r="N391" s="592"/>
      <c r="O391" s="592"/>
      <c r="P391" s="591"/>
      <c r="Q391" s="592"/>
      <c r="R391" s="592"/>
      <c r="S391" s="592"/>
      <c r="T391" s="592"/>
      <c r="U391" s="591"/>
      <c r="V391" s="598"/>
      <c r="W391" s="592"/>
      <c r="X391" s="592"/>
      <c r="Y391" s="592"/>
      <c r="Z391" s="592"/>
      <c r="AA391" s="592"/>
      <c r="AB391" s="601"/>
      <c r="AC391" s="601"/>
      <c r="AD391" s="602"/>
      <c r="AE391" s="601"/>
      <c r="AF391" s="601"/>
      <c r="AG391" s="605"/>
      <c r="AH391" s="605"/>
      <c r="AI391" s="605"/>
      <c r="AJ391" s="605"/>
      <c r="AK391" s="605"/>
      <c r="AL391" s="605"/>
      <c r="AM391" s="605"/>
      <c r="AN391" s="605"/>
      <c r="AO391" s="605"/>
      <c r="AP391" s="605"/>
      <c r="AQ391" s="605"/>
      <c r="AR391" s="605"/>
      <c r="AS391" s="605"/>
      <c r="AT391" s="605"/>
      <c r="AU391" s="605"/>
    </row>
    <row r="392" spans="1:47" ht="29.1" customHeight="1" thickBot="1" x14ac:dyDescent="0.3">
      <c r="A392" s="597"/>
      <c r="B392" s="592"/>
      <c r="C392" s="598"/>
      <c r="D392" s="592"/>
      <c r="E392" s="598"/>
      <c r="F392" s="591"/>
      <c r="G392" s="591"/>
      <c r="H392" s="599"/>
      <c r="I392" s="600"/>
      <c r="J392" s="600"/>
      <c r="K392" s="600"/>
      <c r="L392" s="592"/>
      <c r="M392" s="592"/>
      <c r="N392" s="592"/>
      <c r="O392" s="592"/>
      <c r="P392" s="591"/>
      <c r="Q392" s="592"/>
      <c r="R392" s="592"/>
      <c r="S392" s="592"/>
      <c r="T392" s="592"/>
      <c r="U392" s="591"/>
      <c r="V392" s="598"/>
      <c r="W392" s="592"/>
      <c r="X392" s="592"/>
      <c r="Y392" s="592"/>
      <c r="Z392" s="592"/>
      <c r="AA392" s="592"/>
      <c r="AB392" s="601"/>
      <c r="AC392" s="601"/>
      <c r="AD392" s="602"/>
      <c r="AE392" s="601"/>
      <c r="AF392" s="601"/>
      <c r="AG392" s="605"/>
      <c r="AH392" s="605"/>
      <c r="AI392" s="605"/>
      <c r="AJ392" s="605"/>
      <c r="AK392" s="605"/>
      <c r="AL392" s="605"/>
      <c r="AM392" s="605"/>
      <c r="AN392" s="605"/>
      <c r="AO392" s="605"/>
      <c r="AP392" s="605"/>
      <c r="AQ392" s="605"/>
      <c r="AR392" s="605"/>
      <c r="AS392" s="605"/>
      <c r="AT392" s="605"/>
      <c r="AU392" s="605"/>
    </row>
    <row r="393" spans="1:47" ht="29.1" customHeight="1" thickBot="1" x14ac:dyDescent="0.3">
      <c r="A393" s="597"/>
      <c r="B393" s="592"/>
      <c r="C393" s="598"/>
      <c r="D393" s="592"/>
      <c r="E393" s="598"/>
      <c r="F393" s="591"/>
      <c r="G393" s="591"/>
      <c r="H393" s="599"/>
      <c r="I393" s="600"/>
      <c r="J393" s="600"/>
      <c r="K393" s="600"/>
      <c r="L393" s="592"/>
      <c r="M393" s="592"/>
      <c r="N393" s="592"/>
      <c r="O393" s="592"/>
      <c r="P393" s="591"/>
      <c r="Q393" s="592"/>
      <c r="R393" s="592"/>
      <c r="S393" s="592"/>
      <c r="T393" s="592"/>
      <c r="U393" s="591"/>
      <c r="V393" s="598"/>
      <c r="W393" s="592"/>
      <c r="X393" s="592"/>
      <c r="Y393" s="592"/>
      <c r="Z393" s="592"/>
      <c r="AA393" s="592"/>
      <c r="AB393" s="601"/>
      <c r="AC393" s="601"/>
      <c r="AD393" s="602"/>
      <c r="AE393" s="601"/>
      <c r="AF393" s="601"/>
      <c r="AG393" s="605"/>
      <c r="AH393" s="605"/>
      <c r="AI393" s="605"/>
      <c r="AJ393" s="605"/>
      <c r="AK393" s="605"/>
      <c r="AL393" s="605"/>
      <c r="AM393" s="605"/>
      <c r="AN393" s="605"/>
      <c r="AO393" s="605"/>
      <c r="AP393" s="605"/>
      <c r="AQ393" s="605"/>
      <c r="AR393" s="605"/>
      <c r="AS393" s="605"/>
      <c r="AT393" s="605"/>
      <c r="AU393" s="605"/>
    </row>
    <row r="394" spans="1:47" ht="29.1" customHeight="1" thickBot="1" x14ac:dyDescent="0.3">
      <c r="A394" s="597"/>
      <c r="B394" s="592"/>
      <c r="C394" s="598"/>
      <c r="D394" s="592"/>
      <c r="E394" s="598"/>
      <c r="F394" s="591"/>
      <c r="G394" s="591"/>
      <c r="H394" s="599"/>
      <c r="I394" s="600"/>
      <c r="J394" s="600"/>
      <c r="K394" s="600"/>
      <c r="L394" s="592"/>
      <c r="M394" s="592"/>
      <c r="N394" s="592"/>
      <c r="O394" s="592"/>
      <c r="P394" s="591"/>
      <c r="Q394" s="592"/>
      <c r="R394" s="592"/>
      <c r="S394" s="592"/>
      <c r="T394" s="592"/>
      <c r="U394" s="591"/>
      <c r="V394" s="598"/>
      <c r="W394" s="592"/>
      <c r="X394" s="592"/>
      <c r="Y394" s="592"/>
      <c r="Z394" s="592"/>
      <c r="AA394" s="592"/>
      <c r="AB394" s="601"/>
      <c r="AC394" s="601"/>
      <c r="AD394" s="602"/>
      <c r="AE394" s="601"/>
      <c r="AF394" s="601"/>
      <c r="AG394" s="605"/>
      <c r="AH394" s="605"/>
      <c r="AI394" s="605"/>
      <c r="AJ394" s="605"/>
      <c r="AK394" s="605"/>
      <c r="AL394" s="605"/>
      <c r="AM394" s="605"/>
      <c r="AN394" s="605"/>
      <c r="AO394" s="605"/>
      <c r="AP394" s="605"/>
      <c r="AQ394" s="605"/>
      <c r="AR394" s="605"/>
      <c r="AS394" s="605"/>
      <c r="AT394" s="605"/>
      <c r="AU394" s="605"/>
    </row>
    <row r="395" spans="1:47" ht="29.1" customHeight="1" thickBot="1" x14ac:dyDescent="0.3">
      <c r="A395" s="597"/>
      <c r="B395" s="592"/>
      <c r="C395" s="598"/>
      <c r="D395" s="592"/>
      <c r="E395" s="598"/>
      <c r="F395" s="591"/>
      <c r="G395" s="591"/>
      <c r="H395" s="599"/>
      <c r="I395" s="600"/>
      <c r="J395" s="600"/>
      <c r="K395" s="600"/>
      <c r="L395" s="592"/>
      <c r="M395" s="592"/>
      <c r="N395" s="592"/>
      <c r="O395" s="592"/>
      <c r="P395" s="591"/>
      <c r="Q395" s="592"/>
      <c r="R395" s="592"/>
      <c r="S395" s="592"/>
      <c r="T395" s="592"/>
      <c r="U395" s="591"/>
      <c r="V395" s="598"/>
      <c r="W395" s="592"/>
      <c r="X395" s="592"/>
      <c r="Y395" s="592"/>
      <c r="Z395" s="592"/>
      <c r="AA395" s="592"/>
      <c r="AB395" s="601"/>
      <c r="AC395" s="601"/>
      <c r="AD395" s="602"/>
      <c r="AE395" s="601"/>
      <c r="AF395" s="601"/>
      <c r="AG395" s="605"/>
      <c r="AH395" s="605"/>
      <c r="AI395" s="605"/>
      <c r="AJ395" s="605"/>
      <c r="AK395" s="605"/>
      <c r="AL395" s="605"/>
      <c r="AM395" s="605"/>
      <c r="AN395" s="605"/>
      <c r="AO395" s="605"/>
      <c r="AP395" s="605"/>
      <c r="AQ395" s="605"/>
      <c r="AR395" s="605"/>
      <c r="AS395" s="605"/>
      <c r="AT395" s="605"/>
      <c r="AU395" s="605"/>
    </row>
    <row r="396" spans="1:47" ht="29.1" customHeight="1" thickBot="1" x14ac:dyDescent="0.3">
      <c r="A396" s="597"/>
      <c r="B396" s="592"/>
      <c r="C396" s="598"/>
      <c r="D396" s="592"/>
      <c r="E396" s="598"/>
      <c r="F396" s="591"/>
      <c r="G396" s="591"/>
      <c r="H396" s="599"/>
      <c r="I396" s="600"/>
      <c r="J396" s="600"/>
      <c r="K396" s="600"/>
      <c r="L396" s="592"/>
      <c r="M396" s="592"/>
      <c r="N396" s="592"/>
      <c r="O396" s="592"/>
      <c r="P396" s="591"/>
      <c r="Q396" s="592"/>
      <c r="R396" s="592"/>
      <c r="S396" s="592"/>
      <c r="T396" s="592"/>
      <c r="U396" s="591"/>
      <c r="V396" s="598"/>
      <c r="W396" s="592"/>
      <c r="X396" s="592"/>
      <c r="Y396" s="592"/>
      <c r="Z396" s="592"/>
      <c r="AA396" s="592"/>
      <c r="AB396" s="601"/>
      <c r="AC396" s="601"/>
      <c r="AD396" s="602"/>
      <c r="AE396" s="601"/>
      <c r="AF396" s="601"/>
      <c r="AG396" s="605"/>
      <c r="AH396" s="605"/>
      <c r="AI396" s="605"/>
      <c r="AJ396" s="605"/>
      <c r="AK396" s="605"/>
      <c r="AL396" s="605"/>
      <c r="AM396" s="605"/>
      <c r="AN396" s="605"/>
      <c r="AO396" s="605"/>
      <c r="AP396" s="605"/>
      <c r="AQ396" s="605"/>
      <c r="AR396" s="605"/>
      <c r="AS396" s="605"/>
      <c r="AT396" s="605"/>
      <c r="AU396" s="605"/>
    </row>
    <row r="397" spans="1:47" ht="29.1" customHeight="1" thickBot="1" x14ac:dyDescent="0.3">
      <c r="A397" s="597"/>
      <c r="B397" s="592"/>
      <c r="C397" s="598"/>
      <c r="D397" s="592"/>
      <c r="E397" s="598"/>
      <c r="F397" s="591"/>
      <c r="G397" s="591"/>
      <c r="H397" s="599"/>
      <c r="I397" s="600"/>
      <c r="J397" s="600"/>
      <c r="K397" s="600"/>
      <c r="L397" s="592"/>
      <c r="M397" s="592"/>
      <c r="N397" s="592"/>
      <c r="O397" s="592"/>
      <c r="P397" s="591"/>
      <c r="Q397" s="592"/>
      <c r="R397" s="592"/>
      <c r="S397" s="592"/>
      <c r="T397" s="592"/>
      <c r="U397" s="591"/>
      <c r="V397" s="598"/>
      <c r="W397" s="592"/>
      <c r="X397" s="592"/>
      <c r="Y397" s="592"/>
      <c r="Z397" s="592"/>
      <c r="AA397" s="592"/>
      <c r="AB397" s="601"/>
      <c r="AC397" s="601"/>
      <c r="AD397" s="602"/>
      <c r="AE397" s="601"/>
      <c r="AF397" s="601"/>
      <c r="AG397" s="605"/>
      <c r="AH397" s="605"/>
      <c r="AI397" s="605"/>
      <c r="AJ397" s="605"/>
      <c r="AK397" s="605"/>
      <c r="AL397" s="605"/>
      <c r="AM397" s="605"/>
      <c r="AN397" s="605"/>
      <c r="AO397" s="605"/>
      <c r="AP397" s="605"/>
      <c r="AQ397" s="605"/>
      <c r="AR397" s="605"/>
      <c r="AS397" s="605"/>
      <c r="AT397" s="605"/>
      <c r="AU397" s="605"/>
    </row>
    <row r="398" spans="1:47" ht="29.1" customHeight="1" thickBot="1" x14ac:dyDescent="0.3">
      <c r="A398" s="597"/>
      <c r="B398" s="592"/>
      <c r="C398" s="598"/>
      <c r="D398" s="592"/>
      <c r="E398" s="598"/>
      <c r="F398" s="591"/>
      <c r="G398" s="591"/>
      <c r="H398" s="599"/>
      <c r="I398" s="600"/>
      <c r="J398" s="600"/>
      <c r="K398" s="600"/>
      <c r="L398" s="592"/>
      <c r="M398" s="592"/>
      <c r="N398" s="592"/>
      <c r="O398" s="592"/>
      <c r="P398" s="591"/>
      <c r="Q398" s="592"/>
      <c r="R398" s="592"/>
      <c r="S398" s="592"/>
      <c r="T398" s="592"/>
      <c r="U398" s="591"/>
      <c r="V398" s="598"/>
      <c r="W398" s="592"/>
      <c r="X398" s="592"/>
      <c r="Y398" s="592"/>
      <c r="Z398" s="592"/>
      <c r="AA398" s="592"/>
      <c r="AB398" s="601"/>
      <c r="AC398" s="601"/>
      <c r="AD398" s="602"/>
      <c r="AE398" s="601"/>
      <c r="AF398" s="601"/>
      <c r="AG398" s="605"/>
      <c r="AH398" s="605"/>
      <c r="AI398" s="605"/>
      <c r="AJ398" s="605"/>
      <c r="AK398" s="605"/>
      <c r="AL398" s="605"/>
      <c r="AM398" s="605"/>
      <c r="AN398" s="605"/>
      <c r="AO398" s="605"/>
      <c r="AP398" s="605"/>
      <c r="AQ398" s="605"/>
      <c r="AR398" s="605"/>
      <c r="AS398" s="605"/>
      <c r="AT398" s="605"/>
      <c r="AU398" s="605"/>
    </row>
    <row r="399" spans="1:47" ht="29.1" customHeight="1" thickBot="1" x14ac:dyDescent="0.3">
      <c r="A399" s="597"/>
      <c r="B399" s="592"/>
      <c r="C399" s="598"/>
      <c r="D399" s="592"/>
      <c r="E399" s="598"/>
      <c r="F399" s="591"/>
      <c r="G399" s="591"/>
      <c r="H399" s="599"/>
      <c r="I399" s="600"/>
      <c r="J399" s="600"/>
      <c r="K399" s="600"/>
      <c r="L399" s="592"/>
      <c r="M399" s="592"/>
      <c r="N399" s="592"/>
      <c r="O399" s="592"/>
      <c r="P399" s="591"/>
      <c r="Q399" s="592"/>
      <c r="R399" s="592"/>
      <c r="S399" s="592"/>
      <c r="T399" s="592"/>
      <c r="U399" s="591"/>
      <c r="V399" s="598"/>
      <c r="W399" s="592"/>
      <c r="X399" s="592"/>
      <c r="Y399" s="592"/>
      <c r="Z399" s="592"/>
      <c r="AA399" s="592"/>
      <c r="AB399" s="601"/>
      <c r="AC399" s="601"/>
      <c r="AD399" s="602"/>
      <c r="AE399" s="601"/>
      <c r="AF399" s="601"/>
      <c r="AG399" s="605"/>
      <c r="AH399" s="605"/>
      <c r="AI399" s="605"/>
      <c r="AJ399" s="605"/>
      <c r="AK399" s="605"/>
      <c r="AL399" s="605"/>
      <c r="AM399" s="605"/>
      <c r="AN399" s="605"/>
      <c r="AO399" s="605"/>
      <c r="AP399" s="605"/>
      <c r="AQ399" s="605"/>
      <c r="AR399" s="605"/>
      <c r="AS399" s="605"/>
      <c r="AT399" s="605"/>
      <c r="AU399" s="605"/>
    </row>
    <row r="400" spans="1:47" ht="29.1" customHeight="1" thickBot="1" x14ac:dyDescent="0.3">
      <c r="A400" s="597"/>
      <c r="B400" s="592"/>
      <c r="C400" s="598"/>
      <c r="D400" s="592"/>
      <c r="E400" s="598"/>
      <c r="F400" s="591"/>
      <c r="G400" s="591"/>
      <c r="H400" s="599"/>
      <c r="I400" s="600"/>
      <c r="J400" s="600"/>
      <c r="K400" s="600"/>
      <c r="L400" s="592"/>
      <c r="M400" s="592"/>
      <c r="N400" s="592"/>
      <c r="O400" s="592"/>
      <c r="P400" s="591"/>
      <c r="Q400" s="592"/>
      <c r="R400" s="592"/>
      <c r="S400" s="592"/>
      <c r="T400" s="592"/>
      <c r="U400" s="591"/>
      <c r="V400" s="598"/>
      <c r="W400" s="592"/>
      <c r="X400" s="592"/>
      <c r="Y400" s="592"/>
      <c r="Z400" s="592"/>
      <c r="AA400" s="592"/>
      <c r="AB400" s="601"/>
      <c r="AC400" s="601"/>
      <c r="AD400" s="602"/>
      <c r="AE400" s="601"/>
      <c r="AF400" s="601"/>
      <c r="AG400" s="605"/>
      <c r="AH400" s="605"/>
      <c r="AI400" s="605"/>
      <c r="AJ400" s="605"/>
      <c r="AK400" s="605"/>
      <c r="AL400" s="605"/>
      <c r="AM400" s="605"/>
      <c r="AN400" s="605"/>
      <c r="AO400" s="605"/>
      <c r="AP400" s="605"/>
      <c r="AQ400" s="605"/>
      <c r="AR400" s="605"/>
      <c r="AS400" s="605"/>
      <c r="AT400" s="605"/>
      <c r="AU400" s="605"/>
    </row>
    <row r="401" spans="1:47" ht="29.1" customHeight="1" thickBot="1" x14ac:dyDescent="0.3">
      <c r="A401" s="597"/>
      <c r="B401" s="592"/>
      <c r="C401" s="598"/>
      <c r="D401" s="592"/>
      <c r="E401" s="598"/>
      <c r="F401" s="591"/>
      <c r="G401" s="591"/>
      <c r="H401" s="599"/>
      <c r="I401" s="600"/>
      <c r="J401" s="600"/>
      <c r="K401" s="600"/>
      <c r="L401" s="592"/>
      <c r="M401" s="592"/>
      <c r="N401" s="592"/>
      <c r="O401" s="592"/>
      <c r="P401" s="591"/>
      <c r="Q401" s="592"/>
      <c r="R401" s="592"/>
      <c r="S401" s="592"/>
      <c r="T401" s="592"/>
      <c r="U401" s="591"/>
      <c r="V401" s="598"/>
      <c r="W401" s="592"/>
      <c r="X401" s="592"/>
      <c r="Y401" s="592"/>
      <c r="Z401" s="592"/>
      <c r="AA401" s="592"/>
      <c r="AB401" s="601"/>
      <c r="AC401" s="601"/>
      <c r="AD401" s="602"/>
      <c r="AE401" s="601"/>
      <c r="AF401" s="601"/>
      <c r="AG401" s="605"/>
      <c r="AH401" s="605"/>
      <c r="AI401" s="605"/>
      <c r="AJ401" s="605"/>
      <c r="AK401" s="605"/>
      <c r="AL401" s="605"/>
      <c r="AM401" s="605"/>
      <c r="AN401" s="605"/>
      <c r="AO401" s="605"/>
      <c r="AP401" s="605"/>
      <c r="AQ401" s="605"/>
      <c r="AR401" s="605"/>
      <c r="AS401" s="605"/>
      <c r="AT401" s="605"/>
      <c r="AU401" s="605"/>
    </row>
    <row r="402" spans="1:47" ht="29.1" customHeight="1" thickBot="1" x14ac:dyDescent="0.3">
      <c r="A402" s="597"/>
      <c r="B402" s="592"/>
      <c r="C402" s="598"/>
      <c r="D402" s="592"/>
      <c r="E402" s="598"/>
      <c r="F402" s="591"/>
      <c r="G402" s="591"/>
      <c r="H402" s="599"/>
      <c r="I402" s="600"/>
      <c r="J402" s="600"/>
      <c r="K402" s="600"/>
      <c r="L402" s="592"/>
      <c r="M402" s="592"/>
      <c r="N402" s="592"/>
      <c r="O402" s="592"/>
      <c r="P402" s="591"/>
      <c r="Q402" s="592"/>
      <c r="R402" s="592"/>
      <c r="S402" s="592"/>
      <c r="T402" s="592"/>
      <c r="U402" s="591"/>
      <c r="V402" s="598"/>
      <c r="W402" s="592"/>
      <c r="X402" s="592"/>
      <c r="Y402" s="592"/>
      <c r="Z402" s="592"/>
      <c r="AA402" s="592"/>
      <c r="AB402" s="601"/>
      <c r="AC402" s="601"/>
      <c r="AD402" s="602"/>
      <c r="AE402" s="601"/>
      <c r="AF402" s="601"/>
      <c r="AG402" s="605"/>
      <c r="AH402" s="605"/>
      <c r="AI402" s="605"/>
      <c r="AJ402" s="605"/>
      <c r="AK402" s="605"/>
      <c r="AL402" s="605"/>
      <c r="AM402" s="605"/>
      <c r="AN402" s="605"/>
      <c r="AO402" s="605"/>
      <c r="AP402" s="605"/>
      <c r="AQ402" s="605"/>
      <c r="AR402" s="605"/>
      <c r="AS402" s="605"/>
      <c r="AT402" s="605"/>
      <c r="AU402" s="605"/>
    </row>
    <row r="403" spans="1:47" ht="29.1" customHeight="1" thickBot="1" x14ac:dyDescent="0.3">
      <c r="A403" s="597"/>
      <c r="B403" s="592"/>
      <c r="C403" s="598"/>
      <c r="D403" s="592"/>
      <c r="E403" s="598"/>
      <c r="F403" s="591"/>
      <c r="G403" s="591"/>
      <c r="H403" s="599"/>
      <c r="I403" s="600"/>
      <c r="J403" s="600"/>
      <c r="K403" s="600"/>
      <c r="L403" s="592"/>
      <c r="M403" s="592"/>
      <c r="N403" s="592"/>
      <c r="O403" s="592"/>
      <c r="P403" s="591"/>
      <c r="Q403" s="592"/>
      <c r="R403" s="592"/>
      <c r="S403" s="592"/>
      <c r="T403" s="592"/>
      <c r="U403" s="591"/>
      <c r="V403" s="598"/>
      <c r="W403" s="592"/>
      <c r="X403" s="592"/>
      <c r="Y403" s="592"/>
      <c r="Z403" s="592"/>
      <c r="AA403" s="592"/>
      <c r="AB403" s="601"/>
      <c r="AC403" s="601"/>
      <c r="AD403" s="602"/>
      <c r="AE403" s="601"/>
      <c r="AF403" s="601"/>
      <c r="AG403" s="605"/>
      <c r="AH403" s="605"/>
      <c r="AI403" s="605"/>
      <c r="AJ403" s="605"/>
      <c r="AK403" s="605"/>
      <c r="AL403" s="605"/>
      <c r="AM403" s="605"/>
      <c r="AN403" s="605"/>
      <c r="AO403" s="605"/>
      <c r="AP403" s="605"/>
      <c r="AQ403" s="605"/>
      <c r="AR403" s="605"/>
      <c r="AS403" s="605"/>
      <c r="AT403" s="605"/>
      <c r="AU403" s="605"/>
    </row>
    <row r="404" spans="1:47" ht="29.1" customHeight="1" thickBot="1" x14ac:dyDescent="0.3">
      <c r="A404" s="597"/>
      <c r="B404" s="592"/>
      <c r="C404" s="598"/>
      <c r="D404" s="592"/>
      <c r="E404" s="598"/>
      <c r="F404" s="591"/>
      <c r="G404" s="591"/>
      <c r="H404" s="599"/>
      <c r="I404" s="600"/>
      <c r="J404" s="600"/>
      <c r="K404" s="600"/>
      <c r="L404" s="592"/>
      <c r="M404" s="592"/>
      <c r="N404" s="592"/>
      <c r="O404" s="592"/>
      <c r="P404" s="591"/>
      <c r="Q404" s="592"/>
      <c r="R404" s="592"/>
      <c r="S404" s="592"/>
      <c r="T404" s="592"/>
      <c r="U404" s="591"/>
      <c r="V404" s="598"/>
      <c r="W404" s="592"/>
      <c r="X404" s="592"/>
      <c r="Y404" s="592"/>
      <c r="Z404" s="592"/>
      <c r="AA404" s="592"/>
      <c r="AB404" s="601"/>
      <c r="AC404" s="601"/>
      <c r="AD404" s="602"/>
      <c r="AE404" s="601"/>
      <c r="AF404" s="601"/>
      <c r="AG404" s="605"/>
      <c r="AH404" s="605"/>
      <c r="AI404" s="605"/>
      <c r="AJ404" s="605"/>
      <c r="AK404" s="605"/>
      <c r="AL404" s="605"/>
      <c r="AM404" s="605"/>
      <c r="AN404" s="605"/>
      <c r="AO404" s="605"/>
      <c r="AP404" s="605"/>
      <c r="AQ404" s="605"/>
      <c r="AR404" s="605"/>
      <c r="AS404" s="605"/>
      <c r="AT404" s="605"/>
      <c r="AU404" s="605"/>
    </row>
    <row r="405" spans="1:47" ht="29.1" customHeight="1" thickBot="1" x14ac:dyDescent="0.3">
      <c r="A405" s="597"/>
      <c r="B405" s="592"/>
      <c r="C405" s="598"/>
      <c r="D405" s="592"/>
      <c r="E405" s="598"/>
      <c r="F405" s="591"/>
      <c r="G405" s="591"/>
      <c r="H405" s="599"/>
      <c r="I405" s="600"/>
      <c r="J405" s="600"/>
      <c r="K405" s="600"/>
      <c r="L405" s="592"/>
      <c r="M405" s="592"/>
      <c r="N405" s="592"/>
      <c r="O405" s="592"/>
      <c r="P405" s="591"/>
      <c r="Q405" s="592"/>
      <c r="R405" s="592"/>
      <c r="S405" s="592"/>
      <c r="T405" s="592"/>
      <c r="U405" s="591"/>
      <c r="V405" s="598"/>
      <c r="W405" s="592"/>
      <c r="X405" s="592"/>
      <c r="Y405" s="592"/>
      <c r="Z405" s="592"/>
      <c r="AA405" s="592"/>
      <c r="AB405" s="601"/>
      <c r="AC405" s="601"/>
      <c r="AD405" s="602"/>
      <c r="AE405" s="601"/>
      <c r="AF405" s="601"/>
      <c r="AG405" s="605"/>
      <c r="AH405" s="605"/>
      <c r="AI405" s="605"/>
      <c r="AJ405" s="605"/>
      <c r="AK405" s="605"/>
      <c r="AL405" s="605"/>
      <c r="AM405" s="605"/>
      <c r="AN405" s="605"/>
      <c r="AO405" s="605"/>
      <c r="AP405" s="605"/>
      <c r="AQ405" s="605"/>
      <c r="AR405" s="605"/>
      <c r="AS405" s="605"/>
      <c r="AT405" s="605"/>
      <c r="AU405" s="605"/>
    </row>
    <row r="406" spans="1:47" ht="29.1" customHeight="1" thickBot="1" x14ac:dyDescent="0.3">
      <c r="A406" s="597"/>
      <c r="B406" s="592"/>
      <c r="C406" s="598"/>
      <c r="D406" s="592"/>
      <c r="E406" s="598"/>
      <c r="F406" s="591"/>
      <c r="G406" s="591"/>
      <c r="H406" s="599"/>
      <c r="I406" s="600"/>
      <c r="J406" s="600"/>
      <c r="K406" s="600"/>
      <c r="L406" s="592"/>
      <c r="M406" s="592"/>
      <c r="N406" s="592"/>
      <c r="O406" s="592"/>
      <c r="P406" s="591"/>
      <c r="Q406" s="592"/>
      <c r="R406" s="592"/>
      <c r="S406" s="592"/>
      <c r="T406" s="592"/>
      <c r="U406" s="591"/>
      <c r="V406" s="598"/>
      <c r="W406" s="592"/>
      <c r="X406" s="592"/>
      <c r="Y406" s="592"/>
      <c r="Z406" s="592"/>
      <c r="AA406" s="592"/>
      <c r="AB406" s="601"/>
      <c r="AC406" s="601"/>
      <c r="AD406" s="602"/>
      <c r="AE406" s="601"/>
      <c r="AF406" s="601"/>
      <c r="AG406" s="605"/>
      <c r="AH406" s="605"/>
      <c r="AI406" s="605"/>
      <c r="AJ406" s="605"/>
      <c r="AK406" s="605"/>
      <c r="AL406" s="605"/>
      <c r="AM406" s="605"/>
      <c r="AN406" s="605"/>
      <c r="AO406" s="605"/>
      <c r="AP406" s="605"/>
      <c r="AQ406" s="605"/>
      <c r="AR406" s="605"/>
      <c r="AS406" s="605"/>
      <c r="AT406" s="605"/>
      <c r="AU406" s="605"/>
    </row>
    <row r="407" spans="1:47" ht="29.1" customHeight="1" thickBot="1" x14ac:dyDescent="0.3">
      <c r="A407" s="597"/>
      <c r="B407" s="592"/>
      <c r="C407" s="598"/>
      <c r="D407" s="592"/>
      <c r="E407" s="598"/>
      <c r="F407" s="591"/>
      <c r="G407" s="591"/>
      <c r="H407" s="599"/>
      <c r="I407" s="600"/>
      <c r="J407" s="600"/>
      <c r="K407" s="600"/>
      <c r="L407" s="592"/>
      <c r="M407" s="592"/>
      <c r="N407" s="592"/>
      <c r="O407" s="592"/>
      <c r="P407" s="591"/>
      <c r="Q407" s="592"/>
      <c r="R407" s="592"/>
      <c r="S407" s="592"/>
      <c r="T407" s="592"/>
      <c r="U407" s="591"/>
      <c r="V407" s="598"/>
      <c r="W407" s="592"/>
      <c r="X407" s="592"/>
      <c r="Y407" s="592"/>
      <c r="Z407" s="592"/>
      <c r="AA407" s="592"/>
      <c r="AB407" s="601"/>
      <c r="AC407" s="601"/>
      <c r="AD407" s="602"/>
      <c r="AE407" s="601"/>
      <c r="AF407" s="601"/>
      <c r="AG407" s="605"/>
      <c r="AH407" s="605"/>
      <c r="AI407" s="605"/>
      <c r="AJ407" s="605"/>
      <c r="AK407" s="605"/>
      <c r="AL407" s="605"/>
      <c r="AM407" s="605"/>
      <c r="AN407" s="605"/>
      <c r="AO407" s="605"/>
      <c r="AP407" s="605"/>
      <c r="AQ407" s="605"/>
      <c r="AR407" s="605"/>
      <c r="AS407" s="605"/>
      <c r="AT407" s="605"/>
      <c r="AU407" s="605"/>
    </row>
    <row r="408" spans="1:47" ht="29.1" customHeight="1" thickBot="1" x14ac:dyDescent="0.3">
      <c r="A408" s="597"/>
      <c r="B408" s="592"/>
      <c r="C408" s="598"/>
      <c r="D408" s="592"/>
      <c r="E408" s="598"/>
      <c r="F408" s="591"/>
      <c r="G408" s="591"/>
      <c r="H408" s="599"/>
      <c r="I408" s="600"/>
      <c r="J408" s="600"/>
      <c r="K408" s="600"/>
      <c r="L408" s="592"/>
      <c r="M408" s="592"/>
      <c r="N408" s="592"/>
      <c r="O408" s="592"/>
      <c r="P408" s="591"/>
      <c r="Q408" s="592"/>
      <c r="R408" s="592"/>
      <c r="S408" s="592"/>
      <c r="T408" s="592"/>
      <c r="U408" s="591"/>
      <c r="V408" s="598"/>
      <c r="W408" s="592"/>
      <c r="X408" s="592"/>
      <c r="Y408" s="592"/>
      <c r="Z408" s="592"/>
      <c r="AA408" s="592"/>
      <c r="AB408" s="601"/>
      <c r="AC408" s="601"/>
      <c r="AD408" s="602"/>
      <c r="AE408" s="601"/>
      <c r="AF408" s="601"/>
      <c r="AG408" s="605"/>
      <c r="AH408" s="605"/>
      <c r="AI408" s="605"/>
      <c r="AJ408" s="605"/>
      <c r="AK408" s="605"/>
      <c r="AL408" s="605"/>
      <c r="AM408" s="605"/>
      <c r="AN408" s="605"/>
      <c r="AO408" s="605"/>
      <c r="AP408" s="605"/>
      <c r="AQ408" s="605"/>
      <c r="AR408" s="605"/>
      <c r="AS408" s="605"/>
      <c r="AT408" s="605"/>
      <c r="AU408" s="605"/>
    </row>
    <row r="409" spans="1:47" ht="29.1" customHeight="1" thickBot="1" x14ac:dyDescent="0.3">
      <c r="A409" s="597"/>
      <c r="B409" s="592"/>
      <c r="C409" s="598"/>
      <c r="D409" s="592"/>
      <c r="E409" s="598"/>
      <c r="F409" s="591"/>
      <c r="G409" s="591"/>
      <c r="H409" s="599"/>
      <c r="I409" s="600"/>
      <c r="J409" s="600"/>
      <c r="K409" s="600"/>
      <c r="L409" s="592"/>
      <c r="M409" s="592"/>
      <c r="N409" s="592"/>
      <c r="O409" s="592"/>
      <c r="P409" s="591"/>
      <c r="Q409" s="592"/>
      <c r="R409" s="592"/>
      <c r="S409" s="592"/>
      <c r="T409" s="592"/>
      <c r="U409" s="591"/>
      <c r="V409" s="598"/>
      <c r="W409" s="592"/>
      <c r="X409" s="592"/>
      <c r="Y409" s="592"/>
      <c r="Z409" s="592"/>
      <c r="AA409" s="592"/>
      <c r="AB409" s="601"/>
      <c r="AC409" s="601"/>
      <c r="AD409" s="602"/>
      <c r="AE409" s="601"/>
      <c r="AF409" s="601"/>
      <c r="AG409" s="605"/>
      <c r="AH409" s="605"/>
      <c r="AI409" s="605"/>
      <c r="AJ409" s="605"/>
      <c r="AK409" s="605"/>
      <c r="AL409" s="605"/>
      <c r="AM409" s="605"/>
      <c r="AN409" s="605"/>
      <c r="AO409" s="605"/>
      <c r="AP409" s="605"/>
      <c r="AQ409" s="605"/>
      <c r="AR409" s="605"/>
      <c r="AS409" s="605"/>
      <c r="AT409" s="605"/>
      <c r="AU409" s="605"/>
    </row>
    <row r="410" spans="1:47" ht="29.1" customHeight="1" thickBot="1" x14ac:dyDescent="0.3">
      <c r="A410" s="597"/>
      <c r="B410" s="592"/>
      <c r="C410" s="598"/>
      <c r="D410" s="592"/>
      <c r="E410" s="598"/>
      <c r="F410" s="591"/>
      <c r="G410" s="591"/>
      <c r="H410" s="599"/>
      <c r="I410" s="600"/>
      <c r="J410" s="600"/>
      <c r="K410" s="600"/>
      <c r="L410" s="592"/>
      <c r="M410" s="592"/>
      <c r="N410" s="592"/>
      <c r="O410" s="592"/>
      <c r="P410" s="591"/>
      <c r="Q410" s="592"/>
      <c r="R410" s="592"/>
      <c r="S410" s="592"/>
      <c r="T410" s="592"/>
      <c r="U410" s="591"/>
      <c r="V410" s="598"/>
      <c r="W410" s="592"/>
      <c r="X410" s="592"/>
      <c r="Y410" s="592"/>
      <c r="Z410" s="592"/>
      <c r="AA410" s="592"/>
      <c r="AB410" s="601"/>
      <c r="AC410" s="601"/>
      <c r="AD410" s="602"/>
      <c r="AE410" s="601"/>
      <c r="AF410" s="601"/>
      <c r="AG410" s="605"/>
      <c r="AH410" s="605"/>
      <c r="AI410" s="605"/>
      <c r="AJ410" s="605"/>
      <c r="AK410" s="605"/>
      <c r="AL410" s="605"/>
      <c r="AM410" s="605"/>
      <c r="AN410" s="605"/>
      <c r="AO410" s="605"/>
      <c r="AP410" s="605"/>
      <c r="AQ410" s="605"/>
      <c r="AR410" s="605"/>
      <c r="AS410" s="605"/>
      <c r="AT410" s="605"/>
      <c r="AU410" s="605"/>
    </row>
    <row r="411" spans="1:47" ht="29.1" customHeight="1" thickBot="1" x14ac:dyDescent="0.3">
      <c r="A411" s="597"/>
      <c r="B411" s="592"/>
      <c r="C411" s="598"/>
      <c r="D411" s="592"/>
      <c r="E411" s="598"/>
      <c r="F411" s="591"/>
      <c r="G411" s="591"/>
      <c r="H411" s="599"/>
      <c r="I411" s="600"/>
      <c r="J411" s="600"/>
      <c r="K411" s="600"/>
      <c r="L411" s="592"/>
      <c r="M411" s="592"/>
      <c r="N411" s="592"/>
      <c r="O411" s="592"/>
      <c r="P411" s="591"/>
      <c r="Q411" s="592"/>
      <c r="R411" s="592"/>
      <c r="S411" s="592"/>
      <c r="T411" s="592"/>
      <c r="U411" s="591"/>
      <c r="V411" s="598"/>
      <c r="W411" s="592"/>
      <c r="X411" s="592"/>
      <c r="Y411" s="592"/>
      <c r="Z411" s="592"/>
      <c r="AA411" s="592"/>
      <c r="AB411" s="601"/>
      <c r="AC411" s="601"/>
      <c r="AD411" s="602"/>
      <c r="AE411" s="601"/>
      <c r="AF411" s="601"/>
      <c r="AG411" s="605"/>
      <c r="AH411" s="605"/>
      <c r="AI411" s="605"/>
      <c r="AJ411" s="605"/>
      <c r="AK411" s="605"/>
      <c r="AL411" s="605"/>
      <c r="AM411" s="605"/>
      <c r="AN411" s="605"/>
      <c r="AO411" s="605"/>
      <c r="AP411" s="605"/>
      <c r="AQ411" s="605"/>
      <c r="AR411" s="605"/>
      <c r="AS411" s="605"/>
      <c r="AT411" s="605"/>
      <c r="AU411" s="605"/>
    </row>
    <row r="412" spans="1:47" ht="29.1" customHeight="1" thickBot="1" x14ac:dyDescent="0.3">
      <c r="A412" s="597"/>
      <c r="B412" s="592"/>
      <c r="C412" s="598"/>
      <c r="D412" s="592"/>
      <c r="E412" s="598"/>
      <c r="F412" s="591"/>
      <c r="G412" s="591"/>
      <c r="H412" s="599"/>
      <c r="I412" s="600"/>
      <c r="J412" s="600"/>
      <c r="K412" s="600"/>
      <c r="L412" s="592"/>
      <c r="M412" s="592"/>
      <c r="N412" s="592"/>
      <c r="O412" s="592"/>
      <c r="P412" s="591"/>
      <c r="Q412" s="592"/>
      <c r="R412" s="592"/>
      <c r="S412" s="592"/>
      <c r="T412" s="592"/>
      <c r="U412" s="591"/>
      <c r="V412" s="598"/>
      <c r="W412" s="592"/>
      <c r="X412" s="592"/>
      <c r="Y412" s="592"/>
      <c r="Z412" s="592"/>
      <c r="AA412" s="592"/>
      <c r="AB412" s="601"/>
      <c r="AC412" s="601"/>
      <c r="AD412" s="602"/>
      <c r="AE412" s="601"/>
      <c r="AF412" s="601"/>
      <c r="AG412" s="605"/>
      <c r="AH412" s="605"/>
      <c r="AI412" s="605"/>
      <c r="AJ412" s="605"/>
      <c r="AK412" s="605"/>
      <c r="AL412" s="605"/>
      <c r="AM412" s="605"/>
      <c r="AN412" s="605"/>
      <c r="AO412" s="605"/>
      <c r="AP412" s="605"/>
      <c r="AQ412" s="605"/>
      <c r="AR412" s="605"/>
      <c r="AS412" s="605"/>
      <c r="AT412" s="605"/>
      <c r="AU412" s="605"/>
    </row>
    <row r="413" spans="1:47" ht="29.1" customHeight="1" thickBot="1" x14ac:dyDescent="0.3">
      <c r="A413" s="597"/>
      <c r="B413" s="592"/>
      <c r="C413" s="598"/>
      <c r="D413" s="592"/>
      <c r="E413" s="598"/>
      <c r="F413" s="591"/>
      <c r="G413" s="591"/>
      <c r="H413" s="599"/>
      <c r="I413" s="600"/>
      <c r="J413" s="600"/>
      <c r="K413" s="600"/>
      <c r="L413" s="592"/>
      <c r="M413" s="592"/>
      <c r="N413" s="592"/>
      <c r="O413" s="592"/>
      <c r="P413" s="591"/>
      <c r="Q413" s="592"/>
      <c r="R413" s="592"/>
      <c r="S413" s="592"/>
      <c r="T413" s="592"/>
      <c r="U413" s="591"/>
      <c r="V413" s="598"/>
      <c r="W413" s="592"/>
      <c r="X413" s="592"/>
      <c r="Y413" s="592"/>
      <c r="Z413" s="592"/>
      <c r="AA413" s="592"/>
      <c r="AB413" s="601"/>
      <c r="AC413" s="601"/>
      <c r="AD413" s="602"/>
      <c r="AE413" s="601"/>
      <c r="AF413" s="601"/>
      <c r="AG413" s="605"/>
      <c r="AH413" s="605"/>
      <c r="AI413" s="605"/>
      <c r="AJ413" s="605"/>
      <c r="AK413" s="605"/>
      <c r="AL413" s="605"/>
      <c r="AM413" s="605"/>
      <c r="AN413" s="605"/>
      <c r="AO413" s="605"/>
      <c r="AP413" s="605"/>
      <c r="AQ413" s="605"/>
      <c r="AR413" s="605"/>
      <c r="AS413" s="605"/>
      <c r="AT413" s="605"/>
      <c r="AU413" s="605"/>
    </row>
    <row r="414" spans="1:47" ht="29.1" customHeight="1" thickBot="1" x14ac:dyDescent="0.3">
      <c r="A414" s="597"/>
      <c r="B414" s="592"/>
      <c r="C414" s="598"/>
      <c r="D414" s="592"/>
      <c r="E414" s="598"/>
      <c r="F414" s="591"/>
      <c r="G414" s="591"/>
      <c r="H414" s="599"/>
      <c r="I414" s="600"/>
      <c r="J414" s="600"/>
      <c r="K414" s="600"/>
      <c r="L414" s="592"/>
      <c r="M414" s="592"/>
      <c r="N414" s="592"/>
      <c r="O414" s="592"/>
      <c r="P414" s="591"/>
      <c r="Q414" s="592"/>
      <c r="R414" s="592"/>
      <c r="S414" s="592"/>
      <c r="T414" s="592"/>
      <c r="U414" s="591"/>
      <c r="V414" s="598"/>
      <c r="W414" s="592"/>
      <c r="X414" s="592"/>
      <c r="Y414" s="592"/>
      <c r="Z414" s="592"/>
      <c r="AA414" s="592"/>
      <c r="AB414" s="601"/>
      <c r="AC414" s="601"/>
      <c r="AD414" s="602"/>
      <c r="AE414" s="601"/>
      <c r="AF414" s="601"/>
      <c r="AG414" s="605"/>
      <c r="AH414" s="605"/>
      <c r="AI414" s="605"/>
      <c r="AJ414" s="605"/>
      <c r="AK414" s="605"/>
      <c r="AL414" s="605"/>
      <c r="AM414" s="605"/>
      <c r="AN414" s="605"/>
      <c r="AO414" s="605"/>
      <c r="AP414" s="605"/>
      <c r="AQ414" s="605"/>
      <c r="AR414" s="605"/>
      <c r="AS414" s="605"/>
      <c r="AT414" s="605"/>
      <c r="AU414" s="605"/>
    </row>
    <row r="415" spans="1:47" ht="29.1" customHeight="1" thickBot="1" x14ac:dyDescent="0.3">
      <c r="A415" s="597"/>
      <c r="B415" s="592"/>
      <c r="C415" s="598"/>
      <c r="D415" s="592"/>
      <c r="E415" s="598"/>
      <c r="F415" s="591"/>
      <c r="G415" s="591"/>
      <c r="H415" s="599"/>
      <c r="I415" s="600"/>
      <c r="J415" s="600"/>
      <c r="K415" s="600"/>
      <c r="L415" s="592"/>
      <c r="M415" s="592"/>
      <c r="N415" s="592"/>
      <c r="O415" s="592"/>
      <c r="P415" s="591"/>
      <c r="Q415" s="592"/>
      <c r="R415" s="592"/>
      <c r="S415" s="592"/>
      <c r="T415" s="592"/>
      <c r="U415" s="591"/>
      <c r="V415" s="598"/>
      <c r="W415" s="592"/>
      <c r="X415" s="592"/>
      <c r="Y415" s="592"/>
      <c r="Z415" s="592"/>
      <c r="AA415" s="592"/>
      <c r="AB415" s="601"/>
      <c r="AC415" s="601"/>
      <c r="AD415" s="602"/>
      <c r="AE415" s="601"/>
      <c r="AF415" s="601"/>
      <c r="AG415" s="605"/>
      <c r="AH415" s="605"/>
      <c r="AI415" s="605"/>
      <c r="AJ415" s="605"/>
      <c r="AK415" s="605"/>
      <c r="AL415" s="605"/>
      <c r="AM415" s="605"/>
      <c r="AN415" s="605"/>
      <c r="AO415" s="605"/>
      <c r="AP415" s="605"/>
      <c r="AQ415" s="605"/>
      <c r="AR415" s="605"/>
      <c r="AS415" s="605"/>
      <c r="AT415" s="605"/>
      <c r="AU415" s="605"/>
    </row>
    <row r="416" spans="1:47" ht="29.1" customHeight="1" thickBot="1" x14ac:dyDescent="0.3">
      <c r="A416" s="597"/>
      <c r="B416" s="592"/>
      <c r="C416" s="598"/>
      <c r="D416" s="592"/>
      <c r="E416" s="598"/>
      <c r="F416" s="591"/>
      <c r="G416" s="591"/>
      <c r="H416" s="599"/>
      <c r="I416" s="600"/>
      <c r="J416" s="600"/>
      <c r="K416" s="600"/>
      <c r="L416" s="592"/>
      <c r="M416" s="592"/>
      <c r="N416" s="592"/>
      <c r="O416" s="592"/>
      <c r="P416" s="591"/>
      <c r="Q416" s="592"/>
      <c r="R416" s="592"/>
      <c r="S416" s="592"/>
      <c r="T416" s="592"/>
      <c r="U416" s="591"/>
      <c r="V416" s="598"/>
      <c r="W416" s="592"/>
      <c r="X416" s="592"/>
      <c r="Y416" s="592"/>
      <c r="Z416" s="592"/>
      <c r="AA416" s="592"/>
      <c r="AB416" s="601"/>
      <c r="AC416" s="601"/>
      <c r="AD416" s="602"/>
      <c r="AE416" s="601"/>
      <c r="AF416" s="601"/>
      <c r="AG416" s="605"/>
      <c r="AH416" s="605"/>
      <c r="AI416" s="605"/>
      <c r="AJ416" s="605"/>
      <c r="AK416" s="605"/>
      <c r="AL416" s="605"/>
      <c r="AM416" s="605"/>
      <c r="AN416" s="605"/>
      <c r="AO416" s="605"/>
      <c r="AP416" s="605"/>
      <c r="AQ416" s="605"/>
      <c r="AR416" s="605"/>
      <c r="AS416" s="605"/>
      <c r="AT416" s="605"/>
      <c r="AU416" s="605"/>
    </row>
    <row r="417" spans="1:47" ht="29.1" customHeight="1" thickBot="1" x14ac:dyDescent="0.3">
      <c r="A417" s="597"/>
      <c r="B417" s="592"/>
      <c r="C417" s="598"/>
      <c r="D417" s="592"/>
      <c r="E417" s="598"/>
      <c r="F417" s="591"/>
      <c r="G417" s="591"/>
      <c r="H417" s="599"/>
      <c r="I417" s="600"/>
      <c r="J417" s="600"/>
      <c r="K417" s="600"/>
      <c r="L417" s="592"/>
      <c r="M417" s="592"/>
      <c r="N417" s="592"/>
      <c r="O417" s="592"/>
      <c r="P417" s="591"/>
      <c r="Q417" s="592"/>
      <c r="R417" s="592"/>
      <c r="S417" s="592"/>
      <c r="T417" s="592"/>
      <c r="U417" s="591"/>
      <c r="V417" s="598"/>
      <c r="W417" s="592"/>
      <c r="X417" s="592"/>
      <c r="Y417" s="592"/>
      <c r="Z417" s="592"/>
      <c r="AA417" s="592"/>
      <c r="AB417" s="601"/>
      <c r="AC417" s="601"/>
      <c r="AD417" s="602"/>
      <c r="AE417" s="601"/>
      <c r="AF417" s="601"/>
      <c r="AG417" s="605"/>
      <c r="AH417" s="605"/>
      <c r="AI417" s="605"/>
      <c r="AJ417" s="605"/>
      <c r="AK417" s="605"/>
      <c r="AL417" s="605"/>
      <c r="AM417" s="605"/>
      <c r="AN417" s="605"/>
      <c r="AO417" s="605"/>
      <c r="AP417" s="605"/>
      <c r="AQ417" s="605"/>
      <c r="AR417" s="605"/>
      <c r="AS417" s="605"/>
      <c r="AT417" s="605"/>
      <c r="AU417" s="605"/>
    </row>
    <row r="418" spans="1:47" ht="29.1" customHeight="1" thickBot="1" x14ac:dyDescent="0.3">
      <c r="A418" s="597"/>
      <c r="B418" s="592"/>
      <c r="C418" s="598"/>
      <c r="D418" s="592"/>
      <c r="E418" s="598"/>
      <c r="F418" s="591"/>
      <c r="G418" s="591"/>
      <c r="H418" s="599"/>
      <c r="I418" s="600"/>
      <c r="J418" s="600"/>
      <c r="K418" s="600"/>
      <c r="L418" s="592"/>
      <c r="M418" s="592"/>
      <c r="N418" s="592"/>
      <c r="O418" s="592"/>
      <c r="P418" s="591"/>
      <c r="Q418" s="592"/>
      <c r="R418" s="592"/>
      <c r="S418" s="592"/>
      <c r="T418" s="592"/>
      <c r="U418" s="591"/>
      <c r="V418" s="598"/>
      <c r="W418" s="592"/>
      <c r="X418" s="592"/>
      <c r="Y418" s="592"/>
      <c r="Z418" s="592"/>
      <c r="AA418" s="592"/>
      <c r="AB418" s="601"/>
      <c r="AC418" s="601"/>
      <c r="AD418" s="602"/>
      <c r="AE418" s="601"/>
      <c r="AF418" s="601"/>
      <c r="AG418" s="605"/>
      <c r="AH418" s="605"/>
      <c r="AI418" s="605"/>
      <c r="AJ418" s="605"/>
      <c r="AK418" s="605"/>
      <c r="AL418" s="605"/>
      <c r="AM418" s="605"/>
      <c r="AN418" s="605"/>
      <c r="AO418" s="605"/>
      <c r="AP418" s="605"/>
      <c r="AQ418" s="605"/>
      <c r="AR418" s="605"/>
      <c r="AS418" s="605"/>
      <c r="AT418" s="605"/>
      <c r="AU418" s="605"/>
    </row>
    <row r="419" spans="1:47" ht="29.1" customHeight="1" thickBot="1" x14ac:dyDescent="0.3">
      <c r="A419" s="597"/>
      <c r="B419" s="592"/>
      <c r="C419" s="598"/>
      <c r="D419" s="592"/>
      <c r="E419" s="598"/>
      <c r="F419" s="591"/>
      <c r="G419" s="591"/>
      <c r="H419" s="599"/>
      <c r="I419" s="600"/>
      <c r="J419" s="600"/>
      <c r="K419" s="600"/>
      <c r="L419" s="592"/>
      <c r="M419" s="592"/>
      <c r="N419" s="592"/>
      <c r="O419" s="592"/>
      <c r="P419" s="591"/>
      <c r="Q419" s="592"/>
      <c r="R419" s="592"/>
      <c r="S419" s="592"/>
      <c r="T419" s="592"/>
      <c r="U419" s="591"/>
      <c r="V419" s="598"/>
      <c r="W419" s="592"/>
      <c r="X419" s="592"/>
      <c r="Y419" s="592"/>
      <c r="Z419" s="592"/>
      <c r="AA419" s="592"/>
      <c r="AB419" s="601"/>
      <c r="AC419" s="601"/>
      <c r="AD419" s="602"/>
      <c r="AE419" s="601"/>
      <c r="AF419" s="601"/>
      <c r="AG419" s="605"/>
      <c r="AH419" s="605"/>
      <c r="AI419" s="605"/>
      <c r="AJ419" s="605"/>
      <c r="AK419" s="605"/>
      <c r="AL419" s="605"/>
      <c r="AM419" s="605"/>
      <c r="AN419" s="605"/>
      <c r="AO419" s="605"/>
      <c r="AP419" s="605"/>
      <c r="AQ419" s="605"/>
      <c r="AR419" s="605"/>
      <c r="AS419" s="605"/>
      <c r="AT419" s="605"/>
      <c r="AU419" s="605"/>
    </row>
    <row r="420" spans="1:47" ht="29.1" customHeight="1" thickBot="1" x14ac:dyDescent="0.3">
      <c r="A420" s="597"/>
      <c r="B420" s="592"/>
      <c r="C420" s="598"/>
      <c r="D420" s="592"/>
      <c r="E420" s="598"/>
      <c r="F420" s="591"/>
      <c r="G420" s="591"/>
      <c r="H420" s="599"/>
      <c r="I420" s="600"/>
      <c r="J420" s="600"/>
      <c r="K420" s="600"/>
      <c r="L420" s="592"/>
      <c r="M420" s="592"/>
      <c r="N420" s="592"/>
      <c r="O420" s="592"/>
      <c r="P420" s="591"/>
      <c r="Q420" s="592"/>
      <c r="R420" s="592"/>
      <c r="S420" s="592"/>
      <c r="T420" s="592"/>
      <c r="U420" s="591"/>
      <c r="V420" s="598"/>
      <c r="W420" s="592"/>
      <c r="X420" s="592"/>
      <c r="Y420" s="592"/>
      <c r="Z420" s="592"/>
      <c r="AA420" s="592"/>
      <c r="AB420" s="601"/>
      <c r="AC420" s="601"/>
      <c r="AD420" s="602"/>
      <c r="AE420" s="601"/>
      <c r="AF420" s="601"/>
      <c r="AG420" s="605"/>
      <c r="AH420" s="605"/>
      <c r="AI420" s="605"/>
      <c r="AJ420" s="605"/>
      <c r="AK420" s="605"/>
      <c r="AL420" s="605"/>
      <c r="AM420" s="605"/>
      <c r="AN420" s="605"/>
      <c r="AO420" s="605"/>
      <c r="AP420" s="605"/>
      <c r="AQ420" s="605"/>
      <c r="AR420" s="605"/>
      <c r="AS420" s="605"/>
      <c r="AT420" s="605"/>
      <c r="AU420" s="605"/>
    </row>
    <row r="421" spans="1:47" ht="29.1" customHeight="1" thickBot="1" x14ac:dyDescent="0.3">
      <c r="A421" s="597"/>
      <c r="B421" s="592"/>
      <c r="C421" s="598"/>
      <c r="D421" s="592"/>
      <c r="E421" s="598"/>
      <c r="F421" s="591"/>
      <c r="G421" s="591"/>
      <c r="H421" s="599"/>
      <c r="I421" s="600"/>
      <c r="J421" s="600"/>
      <c r="K421" s="600"/>
      <c r="L421" s="592"/>
      <c r="M421" s="592"/>
      <c r="N421" s="592"/>
      <c r="O421" s="592"/>
      <c r="P421" s="591"/>
      <c r="Q421" s="592"/>
      <c r="R421" s="592"/>
      <c r="S421" s="592"/>
      <c r="T421" s="592"/>
      <c r="U421" s="591"/>
      <c r="V421" s="598"/>
      <c r="W421" s="592"/>
      <c r="X421" s="592"/>
      <c r="Y421" s="592"/>
      <c r="Z421" s="592"/>
      <c r="AA421" s="592"/>
      <c r="AB421" s="601"/>
      <c r="AC421" s="601"/>
      <c r="AD421" s="602"/>
      <c r="AE421" s="601"/>
      <c r="AF421" s="601"/>
      <c r="AG421" s="605"/>
      <c r="AH421" s="605"/>
      <c r="AI421" s="605"/>
      <c r="AJ421" s="605"/>
      <c r="AK421" s="605"/>
      <c r="AL421" s="605"/>
      <c r="AM421" s="605"/>
      <c r="AN421" s="605"/>
      <c r="AO421" s="605"/>
      <c r="AP421" s="605"/>
      <c r="AQ421" s="605"/>
      <c r="AR421" s="605"/>
      <c r="AS421" s="605"/>
      <c r="AT421" s="605"/>
      <c r="AU421" s="605"/>
    </row>
    <row r="422" spans="1:47" ht="29.1" customHeight="1" thickBot="1" x14ac:dyDescent="0.3">
      <c r="A422" s="597"/>
      <c r="B422" s="592"/>
      <c r="C422" s="598"/>
      <c r="D422" s="592"/>
      <c r="E422" s="598"/>
      <c r="F422" s="591"/>
      <c r="G422" s="591"/>
      <c r="H422" s="599"/>
      <c r="I422" s="600"/>
      <c r="J422" s="600"/>
      <c r="K422" s="600"/>
      <c r="L422" s="592"/>
      <c r="M422" s="592"/>
      <c r="N422" s="592"/>
      <c r="O422" s="592"/>
      <c r="P422" s="591"/>
      <c r="Q422" s="592"/>
      <c r="R422" s="592"/>
      <c r="S422" s="592"/>
      <c r="T422" s="592"/>
      <c r="U422" s="591"/>
      <c r="V422" s="598"/>
      <c r="W422" s="592"/>
      <c r="X422" s="592"/>
      <c r="Y422" s="592"/>
      <c r="Z422" s="592"/>
      <c r="AA422" s="592"/>
      <c r="AB422" s="601"/>
      <c r="AC422" s="601"/>
      <c r="AD422" s="602"/>
      <c r="AE422" s="601"/>
      <c r="AF422" s="601"/>
      <c r="AG422" s="605"/>
      <c r="AH422" s="605"/>
      <c r="AI422" s="605"/>
      <c r="AJ422" s="605"/>
      <c r="AK422" s="605"/>
      <c r="AL422" s="605"/>
      <c r="AM422" s="605"/>
      <c r="AN422" s="605"/>
      <c r="AO422" s="605"/>
      <c r="AP422" s="605"/>
      <c r="AQ422" s="605"/>
      <c r="AR422" s="605"/>
      <c r="AS422" s="605"/>
      <c r="AT422" s="605"/>
      <c r="AU422" s="605"/>
    </row>
    <row r="423" spans="1:47" ht="29.1" customHeight="1" thickBot="1" x14ac:dyDescent="0.3">
      <c r="A423" s="597"/>
      <c r="B423" s="592"/>
      <c r="C423" s="598"/>
      <c r="D423" s="592"/>
      <c r="E423" s="598"/>
      <c r="F423" s="591"/>
      <c r="G423" s="591"/>
      <c r="H423" s="599"/>
      <c r="I423" s="600"/>
      <c r="J423" s="600"/>
      <c r="K423" s="600"/>
      <c r="L423" s="592"/>
      <c r="M423" s="592"/>
      <c r="N423" s="592"/>
      <c r="O423" s="592"/>
      <c r="P423" s="591"/>
      <c r="Q423" s="592"/>
      <c r="R423" s="592"/>
      <c r="S423" s="592"/>
      <c r="T423" s="592"/>
      <c r="U423" s="591"/>
      <c r="V423" s="598"/>
      <c r="W423" s="592"/>
      <c r="X423" s="592"/>
      <c r="Y423" s="592"/>
      <c r="Z423" s="592"/>
      <c r="AA423" s="592"/>
      <c r="AB423" s="601"/>
      <c r="AC423" s="601"/>
      <c r="AD423" s="602"/>
      <c r="AE423" s="601"/>
      <c r="AF423" s="601"/>
      <c r="AG423" s="605"/>
      <c r="AH423" s="605"/>
      <c r="AI423" s="605"/>
      <c r="AJ423" s="605"/>
      <c r="AK423" s="605"/>
      <c r="AL423" s="605"/>
      <c r="AM423" s="605"/>
      <c r="AN423" s="605"/>
      <c r="AO423" s="605"/>
      <c r="AP423" s="605"/>
      <c r="AQ423" s="605"/>
      <c r="AR423" s="605"/>
      <c r="AS423" s="605"/>
      <c r="AT423" s="605"/>
      <c r="AU423" s="605"/>
    </row>
    <row r="424" spans="1:47" ht="29.1" customHeight="1" thickBot="1" x14ac:dyDescent="0.3">
      <c r="A424" s="597"/>
      <c r="B424" s="592"/>
      <c r="C424" s="598"/>
      <c r="D424" s="592"/>
      <c r="E424" s="598"/>
      <c r="F424" s="591"/>
      <c r="G424" s="591"/>
      <c r="H424" s="599"/>
      <c r="I424" s="600"/>
      <c r="J424" s="600"/>
      <c r="K424" s="600"/>
      <c r="L424" s="592"/>
      <c r="M424" s="592"/>
      <c r="N424" s="592"/>
      <c r="O424" s="592"/>
      <c r="P424" s="591"/>
      <c r="Q424" s="592"/>
      <c r="R424" s="592"/>
      <c r="S424" s="592"/>
      <c r="T424" s="592"/>
      <c r="U424" s="591"/>
      <c r="V424" s="598"/>
      <c r="W424" s="592"/>
      <c r="X424" s="592"/>
      <c r="Y424" s="592"/>
      <c r="Z424" s="592"/>
      <c r="AA424" s="592"/>
      <c r="AB424" s="601"/>
      <c r="AC424" s="601"/>
      <c r="AD424" s="602"/>
      <c r="AE424" s="601"/>
      <c r="AF424" s="601"/>
      <c r="AG424" s="605"/>
      <c r="AH424" s="605"/>
      <c r="AI424" s="605"/>
      <c r="AJ424" s="605"/>
      <c r="AK424" s="605"/>
      <c r="AL424" s="605"/>
      <c r="AM424" s="605"/>
      <c r="AN424" s="605"/>
      <c r="AO424" s="605"/>
      <c r="AP424" s="605"/>
      <c r="AQ424" s="605"/>
      <c r="AR424" s="605"/>
      <c r="AS424" s="605"/>
      <c r="AT424" s="605"/>
      <c r="AU424" s="605"/>
    </row>
    <row r="425" spans="1:47" ht="29.1" customHeight="1" thickBot="1" x14ac:dyDescent="0.3">
      <c r="A425" s="597"/>
      <c r="B425" s="592"/>
      <c r="C425" s="598"/>
      <c r="D425" s="592"/>
      <c r="E425" s="598"/>
      <c r="F425" s="591"/>
      <c r="G425" s="591"/>
      <c r="H425" s="599"/>
      <c r="I425" s="600"/>
      <c r="J425" s="600"/>
      <c r="K425" s="600"/>
      <c r="L425" s="592"/>
      <c r="M425" s="592"/>
      <c r="N425" s="592"/>
      <c r="O425" s="592"/>
      <c r="P425" s="591"/>
      <c r="Q425" s="592"/>
      <c r="R425" s="592"/>
      <c r="S425" s="592"/>
      <c r="T425" s="592"/>
      <c r="U425" s="591"/>
      <c r="V425" s="598"/>
      <c r="W425" s="592"/>
      <c r="X425" s="592"/>
      <c r="Y425" s="592"/>
      <c r="Z425" s="592"/>
      <c r="AA425" s="592"/>
      <c r="AB425" s="601"/>
      <c r="AC425" s="601"/>
      <c r="AD425" s="602"/>
      <c r="AE425" s="601"/>
      <c r="AF425" s="601"/>
      <c r="AG425" s="605"/>
      <c r="AH425" s="605"/>
      <c r="AI425" s="605"/>
      <c r="AJ425" s="605"/>
      <c r="AK425" s="605"/>
      <c r="AL425" s="605"/>
      <c r="AM425" s="605"/>
      <c r="AN425" s="605"/>
      <c r="AO425" s="605"/>
      <c r="AP425" s="605"/>
      <c r="AQ425" s="605"/>
      <c r="AR425" s="605"/>
      <c r="AS425" s="605"/>
      <c r="AT425" s="605"/>
      <c r="AU425" s="605"/>
    </row>
    <row r="426" spans="1:47" ht="29.1" customHeight="1" thickBot="1" x14ac:dyDescent="0.3">
      <c r="A426" s="597"/>
      <c r="B426" s="592"/>
      <c r="C426" s="598"/>
      <c r="D426" s="592"/>
      <c r="E426" s="598"/>
      <c r="F426" s="591"/>
      <c r="G426" s="591"/>
      <c r="H426" s="599"/>
      <c r="I426" s="600"/>
      <c r="J426" s="600"/>
      <c r="K426" s="600"/>
      <c r="L426" s="592"/>
      <c r="M426" s="592"/>
      <c r="N426" s="592"/>
      <c r="O426" s="592"/>
      <c r="P426" s="591"/>
      <c r="Q426" s="592"/>
      <c r="R426" s="592"/>
      <c r="S426" s="592"/>
      <c r="T426" s="592"/>
      <c r="U426" s="591"/>
      <c r="V426" s="598"/>
      <c r="W426" s="592"/>
      <c r="X426" s="592"/>
      <c r="Y426" s="592"/>
      <c r="Z426" s="592"/>
      <c r="AA426" s="592"/>
      <c r="AB426" s="601"/>
      <c r="AC426" s="601"/>
      <c r="AD426" s="602"/>
      <c r="AE426" s="601"/>
      <c r="AF426" s="601"/>
      <c r="AG426" s="605"/>
      <c r="AH426" s="605"/>
      <c r="AI426" s="605"/>
      <c r="AJ426" s="605"/>
      <c r="AK426" s="605"/>
      <c r="AL426" s="605"/>
      <c r="AM426" s="605"/>
      <c r="AN426" s="605"/>
      <c r="AO426" s="605"/>
      <c r="AP426" s="605"/>
      <c r="AQ426" s="605"/>
      <c r="AR426" s="605"/>
      <c r="AS426" s="605"/>
      <c r="AT426" s="605"/>
      <c r="AU426" s="605"/>
    </row>
    <row r="427" spans="1:47" ht="29.1" customHeight="1" thickBot="1" x14ac:dyDescent="0.3">
      <c r="A427" s="597"/>
      <c r="B427" s="592"/>
      <c r="C427" s="598"/>
      <c r="D427" s="592"/>
      <c r="E427" s="598"/>
      <c r="F427" s="591"/>
      <c r="G427" s="591"/>
      <c r="H427" s="599"/>
      <c r="I427" s="600"/>
      <c r="J427" s="600"/>
      <c r="K427" s="600"/>
      <c r="L427" s="592"/>
      <c r="M427" s="592"/>
      <c r="N427" s="592"/>
      <c r="O427" s="592"/>
      <c r="P427" s="591"/>
      <c r="Q427" s="592"/>
      <c r="R427" s="592"/>
      <c r="S427" s="592"/>
      <c r="T427" s="592"/>
      <c r="U427" s="591"/>
      <c r="V427" s="598"/>
      <c r="W427" s="592"/>
      <c r="X427" s="592"/>
      <c r="Y427" s="592"/>
      <c r="Z427" s="592"/>
      <c r="AA427" s="592"/>
      <c r="AB427" s="601"/>
      <c r="AC427" s="601"/>
      <c r="AD427" s="602"/>
      <c r="AE427" s="601"/>
      <c r="AF427" s="601"/>
      <c r="AG427" s="605"/>
      <c r="AH427" s="605"/>
      <c r="AI427" s="605"/>
      <c r="AJ427" s="605"/>
      <c r="AK427" s="605"/>
      <c r="AL427" s="605"/>
      <c r="AM427" s="605"/>
      <c r="AN427" s="605"/>
      <c r="AO427" s="605"/>
      <c r="AP427" s="605"/>
      <c r="AQ427" s="605"/>
      <c r="AR427" s="605"/>
      <c r="AS427" s="605"/>
      <c r="AT427" s="605"/>
      <c r="AU427" s="605"/>
    </row>
    <row r="428" spans="1:47" ht="29.1" customHeight="1" thickBot="1" x14ac:dyDescent="0.3">
      <c r="A428" s="597"/>
      <c r="B428" s="592"/>
      <c r="C428" s="598"/>
      <c r="D428" s="592"/>
      <c r="E428" s="598"/>
      <c r="F428" s="591"/>
      <c r="G428" s="591"/>
      <c r="H428" s="599"/>
      <c r="I428" s="600"/>
      <c r="J428" s="600"/>
      <c r="K428" s="600"/>
      <c r="L428" s="592"/>
      <c r="M428" s="592"/>
      <c r="N428" s="592"/>
      <c r="O428" s="592"/>
      <c r="P428" s="591"/>
      <c r="Q428" s="592"/>
      <c r="R428" s="592"/>
      <c r="S428" s="592"/>
      <c r="T428" s="592"/>
      <c r="U428" s="591"/>
      <c r="V428" s="598"/>
      <c r="W428" s="592"/>
      <c r="X428" s="592"/>
      <c r="Y428" s="592"/>
      <c r="Z428" s="592"/>
      <c r="AA428" s="592"/>
      <c r="AB428" s="601"/>
      <c r="AC428" s="601"/>
      <c r="AD428" s="602"/>
      <c r="AE428" s="601"/>
      <c r="AF428" s="601"/>
      <c r="AG428" s="605"/>
      <c r="AH428" s="605"/>
      <c r="AI428" s="605"/>
      <c r="AJ428" s="605"/>
      <c r="AK428" s="605"/>
      <c r="AL428" s="605"/>
      <c r="AM428" s="605"/>
      <c r="AN428" s="605"/>
      <c r="AO428" s="605"/>
      <c r="AP428" s="605"/>
      <c r="AQ428" s="605"/>
      <c r="AR428" s="605"/>
      <c r="AS428" s="605"/>
      <c r="AT428" s="605"/>
      <c r="AU428" s="605"/>
    </row>
    <row r="429" spans="1:47" ht="29.1" customHeight="1" thickBot="1" x14ac:dyDescent="0.3">
      <c r="A429" s="597"/>
      <c r="B429" s="592"/>
      <c r="C429" s="598"/>
      <c r="D429" s="592"/>
      <c r="E429" s="598"/>
      <c r="F429" s="591"/>
      <c r="G429" s="591"/>
      <c r="H429" s="599"/>
      <c r="I429" s="600"/>
      <c r="J429" s="600"/>
      <c r="K429" s="600"/>
      <c r="L429" s="592"/>
      <c r="M429" s="592"/>
      <c r="N429" s="592"/>
      <c r="O429" s="592"/>
      <c r="P429" s="591"/>
      <c r="Q429" s="592"/>
      <c r="R429" s="592"/>
      <c r="S429" s="592"/>
      <c r="T429" s="592"/>
      <c r="U429" s="591"/>
      <c r="V429" s="598"/>
      <c r="W429" s="592"/>
      <c r="X429" s="592"/>
      <c r="Y429" s="592"/>
      <c r="Z429" s="592"/>
      <c r="AA429" s="592"/>
      <c r="AB429" s="601"/>
      <c r="AC429" s="601"/>
      <c r="AD429" s="602"/>
      <c r="AE429" s="601"/>
      <c r="AF429" s="601"/>
      <c r="AG429" s="605"/>
      <c r="AH429" s="605"/>
      <c r="AI429" s="605"/>
      <c r="AJ429" s="605"/>
      <c r="AK429" s="605"/>
      <c r="AL429" s="605"/>
      <c r="AM429" s="605"/>
      <c r="AN429" s="605"/>
      <c r="AO429" s="605"/>
      <c r="AP429" s="605"/>
      <c r="AQ429" s="605"/>
      <c r="AR429" s="605"/>
      <c r="AS429" s="605"/>
      <c r="AT429" s="605"/>
      <c r="AU429" s="605"/>
    </row>
    <row r="430" spans="1:47" ht="29.1" customHeight="1" thickBot="1" x14ac:dyDescent="0.3">
      <c r="A430" s="597"/>
      <c r="B430" s="592"/>
      <c r="C430" s="598"/>
      <c r="D430" s="592"/>
      <c r="E430" s="598"/>
      <c r="F430" s="591"/>
      <c r="G430" s="591"/>
      <c r="H430" s="599"/>
      <c r="I430" s="600"/>
      <c r="J430" s="600"/>
      <c r="K430" s="600"/>
      <c r="L430" s="592"/>
      <c r="M430" s="592"/>
      <c r="N430" s="592"/>
      <c r="O430" s="592"/>
      <c r="P430" s="591"/>
      <c r="Q430" s="592"/>
      <c r="R430" s="592"/>
      <c r="S430" s="592"/>
      <c r="T430" s="592"/>
      <c r="U430" s="591"/>
      <c r="V430" s="598"/>
      <c r="W430" s="592"/>
      <c r="X430" s="592"/>
      <c r="Y430" s="592"/>
      <c r="Z430" s="592"/>
      <c r="AA430" s="592"/>
      <c r="AB430" s="601"/>
      <c r="AC430" s="601"/>
      <c r="AD430" s="602"/>
      <c r="AE430" s="601"/>
      <c r="AF430" s="601"/>
      <c r="AG430" s="605"/>
      <c r="AH430" s="605"/>
      <c r="AI430" s="605"/>
      <c r="AJ430" s="605"/>
      <c r="AK430" s="605"/>
      <c r="AL430" s="605"/>
      <c r="AM430" s="605"/>
      <c r="AN430" s="605"/>
      <c r="AO430" s="605"/>
      <c r="AP430" s="605"/>
      <c r="AQ430" s="605"/>
      <c r="AR430" s="605"/>
      <c r="AS430" s="605"/>
      <c r="AT430" s="605"/>
      <c r="AU430" s="605"/>
    </row>
    <row r="431" spans="1:47" ht="29.1" customHeight="1" thickBot="1" x14ac:dyDescent="0.3">
      <c r="A431" s="597"/>
      <c r="B431" s="592"/>
      <c r="C431" s="598"/>
      <c r="D431" s="592"/>
      <c r="E431" s="598"/>
      <c r="F431" s="591"/>
      <c r="G431" s="591"/>
      <c r="H431" s="599"/>
      <c r="I431" s="600"/>
      <c r="J431" s="600"/>
      <c r="K431" s="600"/>
      <c r="L431" s="592"/>
      <c r="M431" s="592"/>
      <c r="N431" s="592"/>
      <c r="O431" s="592"/>
      <c r="P431" s="591"/>
      <c r="Q431" s="592"/>
      <c r="R431" s="592"/>
      <c r="S431" s="592"/>
      <c r="T431" s="592"/>
      <c r="U431" s="591"/>
      <c r="V431" s="598"/>
      <c r="W431" s="592"/>
      <c r="X431" s="592"/>
      <c r="Y431" s="592"/>
      <c r="Z431" s="592"/>
      <c r="AA431" s="592"/>
      <c r="AB431" s="601"/>
      <c r="AC431" s="601"/>
      <c r="AD431" s="602"/>
      <c r="AE431" s="601"/>
      <c r="AF431" s="601"/>
      <c r="AG431" s="605"/>
      <c r="AH431" s="605"/>
      <c r="AI431" s="605"/>
      <c r="AJ431" s="605"/>
      <c r="AK431" s="605"/>
      <c r="AL431" s="605"/>
      <c r="AM431" s="605"/>
      <c r="AN431" s="605"/>
      <c r="AO431" s="605"/>
      <c r="AP431" s="605"/>
      <c r="AQ431" s="605"/>
      <c r="AR431" s="605"/>
      <c r="AS431" s="605"/>
      <c r="AT431" s="605"/>
      <c r="AU431" s="605"/>
    </row>
    <row r="432" spans="1:47" ht="29.1" customHeight="1" thickBot="1" x14ac:dyDescent="0.3">
      <c r="A432" s="597"/>
      <c r="B432" s="592"/>
      <c r="C432" s="598"/>
      <c r="D432" s="592"/>
      <c r="E432" s="598"/>
      <c r="F432" s="591"/>
      <c r="G432" s="591"/>
      <c r="H432" s="599"/>
      <c r="I432" s="600"/>
      <c r="J432" s="600"/>
      <c r="K432" s="600"/>
      <c r="L432" s="592"/>
      <c r="M432" s="592"/>
      <c r="N432" s="592"/>
      <c r="O432" s="592"/>
      <c r="P432" s="591"/>
      <c r="Q432" s="592"/>
      <c r="R432" s="592"/>
      <c r="S432" s="592"/>
      <c r="T432" s="592"/>
      <c r="U432" s="591"/>
      <c r="V432" s="598"/>
      <c r="W432" s="592"/>
      <c r="X432" s="592"/>
      <c r="Y432" s="592"/>
      <c r="Z432" s="592"/>
      <c r="AA432" s="592"/>
      <c r="AB432" s="601"/>
      <c r="AC432" s="601"/>
      <c r="AD432" s="602"/>
      <c r="AE432" s="601"/>
      <c r="AF432" s="601"/>
      <c r="AG432" s="605"/>
      <c r="AH432" s="605"/>
      <c r="AI432" s="605"/>
      <c r="AJ432" s="605"/>
      <c r="AK432" s="605"/>
      <c r="AL432" s="605"/>
      <c r="AM432" s="605"/>
      <c r="AN432" s="605"/>
      <c r="AO432" s="605"/>
      <c r="AP432" s="605"/>
      <c r="AQ432" s="605"/>
      <c r="AR432" s="605"/>
      <c r="AS432" s="605"/>
      <c r="AT432" s="605"/>
      <c r="AU432" s="605"/>
    </row>
    <row r="433" spans="1:47" ht="29.1" customHeight="1" thickBot="1" x14ac:dyDescent="0.3">
      <c r="A433" s="597"/>
      <c r="B433" s="592"/>
      <c r="C433" s="598"/>
      <c r="D433" s="592"/>
      <c r="E433" s="598"/>
      <c r="F433" s="591"/>
      <c r="G433" s="591"/>
      <c r="H433" s="599"/>
      <c r="I433" s="600"/>
      <c r="J433" s="600"/>
      <c r="K433" s="600"/>
      <c r="L433" s="592"/>
      <c r="M433" s="592"/>
      <c r="N433" s="592"/>
      <c r="O433" s="592"/>
      <c r="P433" s="591"/>
      <c r="Q433" s="592"/>
      <c r="R433" s="592"/>
      <c r="S433" s="592"/>
      <c r="T433" s="592"/>
      <c r="U433" s="591"/>
      <c r="V433" s="598"/>
      <c r="W433" s="592"/>
      <c r="X433" s="592"/>
      <c r="Y433" s="592"/>
      <c r="Z433" s="592"/>
      <c r="AA433" s="592"/>
      <c r="AB433" s="601"/>
      <c r="AC433" s="601"/>
      <c r="AD433" s="602"/>
      <c r="AE433" s="601"/>
      <c r="AF433" s="601"/>
      <c r="AG433" s="605"/>
      <c r="AH433" s="605"/>
      <c r="AI433" s="605"/>
      <c r="AJ433" s="605"/>
      <c r="AK433" s="605"/>
      <c r="AL433" s="605"/>
      <c r="AM433" s="605"/>
      <c r="AN433" s="605"/>
      <c r="AO433" s="605"/>
      <c r="AP433" s="605"/>
      <c r="AQ433" s="605"/>
      <c r="AR433" s="605"/>
      <c r="AS433" s="605"/>
      <c r="AT433" s="605"/>
      <c r="AU433" s="605"/>
    </row>
    <row r="434" spans="1:47" ht="29.1" customHeight="1" thickBot="1" x14ac:dyDescent="0.3">
      <c r="A434" s="597"/>
      <c r="B434" s="592"/>
      <c r="C434" s="598"/>
      <c r="D434" s="592"/>
      <c r="E434" s="598"/>
      <c r="F434" s="591"/>
      <c r="G434" s="591"/>
      <c r="H434" s="599"/>
      <c r="I434" s="600"/>
      <c r="J434" s="600"/>
      <c r="K434" s="600"/>
      <c r="L434" s="592"/>
      <c r="M434" s="592"/>
      <c r="N434" s="592"/>
      <c r="O434" s="592"/>
      <c r="P434" s="591"/>
      <c r="Q434" s="592"/>
      <c r="R434" s="592"/>
      <c r="S434" s="592"/>
      <c r="T434" s="592"/>
      <c r="U434" s="591"/>
      <c r="V434" s="598"/>
      <c r="W434" s="592"/>
      <c r="X434" s="592"/>
      <c r="Y434" s="592"/>
      <c r="Z434" s="592"/>
      <c r="AA434" s="592"/>
      <c r="AB434" s="601"/>
      <c r="AC434" s="601"/>
      <c r="AD434" s="602"/>
      <c r="AE434" s="601"/>
      <c r="AF434" s="601"/>
      <c r="AG434" s="605"/>
      <c r="AH434" s="605"/>
      <c r="AI434" s="605"/>
      <c r="AJ434" s="605"/>
      <c r="AK434" s="605"/>
      <c r="AL434" s="605"/>
      <c r="AM434" s="605"/>
      <c r="AN434" s="605"/>
      <c r="AO434" s="605"/>
      <c r="AP434" s="605"/>
      <c r="AQ434" s="605"/>
      <c r="AR434" s="605"/>
      <c r="AS434" s="605"/>
      <c r="AT434" s="605"/>
      <c r="AU434" s="605"/>
    </row>
    <row r="435" spans="1:47" ht="29.1" customHeight="1" thickBot="1" x14ac:dyDescent="0.3">
      <c r="A435" s="597"/>
      <c r="B435" s="592"/>
      <c r="C435" s="598"/>
      <c r="D435" s="592"/>
      <c r="E435" s="598"/>
      <c r="F435" s="591"/>
      <c r="G435" s="591"/>
      <c r="H435" s="599"/>
      <c r="I435" s="600"/>
      <c r="J435" s="600"/>
      <c r="K435" s="600"/>
      <c r="L435" s="592"/>
      <c r="M435" s="592"/>
      <c r="N435" s="592"/>
      <c r="O435" s="592"/>
      <c r="P435" s="591"/>
      <c r="Q435" s="592"/>
      <c r="R435" s="592"/>
      <c r="S435" s="592"/>
      <c r="T435" s="592"/>
      <c r="U435" s="591"/>
      <c r="V435" s="598"/>
      <c r="W435" s="592"/>
      <c r="X435" s="592"/>
      <c r="Y435" s="592"/>
      <c r="Z435" s="592"/>
      <c r="AA435" s="592"/>
      <c r="AB435" s="601"/>
      <c r="AC435" s="601"/>
      <c r="AD435" s="602"/>
      <c r="AE435" s="601"/>
      <c r="AF435" s="601"/>
      <c r="AG435" s="605"/>
      <c r="AH435" s="605"/>
      <c r="AI435" s="605"/>
      <c r="AJ435" s="605"/>
      <c r="AK435" s="605"/>
      <c r="AL435" s="605"/>
      <c r="AM435" s="605"/>
      <c r="AN435" s="605"/>
      <c r="AO435" s="605"/>
      <c r="AP435" s="605"/>
      <c r="AQ435" s="605"/>
      <c r="AR435" s="605"/>
      <c r="AS435" s="605"/>
      <c r="AT435" s="605"/>
      <c r="AU435" s="605"/>
    </row>
    <row r="436" spans="1:47" ht="29.1" customHeight="1" thickBot="1" x14ac:dyDescent="0.3">
      <c r="A436" s="597"/>
      <c r="B436" s="592"/>
      <c r="C436" s="598"/>
      <c r="D436" s="592"/>
      <c r="E436" s="598"/>
      <c r="F436" s="591"/>
      <c r="G436" s="591"/>
      <c r="H436" s="599"/>
      <c r="I436" s="600"/>
      <c r="J436" s="600"/>
      <c r="K436" s="600"/>
      <c r="L436" s="592"/>
      <c r="M436" s="592"/>
      <c r="N436" s="592"/>
      <c r="O436" s="592"/>
      <c r="P436" s="591"/>
      <c r="Q436" s="592"/>
      <c r="R436" s="592"/>
      <c r="S436" s="592"/>
      <c r="T436" s="592"/>
      <c r="U436" s="591"/>
      <c r="V436" s="598"/>
      <c r="W436" s="592"/>
      <c r="X436" s="592"/>
      <c r="Y436" s="592"/>
      <c r="Z436" s="592"/>
      <c r="AA436" s="592"/>
      <c r="AB436" s="601"/>
      <c r="AC436" s="601"/>
      <c r="AD436" s="602"/>
      <c r="AE436" s="601"/>
      <c r="AF436" s="601"/>
      <c r="AG436" s="605"/>
      <c r="AH436" s="605"/>
      <c r="AI436" s="605"/>
      <c r="AJ436" s="605"/>
      <c r="AK436" s="605"/>
      <c r="AL436" s="605"/>
      <c r="AM436" s="605"/>
      <c r="AN436" s="605"/>
      <c r="AO436" s="605"/>
      <c r="AP436" s="605"/>
      <c r="AQ436" s="605"/>
      <c r="AR436" s="605"/>
      <c r="AS436" s="605"/>
      <c r="AT436" s="605"/>
      <c r="AU436" s="605"/>
    </row>
    <row r="437" spans="1:47" ht="29.1" customHeight="1" thickBot="1" x14ac:dyDescent="0.3">
      <c r="A437" s="597"/>
      <c r="B437" s="592"/>
      <c r="C437" s="598"/>
      <c r="D437" s="592"/>
      <c r="E437" s="598"/>
      <c r="F437" s="591"/>
      <c r="G437" s="591"/>
      <c r="H437" s="599"/>
      <c r="I437" s="600"/>
      <c r="J437" s="600"/>
      <c r="K437" s="600"/>
      <c r="L437" s="592"/>
      <c r="M437" s="592"/>
      <c r="N437" s="592"/>
      <c r="O437" s="592"/>
      <c r="P437" s="591"/>
      <c r="Q437" s="592"/>
      <c r="R437" s="592"/>
      <c r="S437" s="592"/>
      <c r="T437" s="592"/>
      <c r="U437" s="591"/>
      <c r="V437" s="598"/>
      <c r="W437" s="592"/>
      <c r="X437" s="592"/>
      <c r="Y437" s="592"/>
      <c r="Z437" s="592"/>
      <c r="AA437" s="592"/>
      <c r="AB437" s="601"/>
      <c r="AC437" s="601"/>
      <c r="AD437" s="602"/>
      <c r="AE437" s="601"/>
      <c r="AF437" s="601"/>
      <c r="AG437" s="605"/>
      <c r="AH437" s="605"/>
      <c r="AI437" s="605"/>
      <c r="AJ437" s="605"/>
      <c r="AK437" s="605"/>
      <c r="AL437" s="605"/>
      <c r="AM437" s="605"/>
      <c r="AN437" s="605"/>
      <c r="AO437" s="605"/>
      <c r="AP437" s="605"/>
      <c r="AQ437" s="605"/>
      <c r="AR437" s="605"/>
      <c r="AS437" s="605"/>
      <c r="AT437" s="605"/>
      <c r="AU437" s="605"/>
    </row>
    <row r="438" spans="1:47" ht="29.1" customHeight="1" thickBot="1" x14ac:dyDescent="0.3">
      <c r="A438" s="597"/>
      <c r="B438" s="592"/>
      <c r="C438" s="598"/>
      <c r="D438" s="592"/>
      <c r="E438" s="598"/>
      <c r="F438" s="591"/>
      <c r="G438" s="591"/>
      <c r="H438" s="599"/>
      <c r="I438" s="600"/>
      <c r="J438" s="600"/>
      <c r="K438" s="600"/>
      <c r="L438" s="592"/>
      <c r="M438" s="592"/>
      <c r="N438" s="592"/>
      <c r="O438" s="592"/>
      <c r="P438" s="591"/>
      <c r="Q438" s="592"/>
      <c r="R438" s="592"/>
      <c r="S438" s="592"/>
      <c r="T438" s="592"/>
      <c r="U438" s="591"/>
      <c r="V438" s="598"/>
      <c r="W438" s="592"/>
      <c r="X438" s="592"/>
      <c r="Y438" s="592"/>
      <c r="Z438" s="592"/>
      <c r="AA438" s="592"/>
      <c r="AB438" s="601"/>
      <c r="AC438" s="601"/>
      <c r="AD438" s="602"/>
      <c r="AE438" s="601"/>
      <c r="AF438" s="601"/>
      <c r="AG438" s="605"/>
      <c r="AH438" s="605"/>
      <c r="AI438" s="605"/>
      <c r="AJ438" s="605"/>
      <c r="AK438" s="605"/>
      <c r="AL438" s="605"/>
      <c r="AM438" s="605"/>
      <c r="AN438" s="605"/>
      <c r="AO438" s="605"/>
      <c r="AP438" s="605"/>
      <c r="AQ438" s="605"/>
      <c r="AR438" s="605"/>
      <c r="AS438" s="605"/>
      <c r="AT438" s="605"/>
      <c r="AU438" s="605"/>
    </row>
    <row r="439" spans="1:47" ht="29.1" customHeight="1" thickBot="1" x14ac:dyDescent="0.3">
      <c r="A439" s="597"/>
      <c r="B439" s="592"/>
      <c r="C439" s="598"/>
      <c r="D439" s="592"/>
      <c r="E439" s="598"/>
      <c r="F439" s="591"/>
      <c r="G439" s="591"/>
      <c r="H439" s="599"/>
      <c r="I439" s="600"/>
      <c r="J439" s="600"/>
      <c r="K439" s="600"/>
      <c r="L439" s="592"/>
      <c r="M439" s="592"/>
      <c r="N439" s="592"/>
      <c r="O439" s="592"/>
      <c r="P439" s="591"/>
      <c r="Q439" s="592"/>
      <c r="R439" s="592"/>
      <c r="S439" s="592"/>
      <c r="T439" s="592"/>
      <c r="U439" s="591"/>
      <c r="V439" s="598"/>
      <c r="W439" s="592"/>
      <c r="X439" s="592"/>
      <c r="Y439" s="592"/>
      <c r="Z439" s="592"/>
      <c r="AA439" s="592"/>
      <c r="AB439" s="601"/>
      <c r="AC439" s="601"/>
      <c r="AD439" s="602"/>
      <c r="AE439" s="601"/>
      <c r="AF439" s="601"/>
      <c r="AG439" s="605"/>
      <c r="AH439" s="605"/>
      <c r="AI439" s="605"/>
      <c r="AJ439" s="605"/>
      <c r="AK439" s="605"/>
      <c r="AL439" s="605"/>
      <c r="AM439" s="605"/>
      <c r="AN439" s="605"/>
      <c r="AO439" s="605"/>
      <c r="AP439" s="605"/>
      <c r="AQ439" s="605"/>
      <c r="AR439" s="605"/>
      <c r="AS439" s="605"/>
      <c r="AT439" s="605"/>
      <c r="AU439" s="605"/>
    </row>
    <row r="440" spans="1:47" ht="29.1" customHeight="1" thickBot="1" x14ac:dyDescent="0.3">
      <c r="A440" s="597"/>
      <c r="B440" s="592"/>
      <c r="C440" s="598"/>
      <c r="D440" s="592"/>
      <c r="E440" s="598"/>
      <c r="F440" s="591"/>
      <c r="G440" s="591"/>
      <c r="H440" s="599"/>
      <c r="I440" s="600"/>
      <c r="J440" s="600"/>
      <c r="K440" s="600"/>
      <c r="L440" s="592"/>
      <c r="M440" s="592"/>
      <c r="N440" s="592"/>
      <c r="O440" s="592"/>
      <c r="P440" s="591"/>
      <c r="Q440" s="592"/>
      <c r="R440" s="592"/>
      <c r="S440" s="592"/>
      <c r="T440" s="592"/>
      <c r="U440" s="591"/>
      <c r="V440" s="598"/>
      <c r="W440" s="592"/>
      <c r="X440" s="592"/>
      <c r="Y440" s="592"/>
      <c r="Z440" s="592"/>
      <c r="AA440" s="592"/>
      <c r="AB440" s="601"/>
      <c r="AC440" s="601"/>
      <c r="AD440" s="602"/>
      <c r="AE440" s="601"/>
      <c r="AF440" s="601"/>
      <c r="AG440" s="605"/>
      <c r="AH440" s="605"/>
      <c r="AI440" s="605"/>
      <c r="AJ440" s="605"/>
      <c r="AK440" s="605"/>
      <c r="AL440" s="605"/>
      <c r="AM440" s="605"/>
      <c r="AN440" s="605"/>
      <c r="AO440" s="605"/>
      <c r="AP440" s="605"/>
      <c r="AQ440" s="605"/>
      <c r="AR440" s="605"/>
      <c r="AS440" s="605"/>
      <c r="AT440" s="605"/>
      <c r="AU440" s="605"/>
    </row>
    <row r="441" spans="1:47" ht="29.1" customHeight="1" thickBot="1" x14ac:dyDescent="0.3">
      <c r="A441" s="597"/>
      <c r="B441" s="592"/>
      <c r="C441" s="598"/>
      <c r="D441" s="592"/>
      <c r="E441" s="598"/>
      <c r="F441" s="591"/>
      <c r="G441" s="591"/>
      <c r="H441" s="599"/>
      <c r="I441" s="600"/>
      <c r="J441" s="600"/>
      <c r="K441" s="600"/>
      <c r="L441" s="592"/>
      <c r="M441" s="592"/>
      <c r="N441" s="592"/>
      <c r="O441" s="592"/>
      <c r="P441" s="591"/>
      <c r="Q441" s="592"/>
      <c r="R441" s="592"/>
      <c r="S441" s="592"/>
      <c r="T441" s="592"/>
      <c r="U441" s="591"/>
      <c r="V441" s="598"/>
      <c r="W441" s="592"/>
      <c r="X441" s="592"/>
      <c r="Y441" s="592"/>
      <c r="Z441" s="592"/>
      <c r="AA441" s="592"/>
      <c r="AB441" s="601"/>
      <c r="AC441" s="601"/>
      <c r="AD441" s="602"/>
      <c r="AE441" s="601"/>
      <c r="AF441" s="601"/>
      <c r="AG441" s="605"/>
      <c r="AH441" s="605"/>
      <c r="AI441" s="605"/>
      <c r="AJ441" s="605"/>
      <c r="AK441" s="605"/>
      <c r="AL441" s="605"/>
      <c r="AM441" s="605"/>
      <c r="AN441" s="605"/>
      <c r="AO441" s="605"/>
      <c r="AP441" s="605"/>
      <c r="AQ441" s="605"/>
      <c r="AR441" s="605"/>
      <c r="AS441" s="605"/>
      <c r="AT441" s="605"/>
      <c r="AU441" s="605"/>
    </row>
    <row r="442" spans="1:47" ht="29.1" customHeight="1" thickBot="1" x14ac:dyDescent="0.3">
      <c r="A442" s="597"/>
      <c r="B442" s="592"/>
      <c r="C442" s="598"/>
      <c r="D442" s="592"/>
      <c r="E442" s="598"/>
      <c r="F442" s="591"/>
      <c r="G442" s="591"/>
      <c r="H442" s="599"/>
      <c r="I442" s="600"/>
      <c r="J442" s="600"/>
      <c r="K442" s="600"/>
      <c r="L442" s="592"/>
      <c r="M442" s="592"/>
      <c r="N442" s="592"/>
      <c r="O442" s="592"/>
      <c r="P442" s="591"/>
      <c r="Q442" s="592"/>
      <c r="R442" s="592"/>
      <c r="S442" s="592"/>
      <c r="T442" s="592"/>
      <c r="U442" s="591"/>
      <c r="V442" s="598"/>
      <c r="W442" s="592"/>
      <c r="X442" s="592"/>
      <c r="Y442" s="592"/>
      <c r="Z442" s="592"/>
      <c r="AA442" s="592"/>
      <c r="AB442" s="601"/>
      <c r="AC442" s="601"/>
      <c r="AD442" s="602"/>
      <c r="AE442" s="601"/>
      <c r="AF442" s="601"/>
      <c r="AG442" s="605"/>
      <c r="AH442" s="605"/>
      <c r="AI442" s="605"/>
      <c r="AJ442" s="605"/>
      <c r="AK442" s="605"/>
      <c r="AL442" s="605"/>
      <c r="AM442" s="605"/>
      <c r="AN442" s="605"/>
      <c r="AO442" s="605"/>
      <c r="AP442" s="605"/>
      <c r="AQ442" s="605"/>
      <c r="AR442" s="605"/>
      <c r="AS442" s="605"/>
      <c r="AT442" s="605"/>
      <c r="AU442" s="605"/>
    </row>
    <row r="443" spans="1:47" ht="29.1" customHeight="1" thickBot="1" x14ac:dyDescent="0.3">
      <c r="A443" s="597"/>
      <c r="B443" s="592"/>
      <c r="C443" s="598"/>
      <c r="D443" s="592"/>
      <c r="E443" s="598"/>
      <c r="F443" s="591"/>
      <c r="G443" s="591"/>
      <c r="H443" s="599"/>
      <c r="I443" s="600"/>
      <c r="J443" s="600"/>
      <c r="K443" s="600"/>
      <c r="L443" s="592"/>
      <c r="M443" s="592"/>
      <c r="N443" s="592"/>
      <c r="O443" s="592"/>
      <c r="P443" s="591"/>
      <c r="Q443" s="592"/>
      <c r="R443" s="592"/>
      <c r="S443" s="592"/>
      <c r="T443" s="592"/>
      <c r="U443" s="591"/>
      <c r="V443" s="598"/>
      <c r="W443" s="592"/>
      <c r="X443" s="592"/>
      <c r="Y443" s="592"/>
      <c r="Z443" s="592"/>
      <c r="AA443" s="592"/>
      <c r="AB443" s="601"/>
      <c r="AC443" s="601"/>
      <c r="AD443" s="602"/>
      <c r="AE443" s="601"/>
      <c r="AF443" s="601"/>
      <c r="AG443" s="605"/>
      <c r="AH443" s="605"/>
      <c r="AI443" s="605"/>
      <c r="AJ443" s="605"/>
      <c r="AK443" s="605"/>
      <c r="AL443" s="605"/>
      <c r="AM443" s="605"/>
      <c r="AN443" s="605"/>
      <c r="AO443" s="605"/>
      <c r="AP443" s="605"/>
      <c r="AQ443" s="605"/>
      <c r="AR443" s="605"/>
      <c r="AS443" s="605"/>
      <c r="AT443" s="605"/>
      <c r="AU443" s="605"/>
    </row>
    <row r="444" spans="1:47" ht="29.1" customHeight="1" thickBot="1" x14ac:dyDescent="0.3">
      <c r="A444" s="597"/>
      <c r="B444" s="592"/>
      <c r="C444" s="598"/>
      <c r="D444" s="592"/>
      <c r="E444" s="598"/>
      <c r="F444" s="591"/>
      <c r="G444" s="591"/>
      <c r="H444" s="599"/>
      <c r="I444" s="600"/>
      <c r="J444" s="600"/>
      <c r="K444" s="600"/>
      <c r="L444" s="592"/>
      <c r="M444" s="592"/>
      <c r="N444" s="592"/>
      <c r="O444" s="592"/>
      <c r="P444" s="591"/>
      <c r="Q444" s="592"/>
      <c r="R444" s="592"/>
      <c r="S444" s="592"/>
      <c r="T444" s="592"/>
      <c r="U444" s="591"/>
      <c r="V444" s="598"/>
      <c r="W444" s="592"/>
      <c r="X444" s="592"/>
      <c r="Y444" s="592"/>
      <c r="Z444" s="592"/>
      <c r="AA444" s="592"/>
      <c r="AB444" s="601"/>
      <c r="AC444" s="601"/>
      <c r="AD444" s="602"/>
      <c r="AE444" s="601"/>
      <c r="AF444" s="601"/>
      <c r="AG444" s="605"/>
      <c r="AH444" s="605"/>
      <c r="AI444" s="605"/>
      <c r="AJ444" s="605"/>
      <c r="AK444" s="605"/>
      <c r="AL444" s="605"/>
      <c r="AM444" s="605"/>
      <c r="AN444" s="605"/>
      <c r="AO444" s="605"/>
      <c r="AP444" s="605"/>
      <c r="AQ444" s="605"/>
      <c r="AR444" s="605"/>
      <c r="AS444" s="605"/>
      <c r="AT444" s="605"/>
      <c r="AU444" s="605"/>
    </row>
    <row r="445" spans="1:47" ht="29.1" customHeight="1" thickBot="1" x14ac:dyDescent="0.3">
      <c r="A445" s="597"/>
      <c r="B445" s="592"/>
      <c r="C445" s="598"/>
      <c r="D445" s="592"/>
      <c r="E445" s="598"/>
      <c r="F445" s="591"/>
      <c r="G445" s="591"/>
      <c r="H445" s="599"/>
      <c r="I445" s="600"/>
      <c r="J445" s="600"/>
      <c r="K445" s="600"/>
      <c r="L445" s="592"/>
      <c r="M445" s="592"/>
      <c r="N445" s="592"/>
      <c r="O445" s="592"/>
      <c r="P445" s="591"/>
      <c r="Q445" s="592"/>
      <c r="R445" s="592"/>
      <c r="S445" s="592"/>
      <c r="T445" s="592"/>
      <c r="U445" s="591"/>
      <c r="V445" s="598"/>
      <c r="W445" s="592"/>
      <c r="X445" s="592"/>
      <c r="Y445" s="592"/>
      <c r="Z445" s="592"/>
      <c r="AA445" s="592"/>
      <c r="AB445" s="601"/>
      <c r="AC445" s="601"/>
      <c r="AD445" s="602"/>
      <c r="AE445" s="601"/>
      <c r="AF445" s="601"/>
      <c r="AG445" s="605"/>
      <c r="AH445" s="605"/>
      <c r="AI445" s="605"/>
      <c r="AJ445" s="605"/>
      <c r="AK445" s="605"/>
      <c r="AL445" s="605"/>
      <c r="AM445" s="605"/>
      <c r="AN445" s="605"/>
      <c r="AO445" s="605"/>
      <c r="AP445" s="605"/>
      <c r="AQ445" s="605"/>
      <c r="AR445" s="605"/>
      <c r="AS445" s="605"/>
      <c r="AT445" s="605"/>
      <c r="AU445" s="605"/>
    </row>
    <row r="446" spans="1:47" ht="29.1" customHeight="1" thickBot="1" x14ac:dyDescent="0.3">
      <c r="A446" s="597"/>
      <c r="B446" s="592"/>
      <c r="C446" s="598"/>
      <c r="D446" s="592"/>
      <c r="E446" s="598"/>
      <c r="F446" s="591"/>
      <c r="G446" s="591"/>
      <c r="H446" s="599"/>
      <c r="I446" s="600"/>
      <c r="J446" s="600"/>
      <c r="K446" s="600"/>
      <c r="L446" s="592"/>
      <c r="M446" s="592"/>
      <c r="N446" s="592"/>
      <c r="O446" s="592"/>
      <c r="P446" s="591"/>
      <c r="Q446" s="592"/>
      <c r="R446" s="592"/>
      <c r="S446" s="592"/>
      <c r="T446" s="592"/>
      <c r="U446" s="591"/>
      <c r="V446" s="598"/>
      <c r="W446" s="592"/>
      <c r="X446" s="592"/>
      <c r="Y446" s="592"/>
      <c r="Z446" s="592"/>
      <c r="AA446" s="592"/>
      <c r="AB446" s="601"/>
      <c r="AC446" s="601"/>
      <c r="AD446" s="602"/>
      <c r="AE446" s="601"/>
      <c r="AF446" s="601"/>
      <c r="AG446" s="605"/>
      <c r="AH446" s="605"/>
      <c r="AI446" s="605"/>
      <c r="AJ446" s="605"/>
      <c r="AK446" s="605"/>
      <c r="AL446" s="605"/>
      <c r="AM446" s="605"/>
      <c r="AN446" s="605"/>
      <c r="AO446" s="605"/>
      <c r="AP446" s="605"/>
      <c r="AQ446" s="605"/>
      <c r="AR446" s="605"/>
      <c r="AS446" s="605"/>
      <c r="AT446" s="605"/>
      <c r="AU446" s="605"/>
    </row>
    <row r="447" spans="1:47" ht="29.1" customHeight="1" thickBot="1" x14ac:dyDescent="0.3">
      <c r="A447" s="597"/>
      <c r="B447" s="592"/>
      <c r="C447" s="598"/>
      <c r="D447" s="592"/>
      <c r="E447" s="598"/>
      <c r="F447" s="591"/>
      <c r="G447" s="591"/>
      <c r="H447" s="599"/>
      <c r="I447" s="600"/>
      <c r="J447" s="600"/>
      <c r="K447" s="600"/>
      <c r="L447" s="592"/>
      <c r="M447" s="592"/>
      <c r="N447" s="592"/>
      <c r="O447" s="592"/>
      <c r="P447" s="591"/>
      <c r="Q447" s="592"/>
      <c r="R447" s="592"/>
      <c r="S447" s="592"/>
      <c r="T447" s="592"/>
      <c r="U447" s="591"/>
      <c r="V447" s="598"/>
      <c r="W447" s="592"/>
      <c r="X447" s="592"/>
      <c r="Y447" s="592"/>
      <c r="Z447" s="592"/>
      <c r="AA447" s="592"/>
      <c r="AB447" s="601"/>
      <c r="AC447" s="601"/>
      <c r="AD447" s="602"/>
      <c r="AE447" s="601"/>
      <c r="AF447" s="601"/>
      <c r="AG447" s="605"/>
      <c r="AH447" s="605"/>
      <c r="AI447" s="605"/>
      <c r="AJ447" s="605"/>
      <c r="AK447" s="605"/>
      <c r="AL447" s="605"/>
      <c r="AM447" s="605"/>
      <c r="AN447" s="605"/>
      <c r="AO447" s="605"/>
      <c r="AP447" s="605"/>
      <c r="AQ447" s="605"/>
      <c r="AR447" s="605"/>
      <c r="AS447" s="605"/>
      <c r="AT447" s="605"/>
      <c r="AU447" s="605"/>
    </row>
    <row r="448" spans="1:47" ht="29.1" customHeight="1" thickBot="1" x14ac:dyDescent="0.3">
      <c r="A448" s="597"/>
      <c r="B448" s="592"/>
      <c r="C448" s="598"/>
      <c r="D448" s="592"/>
      <c r="E448" s="598"/>
      <c r="F448" s="591"/>
      <c r="G448" s="591"/>
      <c r="H448" s="599"/>
      <c r="I448" s="600"/>
      <c r="J448" s="600"/>
      <c r="K448" s="600"/>
      <c r="L448" s="592"/>
      <c r="M448" s="592"/>
      <c r="N448" s="592"/>
      <c r="O448" s="592"/>
      <c r="P448" s="591"/>
      <c r="Q448" s="592"/>
      <c r="R448" s="592"/>
      <c r="S448" s="592"/>
      <c r="T448" s="592"/>
      <c r="U448" s="591"/>
      <c r="V448" s="598"/>
      <c r="W448" s="592"/>
      <c r="X448" s="592"/>
      <c r="Y448" s="592"/>
      <c r="Z448" s="592"/>
      <c r="AA448" s="592"/>
      <c r="AB448" s="601"/>
      <c r="AC448" s="601"/>
      <c r="AD448" s="602"/>
      <c r="AE448" s="601"/>
      <c r="AF448" s="601"/>
      <c r="AG448" s="605"/>
      <c r="AH448" s="605"/>
      <c r="AI448" s="605"/>
      <c r="AJ448" s="605"/>
      <c r="AK448" s="605"/>
      <c r="AL448" s="605"/>
      <c r="AM448" s="605"/>
      <c r="AN448" s="605"/>
      <c r="AO448" s="605"/>
      <c r="AP448" s="605"/>
      <c r="AQ448" s="605"/>
      <c r="AR448" s="605"/>
      <c r="AS448" s="605"/>
      <c r="AT448" s="605"/>
      <c r="AU448" s="605"/>
    </row>
    <row r="449" spans="1:47" ht="29.1" customHeight="1" thickBot="1" x14ac:dyDescent="0.3">
      <c r="A449" s="597"/>
      <c r="B449" s="592"/>
      <c r="C449" s="598"/>
      <c r="D449" s="592"/>
      <c r="E449" s="598"/>
      <c r="F449" s="591"/>
      <c r="G449" s="591"/>
      <c r="H449" s="599"/>
      <c r="I449" s="600"/>
      <c r="J449" s="600"/>
      <c r="K449" s="600"/>
      <c r="L449" s="592"/>
      <c r="M449" s="592"/>
      <c r="N449" s="592"/>
      <c r="O449" s="592"/>
      <c r="P449" s="591"/>
      <c r="Q449" s="592"/>
      <c r="R449" s="592"/>
      <c r="S449" s="592"/>
      <c r="T449" s="592"/>
      <c r="U449" s="591"/>
      <c r="V449" s="598"/>
      <c r="W449" s="592"/>
      <c r="X449" s="592"/>
      <c r="Y449" s="592"/>
      <c r="Z449" s="592"/>
      <c r="AA449" s="592"/>
      <c r="AB449" s="601"/>
      <c r="AC449" s="601"/>
      <c r="AD449" s="602"/>
      <c r="AE449" s="601"/>
      <c r="AF449" s="601"/>
      <c r="AG449" s="605"/>
      <c r="AH449" s="605"/>
      <c r="AI449" s="605"/>
      <c r="AJ449" s="605"/>
      <c r="AK449" s="605"/>
      <c r="AL449" s="605"/>
      <c r="AM449" s="605"/>
      <c r="AN449" s="605"/>
      <c r="AO449" s="605"/>
      <c r="AP449" s="605"/>
      <c r="AQ449" s="605"/>
      <c r="AR449" s="605"/>
      <c r="AS449" s="605"/>
      <c r="AT449" s="605"/>
      <c r="AU449" s="605"/>
    </row>
    <row r="450" spans="1:47" ht="29.1" customHeight="1" thickBot="1" x14ac:dyDescent="0.3">
      <c r="A450" s="597"/>
      <c r="B450" s="592"/>
      <c r="C450" s="598"/>
      <c r="D450" s="592"/>
      <c r="E450" s="598"/>
      <c r="F450" s="591"/>
      <c r="G450" s="591"/>
      <c r="H450" s="599"/>
      <c r="I450" s="600"/>
      <c r="J450" s="600"/>
      <c r="K450" s="600"/>
      <c r="L450" s="592"/>
      <c r="M450" s="592"/>
      <c r="N450" s="592"/>
      <c r="O450" s="592"/>
      <c r="P450" s="591"/>
      <c r="Q450" s="592"/>
      <c r="R450" s="592"/>
      <c r="S450" s="592"/>
      <c r="T450" s="592"/>
      <c r="U450" s="591"/>
      <c r="V450" s="598"/>
      <c r="W450" s="592"/>
      <c r="X450" s="592"/>
      <c r="Y450" s="592"/>
      <c r="Z450" s="592"/>
      <c r="AA450" s="592"/>
      <c r="AB450" s="601"/>
      <c r="AC450" s="601"/>
      <c r="AD450" s="602"/>
      <c r="AE450" s="601"/>
      <c r="AF450" s="601"/>
      <c r="AG450" s="605"/>
      <c r="AH450" s="605"/>
      <c r="AI450" s="605"/>
      <c r="AJ450" s="605"/>
      <c r="AK450" s="605"/>
      <c r="AL450" s="605"/>
      <c r="AM450" s="605"/>
      <c r="AN450" s="605"/>
      <c r="AO450" s="605"/>
      <c r="AP450" s="605"/>
      <c r="AQ450" s="605"/>
      <c r="AR450" s="605"/>
      <c r="AS450" s="605"/>
      <c r="AT450" s="605"/>
      <c r="AU450" s="605"/>
    </row>
    <row r="451" spans="1:47" ht="29.1" customHeight="1" thickBot="1" x14ac:dyDescent="0.3">
      <c r="A451" s="597"/>
      <c r="B451" s="592"/>
      <c r="C451" s="598"/>
      <c r="D451" s="592"/>
      <c r="E451" s="598"/>
      <c r="F451" s="591"/>
      <c r="G451" s="591"/>
      <c r="H451" s="599"/>
      <c r="I451" s="600"/>
      <c r="J451" s="600"/>
      <c r="K451" s="600"/>
      <c r="L451" s="592"/>
      <c r="M451" s="592"/>
      <c r="N451" s="592"/>
      <c r="O451" s="592"/>
      <c r="P451" s="591"/>
      <c r="Q451" s="592"/>
      <c r="R451" s="592"/>
      <c r="S451" s="592"/>
      <c r="T451" s="592"/>
      <c r="U451" s="591"/>
      <c r="V451" s="598"/>
      <c r="W451" s="592"/>
      <c r="X451" s="592"/>
      <c r="Y451" s="592"/>
      <c r="Z451" s="592"/>
      <c r="AA451" s="592"/>
      <c r="AB451" s="601"/>
      <c r="AC451" s="601"/>
      <c r="AD451" s="602"/>
      <c r="AE451" s="601"/>
      <c r="AF451" s="601"/>
      <c r="AG451" s="605"/>
      <c r="AH451" s="605"/>
      <c r="AI451" s="605"/>
      <c r="AJ451" s="605"/>
      <c r="AK451" s="605"/>
      <c r="AL451" s="605"/>
      <c r="AM451" s="605"/>
      <c r="AN451" s="605"/>
      <c r="AO451" s="605"/>
      <c r="AP451" s="605"/>
      <c r="AQ451" s="605"/>
      <c r="AR451" s="605"/>
      <c r="AS451" s="605"/>
      <c r="AT451" s="605"/>
      <c r="AU451" s="605"/>
    </row>
    <row r="452" spans="1:47" ht="29.1" customHeight="1" thickBot="1" x14ac:dyDescent="0.3">
      <c r="A452" s="597"/>
      <c r="B452" s="592"/>
      <c r="C452" s="598"/>
      <c r="D452" s="592"/>
      <c r="E452" s="598"/>
      <c r="F452" s="591"/>
      <c r="G452" s="591"/>
      <c r="H452" s="599"/>
      <c r="I452" s="600"/>
      <c r="J452" s="600"/>
      <c r="K452" s="600"/>
      <c r="L452" s="592"/>
      <c r="M452" s="592"/>
      <c r="N452" s="592"/>
      <c r="O452" s="592"/>
      <c r="P452" s="591"/>
      <c r="Q452" s="592"/>
      <c r="R452" s="592"/>
      <c r="S452" s="592"/>
      <c r="T452" s="592"/>
      <c r="U452" s="591"/>
      <c r="V452" s="598"/>
      <c r="W452" s="592"/>
      <c r="X452" s="592"/>
      <c r="Y452" s="592"/>
      <c r="Z452" s="592"/>
      <c r="AA452" s="592"/>
      <c r="AB452" s="601"/>
      <c r="AC452" s="601"/>
      <c r="AD452" s="602"/>
      <c r="AE452" s="601"/>
      <c r="AF452" s="601"/>
      <c r="AG452" s="605"/>
      <c r="AH452" s="605"/>
      <c r="AI452" s="605"/>
      <c r="AJ452" s="605"/>
      <c r="AK452" s="605"/>
      <c r="AL452" s="605"/>
      <c r="AM452" s="605"/>
      <c r="AN452" s="605"/>
      <c r="AO452" s="605"/>
      <c r="AP452" s="605"/>
      <c r="AQ452" s="605"/>
      <c r="AR452" s="605"/>
      <c r="AS452" s="605"/>
      <c r="AT452" s="605"/>
      <c r="AU452" s="605"/>
    </row>
    <row r="453" spans="1:47" ht="29.1" customHeight="1" thickBot="1" x14ac:dyDescent="0.3">
      <c r="A453" s="597"/>
      <c r="B453" s="592"/>
      <c r="C453" s="598"/>
      <c r="D453" s="592"/>
      <c r="E453" s="598"/>
      <c r="F453" s="591"/>
      <c r="G453" s="591"/>
      <c r="H453" s="599"/>
      <c r="I453" s="600"/>
      <c r="J453" s="600"/>
      <c r="K453" s="600"/>
      <c r="L453" s="592"/>
      <c r="M453" s="592"/>
      <c r="N453" s="592"/>
      <c r="O453" s="592"/>
      <c r="P453" s="591"/>
      <c r="Q453" s="592"/>
      <c r="R453" s="592"/>
      <c r="S453" s="592"/>
      <c r="T453" s="592"/>
      <c r="U453" s="591"/>
      <c r="V453" s="598"/>
      <c r="W453" s="592"/>
      <c r="X453" s="592"/>
      <c r="Y453" s="592"/>
      <c r="Z453" s="592"/>
      <c r="AA453" s="592"/>
      <c r="AB453" s="601"/>
      <c r="AC453" s="601"/>
      <c r="AD453" s="602"/>
      <c r="AE453" s="601"/>
      <c r="AF453" s="601"/>
      <c r="AG453" s="605"/>
      <c r="AH453" s="605"/>
      <c r="AI453" s="605"/>
      <c r="AJ453" s="605"/>
      <c r="AK453" s="605"/>
      <c r="AL453" s="605"/>
      <c r="AM453" s="605"/>
      <c r="AN453" s="605"/>
      <c r="AO453" s="605"/>
      <c r="AP453" s="605"/>
      <c r="AQ453" s="605"/>
      <c r="AR453" s="605"/>
      <c r="AS453" s="605"/>
      <c r="AT453" s="605"/>
      <c r="AU453" s="605"/>
    </row>
    <row r="454" spans="1:47" ht="29.1" customHeight="1" thickBot="1" x14ac:dyDescent="0.3">
      <c r="A454" s="597"/>
      <c r="B454" s="592"/>
      <c r="C454" s="598"/>
      <c r="D454" s="592"/>
      <c r="E454" s="598"/>
      <c r="F454" s="591"/>
      <c r="G454" s="591"/>
      <c r="H454" s="599"/>
      <c r="I454" s="600"/>
      <c r="J454" s="600"/>
      <c r="K454" s="600"/>
      <c r="L454" s="592"/>
      <c r="M454" s="592"/>
      <c r="N454" s="592"/>
      <c r="O454" s="592"/>
      <c r="P454" s="591"/>
      <c r="Q454" s="592"/>
      <c r="R454" s="592"/>
      <c r="S454" s="592"/>
      <c r="T454" s="592"/>
      <c r="U454" s="591"/>
      <c r="V454" s="598"/>
      <c r="W454" s="592"/>
      <c r="X454" s="592"/>
      <c r="Y454" s="592"/>
      <c r="Z454" s="592"/>
      <c r="AA454" s="592"/>
      <c r="AB454" s="601"/>
      <c r="AC454" s="601"/>
      <c r="AD454" s="602"/>
      <c r="AE454" s="601"/>
      <c r="AF454" s="601"/>
      <c r="AG454" s="605"/>
      <c r="AH454" s="605"/>
      <c r="AI454" s="605"/>
      <c r="AJ454" s="605"/>
      <c r="AK454" s="605"/>
      <c r="AL454" s="605"/>
      <c r="AM454" s="605"/>
      <c r="AN454" s="605"/>
      <c r="AO454" s="605"/>
      <c r="AP454" s="605"/>
      <c r="AQ454" s="605"/>
      <c r="AR454" s="605"/>
      <c r="AS454" s="605"/>
      <c r="AT454" s="605"/>
      <c r="AU454" s="605"/>
    </row>
    <row r="455" spans="1:47" ht="29.1" customHeight="1" thickBot="1" x14ac:dyDescent="0.3">
      <c r="A455" s="597"/>
      <c r="B455" s="592"/>
      <c r="C455" s="598"/>
      <c r="D455" s="592"/>
      <c r="E455" s="598"/>
      <c r="F455" s="591"/>
      <c r="G455" s="591"/>
      <c r="H455" s="599"/>
      <c r="I455" s="600"/>
      <c r="J455" s="600"/>
      <c r="K455" s="600"/>
      <c r="L455" s="592"/>
      <c r="M455" s="592"/>
      <c r="N455" s="592"/>
      <c r="O455" s="592"/>
      <c r="P455" s="591"/>
      <c r="Q455" s="592"/>
      <c r="R455" s="592"/>
      <c r="S455" s="592"/>
      <c r="T455" s="592"/>
      <c r="U455" s="591"/>
      <c r="V455" s="598"/>
      <c r="W455" s="592"/>
      <c r="X455" s="592"/>
      <c r="Y455" s="592"/>
      <c r="Z455" s="592"/>
      <c r="AA455" s="592"/>
      <c r="AB455" s="601"/>
      <c r="AC455" s="601"/>
      <c r="AD455" s="602"/>
      <c r="AE455" s="601"/>
      <c r="AF455" s="601"/>
      <c r="AG455" s="605"/>
      <c r="AH455" s="605"/>
      <c r="AI455" s="605"/>
      <c r="AJ455" s="605"/>
      <c r="AK455" s="605"/>
      <c r="AL455" s="605"/>
      <c r="AM455" s="605"/>
      <c r="AN455" s="605"/>
      <c r="AO455" s="605"/>
      <c r="AP455" s="605"/>
      <c r="AQ455" s="605"/>
      <c r="AR455" s="605"/>
      <c r="AS455" s="605"/>
      <c r="AT455" s="605"/>
      <c r="AU455" s="605"/>
    </row>
    <row r="456" spans="1:47" ht="29.1" customHeight="1" thickBot="1" x14ac:dyDescent="0.3">
      <c r="A456" s="597"/>
      <c r="B456" s="592"/>
      <c r="C456" s="598"/>
      <c r="D456" s="592"/>
      <c r="E456" s="598"/>
      <c r="F456" s="591"/>
      <c r="G456" s="591"/>
      <c r="H456" s="599"/>
      <c r="I456" s="600"/>
      <c r="J456" s="600"/>
      <c r="K456" s="600"/>
      <c r="L456" s="592"/>
      <c r="M456" s="592"/>
      <c r="N456" s="592"/>
      <c r="O456" s="592"/>
      <c r="P456" s="591"/>
      <c r="Q456" s="592"/>
      <c r="R456" s="592"/>
      <c r="S456" s="592"/>
      <c r="T456" s="592"/>
      <c r="U456" s="591"/>
      <c r="V456" s="598"/>
      <c r="W456" s="592"/>
      <c r="X456" s="592"/>
      <c r="Y456" s="592"/>
      <c r="Z456" s="592"/>
      <c r="AA456" s="592"/>
      <c r="AB456" s="601"/>
      <c r="AC456" s="601"/>
      <c r="AD456" s="602"/>
      <c r="AE456" s="601"/>
      <c r="AF456" s="601"/>
      <c r="AG456" s="605"/>
      <c r="AH456" s="605"/>
      <c r="AI456" s="605"/>
      <c r="AJ456" s="605"/>
      <c r="AK456" s="605"/>
      <c r="AL456" s="605"/>
      <c r="AM456" s="605"/>
      <c r="AN456" s="605"/>
      <c r="AO456" s="605"/>
      <c r="AP456" s="605"/>
      <c r="AQ456" s="605"/>
      <c r="AR456" s="605"/>
      <c r="AS456" s="605"/>
      <c r="AT456" s="605"/>
      <c r="AU456" s="605"/>
    </row>
    <row r="457" spans="1:47" ht="29.1" customHeight="1" thickBot="1" x14ac:dyDescent="0.3">
      <c r="A457" s="597"/>
      <c r="B457" s="592"/>
      <c r="C457" s="598"/>
      <c r="D457" s="592"/>
      <c r="E457" s="598"/>
      <c r="F457" s="591"/>
      <c r="G457" s="591"/>
      <c r="H457" s="599"/>
      <c r="I457" s="600"/>
      <c r="J457" s="600"/>
      <c r="K457" s="600"/>
      <c r="L457" s="592"/>
      <c r="M457" s="592"/>
      <c r="N457" s="592"/>
      <c r="O457" s="592"/>
      <c r="P457" s="591"/>
      <c r="Q457" s="592"/>
      <c r="R457" s="592"/>
      <c r="S457" s="592"/>
      <c r="T457" s="592"/>
      <c r="U457" s="591"/>
      <c r="V457" s="598"/>
      <c r="W457" s="592"/>
      <c r="X457" s="592"/>
      <c r="Y457" s="592"/>
      <c r="Z457" s="592"/>
      <c r="AA457" s="592"/>
      <c r="AB457" s="601"/>
      <c r="AC457" s="601"/>
      <c r="AD457" s="602"/>
      <c r="AE457" s="601"/>
      <c r="AF457" s="601"/>
      <c r="AG457" s="605"/>
      <c r="AH457" s="605"/>
      <c r="AI457" s="605"/>
      <c r="AJ457" s="605"/>
      <c r="AK457" s="605"/>
      <c r="AL457" s="605"/>
      <c r="AM457" s="605"/>
      <c r="AN457" s="605"/>
      <c r="AO457" s="605"/>
      <c r="AP457" s="605"/>
      <c r="AQ457" s="605"/>
      <c r="AR457" s="605"/>
      <c r="AS457" s="605"/>
      <c r="AT457" s="605"/>
      <c r="AU457" s="605"/>
    </row>
    <row r="458" spans="1:47" ht="29.1" customHeight="1" thickBot="1" x14ac:dyDescent="0.3">
      <c r="A458" s="597"/>
      <c r="B458" s="592"/>
      <c r="C458" s="598"/>
      <c r="D458" s="592"/>
      <c r="E458" s="598"/>
      <c r="F458" s="591"/>
      <c r="G458" s="591"/>
      <c r="H458" s="599"/>
      <c r="I458" s="600"/>
      <c r="J458" s="600"/>
      <c r="K458" s="600"/>
      <c r="L458" s="592"/>
      <c r="M458" s="592"/>
      <c r="N458" s="592"/>
      <c r="O458" s="592"/>
      <c r="P458" s="591"/>
      <c r="Q458" s="592"/>
      <c r="R458" s="592"/>
      <c r="S458" s="592"/>
      <c r="T458" s="592"/>
      <c r="U458" s="591"/>
      <c r="V458" s="598"/>
      <c r="W458" s="592"/>
      <c r="X458" s="592"/>
      <c r="Y458" s="592"/>
      <c r="Z458" s="592"/>
      <c r="AA458" s="592"/>
      <c r="AB458" s="601"/>
      <c r="AC458" s="601"/>
      <c r="AD458" s="602"/>
      <c r="AE458" s="601"/>
      <c r="AF458" s="601"/>
      <c r="AG458" s="605"/>
      <c r="AH458" s="605"/>
      <c r="AI458" s="605"/>
      <c r="AJ458" s="605"/>
      <c r="AK458" s="605"/>
      <c r="AL458" s="605"/>
      <c r="AM458" s="605"/>
      <c r="AN458" s="605"/>
      <c r="AO458" s="605"/>
      <c r="AP458" s="605"/>
      <c r="AQ458" s="605"/>
      <c r="AR458" s="605"/>
      <c r="AS458" s="605"/>
      <c r="AT458" s="605"/>
      <c r="AU458" s="605"/>
    </row>
    <row r="459" spans="1:47" ht="29.1" customHeight="1" thickBot="1" x14ac:dyDescent="0.3">
      <c r="A459" s="597"/>
      <c r="B459" s="592"/>
      <c r="C459" s="598"/>
      <c r="D459" s="592"/>
      <c r="E459" s="598"/>
      <c r="F459" s="591"/>
      <c r="G459" s="591"/>
      <c r="H459" s="599"/>
      <c r="I459" s="600"/>
      <c r="J459" s="600"/>
      <c r="K459" s="600"/>
      <c r="L459" s="592"/>
      <c r="M459" s="592"/>
      <c r="N459" s="592"/>
      <c r="O459" s="592"/>
      <c r="P459" s="591"/>
      <c r="Q459" s="592"/>
      <c r="R459" s="592"/>
      <c r="S459" s="592"/>
      <c r="T459" s="592"/>
      <c r="U459" s="591"/>
      <c r="V459" s="598"/>
      <c r="W459" s="592"/>
      <c r="X459" s="592"/>
      <c r="Y459" s="592"/>
      <c r="Z459" s="592"/>
      <c r="AA459" s="592"/>
      <c r="AB459" s="601"/>
      <c r="AC459" s="601"/>
      <c r="AD459" s="602"/>
      <c r="AE459" s="601"/>
      <c r="AF459" s="601"/>
      <c r="AG459" s="605"/>
      <c r="AH459" s="605"/>
      <c r="AI459" s="605"/>
      <c r="AJ459" s="605"/>
      <c r="AK459" s="605"/>
      <c r="AL459" s="605"/>
      <c r="AM459" s="605"/>
      <c r="AN459" s="605"/>
      <c r="AO459" s="605"/>
      <c r="AP459" s="605"/>
      <c r="AQ459" s="605"/>
      <c r="AR459" s="605"/>
      <c r="AS459" s="605"/>
      <c r="AT459" s="605"/>
      <c r="AU459" s="605"/>
    </row>
    <row r="460" spans="1:47" ht="29.1" customHeight="1" thickBot="1" x14ac:dyDescent="0.3">
      <c r="A460" s="597"/>
      <c r="B460" s="592"/>
      <c r="C460" s="598"/>
      <c r="D460" s="592"/>
      <c r="E460" s="598"/>
      <c r="F460" s="591"/>
      <c r="G460" s="591"/>
      <c r="H460" s="599"/>
      <c r="I460" s="600"/>
      <c r="J460" s="600"/>
      <c r="K460" s="600"/>
      <c r="L460" s="592"/>
      <c r="M460" s="592"/>
      <c r="N460" s="592"/>
      <c r="O460" s="592"/>
      <c r="P460" s="591"/>
      <c r="Q460" s="592"/>
      <c r="R460" s="592"/>
      <c r="S460" s="592"/>
      <c r="T460" s="592"/>
      <c r="U460" s="591"/>
      <c r="V460" s="598"/>
      <c r="W460" s="592"/>
      <c r="X460" s="592"/>
      <c r="Y460" s="592"/>
      <c r="Z460" s="592"/>
      <c r="AA460" s="592"/>
      <c r="AB460" s="601"/>
      <c r="AC460" s="601"/>
      <c r="AD460" s="602"/>
      <c r="AE460" s="601"/>
      <c r="AF460" s="601"/>
      <c r="AG460" s="605"/>
      <c r="AH460" s="605"/>
      <c r="AI460" s="605"/>
      <c r="AJ460" s="605"/>
      <c r="AK460" s="605"/>
      <c r="AL460" s="605"/>
      <c r="AM460" s="605"/>
      <c r="AN460" s="605"/>
      <c r="AO460" s="605"/>
      <c r="AP460" s="605"/>
      <c r="AQ460" s="605"/>
      <c r="AR460" s="605"/>
      <c r="AS460" s="605"/>
      <c r="AT460" s="605"/>
      <c r="AU460" s="605"/>
    </row>
    <row r="461" spans="1:47" ht="29.1" customHeight="1" thickBot="1" x14ac:dyDescent="0.3">
      <c r="A461" s="597"/>
      <c r="B461" s="592"/>
      <c r="C461" s="598"/>
      <c r="D461" s="592"/>
      <c r="E461" s="598"/>
      <c r="F461" s="591"/>
      <c r="G461" s="591"/>
      <c r="H461" s="599"/>
      <c r="I461" s="600"/>
      <c r="J461" s="600"/>
      <c r="K461" s="600"/>
      <c r="L461" s="592"/>
      <c r="M461" s="592"/>
      <c r="N461" s="592"/>
      <c r="O461" s="592"/>
      <c r="P461" s="591"/>
      <c r="Q461" s="592"/>
      <c r="R461" s="592"/>
      <c r="S461" s="592"/>
      <c r="T461" s="592"/>
      <c r="U461" s="591"/>
      <c r="V461" s="598"/>
      <c r="W461" s="592"/>
      <c r="X461" s="592"/>
      <c r="Y461" s="592"/>
      <c r="Z461" s="592"/>
      <c r="AA461" s="592"/>
      <c r="AB461" s="601"/>
      <c r="AC461" s="601"/>
      <c r="AD461" s="602"/>
      <c r="AE461" s="601"/>
      <c r="AF461" s="601"/>
      <c r="AG461" s="605"/>
      <c r="AH461" s="605"/>
      <c r="AI461" s="605"/>
      <c r="AJ461" s="605"/>
      <c r="AK461" s="605"/>
      <c r="AL461" s="605"/>
      <c r="AM461" s="605"/>
      <c r="AN461" s="605"/>
      <c r="AO461" s="605"/>
      <c r="AP461" s="605"/>
      <c r="AQ461" s="605"/>
      <c r="AR461" s="605"/>
      <c r="AS461" s="605"/>
      <c r="AT461" s="605"/>
      <c r="AU461" s="605"/>
    </row>
    <row r="462" spans="1:47" ht="29.1" customHeight="1" thickBot="1" x14ac:dyDescent="0.3">
      <c r="A462" s="597"/>
      <c r="B462" s="592"/>
      <c r="C462" s="598"/>
      <c r="D462" s="592"/>
      <c r="E462" s="598"/>
      <c r="F462" s="591"/>
      <c r="G462" s="591"/>
      <c r="H462" s="599"/>
      <c r="I462" s="600"/>
      <c r="J462" s="600"/>
      <c r="K462" s="600"/>
      <c r="L462" s="592"/>
      <c r="M462" s="592"/>
      <c r="N462" s="592"/>
      <c r="O462" s="592"/>
      <c r="P462" s="591"/>
      <c r="Q462" s="592"/>
      <c r="R462" s="592"/>
      <c r="S462" s="592"/>
      <c r="T462" s="592"/>
      <c r="U462" s="591"/>
      <c r="V462" s="598"/>
      <c r="W462" s="592"/>
      <c r="X462" s="592"/>
      <c r="Y462" s="592"/>
      <c r="Z462" s="592"/>
      <c r="AA462" s="592"/>
      <c r="AB462" s="601"/>
      <c r="AC462" s="601"/>
      <c r="AD462" s="602"/>
      <c r="AE462" s="601"/>
      <c r="AF462" s="601"/>
      <c r="AG462" s="605"/>
      <c r="AH462" s="605"/>
      <c r="AI462" s="605"/>
      <c r="AJ462" s="605"/>
      <c r="AK462" s="605"/>
      <c r="AL462" s="605"/>
      <c r="AM462" s="605"/>
      <c r="AN462" s="605"/>
      <c r="AO462" s="605"/>
      <c r="AP462" s="605"/>
      <c r="AQ462" s="605"/>
      <c r="AR462" s="605"/>
      <c r="AS462" s="605"/>
      <c r="AT462" s="605"/>
      <c r="AU462" s="605"/>
    </row>
    <row r="463" spans="1:47" ht="29.1" customHeight="1" thickBot="1" x14ac:dyDescent="0.3">
      <c r="A463" s="597"/>
      <c r="B463" s="592"/>
      <c r="C463" s="598"/>
      <c r="D463" s="592"/>
      <c r="E463" s="598"/>
      <c r="F463" s="591"/>
      <c r="G463" s="591"/>
      <c r="H463" s="599"/>
      <c r="I463" s="600"/>
      <c r="J463" s="600"/>
      <c r="K463" s="600"/>
      <c r="L463" s="592"/>
      <c r="M463" s="592"/>
      <c r="N463" s="592"/>
      <c r="O463" s="592"/>
      <c r="P463" s="591"/>
      <c r="Q463" s="592"/>
      <c r="R463" s="592"/>
      <c r="S463" s="592"/>
      <c r="T463" s="592"/>
      <c r="U463" s="591"/>
      <c r="V463" s="598"/>
      <c r="W463" s="592"/>
      <c r="X463" s="592"/>
      <c r="Y463" s="592"/>
      <c r="Z463" s="592"/>
      <c r="AA463" s="592"/>
      <c r="AB463" s="601"/>
      <c r="AC463" s="601"/>
      <c r="AD463" s="602"/>
      <c r="AE463" s="601"/>
      <c r="AF463" s="601"/>
      <c r="AG463" s="605"/>
      <c r="AH463" s="605"/>
      <c r="AI463" s="605"/>
      <c r="AJ463" s="605"/>
      <c r="AK463" s="605"/>
      <c r="AL463" s="605"/>
      <c r="AM463" s="605"/>
      <c r="AN463" s="605"/>
      <c r="AO463" s="605"/>
      <c r="AP463" s="605"/>
      <c r="AQ463" s="605"/>
      <c r="AR463" s="605"/>
      <c r="AS463" s="605"/>
      <c r="AT463" s="605"/>
      <c r="AU463" s="605"/>
    </row>
    <row r="464" spans="1:47" ht="29.1" customHeight="1" thickBot="1" x14ac:dyDescent="0.3">
      <c r="A464" s="597"/>
      <c r="B464" s="592"/>
      <c r="C464" s="598"/>
      <c r="D464" s="592"/>
      <c r="E464" s="598"/>
      <c r="F464" s="591"/>
      <c r="G464" s="591"/>
      <c r="H464" s="599"/>
      <c r="I464" s="600"/>
      <c r="J464" s="600"/>
      <c r="K464" s="600"/>
      <c r="L464" s="592"/>
      <c r="M464" s="592"/>
      <c r="N464" s="592"/>
      <c r="O464" s="592"/>
      <c r="P464" s="591"/>
      <c r="Q464" s="592"/>
      <c r="R464" s="592"/>
      <c r="S464" s="592"/>
      <c r="T464" s="592"/>
      <c r="U464" s="591"/>
      <c r="V464" s="598"/>
      <c r="W464" s="592"/>
      <c r="X464" s="592"/>
      <c r="Y464" s="592"/>
      <c r="Z464" s="592"/>
      <c r="AA464" s="592"/>
      <c r="AB464" s="601"/>
      <c r="AC464" s="601"/>
      <c r="AD464" s="602"/>
      <c r="AE464" s="601"/>
      <c r="AF464" s="601"/>
      <c r="AG464" s="605"/>
      <c r="AH464" s="605"/>
      <c r="AI464" s="605"/>
      <c r="AJ464" s="605"/>
      <c r="AK464" s="605"/>
      <c r="AL464" s="605"/>
      <c r="AM464" s="605"/>
      <c r="AN464" s="605"/>
      <c r="AO464" s="605"/>
      <c r="AP464" s="605"/>
      <c r="AQ464" s="605"/>
      <c r="AR464" s="605"/>
      <c r="AS464" s="605"/>
      <c r="AT464" s="605"/>
      <c r="AU464" s="605"/>
    </row>
    <row r="465" spans="1:47" ht="29.1" customHeight="1" thickBot="1" x14ac:dyDescent="0.3">
      <c r="A465" s="597"/>
      <c r="B465" s="592"/>
      <c r="C465" s="598"/>
      <c r="D465" s="592"/>
      <c r="E465" s="598"/>
      <c r="F465" s="591"/>
      <c r="G465" s="591"/>
      <c r="H465" s="599"/>
      <c r="I465" s="600"/>
      <c r="J465" s="600"/>
      <c r="K465" s="600"/>
      <c r="L465" s="592"/>
      <c r="M465" s="592"/>
      <c r="N465" s="592"/>
      <c r="O465" s="592"/>
      <c r="P465" s="591"/>
      <c r="Q465" s="592"/>
      <c r="R465" s="592"/>
      <c r="S465" s="592"/>
      <c r="T465" s="592"/>
      <c r="U465" s="591"/>
      <c r="V465" s="598"/>
      <c r="W465" s="592"/>
      <c r="X465" s="592"/>
      <c r="Y465" s="592"/>
      <c r="Z465" s="592"/>
      <c r="AA465" s="592"/>
      <c r="AB465" s="601"/>
      <c r="AC465" s="601"/>
      <c r="AD465" s="602"/>
      <c r="AE465" s="601"/>
      <c r="AF465" s="601"/>
      <c r="AG465" s="605"/>
      <c r="AH465" s="605"/>
      <c r="AI465" s="605"/>
      <c r="AJ465" s="605"/>
      <c r="AK465" s="605"/>
      <c r="AL465" s="605"/>
      <c r="AM465" s="605"/>
      <c r="AN465" s="605"/>
      <c r="AO465" s="605"/>
      <c r="AP465" s="605"/>
      <c r="AQ465" s="605"/>
      <c r="AR465" s="605"/>
      <c r="AS465" s="605"/>
      <c r="AT465" s="605"/>
      <c r="AU465" s="605"/>
    </row>
    <row r="466" spans="1:47" ht="29.1" customHeight="1" thickBot="1" x14ac:dyDescent="0.3">
      <c r="A466" s="597"/>
      <c r="B466" s="592"/>
      <c r="C466" s="598"/>
      <c r="D466" s="592"/>
      <c r="E466" s="598"/>
      <c r="F466" s="591"/>
      <c r="G466" s="591"/>
      <c r="H466" s="599"/>
      <c r="I466" s="600"/>
      <c r="J466" s="600"/>
      <c r="K466" s="600"/>
      <c r="L466" s="592"/>
      <c r="M466" s="592"/>
      <c r="N466" s="592"/>
      <c r="O466" s="592"/>
      <c r="P466" s="591"/>
      <c r="Q466" s="592"/>
      <c r="R466" s="592"/>
      <c r="S466" s="592"/>
      <c r="T466" s="592"/>
      <c r="U466" s="591"/>
      <c r="V466" s="598"/>
      <c r="W466" s="592"/>
      <c r="X466" s="592"/>
      <c r="Y466" s="592"/>
      <c r="Z466" s="592"/>
      <c r="AA466" s="592"/>
      <c r="AB466" s="601"/>
      <c r="AC466" s="601"/>
      <c r="AD466" s="602"/>
      <c r="AE466" s="601"/>
      <c r="AF466" s="601"/>
      <c r="AG466" s="605"/>
      <c r="AH466" s="605"/>
      <c r="AI466" s="605"/>
      <c r="AJ466" s="605"/>
      <c r="AK466" s="605"/>
      <c r="AL466" s="605"/>
      <c r="AM466" s="605"/>
      <c r="AN466" s="605"/>
      <c r="AO466" s="605"/>
      <c r="AP466" s="605"/>
      <c r="AQ466" s="605"/>
      <c r="AR466" s="605"/>
      <c r="AS466" s="605"/>
      <c r="AT466" s="605"/>
      <c r="AU466" s="605"/>
    </row>
    <row r="467" spans="1:47" ht="29.1" customHeight="1" thickBot="1" x14ac:dyDescent="0.3">
      <c r="A467" s="597"/>
      <c r="B467" s="592"/>
      <c r="C467" s="598"/>
      <c r="D467" s="592"/>
      <c r="E467" s="598"/>
      <c r="F467" s="591"/>
      <c r="G467" s="591"/>
      <c r="H467" s="599"/>
      <c r="I467" s="600"/>
      <c r="J467" s="600"/>
      <c r="K467" s="600"/>
      <c r="L467" s="592"/>
      <c r="M467" s="592"/>
      <c r="N467" s="592"/>
      <c r="O467" s="592"/>
      <c r="P467" s="591"/>
      <c r="Q467" s="592"/>
      <c r="R467" s="592"/>
      <c r="S467" s="592"/>
      <c r="T467" s="592"/>
      <c r="U467" s="591"/>
      <c r="V467" s="598"/>
      <c r="W467" s="592"/>
      <c r="X467" s="592"/>
      <c r="Y467" s="592"/>
      <c r="Z467" s="592"/>
      <c r="AA467" s="592"/>
      <c r="AB467" s="601"/>
      <c r="AC467" s="601"/>
      <c r="AD467" s="602"/>
      <c r="AE467" s="601"/>
      <c r="AF467" s="601"/>
      <c r="AG467" s="605"/>
      <c r="AH467" s="605"/>
      <c r="AI467" s="605"/>
      <c r="AJ467" s="605"/>
      <c r="AK467" s="605"/>
      <c r="AL467" s="605"/>
      <c r="AM467" s="605"/>
      <c r="AN467" s="605"/>
      <c r="AO467" s="605"/>
      <c r="AP467" s="605"/>
      <c r="AQ467" s="605"/>
      <c r="AR467" s="605"/>
      <c r="AS467" s="605"/>
      <c r="AT467" s="605"/>
      <c r="AU467" s="605"/>
    </row>
    <row r="468" spans="1:47" ht="29.1" customHeight="1" thickBot="1" x14ac:dyDescent="0.3">
      <c r="A468" s="597"/>
      <c r="B468" s="592"/>
      <c r="C468" s="598"/>
      <c r="D468" s="592"/>
      <c r="E468" s="598"/>
      <c r="F468" s="591"/>
      <c r="G468" s="591"/>
      <c r="H468" s="599"/>
      <c r="I468" s="600"/>
      <c r="J468" s="600"/>
      <c r="K468" s="600"/>
      <c r="L468" s="592"/>
      <c r="M468" s="592"/>
      <c r="N468" s="592"/>
      <c r="O468" s="592"/>
      <c r="P468" s="591"/>
      <c r="Q468" s="592"/>
      <c r="R468" s="592"/>
      <c r="S468" s="592"/>
      <c r="T468" s="592"/>
      <c r="U468" s="591"/>
      <c r="V468" s="598"/>
      <c r="W468" s="592"/>
      <c r="X468" s="592"/>
      <c r="Y468" s="592"/>
      <c r="Z468" s="592"/>
      <c r="AA468" s="592"/>
      <c r="AB468" s="601"/>
      <c r="AC468" s="601"/>
      <c r="AD468" s="602"/>
      <c r="AE468" s="601"/>
      <c r="AF468" s="601"/>
      <c r="AG468" s="605"/>
      <c r="AH468" s="605"/>
      <c r="AI468" s="605"/>
      <c r="AJ468" s="605"/>
      <c r="AK468" s="605"/>
      <c r="AL468" s="605"/>
      <c r="AM468" s="605"/>
      <c r="AN468" s="605"/>
      <c r="AO468" s="605"/>
      <c r="AP468" s="605"/>
      <c r="AQ468" s="605"/>
      <c r="AR468" s="605"/>
      <c r="AS468" s="605"/>
      <c r="AT468" s="605"/>
      <c r="AU468" s="605"/>
    </row>
    <row r="469" spans="1:47" ht="29.1" customHeight="1" thickBot="1" x14ac:dyDescent="0.3">
      <c r="A469" s="597"/>
      <c r="B469" s="592"/>
      <c r="C469" s="598"/>
      <c r="D469" s="592"/>
      <c r="E469" s="598"/>
      <c r="F469" s="591"/>
      <c r="G469" s="591"/>
      <c r="H469" s="599"/>
      <c r="I469" s="600"/>
      <c r="J469" s="600"/>
      <c r="K469" s="600"/>
      <c r="L469" s="592"/>
      <c r="M469" s="592"/>
      <c r="N469" s="592"/>
      <c r="O469" s="592"/>
      <c r="P469" s="591"/>
      <c r="Q469" s="592"/>
      <c r="R469" s="592"/>
      <c r="S469" s="592"/>
      <c r="T469" s="592"/>
      <c r="U469" s="591"/>
      <c r="V469" s="598"/>
      <c r="W469" s="592"/>
      <c r="X469" s="592"/>
      <c r="Y469" s="592"/>
      <c r="Z469" s="592"/>
      <c r="AA469" s="592"/>
      <c r="AB469" s="601"/>
      <c r="AC469" s="601"/>
      <c r="AD469" s="602"/>
      <c r="AE469" s="601"/>
      <c r="AF469" s="601"/>
      <c r="AG469" s="605"/>
      <c r="AH469" s="605"/>
      <c r="AI469" s="605"/>
      <c r="AJ469" s="605"/>
      <c r="AK469" s="605"/>
      <c r="AL469" s="605"/>
      <c r="AM469" s="605"/>
      <c r="AN469" s="605"/>
      <c r="AO469" s="605"/>
      <c r="AP469" s="605"/>
      <c r="AQ469" s="605"/>
      <c r="AR469" s="605"/>
      <c r="AS469" s="605"/>
      <c r="AT469" s="605"/>
      <c r="AU469" s="605"/>
    </row>
    <row r="470" spans="1:47" ht="29.1" customHeight="1" thickBot="1" x14ac:dyDescent="0.3">
      <c r="A470" s="597"/>
      <c r="B470" s="592"/>
      <c r="C470" s="598"/>
      <c r="D470" s="592"/>
      <c r="E470" s="598"/>
      <c r="F470" s="591"/>
      <c r="G470" s="591"/>
      <c r="H470" s="599"/>
      <c r="I470" s="600"/>
      <c r="J470" s="600"/>
      <c r="K470" s="600"/>
      <c r="L470" s="592"/>
      <c r="M470" s="592"/>
      <c r="N470" s="592"/>
      <c r="O470" s="592"/>
      <c r="P470" s="591"/>
      <c r="Q470" s="592"/>
      <c r="R470" s="592"/>
      <c r="S470" s="592"/>
      <c r="T470" s="592"/>
      <c r="U470" s="591"/>
      <c r="V470" s="598"/>
      <c r="W470" s="592"/>
      <c r="X470" s="592"/>
      <c r="Y470" s="592"/>
      <c r="Z470" s="592"/>
      <c r="AA470" s="592"/>
      <c r="AB470" s="601"/>
      <c r="AC470" s="601"/>
      <c r="AD470" s="602"/>
      <c r="AE470" s="601"/>
      <c r="AF470" s="601"/>
      <c r="AG470" s="605"/>
      <c r="AH470" s="605"/>
      <c r="AI470" s="605"/>
      <c r="AJ470" s="605"/>
      <c r="AK470" s="605"/>
      <c r="AL470" s="605"/>
      <c r="AM470" s="605"/>
      <c r="AN470" s="605"/>
      <c r="AO470" s="605"/>
      <c r="AP470" s="605"/>
      <c r="AQ470" s="605"/>
      <c r="AR470" s="605"/>
      <c r="AS470" s="605"/>
      <c r="AT470" s="605"/>
      <c r="AU470" s="605"/>
    </row>
    <row r="471" spans="1:47" ht="29.1" customHeight="1" thickBot="1" x14ac:dyDescent="0.3">
      <c r="A471" s="597"/>
      <c r="B471" s="592"/>
      <c r="C471" s="598"/>
      <c r="D471" s="592"/>
      <c r="E471" s="598"/>
      <c r="F471" s="591"/>
      <c r="G471" s="591"/>
      <c r="H471" s="599"/>
      <c r="I471" s="600"/>
      <c r="J471" s="600"/>
      <c r="K471" s="600"/>
      <c r="L471" s="592"/>
      <c r="M471" s="592"/>
      <c r="N471" s="592"/>
      <c r="O471" s="592"/>
      <c r="P471" s="591"/>
      <c r="Q471" s="592"/>
      <c r="R471" s="592"/>
      <c r="S471" s="592"/>
      <c r="T471" s="592"/>
      <c r="U471" s="591"/>
      <c r="V471" s="598"/>
      <c r="W471" s="592"/>
      <c r="X471" s="592"/>
      <c r="Y471" s="592"/>
      <c r="Z471" s="592"/>
      <c r="AA471" s="592"/>
      <c r="AB471" s="601"/>
      <c r="AC471" s="601"/>
      <c r="AD471" s="602"/>
      <c r="AE471" s="601"/>
      <c r="AF471" s="601"/>
      <c r="AG471" s="605"/>
      <c r="AH471" s="605"/>
      <c r="AI471" s="605"/>
      <c r="AJ471" s="605"/>
      <c r="AK471" s="605"/>
      <c r="AL471" s="605"/>
      <c r="AM471" s="605"/>
      <c r="AN471" s="605"/>
      <c r="AO471" s="605"/>
      <c r="AP471" s="605"/>
      <c r="AQ471" s="605"/>
      <c r="AR471" s="605"/>
      <c r="AS471" s="605"/>
      <c r="AT471" s="605"/>
      <c r="AU471" s="605"/>
    </row>
    <row r="472" spans="1:47" ht="29.1" customHeight="1" thickBot="1" x14ac:dyDescent="0.3">
      <c r="A472" s="597"/>
      <c r="B472" s="592"/>
      <c r="C472" s="598"/>
      <c r="D472" s="592"/>
      <c r="E472" s="598"/>
      <c r="F472" s="591"/>
      <c r="G472" s="591"/>
      <c r="H472" s="599"/>
      <c r="I472" s="600"/>
      <c r="J472" s="600"/>
      <c r="K472" s="600"/>
      <c r="L472" s="592"/>
      <c r="M472" s="592"/>
      <c r="N472" s="592"/>
      <c r="O472" s="592"/>
      <c r="P472" s="591"/>
      <c r="Q472" s="592"/>
      <c r="R472" s="592"/>
      <c r="S472" s="592"/>
      <c r="T472" s="592"/>
      <c r="U472" s="591"/>
      <c r="V472" s="598"/>
      <c r="W472" s="592"/>
      <c r="X472" s="592"/>
      <c r="Y472" s="592"/>
      <c r="Z472" s="592"/>
      <c r="AA472" s="592"/>
      <c r="AB472" s="601"/>
      <c r="AC472" s="601"/>
      <c r="AD472" s="602"/>
      <c r="AE472" s="601"/>
      <c r="AF472" s="601"/>
      <c r="AG472" s="605"/>
      <c r="AH472" s="605"/>
      <c r="AI472" s="605"/>
      <c r="AJ472" s="605"/>
      <c r="AK472" s="605"/>
      <c r="AL472" s="605"/>
      <c r="AM472" s="605"/>
      <c r="AN472" s="605"/>
      <c r="AO472" s="605"/>
      <c r="AP472" s="605"/>
      <c r="AQ472" s="605"/>
      <c r="AR472" s="605"/>
      <c r="AS472" s="605"/>
      <c r="AT472" s="605"/>
      <c r="AU472" s="605"/>
    </row>
    <row r="473" spans="1:47" ht="29.1" customHeight="1" thickBot="1" x14ac:dyDescent="0.3">
      <c r="A473" s="597"/>
      <c r="B473" s="592"/>
      <c r="C473" s="598"/>
      <c r="D473" s="592"/>
      <c r="E473" s="598"/>
      <c r="F473" s="591"/>
      <c r="G473" s="591"/>
      <c r="H473" s="599"/>
      <c r="I473" s="600"/>
      <c r="J473" s="600"/>
      <c r="K473" s="600"/>
      <c r="L473" s="592"/>
      <c r="M473" s="592"/>
      <c r="N473" s="592"/>
      <c r="O473" s="592"/>
      <c r="P473" s="591"/>
      <c r="Q473" s="592"/>
      <c r="R473" s="592"/>
      <c r="S473" s="592"/>
      <c r="T473" s="592"/>
      <c r="U473" s="591"/>
      <c r="V473" s="598"/>
      <c r="W473" s="592"/>
      <c r="X473" s="592"/>
      <c r="Y473" s="592"/>
      <c r="Z473" s="592"/>
      <c r="AA473" s="592"/>
      <c r="AB473" s="601"/>
      <c r="AC473" s="601"/>
      <c r="AD473" s="602"/>
      <c r="AE473" s="601"/>
      <c r="AF473" s="601"/>
      <c r="AG473" s="605"/>
      <c r="AH473" s="605"/>
      <c r="AI473" s="605"/>
      <c r="AJ473" s="605"/>
      <c r="AK473" s="605"/>
      <c r="AL473" s="605"/>
      <c r="AM473" s="605"/>
      <c r="AN473" s="605"/>
      <c r="AO473" s="605"/>
      <c r="AP473" s="605"/>
      <c r="AQ473" s="605"/>
      <c r="AR473" s="605"/>
      <c r="AS473" s="605"/>
      <c r="AT473" s="605"/>
      <c r="AU473" s="605"/>
    </row>
    <row r="474" spans="1:47" ht="29.1" customHeight="1" thickBot="1" x14ac:dyDescent="0.3">
      <c r="A474" s="597"/>
      <c r="B474" s="592"/>
      <c r="C474" s="598"/>
      <c r="D474" s="592"/>
      <c r="E474" s="598"/>
      <c r="F474" s="591"/>
      <c r="G474" s="591"/>
      <c r="H474" s="599"/>
      <c r="I474" s="600"/>
      <c r="J474" s="600"/>
      <c r="K474" s="600"/>
      <c r="L474" s="592"/>
      <c r="M474" s="592"/>
      <c r="N474" s="592"/>
      <c r="O474" s="592"/>
      <c r="P474" s="591"/>
      <c r="Q474" s="592"/>
      <c r="R474" s="592"/>
      <c r="S474" s="592"/>
      <c r="T474" s="592"/>
      <c r="U474" s="591"/>
      <c r="V474" s="598"/>
      <c r="W474" s="592"/>
      <c r="X474" s="592"/>
      <c r="Y474" s="592"/>
      <c r="Z474" s="592"/>
      <c r="AA474" s="592"/>
      <c r="AB474" s="601"/>
      <c r="AC474" s="601"/>
      <c r="AD474" s="602"/>
      <c r="AE474" s="601"/>
      <c r="AF474" s="601"/>
      <c r="AG474" s="605"/>
      <c r="AH474" s="605"/>
      <c r="AI474" s="605"/>
      <c r="AJ474" s="605"/>
      <c r="AK474" s="605"/>
      <c r="AL474" s="605"/>
      <c r="AM474" s="605"/>
      <c r="AN474" s="605"/>
      <c r="AO474" s="605"/>
      <c r="AP474" s="605"/>
      <c r="AQ474" s="605"/>
      <c r="AR474" s="605"/>
      <c r="AS474" s="605"/>
      <c r="AT474" s="605"/>
      <c r="AU474" s="605"/>
    </row>
    <row r="475" spans="1:47" ht="29.1" customHeight="1" thickBot="1" x14ac:dyDescent="0.3">
      <c r="A475" s="597"/>
      <c r="B475" s="592"/>
      <c r="C475" s="598"/>
      <c r="D475" s="592"/>
      <c r="E475" s="598"/>
      <c r="F475" s="591"/>
      <c r="G475" s="591"/>
      <c r="H475" s="599"/>
      <c r="I475" s="600"/>
      <c r="J475" s="600"/>
      <c r="K475" s="600"/>
      <c r="L475" s="592"/>
      <c r="M475" s="592"/>
      <c r="N475" s="592"/>
      <c r="O475" s="592"/>
      <c r="P475" s="591"/>
      <c r="Q475" s="592"/>
      <c r="R475" s="592"/>
      <c r="S475" s="592"/>
      <c r="T475" s="592"/>
      <c r="U475" s="591"/>
      <c r="V475" s="598"/>
      <c r="W475" s="592"/>
      <c r="X475" s="592"/>
      <c r="Y475" s="592"/>
      <c r="Z475" s="592"/>
      <c r="AA475" s="592"/>
      <c r="AB475" s="601"/>
      <c r="AC475" s="601"/>
      <c r="AD475" s="602"/>
      <c r="AE475" s="601"/>
      <c r="AF475" s="601"/>
      <c r="AG475" s="605"/>
      <c r="AH475" s="605"/>
      <c r="AI475" s="605"/>
      <c r="AJ475" s="605"/>
      <c r="AK475" s="605"/>
      <c r="AL475" s="605"/>
      <c r="AM475" s="605"/>
      <c r="AN475" s="605"/>
      <c r="AO475" s="605"/>
      <c r="AP475" s="605"/>
      <c r="AQ475" s="605"/>
      <c r="AR475" s="605"/>
      <c r="AS475" s="605"/>
      <c r="AT475" s="605"/>
      <c r="AU475" s="605"/>
    </row>
    <row r="476" spans="1:47" ht="29.1" customHeight="1" thickBot="1" x14ac:dyDescent="0.3">
      <c r="A476" s="597"/>
      <c r="B476" s="592"/>
      <c r="C476" s="598"/>
      <c r="D476" s="592"/>
      <c r="E476" s="598"/>
      <c r="F476" s="591"/>
      <c r="G476" s="591"/>
      <c r="H476" s="599"/>
      <c r="I476" s="600"/>
      <c r="J476" s="600"/>
      <c r="K476" s="600"/>
      <c r="L476" s="592"/>
      <c r="M476" s="592"/>
      <c r="N476" s="592"/>
      <c r="O476" s="592"/>
      <c r="P476" s="591"/>
      <c r="Q476" s="592"/>
      <c r="R476" s="592"/>
      <c r="S476" s="592"/>
      <c r="T476" s="592"/>
      <c r="U476" s="591"/>
      <c r="V476" s="598"/>
      <c r="W476" s="592"/>
      <c r="X476" s="592"/>
      <c r="Y476" s="592"/>
      <c r="Z476" s="592"/>
      <c r="AA476" s="592"/>
      <c r="AB476" s="601"/>
      <c r="AC476" s="601"/>
      <c r="AD476" s="602"/>
      <c r="AE476" s="601"/>
      <c r="AF476" s="601"/>
      <c r="AG476" s="605"/>
      <c r="AH476" s="605"/>
      <c r="AI476" s="605"/>
      <c r="AJ476" s="605"/>
      <c r="AK476" s="605"/>
      <c r="AL476" s="605"/>
      <c r="AM476" s="605"/>
      <c r="AN476" s="605"/>
      <c r="AO476" s="605"/>
      <c r="AP476" s="605"/>
      <c r="AQ476" s="605"/>
      <c r="AR476" s="605"/>
      <c r="AS476" s="605"/>
      <c r="AT476" s="605"/>
      <c r="AU476" s="605"/>
    </row>
    <row r="477" spans="1:47" ht="29.1" customHeight="1" thickBot="1" x14ac:dyDescent="0.3">
      <c r="A477" s="597"/>
      <c r="B477" s="592"/>
      <c r="C477" s="598"/>
      <c r="D477" s="592"/>
      <c r="E477" s="598"/>
      <c r="F477" s="591"/>
      <c r="G477" s="591"/>
      <c r="H477" s="599"/>
      <c r="I477" s="600"/>
      <c r="J477" s="600"/>
      <c r="K477" s="600"/>
      <c r="L477" s="592"/>
      <c r="M477" s="592"/>
      <c r="N477" s="592"/>
      <c r="O477" s="592"/>
      <c r="P477" s="591"/>
      <c r="Q477" s="592"/>
      <c r="R477" s="592"/>
      <c r="S477" s="592"/>
      <c r="T477" s="592"/>
      <c r="U477" s="591"/>
      <c r="V477" s="598"/>
      <c r="W477" s="592"/>
      <c r="X477" s="592"/>
      <c r="Y477" s="592"/>
      <c r="Z477" s="592"/>
      <c r="AA477" s="592"/>
      <c r="AB477" s="601"/>
      <c r="AC477" s="601"/>
      <c r="AD477" s="602"/>
      <c r="AE477" s="601"/>
      <c r="AF477" s="601"/>
      <c r="AG477" s="605"/>
      <c r="AH477" s="605"/>
      <c r="AI477" s="605"/>
      <c r="AJ477" s="605"/>
      <c r="AK477" s="605"/>
      <c r="AL477" s="605"/>
      <c r="AM477" s="605"/>
      <c r="AN477" s="605"/>
      <c r="AO477" s="605"/>
      <c r="AP477" s="605"/>
      <c r="AQ477" s="605"/>
      <c r="AR477" s="605"/>
      <c r="AS477" s="605"/>
      <c r="AT477" s="605"/>
      <c r="AU477" s="605"/>
    </row>
    <row r="478" spans="1:47" ht="29.1" customHeight="1" thickBot="1" x14ac:dyDescent="0.3">
      <c r="A478" s="597"/>
      <c r="B478" s="592"/>
      <c r="C478" s="598"/>
      <c r="D478" s="592"/>
      <c r="E478" s="598"/>
      <c r="F478" s="591"/>
      <c r="G478" s="591"/>
      <c r="H478" s="599"/>
      <c r="I478" s="600"/>
      <c r="J478" s="600"/>
      <c r="K478" s="600"/>
      <c r="L478" s="592"/>
      <c r="M478" s="592"/>
      <c r="N478" s="592"/>
      <c r="O478" s="592"/>
      <c r="P478" s="591"/>
      <c r="Q478" s="592"/>
      <c r="R478" s="592"/>
      <c r="S478" s="592"/>
      <c r="T478" s="592"/>
      <c r="U478" s="591"/>
      <c r="V478" s="598"/>
      <c r="W478" s="592"/>
      <c r="X478" s="592"/>
      <c r="Y478" s="592"/>
      <c r="Z478" s="592"/>
      <c r="AA478" s="592"/>
      <c r="AB478" s="601"/>
      <c r="AC478" s="601"/>
      <c r="AD478" s="602"/>
      <c r="AE478" s="601"/>
      <c r="AF478" s="601"/>
      <c r="AG478" s="605"/>
      <c r="AH478" s="605"/>
      <c r="AI478" s="605"/>
      <c r="AJ478" s="605"/>
      <c r="AK478" s="605"/>
      <c r="AL478" s="605"/>
      <c r="AM478" s="605"/>
      <c r="AN478" s="605"/>
      <c r="AO478" s="605"/>
      <c r="AP478" s="605"/>
      <c r="AQ478" s="605"/>
      <c r="AR478" s="605"/>
      <c r="AS478" s="605"/>
      <c r="AT478" s="605"/>
      <c r="AU478" s="605"/>
    </row>
    <row r="479" spans="1:47" ht="29.1" customHeight="1" thickBot="1" x14ac:dyDescent="0.3">
      <c r="A479" s="597"/>
      <c r="B479" s="592"/>
      <c r="C479" s="598"/>
      <c r="D479" s="592"/>
      <c r="E479" s="598"/>
      <c r="F479" s="591"/>
      <c r="G479" s="591"/>
      <c r="H479" s="599"/>
      <c r="I479" s="600"/>
      <c r="J479" s="600"/>
      <c r="K479" s="600"/>
      <c r="L479" s="592"/>
      <c r="M479" s="592"/>
      <c r="N479" s="592"/>
      <c r="O479" s="592"/>
      <c r="P479" s="591"/>
      <c r="Q479" s="592"/>
      <c r="R479" s="592"/>
      <c r="S479" s="592"/>
      <c r="T479" s="592"/>
      <c r="U479" s="591"/>
      <c r="V479" s="598"/>
      <c r="W479" s="592"/>
      <c r="X479" s="592"/>
      <c r="Y479" s="592"/>
      <c r="Z479" s="592"/>
      <c r="AA479" s="592"/>
      <c r="AB479" s="601"/>
      <c r="AC479" s="601"/>
      <c r="AD479" s="602"/>
      <c r="AE479" s="601"/>
      <c r="AF479" s="601"/>
      <c r="AG479" s="605"/>
      <c r="AH479" s="605"/>
      <c r="AI479" s="605"/>
      <c r="AJ479" s="605"/>
      <c r="AK479" s="605"/>
      <c r="AL479" s="605"/>
      <c r="AM479" s="605"/>
      <c r="AN479" s="605"/>
      <c r="AO479" s="605"/>
      <c r="AP479" s="605"/>
      <c r="AQ479" s="605"/>
      <c r="AR479" s="605"/>
      <c r="AS479" s="605"/>
      <c r="AT479" s="605"/>
      <c r="AU479" s="605"/>
    </row>
    <row r="480" spans="1:47" ht="29.1" customHeight="1" thickBot="1" x14ac:dyDescent="0.3">
      <c r="A480" s="597"/>
      <c r="B480" s="592"/>
      <c r="C480" s="598"/>
      <c r="D480" s="592"/>
      <c r="E480" s="598"/>
      <c r="F480" s="591"/>
      <c r="G480" s="591"/>
      <c r="H480" s="599"/>
      <c r="I480" s="600"/>
      <c r="J480" s="600"/>
      <c r="K480" s="600"/>
      <c r="L480" s="592"/>
      <c r="M480" s="592"/>
      <c r="N480" s="592"/>
      <c r="O480" s="592"/>
      <c r="P480" s="591"/>
      <c r="Q480" s="592"/>
      <c r="R480" s="592"/>
      <c r="S480" s="592"/>
      <c r="T480" s="592"/>
      <c r="U480" s="591"/>
      <c r="V480" s="598"/>
      <c r="W480" s="592"/>
      <c r="X480" s="592"/>
      <c r="Y480" s="592"/>
      <c r="Z480" s="592"/>
      <c r="AA480" s="592"/>
      <c r="AB480" s="601"/>
      <c r="AC480" s="601"/>
      <c r="AD480" s="602"/>
      <c r="AE480" s="601"/>
      <c r="AF480" s="601"/>
      <c r="AG480" s="605"/>
      <c r="AH480" s="605"/>
      <c r="AI480" s="605"/>
      <c r="AJ480" s="605"/>
      <c r="AK480" s="605"/>
      <c r="AL480" s="605"/>
      <c r="AM480" s="605"/>
      <c r="AN480" s="605"/>
      <c r="AO480" s="605"/>
      <c r="AP480" s="605"/>
      <c r="AQ480" s="605"/>
      <c r="AR480" s="605"/>
      <c r="AS480" s="605"/>
      <c r="AT480" s="605"/>
      <c r="AU480" s="605"/>
    </row>
    <row r="481" spans="1:47" ht="29.1" customHeight="1" thickBot="1" x14ac:dyDescent="0.3">
      <c r="A481" s="597"/>
      <c r="B481" s="592"/>
      <c r="C481" s="598"/>
      <c r="D481" s="592"/>
      <c r="E481" s="598"/>
      <c r="F481" s="591"/>
      <c r="G481" s="591"/>
      <c r="H481" s="599"/>
      <c r="I481" s="600"/>
      <c r="J481" s="600"/>
      <c r="K481" s="600"/>
      <c r="L481" s="592"/>
      <c r="M481" s="592"/>
      <c r="N481" s="592"/>
      <c r="O481" s="592"/>
      <c r="P481" s="591"/>
      <c r="Q481" s="592"/>
      <c r="R481" s="592"/>
      <c r="S481" s="592"/>
      <c r="T481" s="592"/>
      <c r="U481" s="591"/>
      <c r="V481" s="598"/>
      <c r="W481" s="592"/>
      <c r="X481" s="592"/>
      <c r="Y481" s="592"/>
      <c r="Z481" s="592"/>
      <c r="AA481" s="592"/>
      <c r="AB481" s="601"/>
      <c r="AC481" s="601"/>
      <c r="AD481" s="602"/>
      <c r="AE481" s="601"/>
      <c r="AF481" s="601"/>
      <c r="AG481" s="605"/>
      <c r="AH481" s="605"/>
      <c r="AI481" s="605"/>
      <c r="AJ481" s="605"/>
      <c r="AK481" s="605"/>
      <c r="AL481" s="605"/>
      <c r="AM481" s="605"/>
      <c r="AN481" s="605"/>
      <c r="AO481" s="605"/>
      <c r="AP481" s="605"/>
      <c r="AQ481" s="605"/>
      <c r="AR481" s="605"/>
      <c r="AS481" s="605"/>
      <c r="AT481" s="605"/>
      <c r="AU481" s="605"/>
    </row>
    <row r="482" spans="1:47" ht="29.1" customHeight="1" thickBot="1" x14ac:dyDescent="0.3">
      <c r="A482" s="597"/>
      <c r="B482" s="592"/>
      <c r="C482" s="598"/>
      <c r="D482" s="592"/>
      <c r="E482" s="598"/>
      <c r="F482" s="591"/>
      <c r="G482" s="591"/>
      <c r="H482" s="599"/>
      <c r="I482" s="600"/>
      <c r="J482" s="600"/>
      <c r="K482" s="600"/>
      <c r="L482" s="592"/>
      <c r="M482" s="592"/>
      <c r="N482" s="592"/>
      <c r="O482" s="592"/>
      <c r="P482" s="591"/>
      <c r="Q482" s="592"/>
      <c r="R482" s="592"/>
      <c r="S482" s="592"/>
      <c r="T482" s="592"/>
      <c r="U482" s="591"/>
      <c r="V482" s="598"/>
      <c r="W482" s="592"/>
      <c r="X482" s="592"/>
      <c r="Y482" s="592"/>
      <c r="Z482" s="592"/>
      <c r="AA482" s="592"/>
      <c r="AB482" s="601"/>
      <c r="AC482" s="601"/>
      <c r="AD482" s="602"/>
      <c r="AE482" s="601"/>
      <c r="AF482" s="601"/>
      <c r="AG482" s="605"/>
      <c r="AH482" s="605"/>
      <c r="AI482" s="605"/>
      <c r="AJ482" s="605"/>
      <c r="AK482" s="605"/>
      <c r="AL482" s="605"/>
      <c r="AM482" s="605"/>
      <c r="AN482" s="605"/>
      <c r="AO482" s="605"/>
      <c r="AP482" s="605"/>
      <c r="AQ482" s="605"/>
      <c r="AR482" s="605"/>
      <c r="AS482" s="605"/>
      <c r="AT482" s="605"/>
      <c r="AU482" s="605"/>
    </row>
    <row r="483" spans="1:47" ht="29.1" customHeight="1" thickBot="1" x14ac:dyDescent="0.3">
      <c r="A483" s="597"/>
      <c r="B483" s="592"/>
      <c r="C483" s="598"/>
      <c r="D483" s="592"/>
      <c r="E483" s="598"/>
      <c r="F483" s="591"/>
      <c r="G483" s="591"/>
      <c r="H483" s="599"/>
      <c r="I483" s="600"/>
      <c r="J483" s="600"/>
      <c r="K483" s="600"/>
      <c r="L483" s="592"/>
      <c r="M483" s="592"/>
      <c r="N483" s="592"/>
      <c r="O483" s="592"/>
      <c r="P483" s="591"/>
      <c r="Q483" s="592"/>
      <c r="R483" s="592"/>
      <c r="S483" s="592"/>
      <c r="T483" s="592"/>
      <c r="U483" s="591"/>
      <c r="V483" s="598"/>
      <c r="W483" s="592"/>
      <c r="X483" s="592"/>
      <c r="Y483" s="592"/>
      <c r="Z483" s="592"/>
      <c r="AA483" s="592"/>
      <c r="AB483" s="601"/>
      <c r="AC483" s="601"/>
      <c r="AD483" s="602"/>
      <c r="AE483" s="601"/>
      <c r="AF483" s="601"/>
      <c r="AG483" s="605"/>
      <c r="AH483" s="605"/>
      <c r="AI483" s="605"/>
      <c r="AJ483" s="605"/>
      <c r="AK483" s="605"/>
      <c r="AL483" s="605"/>
      <c r="AM483" s="605"/>
      <c r="AN483" s="605"/>
      <c r="AO483" s="605"/>
      <c r="AP483" s="605"/>
      <c r="AQ483" s="605"/>
      <c r="AR483" s="605"/>
      <c r="AS483" s="605"/>
      <c r="AT483" s="605"/>
      <c r="AU483" s="605"/>
    </row>
    <row r="484" spans="1:47" ht="29.1" customHeight="1" thickBot="1" x14ac:dyDescent="0.3">
      <c r="A484" s="597"/>
      <c r="B484" s="592"/>
      <c r="C484" s="598"/>
      <c r="D484" s="592"/>
      <c r="E484" s="598"/>
      <c r="F484" s="591"/>
      <c r="G484" s="591"/>
      <c r="H484" s="599"/>
      <c r="I484" s="600"/>
      <c r="J484" s="600"/>
      <c r="K484" s="600"/>
      <c r="L484" s="592"/>
      <c r="M484" s="592"/>
      <c r="N484" s="592"/>
      <c r="O484" s="592"/>
      <c r="P484" s="591"/>
      <c r="Q484" s="592"/>
      <c r="R484" s="592"/>
      <c r="S484" s="592"/>
      <c r="T484" s="592"/>
      <c r="U484" s="591"/>
      <c r="V484" s="598"/>
      <c r="W484" s="592"/>
      <c r="X484" s="592"/>
      <c r="Y484" s="592"/>
      <c r="Z484" s="592"/>
      <c r="AA484" s="592"/>
      <c r="AB484" s="601"/>
      <c r="AC484" s="601"/>
      <c r="AD484" s="602"/>
      <c r="AE484" s="601"/>
      <c r="AF484" s="601"/>
      <c r="AG484" s="605"/>
      <c r="AH484" s="605"/>
      <c r="AI484" s="605"/>
      <c r="AJ484" s="605"/>
      <c r="AK484" s="605"/>
      <c r="AL484" s="605"/>
      <c r="AM484" s="605"/>
      <c r="AN484" s="605"/>
      <c r="AO484" s="605"/>
      <c r="AP484" s="605"/>
      <c r="AQ484" s="605"/>
      <c r="AR484" s="605"/>
      <c r="AS484" s="605"/>
      <c r="AT484" s="605"/>
      <c r="AU484" s="605"/>
    </row>
    <row r="485" spans="1:47" ht="29.1" customHeight="1" thickBot="1" x14ac:dyDescent="0.3">
      <c r="A485" s="597"/>
      <c r="B485" s="592"/>
      <c r="C485" s="598"/>
      <c r="D485" s="592"/>
      <c r="E485" s="598"/>
      <c r="F485" s="591"/>
      <c r="G485" s="591"/>
      <c r="H485" s="599"/>
      <c r="I485" s="600"/>
      <c r="J485" s="600"/>
      <c r="K485" s="600"/>
      <c r="L485" s="592"/>
      <c r="M485" s="592"/>
      <c r="N485" s="592"/>
      <c r="O485" s="592"/>
      <c r="P485" s="591"/>
      <c r="Q485" s="592"/>
      <c r="R485" s="592"/>
      <c r="S485" s="592"/>
      <c r="T485" s="592"/>
      <c r="U485" s="591"/>
      <c r="V485" s="598"/>
      <c r="W485" s="592"/>
      <c r="X485" s="592"/>
      <c r="Y485" s="592"/>
      <c r="Z485" s="592"/>
      <c r="AA485" s="592"/>
      <c r="AB485" s="601"/>
      <c r="AC485" s="601"/>
      <c r="AD485" s="602"/>
      <c r="AE485" s="601"/>
      <c r="AF485" s="601"/>
      <c r="AG485" s="605"/>
      <c r="AH485" s="605"/>
      <c r="AI485" s="605"/>
      <c r="AJ485" s="605"/>
      <c r="AK485" s="605"/>
      <c r="AL485" s="605"/>
      <c r="AM485" s="605"/>
      <c r="AN485" s="605"/>
      <c r="AO485" s="605"/>
      <c r="AP485" s="605"/>
      <c r="AQ485" s="605"/>
      <c r="AR485" s="605"/>
      <c r="AS485" s="605"/>
      <c r="AT485" s="605"/>
      <c r="AU485" s="605"/>
    </row>
    <row r="486" spans="1:47" ht="29.1" customHeight="1" thickBot="1" x14ac:dyDescent="0.3">
      <c r="A486" s="597"/>
      <c r="B486" s="592"/>
      <c r="C486" s="598"/>
      <c r="D486" s="592"/>
      <c r="E486" s="598"/>
      <c r="F486" s="591"/>
      <c r="G486" s="591"/>
      <c r="H486" s="599"/>
      <c r="I486" s="600"/>
      <c r="J486" s="600"/>
      <c r="K486" s="600"/>
      <c r="L486" s="592"/>
      <c r="M486" s="592"/>
      <c r="N486" s="592"/>
      <c r="O486" s="592"/>
      <c r="P486" s="591"/>
      <c r="Q486" s="592"/>
      <c r="R486" s="592"/>
      <c r="S486" s="592"/>
      <c r="T486" s="592"/>
      <c r="U486" s="591"/>
      <c r="V486" s="598"/>
      <c r="W486" s="592"/>
      <c r="X486" s="592"/>
      <c r="Y486" s="592"/>
      <c r="Z486" s="592"/>
      <c r="AA486" s="592"/>
      <c r="AB486" s="601"/>
      <c r="AC486" s="601"/>
      <c r="AD486" s="602"/>
      <c r="AE486" s="601"/>
      <c r="AF486" s="601"/>
      <c r="AG486" s="605"/>
      <c r="AH486" s="605"/>
      <c r="AI486" s="605"/>
      <c r="AJ486" s="605"/>
      <c r="AK486" s="605"/>
      <c r="AL486" s="605"/>
      <c r="AM486" s="605"/>
      <c r="AN486" s="605"/>
      <c r="AO486" s="605"/>
      <c r="AP486" s="605"/>
      <c r="AQ486" s="605"/>
      <c r="AR486" s="605"/>
      <c r="AS486" s="605"/>
      <c r="AT486" s="605"/>
      <c r="AU486" s="605"/>
    </row>
    <row r="487" spans="1:47" ht="29.1" customHeight="1" thickBot="1" x14ac:dyDescent="0.3">
      <c r="A487" s="597"/>
      <c r="B487" s="592"/>
      <c r="C487" s="598"/>
      <c r="D487" s="592"/>
      <c r="E487" s="598"/>
      <c r="F487" s="591"/>
      <c r="G487" s="591"/>
      <c r="H487" s="599"/>
      <c r="I487" s="600"/>
      <c r="J487" s="600"/>
      <c r="K487" s="600"/>
      <c r="L487" s="592"/>
      <c r="M487" s="592"/>
      <c r="N487" s="592"/>
      <c r="O487" s="592"/>
      <c r="P487" s="591"/>
      <c r="Q487" s="592"/>
      <c r="R487" s="592"/>
      <c r="S487" s="592"/>
      <c r="T487" s="592"/>
      <c r="U487" s="591"/>
      <c r="V487" s="598"/>
      <c r="W487" s="592"/>
      <c r="X487" s="592"/>
      <c r="Y487" s="592"/>
      <c r="Z487" s="592"/>
      <c r="AA487" s="592"/>
      <c r="AB487" s="601"/>
      <c r="AC487" s="601"/>
      <c r="AD487" s="602"/>
      <c r="AE487" s="601"/>
      <c r="AF487" s="601"/>
      <c r="AG487" s="605"/>
      <c r="AH487" s="605"/>
      <c r="AI487" s="605"/>
      <c r="AJ487" s="605"/>
      <c r="AK487" s="605"/>
      <c r="AL487" s="605"/>
      <c r="AM487" s="605"/>
      <c r="AN487" s="605"/>
      <c r="AO487" s="605"/>
      <c r="AP487" s="605"/>
      <c r="AQ487" s="605"/>
      <c r="AR487" s="605"/>
      <c r="AS487" s="605"/>
      <c r="AT487" s="605"/>
      <c r="AU487" s="605"/>
    </row>
    <row r="488" spans="1:47" ht="29.1" customHeight="1" thickBot="1" x14ac:dyDescent="0.3">
      <c r="A488" s="597"/>
      <c r="B488" s="592"/>
      <c r="C488" s="598"/>
      <c r="D488" s="592"/>
      <c r="E488" s="598"/>
      <c r="F488" s="591"/>
      <c r="G488" s="591"/>
      <c r="H488" s="599"/>
      <c r="I488" s="600"/>
      <c r="J488" s="600"/>
      <c r="K488" s="600"/>
      <c r="L488" s="592"/>
      <c r="M488" s="592"/>
      <c r="N488" s="592"/>
      <c r="O488" s="592"/>
      <c r="P488" s="591"/>
      <c r="Q488" s="592"/>
      <c r="R488" s="592"/>
      <c r="S488" s="592"/>
      <c r="T488" s="592"/>
      <c r="U488" s="591"/>
      <c r="V488" s="598"/>
      <c r="W488" s="592"/>
      <c r="X488" s="592"/>
      <c r="Y488" s="592"/>
      <c r="Z488" s="592"/>
      <c r="AA488" s="592"/>
      <c r="AB488" s="601"/>
      <c r="AC488" s="601"/>
      <c r="AD488" s="602"/>
      <c r="AE488" s="601"/>
      <c r="AF488" s="601"/>
      <c r="AG488" s="605"/>
      <c r="AH488" s="605"/>
      <c r="AI488" s="605"/>
      <c r="AJ488" s="605"/>
      <c r="AK488" s="605"/>
      <c r="AL488" s="605"/>
      <c r="AM488" s="605"/>
      <c r="AN488" s="605"/>
      <c r="AO488" s="605"/>
      <c r="AP488" s="605"/>
      <c r="AQ488" s="605"/>
      <c r="AR488" s="605"/>
      <c r="AS488" s="605"/>
      <c r="AT488" s="605"/>
      <c r="AU488" s="605"/>
    </row>
    <row r="489" spans="1:47" ht="29.1" customHeight="1" thickBot="1" x14ac:dyDescent="0.3">
      <c r="A489" s="597"/>
      <c r="B489" s="592"/>
      <c r="C489" s="598"/>
      <c r="D489" s="592"/>
      <c r="E489" s="598"/>
      <c r="F489" s="591"/>
      <c r="G489" s="591"/>
      <c r="H489" s="599"/>
      <c r="I489" s="600"/>
      <c r="J489" s="600"/>
      <c r="K489" s="600"/>
      <c r="L489" s="592"/>
      <c r="M489" s="592"/>
      <c r="N489" s="592"/>
      <c r="O489" s="592"/>
      <c r="P489" s="591"/>
      <c r="Q489" s="592"/>
      <c r="R489" s="592"/>
      <c r="S489" s="592"/>
      <c r="T489" s="592"/>
      <c r="U489" s="591"/>
      <c r="V489" s="598"/>
      <c r="W489" s="592"/>
      <c r="X489" s="592"/>
      <c r="Y489" s="592"/>
      <c r="Z489" s="592"/>
      <c r="AA489" s="592"/>
      <c r="AB489" s="601"/>
      <c r="AC489" s="601"/>
      <c r="AD489" s="602"/>
      <c r="AE489" s="601"/>
      <c r="AF489" s="601"/>
      <c r="AG489" s="605"/>
      <c r="AH489" s="605"/>
      <c r="AI489" s="605"/>
      <c r="AJ489" s="605"/>
      <c r="AK489" s="605"/>
      <c r="AL489" s="605"/>
      <c r="AM489" s="605"/>
      <c r="AN489" s="605"/>
      <c r="AO489" s="605"/>
      <c r="AP489" s="605"/>
      <c r="AQ489" s="605"/>
      <c r="AR489" s="605"/>
      <c r="AS489" s="605"/>
      <c r="AT489" s="605"/>
      <c r="AU489" s="605"/>
    </row>
    <row r="490" spans="1:47" ht="29.1" customHeight="1" thickBot="1" x14ac:dyDescent="0.3">
      <c r="A490" s="597"/>
      <c r="B490" s="592"/>
      <c r="C490" s="598"/>
      <c r="D490" s="592"/>
      <c r="E490" s="598"/>
      <c r="F490" s="591"/>
      <c r="G490" s="591"/>
      <c r="H490" s="599"/>
      <c r="I490" s="600"/>
      <c r="J490" s="600"/>
      <c r="K490" s="600"/>
      <c r="L490" s="592"/>
      <c r="M490" s="592"/>
      <c r="N490" s="592"/>
      <c r="O490" s="592"/>
      <c r="P490" s="591"/>
      <c r="Q490" s="592"/>
      <c r="R490" s="592"/>
      <c r="S490" s="592"/>
      <c r="T490" s="592"/>
      <c r="U490" s="591"/>
      <c r="V490" s="598"/>
      <c r="W490" s="592"/>
      <c r="X490" s="592"/>
      <c r="Y490" s="592"/>
      <c r="Z490" s="592"/>
      <c r="AA490" s="592"/>
      <c r="AB490" s="601"/>
      <c r="AC490" s="601"/>
      <c r="AD490" s="602"/>
      <c r="AE490" s="601"/>
      <c r="AF490" s="601"/>
      <c r="AG490" s="605"/>
      <c r="AH490" s="605"/>
      <c r="AI490" s="605"/>
      <c r="AJ490" s="605"/>
      <c r="AK490" s="605"/>
      <c r="AL490" s="605"/>
      <c r="AM490" s="605"/>
      <c r="AN490" s="605"/>
      <c r="AO490" s="605"/>
      <c r="AP490" s="605"/>
      <c r="AQ490" s="605"/>
      <c r="AR490" s="605"/>
      <c r="AS490" s="605"/>
      <c r="AT490" s="605"/>
      <c r="AU490" s="605"/>
    </row>
    <row r="491" spans="1:47" ht="29.1" customHeight="1" thickBot="1" x14ac:dyDescent="0.3">
      <c r="A491" s="597"/>
      <c r="B491" s="592"/>
      <c r="C491" s="598"/>
      <c r="D491" s="592"/>
      <c r="E491" s="598"/>
      <c r="F491" s="591"/>
      <c r="G491" s="591"/>
      <c r="H491" s="599"/>
      <c r="I491" s="600"/>
      <c r="J491" s="600"/>
      <c r="K491" s="600"/>
      <c r="L491" s="592"/>
      <c r="M491" s="592"/>
      <c r="N491" s="592"/>
      <c r="O491" s="592"/>
      <c r="P491" s="591"/>
      <c r="Q491" s="592"/>
      <c r="R491" s="592"/>
      <c r="S491" s="592"/>
      <c r="T491" s="592"/>
      <c r="U491" s="591"/>
      <c r="V491" s="598"/>
      <c r="W491" s="592"/>
      <c r="X491" s="592"/>
      <c r="Y491" s="592"/>
      <c r="Z491" s="592"/>
      <c r="AA491" s="592"/>
      <c r="AB491" s="601"/>
      <c r="AC491" s="601"/>
      <c r="AD491" s="602"/>
      <c r="AE491" s="601"/>
      <c r="AF491" s="601"/>
      <c r="AG491" s="605"/>
      <c r="AH491" s="605"/>
      <c r="AI491" s="605"/>
      <c r="AJ491" s="605"/>
      <c r="AK491" s="605"/>
      <c r="AL491" s="605"/>
      <c r="AM491" s="605"/>
      <c r="AN491" s="605"/>
      <c r="AO491" s="605"/>
      <c r="AP491" s="605"/>
      <c r="AQ491" s="605"/>
      <c r="AR491" s="605"/>
      <c r="AS491" s="605"/>
      <c r="AT491" s="605"/>
      <c r="AU491" s="605"/>
    </row>
    <row r="492" spans="1:47" ht="29.1" customHeight="1" thickBot="1" x14ac:dyDescent="0.3">
      <c r="A492" s="597"/>
      <c r="B492" s="592"/>
      <c r="C492" s="598"/>
      <c r="D492" s="592"/>
      <c r="E492" s="598"/>
      <c r="F492" s="591"/>
      <c r="G492" s="591"/>
      <c r="H492" s="599"/>
      <c r="I492" s="600"/>
      <c r="J492" s="600"/>
      <c r="K492" s="600"/>
      <c r="L492" s="592"/>
      <c r="M492" s="592"/>
      <c r="N492" s="592"/>
      <c r="O492" s="592"/>
      <c r="P492" s="591"/>
      <c r="Q492" s="592"/>
      <c r="R492" s="592"/>
      <c r="S492" s="592"/>
      <c r="T492" s="592"/>
      <c r="U492" s="591"/>
      <c r="V492" s="598"/>
      <c r="W492" s="592"/>
      <c r="X492" s="592"/>
      <c r="Y492" s="592"/>
      <c r="Z492" s="592"/>
      <c r="AA492" s="592"/>
      <c r="AB492" s="601"/>
      <c r="AC492" s="601"/>
      <c r="AD492" s="602"/>
      <c r="AE492" s="601"/>
      <c r="AF492" s="601"/>
      <c r="AG492" s="605"/>
      <c r="AH492" s="605"/>
      <c r="AI492" s="605"/>
      <c r="AJ492" s="605"/>
      <c r="AK492" s="605"/>
      <c r="AL492" s="605"/>
      <c r="AM492" s="605"/>
      <c r="AN492" s="605"/>
      <c r="AO492" s="605"/>
      <c r="AP492" s="605"/>
      <c r="AQ492" s="605"/>
      <c r="AR492" s="605"/>
      <c r="AS492" s="605"/>
      <c r="AT492" s="605"/>
      <c r="AU492" s="605"/>
    </row>
    <row r="493" spans="1:47" ht="29.1" customHeight="1" thickBot="1" x14ac:dyDescent="0.3">
      <c r="A493" s="597"/>
      <c r="B493" s="592"/>
      <c r="C493" s="598"/>
      <c r="D493" s="592"/>
      <c r="E493" s="598"/>
      <c r="F493" s="591"/>
      <c r="G493" s="591"/>
      <c r="H493" s="599"/>
      <c r="I493" s="600"/>
      <c r="J493" s="600"/>
      <c r="K493" s="600"/>
      <c r="L493" s="592"/>
      <c r="M493" s="592"/>
      <c r="N493" s="592"/>
      <c r="O493" s="592"/>
      <c r="P493" s="591"/>
      <c r="Q493" s="592"/>
      <c r="R493" s="592"/>
      <c r="S493" s="592"/>
      <c r="T493" s="592"/>
      <c r="U493" s="591"/>
      <c r="V493" s="598"/>
      <c r="W493" s="592"/>
      <c r="X493" s="592"/>
      <c r="Y493" s="592"/>
      <c r="Z493" s="592"/>
      <c r="AA493" s="592"/>
      <c r="AB493" s="601"/>
      <c r="AC493" s="601"/>
      <c r="AD493" s="602"/>
      <c r="AE493" s="601"/>
      <c r="AF493" s="601"/>
      <c r="AG493" s="605"/>
      <c r="AH493" s="605"/>
      <c r="AI493" s="605"/>
      <c r="AJ493" s="605"/>
      <c r="AK493" s="605"/>
      <c r="AL493" s="605"/>
      <c r="AM493" s="605"/>
      <c r="AN493" s="605"/>
      <c r="AO493" s="605"/>
      <c r="AP493" s="605"/>
      <c r="AQ493" s="605"/>
      <c r="AR493" s="605"/>
      <c r="AS493" s="605"/>
      <c r="AT493" s="605"/>
      <c r="AU493" s="605"/>
    </row>
    <row r="494" spans="1:47" ht="29.1" customHeight="1" thickBot="1" x14ac:dyDescent="0.3">
      <c r="A494" s="597"/>
      <c r="B494" s="592"/>
      <c r="C494" s="598"/>
      <c r="D494" s="592"/>
      <c r="E494" s="598"/>
      <c r="F494" s="591"/>
      <c r="G494" s="591"/>
      <c r="H494" s="599"/>
      <c r="I494" s="600"/>
      <c r="J494" s="600"/>
      <c r="K494" s="600"/>
      <c r="L494" s="592"/>
      <c r="M494" s="592"/>
      <c r="N494" s="592"/>
      <c r="O494" s="592"/>
      <c r="P494" s="591"/>
      <c r="Q494" s="592"/>
      <c r="R494" s="592"/>
      <c r="S494" s="592"/>
      <c r="T494" s="592"/>
      <c r="U494" s="591"/>
      <c r="V494" s="598"/>
      <c r="W494" s="592"/>
      <c r="X494" s="592"/>
      <c r="Y494" s="592"/>
      <c r="Z494" s="592"/>
      <c r="AA494" s="592"/>
      <c r="AB494" s="601"/>
      <c r="AC494" s="601"/>
      <c r="AD494" s="602"/>
      <c r="AE494" s="601"/>
      <c r="AF494" s="601"/>
      <c r="AG494" s="605"/>
      <c r="AH494" s="605"/>
      <c r="AI494" s="605"/>
      <c r="AJ494" s="605"/>
      <c r="AK494" s="605"/>
      <c r="AL494" s="605"/>
      <c r="AM494" s="605"/>
      <c r="AN494" s="605"/>
      <c r="AO494" s="605"/>
      <c r="AP494" s="605"/>
      <c r="AQ494" s="605"/>
      <c r="AR494" s="605"/>
      <c r="AS494" s="605"/>
      <c r="AT494" s="605"/>
      <c r="AU494" s="605"/>
    </row>
    <row r="495" spans="1:47" ht="29.1" customHeight="1" thickBot="1" x14ac:dyDescent="0.3">
      <c r="A495" s="597"/>
      <c r="B495" s="592"/>
      <c r="C495" s="598"/>
      <c r="D495" s="592"/>
      <c r="E495" s="598"/>
      <c r="F495" s="591"/>
      <c r="G495" s="591"/>
      <c r="H495" s="599"/>
      <c r="I495" s="600"/>
      <c r="J495" s="600"/>
      <c r="K495" s="600"/>
      <c r="L495" s="592"/>
      <c r="M495" s="592"/>
      <c r="N495" s="592"/>
      <c r="O495" s="592"/>
      <c r="P495" s="591"/>
      <c r="Q495" s="592"/>
      <c r="R495" s="592"/>
      <c r="S495" s="592"/>
      <c r="T495" s="592"/>
      <c r="U495" s="591"/>
      <c r="V495" s="598"/>
      <c r="W495" s="592"/>
      <c r="X495" s="592"/>
      <c r="Y495" s="592"/>
      <c r="Z495" s="592"/>
      <c r="AA495" s="592"/>
      <c r="AB495" s="601"/>
      <c r="AC495" s="601"/>
      <c r="AD495" s="602"/>
      <c r="AE495" s="601"/>
      <c r="AF495" s="601"/>
      <c r="AG495" s="605"/>
      <c r="AH495" s="605"/>
      <c r="AI495" s="605"/>
      <c r="AJ495" s="605"/>
      <c r="AK495" s="605"/>
      <c r="AL495" s="605"/>
      <c r="AM495" s="605"/>
      <c r="AN495" s="605"/>
      <c r="AO495" s="605"/>
      <c r="AP495" s="605"/>
      <c r="AQ495" s="605"/>
      <c r="AR495" s="605"/>
      <c r="AS495" s="605"/>
      <c r="AT495" s="605"/>
      <c r="AU495" s="605"/>
    </row>
    <row r="496" spans="1:47" ht="29.1" customHeight="1" thickBot="1" x14ac:dyDescent="0.3">
      <c r="A496" s="597"/>
      <c r="B496" s="592"/>
      <c r="C496" s="598"/>
      <c r="D496" s="592"/>
      <c r="E496" s="598"/>
      <c r="F496" s="591"/>
      <c r="G496" s="591"/>
      <c r="H496" s="599"/>
      <c r="I496" s="600"/>
      <c r="J496" s="600"/>
      <c r="K496" s="600"/>
      <c r="L496" s="592"/>
      <c r="M496" s="592"/>
      <c r="N496" s="592"/>
      <c r="O496" s="592"/>
      <c r="P496" s="591"/>
      <c r="Q496" s="592"/>
      <c r="R496" s="592"/>
      <c r="S496" s="592"/>
      <c r="T496" s="592"/>
      <c r="U496" s="591"/>
      <c r="V496" s="598"/>
      <c r="W496" s="592"/>
      <c r="X496" s="592"/>
      <c r="Y496" s="592"/>
      <c r="Z496" s="592"/>
      <c r="AA496" s="592"/>
      <c r="AB496" s="601"/>
      <c r="AC496" s="601"/>
      <c r="AD496" s="602"/>
      <c r="AE496" s="601"/>
      <c r="AF496" s="601"/>
      <c r="AG496" s="605"/>
      <c r="AH496" s="605"/>
      <c r="AI496" s="605"/>
      <c r="AJ496" s="605"/>
      <c r="AK496" s="605"/>
      <c r="AL496" s="605"/>
      <c r="AM496" s="605"/>
      <c r="AN496" s="605"/>
      <c r="AO496" s="605"/>
      <c r="AP496" s="605"/>
      <c r="AQ496" s="605"/>
      <c r="AR496" s="605"/>
      <c r="AS496" s="605"/>
      <c r="AT496" s="605"/>
      <c r="AU496" s="605"/>
    </row>
    <row r="497" spans="1:47" ht="29.1" customHeight="1" thickBot="1" x14ac:dyDescent="0.3">
      <c r="A497" s="597"/>
      <c r="B497" s="592"/>
      <c r="C497" s="598"/>
      <c r="D497" s="592"/>
      <c r="E497" s="598"/>
      <c r="F497" s="591"/>
      <c r="G497" s="591"/>
      <c r="H497" s="599"/>
      <c r="I497" s="600"/>
      <c r="J497" s="600"/>
      <c r="K497" s="600"/>
      <c r="L497" s="592"/>
      <c r="M497" s="592"/>
      <c r="N497" s="592"/>
      <c r="O497" s="592"/>
      <c r="P497" s="591"/>
      <c r="Q497" s="592"/>
      <c r="R497" s="592"/>
      <c r="S497" s="592"/>
      <c r="T497" s="592"/>
      <c r="U497" s="591"/>
      <c r="V497" s="598"/>
      <c r="W497" s="592"/>
      <c r="X497" s="592"/>
      <c r="Y497" s="592"/>
      <c r="Z497" s="592"/>
      <c r="AA497" s="592"/>
      <c r="AB497" s="601"/>
      <c r="AC497" s="601"/>
      <c r="AD497" s="602"/>
      <c r="AE497" s="601"/>
      <c r="AF497" s="601"/>
      <c r="AG497" s="605"/>
      <c r="AH497" s="605"/>
      <c r="AI497" s="605"/>
      <c r="AJ497" s="605"/>
      <c r="AK497" s="605"/>
      <c r="AL497" s="605"/>
      <c r="AM497" s="605"/>
      <c r="AN497" s="605"/>
      <c r="AO497" s="605"/>
      <c r="AP497" s="605"/>
      <c r="AQ497" s="605"/>
      <c r="AR497" s="605"/>
      <c r="AS497" s="605"/>
      <c r="AT497" s="605"/>
      <c r="AU497" s="605"/>
    </row>
    <row r="498" spans="1:47" ht="29.1" customHeight="1" thickBot="1" x14ac:dyDescent="0.3">
      <c r="A498" s="597"/>
      <c r="B498" s="592"/>
      <c r="C498" s="598"/>
      <c r="D498" s="592"/>
      <c r="E498" s="598"/>
      <c r="F498" s="591"/>
      <c r="G498" s="591"/>
      <c r="H498" s="599"/>
      <c r="I498" s="600"/>
      <c r="J498" s="600"/>
      <c r="K498" s="600"/>
      <c r="L498" s="592"/>
      <c r="M498" s="592"/>
      <c r="N498" s="592"/>
      <c r="O498" s="592"/>
      <c r="P498" s="591"/>
      <c r="Q498" s="592"/>
      <c r="R498" s="592"/>
      <c r="S498" s="592"/>
      <c r="T498" s="592"/>
      <c r="U498" s="591"/>
      <c r="V498" s="598"/>
      <c r="W498" s="592"/>
      <c r="X498" s="592"/>
      <c r="Y498" s="592"/>
      <c r="Z498" s="592"/>
      <c r="AA498" s="592"/>
      <c r="AB498" s="601"/>
      <c r="AC498" s="601"/>
      <c r="AD498" s="602"/>
      <c r="AE498" s="601"/>
      <c r="AF498" s="601"/>
      <c r="AG498" s="605"/>
      <c r="AH498" s="605"/>
      <c r="AI498" s="605"/>
      <c r="AJ498" s="605"/>
      <c r="AK498" s="605"/>
      <c r="AL498" s="605"/>
      <c r="AM498" s="605"/>
      <c r="AN498" s="605"/>
      <c r="AO498" s="605"/>
      <c r="AP498" s="605"/>
      <c r="AQ498" s="605"/>
      <c r="AR498" s="605"/>
      <c r="AS498" s="605"/>
      <c r="AT498" s="605"/>
      <c r="AU498" s="605"/>
    </row>
    <row r="499" spans="1:47" ht="29.1" customHeight="1" thickBot="1" x14ac:dyDescent="0.3">
      <c r="A499" s="597"/>
      <c r="B499" s="592"/>
      <c r="C499" s="598"/>
      <c r="D499" s="592"/>
      <c r="E499" s="598"/>
      <c r="F499" s="591"/>
      <c r="G499" s="591"/>
      <c r="H499" s="599"/>
      <c r="I499" s="600"/>
      <c r="J499" s="600"/>
      <c r="K499" s="600"/>
      <c r="L499" s="592"/>
      <c r="M499" s="592"/>
      <c r="N499" s="592"/>
      <c r="O499" s="592"/>
      <c r="P499" s="591"/>
      <c r="Q499" s="592"/>
      <c r="R499" s="592"/>
      <c r="S499" s="592"/>
      <c r="T499" s="592"/>
      <c r="U499" s="591"/>
      <c r="V499" s="598"/>
      <c r="W499" s="592"/>
      <c r="X499" s="592"/>
      <c r="Y499" s="592"/>
      <c r="Z499" s="592"/>
      <c r="AA499" s="592"/>
      <c r="AB499" s="601"/>
      <c r="AC499" s="601"/>
      <c r="AD499" s="602"/>
      <c r="AE499" s="601"/>
      <c r="AF499" s="601"/>
      <c r="AG499" s="605"/>
      <c r="AH499" s="605"/>
      <c r="AI499" s="605"/>
      <c r="AJ499" s="605"/>
      <c r="AK499" s="605"/>
      <c r="AL499" s="605"/>
      <c r="AM499" s="605"/>
      <c r="AN499" s="605"/>
      <c r="AO499" s="605"/>
      <c r="AP499" s="605"/>
      <c r="AQ499" s="605"/>
      <c r="AR499" s="605"/>
      <c r="AS499" s="605"/>
      <c r="AT499" s="605"/>
      <c r="AU499" s="605"/>
    </row>
    <row r="500" spans="1:47" ht="29.1" customHeight="1" thickBot="1" x14ac:dyDescent="0.3">
      <c r="A500" s="597"/>
      <c r="B500" s="592"/>
      <c r="C500" s="598"/>
      <c r="D500" s="592"/>
      <c r="E500" s="598"/>
      <c r="F500" s="591"/>
      <c r="G500" s="591"/>
      <c r="H500" s="599"/>
      <c r="I500" s="600"/>
      <c r="J500" s="600"/>
      <c r="K500" s="600"/>
      <c r="L500" s="592"/>
      <c r="M500" s="592"/>
      <c r="N500" s="592"/>
      <c r="O500" s="592"/>
      <c r="P500" s="591"/>
      <c r="Q500" s="592"/>
      <c r="R500" s="592"/>
      <c r="S500" s="592"/>
      <c r="T500" s="592"/>
      <c r="U500" s="591"/>
      <c r="V500" s="598"/>
      <c r="W500" s="592"/>
      <c r="X500" s="592"/>
      <c r="Y500" s="592"/>
      <c r="Z500" s="592"/>
      <c r="AA500" s="592"/>
      <c r="AB500" s="601"/>
      <c r="AC500" s="601"/>
      <c r="AD500" s="602"/>
      <c r="AE500" s="601"/>
      <c r="AF500" s="601"/>
      <c r="AG500" s="605"/>
      <c r="AH500" s="605"/>
      <c r="AI500" s="605"/>
      <c r="AJ500" s="605"/>
      <c r="AK500" s="605"/>
      <c r="AL500" s="605"/>
      <c r="AM500" s="605"/>
      <c r="AN500" s="605"/>
      <c r="AO500" s="605"/>
      <c r="AP500" s="605"/>
      <c r="AQ500" s="605"/>
      <c r="AR500" s="605"/>
      <c r="AS500" s="605"/>
      <c r="AT500" s="605"/>
      <c r="AU500" s="605"/>
    </row>
    <row r="501" spans="1:47" ht="29.1" customHeight="1" thickBot="1" x14ac:dyDescent="0.3">
      <c r="A501" s="597"/>
      <c r="B501" s="592"/>
      <c r="C501" s="598"/>
      <c r="D501" s="592"/>
      <c r="E501" s="598"/>
      <c r="F501" s="591"/>
      <c r="G501" s="591"/>
      <c r="H501" s="599"/>
      <c r="I501" s="600"/>
      <c r="J501" s="600"/>
      <c r="K501" s="600"/>
      <c r="L501" s="592"/>
      <c r="M501" s="592"/>
      <c r="N501" s="592"/>
      <c r="O501" s="592"/>
      <c r="P501" s="591"/>
      <c r="Q501" s="592"/>
      <c r="R501" s="592"/>
      <c r="S501" s="592"/>
      <c r="T501" s="592"/>
      <c r="U501" s="591"/>
      <c r="V501" s="598"/>
      <c r="W501" s="592"/>
      <c r="X501" s="592"/>
      <c r="Y501" s="592"/>
      <c r="Z501" s="592"/>
      <c r="AA501" s="592"/>
      <c r="AB501" s="601"/>
      <c r="AC501" s="601"/>
      <c r="AD501" s="602"/>
      <c r="AE501" s="601"/>
      <c r="AF501" s="601"/>
      <c r="AG501" s="605"/>
      <c r="AH501" s="605"/>
      <c r="AI501" s="605"/>
      <c r="AJ501" s="605"/>
      <c r="AK501" s="605"/>
      <c r="AL501" s="605"/>
      <c r="AM501" s="605"/>
      <c r="AN501" s="605"/>
      <c r="AO501" s="605"/>
      <c r="AP501" s="605"/>
      <c r="AQ501" s="605"/>
      <c r="AR501" s="605"/>
      <c r="AS501" s="605"/>
      <c r="AT501" s="605"/>
      <c r="AU501" s="605"/>
    </row>
    <row r="502" spans="1:47" ht="29.1" customHeight="1" thickBot="1" x14ac:dyDescent="0.3">
      <c r="A502" s="597"/>
      <c r="B502" s="592"/>
      <c r="C502" s="598"/>
      <c r="D502" s="592"/>
      <c r="E502" s="598"/>
      <c r="F502" s="591"/>
      <c r="G502" s="591"/>
      <c r="H502" s="599"/>
      <c r="I502" s="600"/>
      <c r="J502" s="600"/>
      <c r="K502" s="600"/>
      <c r="L502" s="592"/>
      <c r="M502" s="592"/>
      <c r="N502" s="592"/>
      <c r="O502" s="592"/>
      <c r="P502" s="591"/>
      <c r="Q502" s="592"/>
      <c r="R502" s="592"/>
      <c r="S502" s="592"/>
      <c r="T502" s="592"/>
      <c r="U502" s="591"/>
      <c r="V502" s="598"/>
      <c r="W502" s="592"/>
      <c r="X502" s="592"/>
      <c r="Y502" s="592"/>
      <c r="Z502" s="592"/>
      <c r="AA502" s="592"/>
      <c r="AB502" s="601"/>
      <c r="AC502" s="601"/>
      <c r="AD502" s="602"/>
      <c r="AE502" s="601"/>
      <c r="AF502" s="601"/>
      <c r="AG502" s="605"/>
      <c r="AH502" s="605"/>
      <c r="AI502" s="605"/>
      <c r="AJ502" s="605"/>
      <c r="AK502" s="605"/>
      <c r="AL502" s="605"/>
      <c r="AM502" s="605"/>
      <c r="AN502" s="605"/>
      <c r="AO502" s="605"/>
      <c r="AP502" s="605"/>
      <c r="AQ502" s="605"/>
      <c r="AR502" s="605"/>
      <c r="AS502" s="605"/>
      <c r="AT502" s="605"/>
      <c r="AU502" s="605"/>
    </row>
    <row r="503" spans="1:47" ht="29.1" customHeight="1" thickBot="1" x14ac:dyDescent="0.3">
      <c r="A503" s="597"/>
      <c r="B503" s="592"/>
      <c r="C503" s="598"/>
      <c r="D503" s="592"/>
      <c r="E503" s="598"/>
      <c r="F503" s="591"/>
      <c r="G503" s="591"/>
      <c r="H503" s="599"/>
      <c r="I503" s="600"/>
      <c r="J503" s="600"/>
      <c r="K503" s="600"/>
      <c r="L503" s="592"/>
      <c r="M503" s="592"/>
      <c r="N503" s="592"/>
      <c r="O503" s="592"/>
      <c r="P503" s="591"/>
      <c r="Q503" s="592"/>
      <c r="R503" s="592"/>
      <c r="S503" s="592"/>
      <c r="T503" s="592"/>
      <c r="U503" s="591"/>
      <c r="V503" s="598"/>
      <c r="W503" s="592"/>
      <c r="X503" s="592"/>
      <c r="Y503" s="592"/>
      <c r="Z503" s="592"/>
      <c r="AA503" s="592"/>
      <c r="AB503" s="601"/>
      <c r="AC503" s="601"/>
      <c r="AD503" s="602"/>
      <c r="AE503" s="601"/>
      <c r="AF503" s="601"/>
      <c r="AG503" s="605"/>
      <c r="AH503" s="605"/>
      <c r="AI503" s="605"/>
      <c r="AJ503" s="605"/>
      <c r="AK503" s="605"/>
      <c r="AL503" s="605"/>
      <c r="AM503" s="605"/>
      <c r="AN503" s="605"/>
      <c r="AO503" s="605"/>
      <c r="AP503" s="605"/>
      <c r="AQ503" s="605"/>
      <c r="AR503" s="605"/>
      <c r="AS503" s="605"/>
      <c r="AT503" s="605"/>
      <c r="AU503" s="605"/>
    </row>
    <row r="504" spans="1:47" ht="29.1" customHeight="1" thickBot="1" x14ac:dyDescent="0.3">
      <c r="A504" s="597"/>
      <c r="B504" s="592"/>
      <c r="C504" s="598"/>
      <c r="D504" s="592"/>
      <c r="E504" s="598"/>
      <c r="F504" s="591"/>
      <c r="G504" s="591"/>
      <c r="H504" s="599"/>
      <c r="I504" s="600"/>
      <c r="J504" s="600"/>
      <c r="K504" s="600"/>
      <c r="L504" s="592"/>
      <c r="M504" s="592"/>
      <c r="N504" s="592"/>
      <c r="O504" s="592"/>
      <c r="P504" s="591"/>
      <c r="Q504" s="592"/>
      <c r="R504" s="592"/>
      <c r="S504" s="592"/>
      <c r="T504" s="592"/>
      <c r="U504" s="591"/>
      <c r="V504" s="598"/>
      <c r="W504" s="592"/>
      <c r="X504" s="592"/>
      <c r="Y504" s="592"/>
      <c r="Z504" s="592"/>
      <c r="AA504" s="592"/>
      <c r="AB504" s="601"/>
      <c r="AC504" s="601"/>
      <c r="AD504" s="602"/>
      <c r="AE504" s="601"/>
      <c r="AF504" s="601"/>
      <c r="AG504" s="605"/>
      <c r="AH504" s="605"/>
      <c r="AI504" s="605"/>
      <c r="AJ504" s="605"/>
      <c r="AK504" s="605"/>
      <c r="AL504" s="605"/>
      <c r="AM504" s="605"/>
      <c r="AN504" s="605"/>
      <c r="AO504" s="605"/>
      <c r="AP504" s="605"/>
      <c r="AQ504" s="605"/>
      <c r="AR504" s="605"/>
      <c r="AS504" s="605"/>
      <c r="AT504" s="605"/>
      <c r="AU504" s="605"/>
    </row>
    <row r="505" spans="1:47" ht="29.1" customHeight="1" thickBot="1" x14ac:dyDescent="0.3">
      <c r="A505" s="597"/>
      <c r="B505" s="592"/>
      <c r="C505" s="598"/>
      <c r="D505" s="592"/>
      <c r="E505" s="598"/>
      <c r="F505" s="591"/>
      <c r="G505" s="591"/>
      <c r="H505" s="599"/>
      <c r="I505" s="600"/>
      <c r="J505" s="600"/>
      <c r="K505" s="600"/>
      <c r="L505" s="592"/>
      <c r="M505" s="592"/>
      <c r="N505" s="592"/>
      <c r="O505" s="592"/>
      <c r="P505" s="591"/>
      <c r="Q505" s="592"/>
      <c r="R505" s="592"/>
      <c r="S505" s="592"/>
      <c r="T505" s="592"/>
      <c r="U505" s="591"/>
      <c r="V505" s="598"/>
      <c r="W505" s="592"/>
      <c r="X505" s="592"/>
      <c r="Y505" s="592"/>
      <c r="Z505" s="592"/>
      <c r="AA505" s="592"/>
      <c r="AB505" s="601"/>
      <c r="AC505" s="601"/>
      <c r="AD505" s="602"/>
      <c r="AE505" s="601"/>
      <c r="AF505" s="601"/>
      <c r="AG505" s="605"/>
      <c r="AH505" s="605"/>
      <c r="AI505" s="605"/>
      <c r="AJ505" s="605"/>
      <c r="AK505" s="605"/>
      <c r="AL505" s="605"/>
      <c r="AM505" s="605"/>
      <c r="AN505" s="605"/>
      <c r="AO505" s="605"/>
      <c r="AP505" s="605"/>
      <c r="AQ505" s="605"/>
      <c r="AR505" s="605"/>
      <c r="AS505" s="605"/>
      <c r="AT505" s="605"/>
      <c r="AU505" s="605"/>
    </row>
    <row r="506" spans="1:47" ht="29.1" customHeight="1" thickBot="1" x14ac:dyDescent="0.3">
      <c r="A506" s="597"/>
      <c r="B506" s="592"/>
      <c r="C506" s="598"/>
      <c r="D506" s="592"/>
      <c r="E506" s="598"/>
      <c r="F506" s="591"/>
      <c r="G506" s="591"/>
      <c r="H506" s="599"/>
      <c r="I506" s="600"/>
      <c r="J506" s="600"/>
      <c r="K506" s="600"/>
      <c r="L506" s="592"/>
      <c r="M506" s="592"/>
      <c r="N506" s="592"/>
      <c r="O506" s="592"/>
      <c r="P506" s="591"/>
      <c r="Q506" s="592"/>
      <c r="R506" s="592"/>
      <c r="S506" s="592"/>
      <c r="T506" s="592"/>
      <c r="U506" s="591"/>
      <c r="V506" s="598"/>
      <c r="W506" s="592"/>
      <c r="X506" s="592"/>
      <c r="Y506" s="592"/>
      <c r="Z506" s="592"/>
      <c r="AA506" s="592"/>
      <c r="AB506" s="601"/>
      <c r="AC506" s="601"/>
      <c r="AD506" s="602"/>
      <c r="AE506" s="601"/>
      <c r="AF506" s="601"/>
      <c r="AG506" s="605"/>
      <c r="AH506" s="605"/>
      <c r="AI506" s="605"/>
      <c r="AJ506" s="605"/>
      <c r="AK506" s="605"/>
      <c r="AL506" s="605"/>
      <c r="AM506" s="605"/>
      <c r="AN506" s="605"/>
      <c r="AO506" s="605"/>
      <c r="AP506" s="605"/>
      <c r="AQ506" s="605"/>
      <c r="AR506" s="605"/>
      <c r="AS506" s="605"/>
      <c r="AT506" s="605"/>
      <c r="AU506" s="605"/>
    </row>
    <row r="507" spans="1:47" ht="29.1" customHeight="1" thickBot="1" x14ac:dyDescent="0.3">
      <c r="A507" s="597"/>
      <c r="B507" s="592"/>
      <c r="C507" s="598"/>
      <c r="D507" s="592"/>
      <c r="E507" s="598"/>
      <c r="F507" s="591"/>
      <c r="G507" s="591"/>
      <c r="H507" s="599"/>
      <c r="I507" s="600"/>
      <c r="J507" s="600"/>
      <c r="K507" s="600"/>
      <c r="L507" s="592"/>
      <c r="M507" s="592"/>
      <c r="N507" s="592"/>
      <c r="O507" s="592"/>
      <c r="P507" s="591"/>
      <c r="Q507" s="592"/>
      <c r="R507" s="592"/>
      <c r="S507" s="592"/>
      <c r="T507" s="592"/>
      <c r="U507" s="591"/>
      <c r="V507" s="598"/>
      <c r="W507" s="592"/>
      <c r="X507" s="592"/>
      <c r="Y507" s="592"/>
      <c r="Z507" s="592"/>
      <c r="AA507" s="592"/>
      <c r="AB507" s="601"/>
      <c r="AC507" s="601"/>
      <c r="AD507" s="602"/>
      <c r="AE507" s="601"/>
      <c r="AF507" s="601"/>
      <c r="AG507" s="605"/>
      <c r="AH507" s="605"/>
      <c r="AI507" s="605"/>
      <c r="AJ507" s="605"/>
      <c r="AK507" s="605"/>
      <c r="AL507" s="605"/>
      <c r="AM507" s="605"/>
      <c r="AN507" s="605"/>
      <c r="AO507" s="605"/>
      <c r="AP507" s="605"/>
      <c r="AQ507" s="605"/>
      <c r="AR507" s="605"/>
      <c r="AS507" s="605"/>
      <c r="AT507" s="605"/>
      <c r="AU507" s="605"/>
    </row>
    <row r="508" spans="1:47" ht="29.1" customHeight="1" thickBot="1" x14ac:dyDescent="0.3">
      <c r="A508" s="597"/>
      <c r="B508" s="592"/>
      <c r="C508" s="598"/>
      <c r="D508" s="592"/>
      <c r="E508" s="598"/>
      <c r="F508" s="591"/>
      <c r="G508" s="591"/>
      <c r="H508" s="599"/>
      <c r="I508" s="600"/>
      <c r="J508" s="600"/>
      <c r="K508" s="600"/>
      <c r="L508" s="592"/>
      <c r="M508" s="592"/>
      <c r="N508" s="592"/>
      <c r="O508" s="592"/>
      <c r="P508" s="591"/>
      <c r="Q508" s="592"/>
      <c r="R508" s="592"/>
      <c r="S508" s="592"/>
      <c r="T508" s="592"/>
      <c r="U508" s="591"/>
      <c r="V508" s="598"/>
      <c r="W508" s="592"/>
      <c r="X508" s="592"/>
      <c r="Y508" s="592"/>
      <c r="Z508" s="592"/>
      <c r="AA508" s="592"/>
      <c r="AB508" s="601"/>
      <c r="AC508" s="601"/>
      <c r="AD508" s="602"/>
      <c r="AE508" s="601"/>
      <c r="AF508" s="601"/>
      <c r="AG508" s="605"/>
      <c r="AH508" s="605"/>
      <c r="AI508" s="605"/>
      <c r="AJ508" s="605"/>
      <c r="AK508" s="605"/>
      <c r="AL508" s="605"/>
      <c r="AM508" s="605"/>
      <c r="AN508" s="605"/>
      <c r="AO508" s="605"/>
      <c r="AP508" s="605"/>
      <c r="AQ508" s="605"/>
      <c r="AR508" s="605"/>
      <c r="AS508" s="605"/>
      <c r="AT508" s="605"/>
      <c r="AU508" s="605"/>
    </row>
    <row r="509" spans="1:47" ht="29.1" customHeight="1" thickBot="1" x14ac:dyDescent="0.3">
      <c r="A509" s="597"/>
      <c r="B509" s="592"/>
      <c r="C509" s="598"/>
      <c r="D509" s="592"/>
      <c r="E509" s="598"/>
      <c r="F509" s="591"/>
      <c r="G509" s="591"/>
      <c r="H509" s="599"/>
      <c r="I509" s="600"/>
      <c r="J509" s="600"/>
      <c r="K509" s="600"/>
      <c r="L509" s="592"/>
      <c r="M509" s="592"/>
      <c r="N509" s="592"/>
      <c r="O509" s="592"/>
      <c r="P509" s="591"/>
      <c r="Q509" s="592"/>
      <c r="R509" s="592"/>
      <c r="S509" s="592"/>
      <c r="T509" s="592"/>
      <c r="U509" s="591"/>
      <c r="V509" s="598"/>
      <c r="W509" s="592"/>
      <c r="X509" s="592"/>
      <c r="Y509" s="592"/>
      <c r="Z509" s="592"/>
      <c r="AA509" s="592"/>
      <c r="AB509" s="601"/>
      <c r="AC509" s="601"/>
      <c r="AD509" s="602"/>
      <c r="AE509" s="601"/>
      <c r="AF509" s="601"/>
      <c r="AG509" s="605"/>
      <c r="AH509" s="605"/>
      <c r="AI509" s="605"/>
      <c r="AJ509" s="605"/>
      <c r="AK509" s="605"/>
      <c r="AL509" s="605"/>
      <c r="AM509" s="605"/>
      <c r="AN509" s="605"/>
      <c r="AO509" s="605"/>
      <c r="AP509" s="605"/>
      <c r="AQ509" s="605"/>
      <c r="AR509" s="605"/>
      <c r="AS509" s="605"/>
      <c r="AT509" s="605"/>
      <c r="AU509" s="605"/>
    </row>
    <row r="510" spans="1:47" ht="29.1" customHeight="1" thickBot="1" x14ac:dyDescent="0.3">
      <c r="A510" s="597"/>
      <c r="B510" s="592"/>
      <c r="C510" s="598"/>
      <c r="D510" s="592"/>
      <c r="E510" s="598"/>
      <c r="F510" s="591"/>
      <c r="G510" s="591"/>
      <c r="H510" s="599"/>
      <c r="I510" s="600"/>
      <c r="J510" s="600"/>
      <c r="K510" s="600"/>
      <c r="L510" s="592"/>
      <c r="M510" s="592"/>
      <c r="N510" s="592"/>
      <c r="O510" s="592"/>
      <c r="P510" s="591"/>
      <c r="Q510" s="592"/>
      <c r="R510" s="592"/>
      <c r="S510" s="592"/>
      <c r="T510" s="592"/>
      <c r="U510" s="591"/>
      <c r="V510" s="598"/>
      <c r="W510" s="592"/>
      <c r="X510" s="592"/>
      <c r="Y510" s="592"/>
      <c r="Z510" s="592"/>
      <c r="AA510" s="592"/>
      <c r="AB510" s="601"/>
      <c r="AC510" s="601"/>
      <c r="AD510" s="602"/>
      <c r="AE510" s="601"/>
      <c r="AF510" s="601"/>
      <c r="AG510" s="605"/>
      <c r="AH510" s="605"/>
      <c r="AI510" s="605"/>
      <c r="AJ510" s="605"/>
      <c r="AK510" s="605"/>
      <c r="AL510" s="605"/>
      <c r="AM510" s="605"/>
      <c r="AN510" s="605"/>
      <c r="AO510" s="605"/>
      <c r="AP510" s="605"/>
      <c r="AQ510" s="605"/>
      <c r="AR510" s="605"/>
      <c r="AS510" s="605"/>
      <c r="AT510" s="605"/>
      <c r="AU510" s="605"/>
    </row>
    <row r="511" spans="1:47" ht="29.1" customHeight="1" thickBot="1" x14ac:dyDescent="0.3">
      <c r="A511" s="597"/>
      <c r="B511" s="592"/>
      <c r="C511" s="598"/>
      <c r="D511" s="592"/>
      <c r="E511" s="598"/>
      <c r="F511" s="591"/>
      <c r="G511" s="591"/>
      <c r="H511" s="599"/>
      <c r="I511" s="600"/>
      <c r="J511" s="600"/>
      <c r="K511" s="600"/>
      <c r="L511" s="592"/>
      <c r="M511" s="592"/>
      <c r="N511" s="592"/>
      <c r="O511" s="592"/>
      <c r="P511" s="591"/>
      <c r="Q511" s="592"/>
      <c r="R511" s="592"/>
      <c r="S511" s="592"/>
      <c r="T511" s="592"/>
      <c r="U511" s="591"/>
      <c r="V511" s="598"/>
      <c r="W511" s="592"/>
      <c r="X511" s="592"/>
      <c r="Y511" s="592"/>
      <c r="Z511" s="592"/>
      <c r="AA511" s="592"/>
      <c r="AB511" s="601"/>
      <c r="AC511" s="601"/>
      <c r="AD511" s="602"/>
      <c r="AE511" s="601"/>
      <c r="AF511" s="601"/>
      <c r="AG511" s="605"/>
      <c r="AH511" s="605"/>
      <c r="AI511" s="605"/>
      <c r="AJ511" s="605"/>
      <c r="AK511" s="605"/>
      <c r="AL511" s="605"/>
      <c r="AM511" s="605"/>
      <c r="AN511" s="605"/>
      <c r="AO511" s="605"/>
      <c r="AP511" s="605"/>
      <c r="AQ511" s="605"/>
      <c r="AR511" s="605"/>
      <c r="AS511" s="605"/>
      <c r="AT511" s="605"/>
      <c r="AU511" s="605"/>
    </row>
    <row r="512" spans="1:47" ht="29.1" customHeight="1" thickBot="1" x14ac:dyDescent="0.3">
      <c r="A512" s="597"/>
      <c r="B512" s="592"/>
      <c r="C512" s="598"/>
      <c r="D512" s="592"/>
      <c r="E512" s="598"/>
      <c r="F512" s="591"/>
      <c r="G512" s="591"/>
      <c r="H512" s="599"/>
      <c r="I512" s="600"/>
      <c r="J512" s="600"/>
      <c r="K512" s="600"/>
      <c r="L512" s="592"/>
      <c r="M512" s="592"/>
      <c r="N512" s="592"/>
      <c r="O512" s="592"/>
      <c r="P512" s="591"/>
      <c r="Q512" s="592"/>
      <c r="R512" s="592"/>
      <c r="S512" s="592"/>
      <c r="T512" s="592"/>
      <c r="U512" s="591"/>
      <c r="V512" s="598"/>
      <c r="W512" s="592"/>
      <c r="X512" s="592"/>
      <c r="Y512" s="592"/>
      <c r="Z512" s="592"/>
      <c r="AA512" s="592"/>
      <c r="AB512" s="601"/>
      <c r="AC512" s="601"/>
      <c r="AD512" s="602"/>
      <c r="AE512" s="601"/>
      <c r="AF512" s="601"/>
      <c r="AG512" s="605"/>
      <c r="AH512" s="605"/>
      <c r="AI512" s="605"/>
      <c r="AJ512" s="605"/>
      <c r="AK512" s="605"/>
      <c r="AL512" s="605"/>
      <c r="AM512" s="605"/>
      <c r="AN512" s="605"/>
      <c r="AO512" s="605"/>
      <c r="AP512" s="605"/>
      <c r="AQ512" s="605"/>
      <c r="AR512" s="605"/>
      <c r="AS512" s="605"/>
      <c r="AT512" s="605"/>
      <c r="AU512" s="605"/>
    </row>
    <row r="513" spans="1:47" ht="29.1" customHeight="1" thickBot="1" x14ac:dyDescent="0.3">
      <c r="A513" s="597"/>
      <c r="B513" s="592"/>
      <c r="C513" s="598"/>
      <c r="D513" s="592"/>
      <c r="E513" s="598"/>
      <c r="F513" s="591"/>
      <c r="G513" s="591"/>
      <c r="H513" s="599"/>
      <c r="I513" s="600"/>
      <c r="J513" s="600"/>
      <c r="K513" s="600"/>
      <c r="L513" s="592"/>
      <c r="M513" s="592"/>
      <c r="N513" s="592"/>
      <c r="O513" s="592"/>
      <c r="P513" s="591"/>
      <c r="Q513" s="592"/>
      <c r="R513" s="592"/>
      <c r="S513" s="592"/>
      <c r="T513" s="592"/>
      <c r="U513" s="591"/>
      <c r="V513" s="598"/>
      <c r="W513" s="592"/>
      <c r="X513" s="592"/>
      <c r="Y513" s="592"/>
      <c r="Z513" s="592"/>
      <c r="AA513" s="592"/>
      <c r="AB513" s="601"/>
      <c r="AC513" s="601"/>
      <c r="AD513" s="602"/>
      <c r="AE513" s="601"/>
      <c r="AF513" s="601"/>
      <c r="AG513" s="605"/>
      <c r="AH513" s="605"/>
      <c r="AI513" s="605"/>
      <c r="AJ513" s="605"/>
      <c r="AK513" s="605"/>
      <c r="AL513" s="605"/>
      <c r="AM513" s="605"/>
      <c r="AN513" s="605"/>
      <c r="AO513" s="605"/>
      <c r="AP513" s="605"/>
      <c r="AQ513" s="605"/>
      <c r="AR513" s="605"/>
      <c r="AS513" s="605"/>
      <c r="AT513" s="605"/>
      <c r="AU513" s="605"/>
    </row>
    <row r="514" spans="1:47" ht="29.1" customHeight="1" thickBot="1" x14ac:dyDescent="0.3">
      <c r="A514" s="597"/>
      <c r="B514" s="592"/>
      <c r="C514" s="598"/>
      <c r="D514" s="592"/>
      <c r="E514" s="598"/>
      <c r="F514" s="591"/>
      <c r="G514" s="591"/>
      <c r="H514" s="599"/>
      <c r="I514" s="600"/>
      <c r="J514" s="600"/>
      <c r="K514" s="600"/>
      <c r="L514" s="592"/>
      <c r="M514" s="592"/>
      <c r="N514" s="592"/>
      <c r="O514" s="592"/>
      <c r="P514" s="591"/>
      <c r="Q514" s="592"/>
      <c r="R514" s="592"/>
      <c r="S514" s="592"/>
      <c r="T514" s="592"/>
      <c r="U514" s="591"/>
      <c r="V514" s="598"/>
      <c r="W514" s="592"/>
      <c r="X514" s="592"/>
      <c r="Y514" s="592"/>
      <c r="Z514" s="592"/>
      <c r="AA514" s="592"/>
      <c r="AB514" s="601"/>
      <c r="AC514" s="601"/>
      <c r="AD514" s="602"/>
      <c r="AE514" s="601"/>
      <c r="AF514" s="601"/>
      <c r="AG514" s="605"/>
      <c r="AH514" s="605"/>
      <c r="AI514" s="605"/>
      <c r="AJ514" s="605"/>
      <c r="AK514" s="605"/>
      <c r="AL514" s="605"/>
      <c r="AM514" s="605"/>
      <c r="AN514" s="605"/>
      <c r="AO514" s="605"/>
      <c r="AP514" s="605"/>
      <c r="AQ514" s="605"/>
      <c r="AR514" s="605"/>
      <c r="AS514" s="605"/>
      <c r="AT514" s="605"/>
      <c r="AU514" s="605"/>
    </row>
    <row r="515" spans="1:47" ht="29.1" customHeight="1" thickBot="1" x14ac:dyDescent="0.3">
      <c r="A515" s="597"/>
      <c r="B515" s="592"/>
      <c r="C515" s="598"/>
      <c r="D515" s="592"/>
      <c r="E515" s="598"/>
      <c r="F515" s="591"/>
      <c r="G515" s="591"/>
      <c r="H515" s="599"/>
      <c r="I515" s="600"/>
      <c r="J515" s="600"/>
      <c r="K515" s="600"/>
      <c r="L515" s="592"/>
      <c r="M515" s="592"/>
      <c r="N515" s="592"/>
      <c r="O515" s="592"/>
      <c r="P515" s="591"/>
      <c r="Q515" s="592"/>
      <c r="R515" s="592"/>
      <c r="S515" s="592"/>
      <c r="T515" s="592"/>
      <c r="U515" s="591"/>
      <c r="V515" s="598"/>
      <c r="W515" s="592"/>
      <c r="X515" s="592"/>
      <c r="Y515" s="592"/>
      <c r="Z515" s="592"/>
      <c r="AA515" s="592"/>
      <c r="AB515" s="601"/>
      <c r="AC515" s="601"/>
      <c r="AD515" s="602"/>
      <c r="AE515" s="601"/>
      <c r="AF515" s="601"/>
      <c r="AG515" s="605"/>
      <c r="AH515" s="605"/>
      <c r="AI515" s="605"/>
      <c r="AJ515" s="605"/>
      <c r="AK515" s="605"/>
      <c r="AL515" s="605"/>
      <c r="AM515" s="605"/>
      <c r="AN515" s="605"/>
      <c r="AO515" s="605"/>
      <c r="AP515" s="605"/>
      <c r="AQ515" s="605"/>
      <c r="AR515" s="605"/>
      <c r="AS515" s="605"/>
      <c r="AT515" s="605"/>
      <c r="AU515" s="605"/>
    </row>
    <row r="516" spans="1:47" ht="29.1" customHeight="1" thickBot="1" x14ac:dyDescent="0.3">
      <c r="A516" s="597"/>
      <c r="B516" s="592"/>
      <c r="C516" s="598"/>
      <c r="D516" s="592"/>
      <c r="E516" s="598"/>
      <c r="F516" s="591"/>
      <c r="G516" s="591"/>
      <c r="H516" s="599"/>
      <c r="I516" s="600"/>
      <c r="J516" s="600"/>
      <c r="K516" s="600"/>
      <c r="L516" s="592"/>
      <c r="M516" s="592"/>
      <c r="N516" s="592"/>
      <c r="O516" s="592"/>
      <c r="P516" s="591"/>
      <c r="Q516" s="592"/>
      <c r="R516" s="592"/>
      <c r="S516" s="592"/>
      <c r="T516" s="592"/>
      <c r="U516" s="591"/>
      <c r="V516" s="598"/>
      <c r="W516" s="592"/>
      <c r="X516" s="592"/>
      <c r="Y516" s="592"/>
      <c r="Z516" s="592"/>
      <c r="AA516" s="592"/>
      <c r="AB516" s="601"/>
      <c r="AC516" s="601"/>
      <c r="AD516" s="602"/>
      <c r="AE516" s="601"/>
      <c r="AF516" s="601"/>
      <c r="AG516" s="605"/>
      <c r="AH516" s="605"/>
      <c r="AI516" s="605"/>
      <c r="AJ516" s="605"/>
      <c r="AK516" s="605"/>
      <c r="AL516" s="605"/>
      <c r="AM516" s="605"/>
      <c r="AN516" s="605"/>
      <c r="AO516" s="605"/>
      <c r="AP516" s="605"/>
      <c r="AQ516" s="605"/>
      <c r="AR516" s="605"/>
      <c r="AS516" s="605"/>
      <c r="AT516" s="605"/>
      <c r="AU516" s="605"/>
    </row>
    <row r="517" spans="1:47" ht="29.1" customHeight="1" thickBot="1" x14ac:dyDescent="0.3">
      <c r="A517" s="597"/>
      <c r="B517" s="592"/>
      <c r="C517" s="598"/>
      <c r="D517" s="592"/>
      <c r="E517" s="598"/>
      <c r="F517" s="591"/>
      <c r="G517" s="591"/>
      <c r="H517" s="599"/>
      <c r="I517" s="600"/>
      <c r="J517" s="600"/>
      <c r="K517" s="600"/>
      <c r="L517" s="592"/>
      <c r="M517" s="592"/>
      <c r="N517" s="592"/>
      <c r="O517" s="592"/>
      <c r="P517" s="591"/>
      <c r="Q517" s="592"/>
      <c r="R517" s="592"/>
      <c r="S517" s="592"/>
      <c r="T517" s="592"/>
      <c r="U517" s="591"/>
      <c r="V517" s="598"/>
      <c r="W517" s="592"/>
      <c r="X517" s="592"/>
      <c r="Y517" s="592"/>
      <c r="Z517" s="592"/>
      <c r="AA517" s="592"/>
      <c r="AB517" s="601"/>
      <c r="AC517" s="601"/>
      <c r="AD517" s="602"/>
      <c r="AE517" s="601"/>
      <c r="AF517" s="601"/>
      <c r="AG517" s="605"/>
      <c r="AH517" s="605"/>
      <c r="AI517" s="605"/>
      <c r="AJ517" s="605"/>
      <c r="AK517" s="605"/>
      <c r="AL517" s="605"/>
      <c r="AM517" s="605"/>
      <c r="AN517" s="605"/>
      <c r="AO517" s="605"/>
      <c r="AP517" s="605"/>
      <c r="AQ517" s="605"/>
      <c r="AR517" s="605"/>
      <c r="AS517" s="605"/>
      <c r="AT517" s="605"/>
      <c r="AU517" s="605"/>
    </row>
    <row r="518" spans="1:47" ht="29.1" customHeight="1" thickBot="1" x14ac:dyDescent="0.3">
      <c r="A518" s="597"/>
      <c r="B518" s="592"/>
      <c r="C518" s="598"/>
      <c r="D518" s="592"/>
      <c r="E518" s="598"/>
      <c r="F518" s="591"/>
      <c r="G518" s="591"/>
      <c r="H518" s="599"/>
      <c r="I518" s="600"/>
      <c r="J518" s="600"/>
      <c r="K518" s="600"/>
      <c r="L518" s="592"/>
      <c r="M518" s="592"/>
      <c r="N518" s="592"/>
      <c r="O518" s="592"/>
      <c r="P518" s="591"/>
      <c r="Q518" s="592"/>
      <c r="R518" s="592"/>
      <c r="S518" s="592"/>
      <c r="T518" s="592"/>
      <c r="U518" s="591"/>
      <c r="V518" s="598"/>
      <c r="W518" s="592"/>
      <c r="X518" s="592"/>
      <c r="Y518" s="592"/>
      <c r="Z518" s="592"/>
      <c r="AA518" s="592"/>
      <c r="AB518" s="601"/>
      <c r="AC518" s="601"/>
      <c r="AD518" s="602"/>
      <c r="AE518" s="601"/>
      <c r="AF518" s="601"/>
      <c r="AG518" s="605"/>
      <c r="AH518" s="605"/>
      <c r="AI518" s="605"/>
      <c r="AJ518" s="605"/>
      <c r="AK518" s="605"/>
      <c r="AL518" s="605"/>
      <c r="AM518" s="605"/>
      <c r="AN518" s="605"/>
      <c r="AO518" s="605"/>
      <c r="AP518" s="605"/>
      <c r="AQ518" s="605"/>
      <c r="AR518" s="605"/>
      <c r="AS518" s="605"/>
      <c r="AT518" s="605"/>
      <c r="AU518" s="605"/>
    </row>
    <row r="519" spans="1:47" ht="29.1" customHeight="1" thickBot="1" x14ac:dyDescent="0.3">
      <c r="A519" s="597"/>
      <c r="B519" s="592"/>
      <c r="C519" s="598"/>
      <c r="D519" s="592"/>
      <c r="E519" s="598"/>
      <c r="F519" s="591"/>
      <c r="G519" s="591"/>
      <c r="H519" s="599"/>
      <c r="I519" s="600"/>
      <c r="J519" s="600"/>
      <c r="K519" s="600"/>
      <c r="L519" s="592"/>
      <c r="M519" s="592"/>
      <c r="N519" s="592"/>
      <c r="O519" s="592"/>
      <c r="P519" s="591"/>
      <c r="Q519" s="592"/>
      <c r="R519" s="592"/>
      <c r="S519" s="592"/>
      <c r="T519" s="592"/>
      <c r="U519" s="591"/>
      <c r="V519" s="598"/>
      <c r="W519" s="592"/>
      <c r="X519" s="592"/>
      <c r="Y519" s="592"/>
      <c r="Z519" s="592"/>
      <c r="AA519" s="592"/>
      <c r="AB519" s="601"/>
      <c r="AC519" s="601"/>
      <c r="AD519" s="602"/>
      <c r="AE519" s="601"/>
      <c r="AF519" s="601"/>
      <c r="AG519" s="605"/>
      <c r="AH519" s="605"/>
      <c r="AI519" s="605"/>
      <c r="AJ519" s="605"/>
      <c r="AK519" s="605"/>
      <c r="AL519" s="605"/>
      <c r="AM519" s="605"/>
      <c r="AN519" s="605"/>
      <c r="AO519" s="605"/>
      <c r="AP519" s="605"/>
      <c r="AQ519" s="605"/>
      <c r="AR519" s="605"/>
      <c r="AS519" s="605"/>
      <c r="AT519" s="605"/>
      <c r="AU519" s="605"/>
    </row>
    <row r="520" spans="1:47" ht="29.1" customHeight="1" thickBot="1" x14ac:dyDescent="0.3">
      <c r="A520" s="597"/>
      <c r="B520" s="592"/>
      <c r="C520" s="598"/>
      <c r="D520" s="592"/>
      <c r="E520" s="598"/>
      <c r="F520" s="591"/>
      <c r="G520" s="591"/>
      <c r="H520" s="599"/>
      <c r="I520" s="600"/>
      <c r="J520" s="600"/>
      <c r="K520" s="600"/>
      <c r="L520" s="592"/>
      <c r="M520" s="592"/>
      <c r="N520" s="592"/>
      <c r="O520" s="592"/>
      <c r="P520" s="591"/>
      <c r="Q520" s="592"/>
      <c r="R520" s="592"/>
      <c r="S520" s="592"/>
      <c r="T520" s="592"/>
      <c r="U520" s="591"/>
      <c r="V520" s="598"/>
      <c r="W520" s="592"/>
      <c r="X520" s="592"/>
      <c r="Y520" s="592"/>
      <c r="Z520" s="592"/>
      <c r="AA520" s="592"/>
      <c r="AB520" s="601"/>
      <c r="AC520" s="601"/>
      <c r="AD520" s="602"/>
      <c r="AE520" s="601"/>
      <c r="AF520" s="601"/>
      <c r="AG520" s="605"/>
      <c r="AH520" s="605"/>
      <c r="AI520" s="605"/>
      <c r="AJ520" s="605"/>
      <c r="AK520" s="605"/>
      <c r="AL520" s="605"/>
      <c r="AM520" s="605"/>
      <c r="AN520" s="605"/>
      <c r="AO520" s="605"/>
      <c r="AP520" s="605"/>
      <c r="AQ520" s="605"/>
      <c r="AR520" s="605"/>
      <c r="AS520" s="605"/>
      <c r="AT520" s="605"/>
      <c r="AU520" s="605"/>
    </row>
    <row r="521" spans="1:47" ht="29.1" customHeight="1" thickBot="1" x14ac:dyDescent="0.3">
      <c r="A521" s="597"/>
      <c r="B521" s="592"/>
      <c r="C521" s="598"/>
      <c r="D521" s="592"/>
      <c r="E521" s="598"/>
      <c r="F521" s="591"/>
      <c r="G521" s="591"/>
      <c r="H521" s="599"/>
      <c r="I521" s="600"/>
      <c r="J521" s="600"/>
      <c r="K521" s="600"/>
      <c r="L521" s="592"/>
      <c r="M521" s="592"/>
      <c r="N521" s="592"/>
      <c r="O521" s="592"/>
      <c r="P521" s="591"/>
      <c r="Q521" s="592"/>
      <c r="R521" s="592"/>
      <c r="S521" s="592"/>
      <c r="T521" s="592"/>
      <c r="U521" s="591"/>
      <c r="V521" s="598"/>
      <c r="W521" s="592"/>
      <c r="X521" s="592"/>
      <c r="Y521" s="592"/>
      <c r="Z521" s="592"/>
      <c r="AA521" s="592"/>
      <c r="AB521" s="601"/>
      <c r="AC521" s="601"/>
      <c r="AD521" s="602"/>
      <c r="AE521" s="601"/>
      <c r="AF521" s="601"/>
      <c r="AG521" s="605"/>
      <c r="AH521" s="605"/>
      <c r="AI521" s="605"/>
      <c r="AJ521" s="605"/>
      <c r="AK521" s="605"/>
      <c r="AL521" s="605"/>
      <c r="AM521" s="605"/>
      <c r="AN521" s="605"/>
      <c r="AO521" s="605"/>
      <c r="AP521" s="605"/>
      <c r="AQ521" s="605"/>
      <c r="AR521" s="605"/>
      <c r="AS521" s="605"/>
      <c r="AT521" s="605"/>
      <c r="AU521" s="605"/>
    </row>
    <row r="522" spans="1:47" ht="29.1" customHeight="1" thickBot="1" x14ac:dyDescent="0.3">
      <c r="A522" s="597"/>
      <c r="B522" s="592"/>
      <c r="C522" s="598"/>
      <c r="D522" s="592"/>
      <c r="E522" s="598"/>
      <c r="F522" s="591"/>
      <c r="G522" s="591"/>
      <c r="H522" s="599"/>
      <c r="I522" s="600"/>
      <c r="J522" s="600"/>
      <c r="K522" s="600"/>
      <c r="L522" s="592"/>
      <c r="M522" s="592"/>
      <c r="N522" s="592"/>
      <c r="O522" s="592"/>
      <c r="P522" s="591"/>
      <c r="Q522" s="592"/>
      <c r="R522" s="592"/>
      <c r="S522" s="592"/>
      <c r="T522" s="592"/>
      <c r="U522" s="591"/>
      <c r="V522" s="598"/>
      <c r="W522" s="592"/>
      <c r="X522" s="592"/>
      <c r="Y522" s="592"/>
      <c r="Z522" s="592"/>
      <c r="AA522" s="592"/>
      <c r="AB522" s="601"/>
      <c r="AC522" s="601"/>
      <c r="AD522" s="602"/>
      <c r="AE522" s="601"/>
      <c r="AF522" s="601"/>
      <c r="AG522" s="605"/>
      <c r="AH522" s="605"/>
      <c r="AI522" s="605"/>
      <c r="AJ522" s="605"/>
      <c r="AK522" s="605"/>
      <c r="AL522" s="605"/>
      <c r="AM522" s="605"/>
      <c r="AN522" s="605"/>
      <c r="AO522" s="605"/>
      <c r="AP522" s="605"/>
      <c r="AQ522" s="605"/>
      <c r="AR522" s="605"/>
      <c r="AS522" s="605"/>
      <c r="AT522" s="605"/>
      <c r="AU522" s="605"/>
    </row>
    <row r="523" spans="1:47" ht="29.1" customHeight="1" thickBot="1" x14ac:dyDescent="0.3">
      <c r="A523" s="597"/>
      <c r="B523" s="592"/>
      <c r="C523" s="598"/>
      <c r="D523" s="592"/>
      <c r="E523" s="598"/>
      <c r="F523" s="591"/>
      <c r="G523" s="591"/>
      <c r="H523" s="599"/>
      <c r="I523" s="600"/>
      <c r="J523" s="600"/>
      <c r="K523" s="600"/>
      <c r="L523" s="592"/>
      <c r="M523" s="592"/>
      <c r="N523" s="592"/>
      <c r="O523" s="592"/>
      <c r="P523" s="591"/>
      <c r="Q523" s="592"/>
      <c r="R523" s="592"/>
      <c r="S523" s="592"/>
      <c r="T523" s="592"/>
      <c r="U523" s="591"/>
      <c r="V523" s="598"/>
      <c r="W523" s="592"/>
      <c r="X523" s="592"/>
      <c r="Y523" s="592"/>
      <c r="Z523" s="592"/>
      <c r="AA523" s="592"/>
      <c r="AB523" s="601"/>
      <c r="AC523" s="601"/>
      <c r="AD523" s="602"/>
      <c r="AE523" s="601"/>
      <c r="AF523" s="601"/>
      <c r="AG523" s="605"/>
      <c r="AH523" s="605"/>
      <c r="AI523" s="605"/>
      <c r="AJ523" s="605"/>
      <c r="AK523" s="605"/>
      <c r="AL523" s="605"/>
      <c r="AM523" s="605"/>
      <c r="AN523" s="605"/>
      <c r="AO523" s="605"/>
      <c r="AP523" s="605"/>
      <c r="AQ523" s="605"/>
      <c r="AR523" s="605"/>
      <c r="AS523" s="605"/>
      <c r="AT523" s="605"/>
      <c r="AU523" s="605"/>
    </row>
    <row r="524" spans="1:47" ht="29.1" customHeight="1" thickBot="1" x14ac:dyDescent="0.3">
      <c r="A524" s="597"/>
      <c r="B524" s="592"/>
      <c r="C524" s="598"/>
      <c r="D524" s="592"/>
      <c r="E524" s="598"/>
      <c r="F524" s="591"/>
      <c r="G524" s="591"/>
      <c r="H524" s="599"/>
      <c r="I524" s="600"/>
      <c r="J524" s="600"/>
      <c r="K524" s="600"/>
      <c r="L524" s="592"/>
      <c r="M524" s="592"/>
      <c r="N524" s="592"/>
      <c r="O524" s="592"/>
      <c r="P524" s="591"/>
      <c r="Q524" s="592"/>
      <c r="R524" s="592"/>
      <c r="S524" s="592"/>
      <c r="T524" s="592"/>
      <c r="U524" s="591"/>
      <c r="V524" s="598"/>
      <c r="W524" s="592"/>
      <c r="X524" s="592"/>
      <c r="Y524" s="592"/>
      <c r="Z524" s="592"/>
      <c r="AA524" s="592"/>
      <c r="AB524" s="601"/>
      <c r="AC524" s="601"/>
      <c r="AD524" s="602"/>
      <c r="AE524" s="601"/>
      <c r="AF524" s="601"/>
      <c r="AG524" s="605"/>
      <c r="AH524" s="605"/>
      <c r="AI524" s="605"/>
      <c r="AJ524" s="605"/>
      <c r="AK524" s="605"/>
      <c r="AL524" s="605"/>
      <c r="AM524" s="605"/>
      <c r="AN524" s="605"/>
      <c r="AO524" s="605"/>
      <c r="AP524" s="605"/>
      <c r="AQ524" s="605"/>
      <c r="AR524" s="605"/>
      <c r="AS524" s="605"/>
      <c r="AT524" s="605"/>
      <c r="AU524" s="605"/>
    </row>
    <row r="525" spans="1:47" ht="29.1" customHeight="1" thickBot="1" x14ac:dyDescent="0.3">
      <c r="A525" s="597"/>
      <c r="B525" s="592"/>
      <c r="C525" s="598"/>
      <c r="D525" s="592"/>
      <c r="E525" s="598"/>
      <c r="F525" s="591"/>
      <c r="G525" s="591"/>
      <c r="H525" s="599"/>
      <c r="I525" s="600"/>
      <c r="J525" s="600"/>
      <c r="K525" s="600"/>
      <c r="L525" s="592"/>
      <c r="M525" s="592"/>
      <c r="N525" s="592"/>
      <c r="O525" s="592"/>
      <c r="P525" s="591"/>
      <c r="Q525" s="592"/>
      <c r="R525" s="592"/>
      <c r="S525" s="592"/>
      <c r="T525" s="592"/>
      <c r="U525" s="591"/>
      <c r="V525" s="598"/>
      <c r="W525" s="592"/>
      <c r="X525" s="592"/>
      <c r="Y525" s="592"/>
      <c r="Z525" s="592"/>
      <c r="AA525" s="592"/>
      <c r="AB525" s="601"/>
      <c r="AC525" s="601"/>
      <c r="AD525" s="602"/>
      <c r="AE525" s="601"/>
      <c r="AF525" s="601"/>
      <c r="AG525" s="605"/>
      <c r="AH525" s="605"/>
      <c r="AI525" s="605"/>
      <c r="AJ525" s="605"/>
      <c r="AK525" s="605"/>
      <c r="AL525" s="605"/>
      <c r="AM525" s="605"/>
      <c r="AN525" s="605"/>
      <c r="AO525" s="605"/>
      <c r="AP525" s="605"/>
      <c r="AQ525" s="605"/>
      <c r="AR525" s="605"/>
      <c r="AS525" s="605"/>
      <c r="AT525" s="605"/>
      <c r="AU525" s="605"/>
    </row>
    <row r="526" spans="1:47" ht="29.1" customHeight="1" thickBot="1" x14ac:dyDescent="0.3">
      <c r="A526" s="597"/>
      <c r="B526" s="592"/>
      <c r="C526" s="598"/>
      <c r="D526" s="592"/>
      <c r="E526" s="598"/>
      <c r="F526" s="591"/>
      <c r="G526" s="591"/>
      <c r="H526" s="599"/>
      <c r="I526" s="600"/>
      <c r="J526" s="600"/>
      <c r="K526" s="600"/>
      <c r="L526" s="592"/>
      <c r="M526" s="592"/>
      <c r="N526" s="592"/>
      <c r="O526" s="592"/>
      <c r="P526" s="591"/>
      <c r="Q526" s="592"/>
      <c r="R526" s="592"/>
      <c r="S526" s="592"/>
      <c r="T526" s="592"/>
      <c r="U526" s="591"/>
      <c r="V526" s="598"/>
      <c r="W526" s="592"/>
      <c r="X526" s="592"/>
      <c r="Y526" s="592"/>
      <c r="Z526" s="592"/>
      <c r="AA526" s="592"/>
      <c r="AB526" s="601"/>
      <c r="AC526" s="601"/>
      <c r="AD526" s="602"/>
      <c r="AE526" s="601"/>
      <c r="AF526" s="601"/>
      <c r="AG526" s="605"/>
      <c r="AH526" s="605"/>
      <c r="AI526" s="605"/>
      <c r="AJ526" s="605"/>
      <c r="AK526" s="605"/>
      <c r="AL526" s="605"/>
      <c r="AM526" s="605"/>
      <c r="AN526" s="605"/>
      <c r="AO526" s="605"/>
      <c r="AP526" s="605"/>
      <c r="AQ526" s="605"/>
      <c r="AR526" s="605"/>
      <c r="AS526" s="605"/>
      <c r="AT526" s="605"/>
      <c r="AU526" s="605"/>
    </row>
    <row r="527" spans="1:47" ht="29.1" customHeight="1" thickBot="1" x14ac:dyDescent="0.3">
      <c r="A527" s="597"/>
      <c r="B527" s="592"/>
      <c r="C527" s="598"/>
      <c r="D527" s="592"/>
      <c r="E527" s="598"/>
      <c r="F527" s="591"/>
      <c r="G527" s="591"/>
      <c r="H527" s="599"/>
      <c r="I527" s="600"/>
      <c r="J527" s="600"/>
      <c r="K527" s="600"/>
      <c r="L527" s="592"/>
      <c r="M527" s="592"/>
      <c r="N527" s="592"/>
      <c r="O527" s="592"/>
      <c r="P527" s="591"/>
      <c r="Q527" s="592"/>
      <c r="R527" s="592"/>
      <c r="S527" s="592"/>
      <c r="T527" s="592"/>
      <c r="U527" s="591"/>
      <c r="V527" s="598"/>
      <c r="W527" s="592"/>
      <c r="X527" s="592"/>
      <c r="Y527" s="592"/>
      <c r="Z527" s="592"/>
      <c r="AA527" s="592"/>
      <c r="AB527" s="601"/>
      <c r="AC527" s="601"/>
      <c r="AD527" s="602"/>
      <c r="AE527" s="601"/>
      <c r="AF527" s="601"/>
      <c r="AG527" s="605"/>
      <c r="AH527" s="605"/>
      <c r="AI527" s="605"/>
      <c r="AJ527" s="605"/>
      <c r="AK527" s="605"/>
      <c r="AL527" s="605"/>
      <c r="AM527" s="605"/>
      <c r="AN527" s="605"/>
      <c r="AO527" s="605"/>
      <c r="AP527" s="605"/>
      <c r="AQ527" s="605"/>
      <c r="AR527" s="605"/>
      <c r="AS527" s="605"/>
      <c r="AT527" s="605"/>
      <c r="AU527" s="605"/>
    </row>
    <row r="528" spans="1:47" ht="29.1" customHeight="1" thickBot="1" x14ac:dyDescent="0.3">
      <c r="A528" s="597"/>
      <c r="B528" s="592"/>
      <c r="C528" s="598"/>
      <c r="D528" s="592"/>
      <c r="E528" s="598"/>
      <c r="F528" s="591"/>
      <c r="G528" s="591"/>
      <c r="H528" s="599"/>
      <c r="I528" s="600"/>
      <c r="J528" s="600"/>
      <c r="K528" s="600"/>
      <c r="L528" s="592"/>
      <c r="M528" s="592"/>
      <c r="N528" s="592"/>
      <c r="O528" s="592"/>
      <c r="P528" s="591"/>
      <c r="Q528" s="592"/>
      <c r="R528" s="592"/>
      <c r="S528" s="592"/>
      <c r="T528" s="592"/>
      <c r="U528" s="591"/>
      <c r="V528" s="598"/>
      <c r="W528" s="592"/>
      <c r="X528" s="592"/>
      <c r="Y528" s="592"/>
      <c r="Z528" s="592"/>
      <c r="AA528" s="592"/>
      <c r="AB528" s="601"/>
      <c r="AC528" s="601"/>
      <c r="AD528" s="602"/>
      <c r="AE528" s="601"/>
      <c r="AF528" s="601"/>
      <c r="AG528" s="605"/>
      <c r="AH528" s="605"/>
      <c r="AI528" s="605"/>
      <c r="AJ528" s="605"/>
      <c r="AK528" s="605"/>
      <c r="AL528" s="605"/>
      <c r="AM528" s="605"/>
      <c r="AN528" s="605"/>
      <c r="AO528" s="605"/>
      <c r="AP528" s="605"/>
      <c r="AQ528" s="605"/>
      <c r="AR528" s="605"/>
      <c r="AS528" s="605"/>
      <c r="AT528" s="605"/>
      <c r="AU528" s="605"/>
    </row>
    <row r="529" spans="1:47" ht="29.1" customHeight="1" thickBot="1" x14ac:dyDescent="0.3">
      <c r="A529" s="597"/>
      <c r="B529" s="592"/>
      <c r="C529" s="598"/>
      <c r="D529" s="592"/>
      <c r="E529" s="598"/>
      <c r="F529" s="591"/>
      <c r="G529" s="591"/>
      <c r="H529" s="599"/>
      <c r="I529" s="600"/>
      <c r="J529" s="600"/>
      <c r="K529" s="600"/>
      <c r="L529" s="592"/>
      <c r="M529" s="592"/>
      <c r="N529" s="592"/>
      <c r="O529" s="592"/>
      <c r="P529" s="591"/>
      <c r="Q529" s="592"/>
      <c r="R529" s="592"/>
      <c r="S529" s="592"/>
      <c r="T529" s="592"/>
      <c r="U529" s="591"/>
      <c r="V529" s="598"/>
      <c r="W529" s="592"/>
      <c r="X529" s="592"/>
      <c r="Y529" s="592"/>
      <c r="Z529" s="592"/>
      <c r="AA529" s="592"/>
      <c r="AB529" s="601"/>
      <c r="AC529" s="601"/>
      <c r="AD529" s="602"/>
      <c r="AE529" s="601"/>
      <c r="AF529" s="601"/>
      <c r="AG529" s="605"/>
      <c r="AH529" s="605"/>
      <c r="AI529" s="605"/>
      <c r="AJ529" s="605"/>
      <c r="AK529" s="605"/>
      <c r="AL529" s="605"/>
      <c r="AM529" s="605"/>
      <c r="AN529" s="605"/>
      <c r="AO529" s="605"/>
      <c r="AP529" s="605"/>
      <c r="AQ529" s="605"/>
      <c r="AR529" s="605"/>
      <c r="AS529" s="605"/>
      <c r="AT529" s="605"/>
      <c r="AU529" s="605"/>
    </row>
    <row r="530" spans="1:47" ht="29.1" customHeight="1" thickBot="1" x14ac:dyDescent="0.3">
      <c r="A530" s="597"/>
      <c r="B530" s="592"/>
      <c r="C530" s="598"/>
      <c r="D530" s="592"/>
      <c r="E530" s="598"/>
      <c r="F530" s="591"/>
      <c r="G530" s="591"/>
      <c r="H530" s="599"/>
      <c r="I530" s="600"/>
      <c r="J530" s="600"/>
      <c r="K530" s="600"/>
      <c r="L530" s="592"/>
      <c r="M530" s="592"/>
      <c r="N530" s="592"/>
      <c r="O530" s="592"/>
      <c r="P530" s="591"/>
      <c r="Q530" s="592"/>
      <c r="R530" s="592"/>
      <c r="S530" s="592"/>
      <c r="T530" s="592"/>
      <c r="U530" s="591"/>
      <c r="V530" s="598"/>
      <c r="W530" s="592"/>
      <c r="X530" s="592"/>
      <c r="Y530" s="592"/>
      <c r="Z530" s="592"/>
      <c r="AA530" s="592"/>
      <c r="AB530" s="601"/>
      <c r="AC530" s="601"/>
      <c r="AD530" s="602"/>
      <c r="AE530" s="601"/>
      <c r="AF530" s="601"/>
      <c r="AG530" s="605"/>
      <c r="AH530" s="605"/>
      <c r="AI530" s="605"/>
      <c r="AJ530" s="605"/>
      <c r="AK530" s="605"/>
      <c r="AL530" s="605"/>
      <c r="AM530" s="605"/>
      <c r="AN530" s="605"/>
      <c r="AO530" s="605"/>
      <c r="AP530" s="605"/>
      <c r="AQ530" s="605"/>
      <c r="AR530" s="605"/>
      <c r="AS530" s="605"/>
      <c r="AT530" s="605"/>
      <c r="AU530" s="605"/>
    </row>
    <row r="531" spans="1:47" ht="29.1" customHeight="1" thickBot="1" x14ac:dyDescent="0.3">
      <c r="A531" s="597"/>
      <c r="B531" s="592"/>
      <c r="C531" s="598"/>
      <c r="D531" s="592"/>
      <c r="E531" s="598"/>
      <c r="F531" s="591"/>
      <c r="G531" s="591"/>
      <c r="H531" s="599"/>
      <c r="I531" s="600"/>
      <c r="J531" s="600"/>
      <c r="K531" s="600"/>
      <c r="L531" s="592"/>
      <c r="M531" s="592"/>
      <c r="N531" s="592"/>
      <c r="O531" s="592"/>
      <c r="P531" s="591"/>
      <c r="Q531" s="592"/>
      <c r="R531" s="592"/>
      <c r="S531" s="592"/>
      <c r="T531" s="592"/>
      <c r="U531" s="591"/>
      <c r="V531" s="598"/>
      <c r="W531" s="592"/>
      <c r="X531" s="592"/>
      <c r="Y531" s="592"/>
      <c r="Z531" s="592"/>
      <c r="AA531" s="592"/>
      <c r="AB531" s="601"/>
      <c r="AC531" s="601"/>
      <c r="AD531" s="602"/>
      <c r="AE531" s="601"/>
      <c r="AF531" s="601"/>
      <c r="AG531" s="605"/>
      <c r="AH531" s="605"/>
      <c r="AI531" s="605"/>
      <c r="AJ531" s="605"/>
      <c r="AK531" s="605"/>
      <c r="AL531" s="605"/>
      <c r="AM531" s="605"/>
      <c r="AN531" s="605"/>
      <c r="AO531" s="605"/>
      <c r="AP531" s="605"/>
      <c r="AQ531" s="605"/>
      <c r="AR531" s="605"/>
      <c r="AS531" s="605"/>
      <c r="AT531" s="605"/>
      <c r="AU531" s="605"/>
    </row>
    <row r="532" spans="1:47" ht="29.1" customHeight="1" thickBot="1" x14ac:dyDescent="0.3">
      <c r="A532" s="597"/>
      <c r="B532" s="592"/>
      <c r="C532" s="598"/>
      <c r="D532" s="592"/>
      <c r="E532" s="598"/>
      <c r="F532" s="591"/>
      <c r="G532" s="591"/>
      <c r="H532" s="599"/>
      <c r="I532" s="600"/>
      <c r="J532" s="600"/>
      <c r="K532" s="600"/>
      <c r="L532" s="592"/>
      <c r="M532" s="592"/>
      <c r="N532" s="592"/>
      <c r="O532" s="592"/>
      <c r="P532" s="591"/>
      <c r="Q532" s="592"/>
      <c r="R532" s="592"/>
      <c r="S532" s="592"/>
      <c r="T532" s="592"/>
      <c r="U532" s="591"/>
      <c r="V532" s="598"/>
      <c r="W532" s="592"/>
      <c r="X532" s="592"/>
      <c r="Y532" s="592"/>
      <c r="Z532" s="592"/>
      <c r="AA532" s="592"/>
      <c r="AB532" s="601"/>
      <c r="AC532" s="601"/>
      <c r="AD532" s="602"/>
      <c r="AE532" s="601"/>
      <c r="AF532" s="601"/>
      <c r="AG532" s="605"/>
      <c r="AH532" s="605"/>
      <c r="AI532" s="605"/>
      <c r="AJ532" s="605"/>
      <c r="AK532" s="605"/>
      <c r="AL532" s="605"/>
      <c r="AM532" s="605"/>
      <c r="AN532" s="605"/>
      <c r="AO532" s="605"/>
      <c r="AP532" s="605"/>
      <c r="AQ532" s="605"/>
      <c r="AR532" s="605"/>
      <c r="AS532" s="605"/>
      <c r="AT532" s="605"/>
      <c r="AU532" s="605"/>
    </row>
    <row r="533" spans="1:47" ht="29.1" customHeight="1" thickBot="1" x14ac:dyDescent="0.3">
      <c r="A533" s="597"/>
      <c r="B533" s="592"/>
      <c r="C533" s="598"/>
      <c r="D533" s="592"/>
      <c r="E533" s="598"/>
      <c r="F533" s="591"/>
      <c r="G533" s="591"/>
      <c r="H533" s="599"/>
      <c r="I533" s="600"/>
      <c r="J533" s="600"/>
      <c r="K533" s="600"/>
      <c r="L533" s="592"/>
      <c r="M533" s="592"/>
      <c r="N533" s="592"/>
      <c r="O533" s="592"/>
      <c r="P533" s="591"/>
      <c r="Q533" s="592"/>
      <c r="R533" s="592"/>
      <c r="S533" s="592"/>
      <c r="T533" s="592"/>
      <c r="U533" s="591"/>
      <c r="V533" s="598"/>
      <c r="W533" s="592"/>
      <c r="X533" s="592"/>
      <c r="Y533" s="592"/>
      <c r="Z533" s="592"/>
      <c r="AA533" s="592"/>
      <c r="AB533" s="601"/>
      <c r="AC533" s="601"/>
      <c r="AD533" s="602"/>
      <c r="AE533" s="601"/>
      <c r="AF533" s="601"/>
      <c r="AG533" s="605"/>
      <c r="AH533" s="605"/>
      <c r="AI533" s="605"/>
      <c r="AJ533" s="605"/>
      <c r="AK533" s="605"/>
      <c r="AL533" s="605"/>
      <c r="AM533" s="605"/>
      <c r="AN533" s="605"/>
      <c r="AO533" s="605"/>
      <c r="AP533" s="605"/>
      <c r="AQ533" s="605"/>
      <c r="AR533" s="605"/>
      <c r="AS533" s="605"/>
      <c r="AT533" s="605"/>
      <c r="AU533" s="605"/>
    </row>
    <row r="534" spans="1:47" ht="29.1" customHeight="1" thickBot="1" x14ac:dyDescent="0.3">
      <c r="A534" s="597"/>
      <c r="B534" s="592"/>
      <c r="C534" s="598"/>
      <c r="D534" s="592"/>
      <c r="E534" s="598"/>
      <c r="F534" s="591"/>
      <c r="G534" s="591"/>
      <c r="H534" s="599"/>
      <c r="I534" s="600"/>
      <c r="J534" s="600"/>
      <c r="K534" s="600"/>
      <c r="L534" s="592"/>
      <c r="M534" s="592"/>
      <c r="N534" s="592"/>
      <c r="O534" s="592"/>
      <c r="P534" s="591"/>
      <c r="Q534" s="592"/>
      <c r="R534" s="592"/>
      <c r="S534" s="592"/>
      <c r="T534" s="592"/>
      <c r="U534" s="591"/>
      <c r="V534" s="598"/>
      <c r="W534" s="592"/>
      <c r="X534" s="592"/>
      <c r="Y534" s="592"/>
      <c r="Z534" s="592"/>
      <c r="AA534" s="592"/>
      <c r="AB534" s="601"/>
      <c r="AC534" s="601"/>
      <c r="AD534" s="602"/>
      <c r="AE534" s="601"/>
      <c r="AF534" s="601"/>
      <c r="AG534" s="605"/>
      <c r="AH534" s="605"/>
      <c r="AI534" s="605"/>
      <c r="AJ534" s="605"/>
      <c r="AK534" s="605"/>
      <c r="AL534" s="605"/>
      <c r="AM534" s="605"/>
      <c r="AN534" s="605"/>
      <c r="AO534" s="605"/>
      <c r="AP534" s="605"/>
      <c r="AQ534" s="605"/>
      <c r="AR534" s="605"/>
      <c r="AS534" s="605"/>
      <c r="AT534" s="605"/>
      <c r="AU534" s="605"/>
    </row>
    <row r="535" spans="1:47" ht="29.1" customHeight="1" thickBot="1" x14ac:dyDescent="0.3">
      <c r="A535" s="597"/>
      <c r="B535" s="592"/>
      <c r="C535" s="598"/>
      <c r="D535" s="592"/>
      <c r="E535" s="598"/>
      <c r="F535" s="591"/>
      <c r="G535" s="591"/>
      <c r="H535" s="599"/>
      <c r="I535" s="600"/>
      <c r="J535" s="600"/>
      <c r="K535" s="600"/>
      <c r="L535" s="592"/>
      <c r="M535" s="592"/>
      <c r="N535" s="592"/>
      <c r="O535" s="592"/>
      <c r="P535" s="591"/>
      <c r="Q535" s="592"/>
      <c r="R535" s="592"/>
      <c r="S535" s="592"/>
      <c r="T535" s="592"/>
      <c r="U535" s="591"/>
      <c r="V535" s="598"/>
      <c r="W535" s="592"/>
      <c r="X535" s="592"/>
      <c r="Y535" s="592"/>
      <c r="Z535" s="592"/>
      <c r="AA535" s="592"/>
      <c r="AB535" s="601"/>
      <c r="AC535" s="601"/>
      <c r="AD535" s="602"/>
      <c r="AE535" s="601"/>
      <c r="AF535" s="601"/>
      <c r="AG535" s="605"/>
      <c r="AH535" s="605"/>
      <c r="AI535" s="605"/>
      <c r="AJ535" s="605"/>
      <c r="AK535" s="605"/>
      <c r="AL535" s="605"/>
      <c r="AM535" s="605"/>
      <c r="AN535" s="605"/>
      <c r="AO535" s="605"/>
      <c r="AP535" s="605"/>
      <c r="AQ535" s="605"/>
      <c r="AR535" s="605"/>
      <c r="AS535" s="605"/>
      <c r="AT535" s="605"/>
      <c r="AU535" s="605"/>
    </row>
    <row r="536" spans="1:47" ht="29.1" customHeight="1" thickBot="1" x14ac:dyDescent="0.3">
      <c r="A536" s="597"/>
      <c r="B536" s="592"/>
      <c r="C536" s="598"/>
      <c r="D536" s="592"/>
      <c r="E536" s="598"/>
      <c r="F536" s="591"/>
      <c r="G536" s="591"/>
      <c r="H536" s="599"/>
      <c r="I536" s="600"/>
      <c r="J536" s="600"/>
      <c r="K536" s="600"/>
      <c r="L536" s="592"/>
      <c r="M536" s="592"/>
      <c r="N536" s="592"/>
      <c r="O536" s="592"/>
      <c r="P536" s="591"/>
      <c r="Q536" s="592"/>
      <c r="R536" s="592"/>
      <c r="S536" s="592"/>
      <c r="T536" s="592"/>
      <c r="U536" s="591"/>
      <c r="V536" s="598"/>
      <c r="W536" s="592"/>
      <c r="X536" s="592"/>
      <c r="Y536" s="592"/>
      <c r="Z536" s="592"/>
      <c r="AA536" s="592"/>
      <c r="AB536" s="601"/>
      <c r="AC536" s="601"/>
      <c r="AD536" s="602"/>
      <c r="AE536" s="601"/>
      <c r="AF536" s="601"/>
      <c r="AG536" s="605"/>
      <c r="AH536" s="605"/>
      <c r="AI536" s="605"/>
      <c r="AJ536" s="605"/>
      <c r="AK536" s="605"/>
      <c r="AL536" s="605"/>
      <c r="AM536" s="605"/>
      <c r="AN536" s="605"/>
      <c r="AO536" s="605"/>
      <c r="AP536" s="605"/>
      <c r="AQ536" s="605"/>
      <c r="AR536" s="605"/>
      <c r="AS536" s="605"/>
      <c r="AT536" s="605"/>
      <c r="AU536" s="605"/>
    </row>
    <row r="537" spans="1:47" ht="29.1" customHeight="1" thickBot="1" x14ac:dyDescent="0.3">
      <c r="A537" s="597"/>
      <c r="B537" s="592"/>
      <c r="C537" s="598"/>
      <c r="D537" s="592"/>
      <c r="E537" s="598"/>
      <c r="F537" s="591"/>
      <c r="G537" s="591"/>
      <c r="H537" s="599"/>
      <c r="I537" s="600"/>
      <c r="J537" s="600"/>
      <c r="K537" s="600"/>
      <c r="L537" s="592"/>
      <c r="M537" s="592"/>
      <c r="N537" s="592"/>
      <c r="O537" s="592"/>
      <c r="P537" s="591"/>
      <c r="Q537" s="592"/>
      <c r="R537" s="592"/>
      <c r="S537" s="592"/>
      <c r="T537" s="592"/>
      <c r="U537" s="591"/>
      <c r="V537" s="598"/>
      <c r="W537" s="592"/>
      <c r="X537" s="592"/>
      <c r="Y537" s="592"/>
      <c r="Z537" s="592"/>
      <c r="AA537" s="592"/>
      <c r="AB537" s="601"/>
      <c r="AC537" s="601"/>
      <c r="AD537" s="602"/>
      <c r="AE537" s="601"/>
      <c r="AF537" s="601"/>
      <c r="AG537" s="605"/>
      <c r="AH537" s="605"/>
      <c r="AI537" s="605"/>
      <c r="AJ537" s="605"/>
      <c r="AK537" s="605"/>
      <c r="AL537" s="605"/>
      <c r="AM537" s="605"/>
      <c r="AN537" s="605"/>
      <c r="AO537" s="605"/>
      <c r="AP537" s="605"/>
      <c r="AQ537" s="605"/>
      <c r="AR537" s="605"/>
      <c r="AS537" s="605"/>
      <c r="AT537" s="605"/>
      <c r="AU537" s="605"/>
    </row>
    <row r="538" spans="1:47" ht="29.1" customHeight="1" thickBot="1" x14ac:dyDescent="0.3">
      <c r="A538" s="597"/>
      <c r="B538" s="592"/>
      <c r="C538" s="598"/>
      <c r="D538" s="592"/>
      <c r="E538" s="598"/>
      <c r="F538" s="591"/>
      <c r="G538" s="591"/>
      <c r="H538" s="599"/>
      <c r="I538" s="600"/>
      <c r="J538" s="600"/>
      <c r="K538" s="600"/>
      <c r="L538" s="592"/>
      <c r="M538" s="592"/>
      <c r="N538" s="592"/>
      <c r="O538" s="592"/>
      <c r="P538" s="591"/>
      <c r="Q538" s="592"/>
      <c r="R538" s="592"/>
      <c r="S538" s="592"/>
      <c r="T538" s="592"/>
      <c r="U538" s="591"/>
      <c r="V538" s="598"/>
      <c r="W538" s="592"/>
      <c r="X538" s="592"/>
      <c r="Y538" s="592"/>
      <c r="Z538" s="592"/>
      <c r="AA538" s="592"/>
      <c r="AB538" s="601"/>
      <c r="AC538" s="601"/>
      <c r="AD538" s="602"/>
      <c r="AE538" s="601"/>
      <c r="AF538" s="601"/>
      <c r="AG538" s="605"/>
      <c r="AH538" s="605"/>
      <c r="AI538" s="605"/>
      <c r="AJ538" s="605"/>
      <c r="AK538" s="605"/>
      <c r="AL538" s="605"/>
      <c r="AM538" s="605"/>
      <c r="AN538" s="605"/>
      <c r="AO538" s="605"/>
      <c r="AP538" s="605"/>
      <c r="AQ538" s="605"/>
      <c r="AR538" s="605"/>
      <c r="AS538" s="605"/>
      <c r="AT538" s="605"/>
      <c r="AU538" s="605"/>
    </row>
    <row r="539" spans="1:47" ht="29.1" customHeight="1" thickBot="1" x14ac:dyDescent="0.3">
      <c r="A539" s="597"/>
      <c r="B539" s="592"/>
      <c r="C539" s="598"/>
      <c r="D539" s="592"/>
      <c r="E539" s="598"/>
      <c r="F539" s="591"/>
      <c r="G539" s="591"/>
      <c r="H539" s="599"/>
      <c r="I539" s="600"/>
      <c r="J539" s="600"/>
      <c r="K539" s="600"/>
      <c r="L539" s="592"/>
      <c r="M539" s="592"/>
      <c r="N539" s="592"/>
      <c r="O539" s="592"/>
      <c r="P539" s="591"/>
      <c r="Q539" s="592"/>
      <c r="R539" s="592"/>
      <c r="S539" s="592"/>
      <c r="T539" s="592"/>
      <c r="U539" s="591"/>
      <c r="V539" s="598"/>
      <c r="W539" s="592"/>
      <c r="X539" s="592"/>
      <c r="Y539" s="592"/>
      <c r="Z539" s="592"/>
      <c r="AA539" s="592"/>
      <c r="AB539" s="601"/>
      <c r="AC539" s="601"/>
      <c r="AD539" s="602"/>
      <c r="AE539" s="601"/>
      <c r="AF539" s="601"/>
      <c r="AG539" s="605"/>
      <c r="AH539" s="605"/>
      <c r="AI539" s="605"/>
      <c r="AJ539" s="605"/>
      <c r="AK539" s="605"/>
      <c r="AL539" s="605"/>
      <c r="AM539" s="605"/>
      <c r="AN539" s="605"/>
      <c r="AO539" s="605"/>
      <c r="AP539" s="605"/>
      <c r="AQ539" s="605"/>
      <c r="AR539" s="605"/>
      <c r="AS539" s="605"/>
      <c r="AT539" s="605"/>
      <c r="AU539" s="605"/>
    </row>
    <row r="540" spans="1:47" ht="29.1" customHeight="1" thickBot="1" x14ac:dyDescent="0.3">
      <c r="A540" s="597"/>
      <c r="B540" s="592"/>
      <c r="C540" s="598"/>
      <c r="D540" s="592"/>
      <c r="E540" s="598"/>
      <c r="F540" s="591"/>
      <c r="G540" s="591"/>
      <c r="H540" s="599"/>
      <c r="I540" s="600"/>
      <c r="J540" s="600"/>
      <c r="K540" s="600"/>
      <c r="L540" s="592"/>
      <c r="M540" s="592"/>
      <c r="N540" s="592"/>
      <c r="O540" s="592"/>
      <c r="P540" s="591"/>
      <c r="Q540" s="592"/>
      <c r="R540" s="592"/>
      <c r="S540" s="592"/>
      <c r="T540" s="592"/>
      <c r="U540" s="591"/>
      <c r="V540" s="598"/>
      <c r="W540" s="592"/>
      <c r="X540" s="592"/>
      <c r="Y540" s="592"/>
      <c r="Z540" s="592"/>
      <c r="AA540" s="592"/>
      <c r="AB540" s="601"/>
      <c r="AC540" s="601"/>
      <c r="AD540" s="602"/>
      <c r="AE540" s="601"/>
      <c r="AF540" s="601"/>
      <c r="AG540" s="605"/>
      <c r="AH540" s="605"/>
      <c r="AI540" s="605"/>
      <c r="AJ540" s="605"/>
      <c r="AK540" s="605"/>
      <c r="AL540" s="605"/>
      <c r="AM540" s="605"/>
      <c r="AN540" s="605"/>
      <c r="AO540" s="605"/>
      <c r="AP540" s="605"/>
      <c r="AQ540" s="605"/>
      <c r="AR540" s="605"/>
      <c r="AS540" s="605"/>
      <c r="AT540" s="605"/>
      <c r="AU540" s="605"/>
    </row>
    <row r="541" spans="1:47" ht="29.1" customHeight="1" thickBot="1" x14ac:dyDescent="0.3">
      <c r="A541" s="597"/>
      <c r="B541" s="592"/>
      <c r="C541" s="598"/>
      <c r="D541" s="592"/>
      <c r="E541" s="598"/>
      <c r="F541" s="591"/>
      <c r="G541" s="591"/>
      <c r="H541" s="599"/>
      <c r="I541" s="600"/>
      <c r="J541" s="600"/>
      <c r="K541" s="600"/>
      <c r="L541" s="592"/>
      <c r="M541" s="592"/>
      <c r="N541" s="592"/>
      <c r="O541" s="592"/>
      <c r="P541" s="591"/>
      <c r="Q541" s="592"/>
      <c r="R541" s="592"/>
      <c r="S541" s="592"/>
      <c r="T541" s="592"/>
      <c r="U541" s="591"/>
      <c r="V541" s="598"/>
      <c r="W541" s="592"/>
      <c r="X541" s="592"/>
      <c r="Y541" s="592"/>
      <c r="Z541" s="592"/>
      <c r="AA541" s="592"/>
      <c r="AB541" s="601"/>
      <c r="AC541" s="601"/>
      <c r="AD541" s="602"/>
      <c r="AE541" s="601"/>
      <c r="AF541" s="601"/>
      <c r="AG541" s="605"/>
      <c r="AH541" s="605"/>
      <c r="AI541" s="605"/>
      <c r="AJ541" s="605"/>
      <c r="AK541" s="605"/>
      <c r="AL541" s="605"/>
      <c r="AM541" s="605"/>
      <c r="AN541" s="605"/>
      <c r="AO541" s="605"/>
      <c r="AP541" s="605"/>
      <c r="AQ541" s="605"/>
      <c r="AR541" s="605"/>
      <c r="AS541" s="605"/>
      <c r="AT541" s="605"/>
      <c r="AU541" s="605"/>
    </row>
    <row r="542" spans="1:47" ht="29.1" customHeight="1" thickBot="1" x14ac:dyDescent="0.3">
      <c r="A542" s="597"/>
      <c r="B542" s="592"/>
      <c r="C542" s="598"/>
      <c r="D542" s="592"/>
      <c r="E542" s="598"/>
      <c r="F542" s="591"/>
      <c r="G542" s="591"/>
      <c r="H542" s="599"/>
      <c r="I542" s="600"/>
      <c r="J542" s="600"/>
      <c r="K542" s="600"/>
      <c r="L542" s="592"/>
      <c r="M542" s="592"/>
      <c r="N542" s="592"/>
      <c r="O542" s="592"/>
      <c r="P542" s="591"/>
      <c r="Q542" s="592"/>
      <c r="R542" s="592"/>
      <c r="S542" s="592"/>
      <c r="T542" s="592"/>
      <c r="U542" s="591"/>
      <c r="V542" s="598"/>
      <c r="W542" s="592"/>
      <c r="X542" s="592"/>
      <c r="Y542" s="592"/>
      <c r="Z542" s="592"/>
      <c r="AA542" s="592"/>
      <c r="AB542" s="601"/>
      <c r="AC542" s="601"/>
      <c r="AD542" s="602"/>
      <c r="AE542" s="601"/>
      <c r="AF542" s="601"/>
      <c r="AG542" s="605"/>
      <c r="AH542" s="605"/>
      <c r="AI542" s="605"/>
      <c r="AJ542" s="605"/>
      <c r="AK542" s="605"/>
      <c r="AL542" s="605"/>
      <c r="AM542" s="605"/>
      <c r="AN542" s="605"/>
      <c r="AO542" s="605"/>
      <c r="AP542" s="605"/>
      <c r="AQ542" s="605"/>
      <c r="AR542" s="605"/>
      <c r="AS542" s="605"/>
      <c r="AT542" s="605"/>
      <c r="AU542" s="605"/>
    </row>
    <row r="543" spans="1:47" ht="29.1" customHeight="1" thickBot="1" x14ac:dyDescent="0.3">
      <c r="A543" s="597"/>
      <c r="B543" s="592"/>
      <c r="C543" s="598"/>
      <c r="D543" s="592"/>
      <c r="E543" s="598"/>
      <c r="F543" s="591"/>
      <c r="G543" s="591"/>
      <c r="H543" s="599"/>
      <c r="I543" s="600"/>
      <c r="J543" s="600"/>
      <c r="K543" s="600"/>
      <c r="L543" s="592"/>
      <c r="M543" s="592"/>
      <c r="N543" s="592"/>
      <c r="O543" s="592"/>
      <c r="P543" s="591"/>
      <c r="Q543" s="592"/>
      <c r="R543" s="592"/>
      <c r="S543" s="592"/>
      <c r="T543" s="592"/>
      <c r="U543" s="591"/>
      <c r="V543" s="598"/>
      <c r="W543" s="592"/>
      <c r="X543" s="592"/>
      <c r="Y543" s="592"/>
      <c r="Z543" s="592"/>
      <c r="AA543" s="592"/>
      <c r="AB543" s="601"/>
      <c r="AC543" s="601"/>
      <c r="AD543" s="602"/>
      <c r="AE543" s="601"/>
      <c r="AF543" s="601"/>
      <c r="AG543" s="605"/>
      <c r="AH543" s="605"/>
      <c r="AI543" s="605"/>
      <c r="AJ543" s="605"/>
      <c r="AK543" s="605"/>
      <c r="AL543" s="605"/>
      <c r="AM543" s="605"/>
      <c r="AN543" s="605"/>
      <c r="AO543" s="605"/>
      <c r="AP543" s="605"/>
      <c r="AQ543" s="605"/>
      <c r="AR543" s="605"/>
      <c r="AS543" s="605"/>
      <c r="AT543" s="605"/>
      <c r="AU543" s="605"/>
    </row>
    <row r="544" spans="1:47" ht="29.1" customHeight="1" thickBot="1" x14ac:dyDescent="0.3">
      <c r="A544" s="597"/>
      <c r="B544" s="592"/>
      <c r="C544" s="598"/>
      <c r="D544" s="592"/>
      <c r="E544" s="598"/>
      <c r="F544" s="591"/>
      <c r="G544" s="591"/>
      <c r="H544" s="599"/>
      <c r="I544" s="600"/>
      <c r="J544" s="600"/>
      <c r="K544" s="600"/>
      <c r="L544" s="592"/>
      <c r="M544" s="592"/>
      <c r="N544" s="592"/>
      <c r="O544" s="592"/>
      <c r="P544" s="591"/>
      <c r="Q544" s="592"/>
      <c r="R544" s="592"/>
      <c r="S544" s="592"/>
      <c r="T544" s="592"/>
      <c r="U544" s="591"/>
      <c r="V544" s="598"/>
      <c r="W544" s="592"/>
      <c r="X544" s="592"/>
      <c r="Y544" s="592"/>
      <c r="Z544" s="592"/>
      <c r="AA544" s="592"/>
      <c r="AB544" s="601"/>
      <c r="AC544" s="601"/>
      <c r="AD544" s="602"/>
      <c r="AE544" s="601"/>
      <c r="AF544" s="601"/>
      <c r="AG544" s="605"/>
      <c r="AH544" s="605"/>
      <c r="AI544" s="605"/>
      <c r="AJ544" s="605"/>
      <c r="AK544" s="605"/>
      <c r="AL544" s="605"/>
      <c r="AM544" s="605"/>
      <c r="AN544" s="605"/>
      <c r="AO544" s="605"/>
      <c r="AP544" s="605"/>
      <c r="AQ544" s="605"/>
      <c r="AR544" s="605"/>
      <c r="AS544" s="605"/>
      <c r="AT544" s="605"/>
      <c r="AU544" s="605"/>
    </row>
    <row r="545" spans="1:47" ht="29.1" customHeight="1" thickBot="1" x14ac:dyDescent="0.3">
      <c r="A545" s="597"/>
      <c r="B545" s="592"/>
      <c r="C545" s="598"/>
      <c r="D545" s="592"/>
      <c r="E545" s="598"/>
      <c r="F545" s="591"/>
      <c r="G545" s="591"/>
      <c r="H545" s="599"/>
      <c r="I545" s="600"/>
      <c r="J545" s="600"/>
      <c r="K545" s="600"/>
      <c r="L545" s="592"/>
      <c r="M545" s="592"/>
      <c r="N545" s="592"/>
      <c r="O545" s="592"/>
      <c r="P545" s="591"/>
      <c r="Q545" s="592"/>
      <c r="R545" s="592"/>
      <c r="S545" s="592"/>
      <c r="T545" s="592"/>
      <c r="U545" s="591"/>
      <c r="V545" s="598"/>
      <c r="W545" s="592"/>
      <c r="X545" s="592"/>
      <c r="Y545" s="592"/>
      <c r="Z545" s="592"/>
      <c r="AA545" s="592"/>
      <c r="AB545" s="601"/>
      <c r="AC545" s="601"/>
      <c r="AD545" s="602"/>
      <c r="AE545" s="601"/>
      <c r="AF545" s="601"/>
      <c r="AG545" s="605"/>
      <c r="AH545" s="605"/>
      <c r="AI545" s="605"/>
      <c r="AJ545" s="605"/>
      <c r="AK545" s="605"/>
      <c r="AL545" s="605"/>
      <c r="AM545" s="605"/>
      <c r="AN545" s="605"/>
      <c r="AO545" s="605"/>
      <c r="AP545" s="605"/>
      <c r="AQ545" s="605"/>
      <c r="AR545" s="605"/>
      <c r="AS545" s="605"/>
      <c r="AT545" s="605"/>
      <c r="AU545" s="605"/>
    </row>
    <row r="546" spans="1:47" ht="29.1" customHeight="1" thickBot="1" x14ac:dyDescent="0.3">
      <c r="A546" s="597"/>
      <c r="B546" s="592"/>
      <c r="C546" s="598"/>
      <c r="D546" s="592"/>
      <c r="E546" s="598"/>
      <c r="F546" s="591"/>
      <c r="G546" s="591"/>
      <c r="H546" s="599"/>
      <c r="I546" s="600"/>
      <c r="J546" s="600"/>
      <c r="K546" s="600"/>
      <c r="L546" s="592"/>
      <c r="M546" s="592"/>
      <c r="N546" s="592"/>
      <c r="O546" s="592"/>
      <c r="P546" s="591"/>
      <c r="Q546" s="592"/>
      <c r="R546" s="592"/>
      <c r="S546" s="592"/>
      <c r="T546" s="592"/>
      <c r="U546" s="591"/>
      <c r="V546" s="598"/>
      <c r="W546" s="592"/>
      <c r="X546" s="592"/>
      <c r="Y546" s="592"/>
      <c r="Z546" s="592"/>
      <c r="AA546" s="592"/>
      <c r="AB546" s="601"/>
      <c r="AC546" s="601"/>
      <c r="AD546" s="602"/>
      <c r="AE546" s="601"/>
      <c r="AF546" s="601"/>
      <c r="AG546" s="605"/>
      <c r="AH546" s="605"/>
      <c r="AI546" s="605"/>
      <c r="AJ546" s="605"/>
      <c r="AK546" s="605"/>
      <c r="AL546" s="605"/>
      <c r="AM546" s="605"/>
      <c r="AN546" s="605"/>
      <c r="AO546" s="605"/>
      <c r="AP546" s="605"/>
      <c r="AQ546" s="605"/>
      <c r="AR546" s="605"/>
      <c r="AS546" s="605"/>
      <c r="AT546" s="605"/>
      <c r="AU546" s="605"/>
    </row>
    <row r="547" spans="1:47" ht="29.1" customHeight="1" thickBot="1" x14ac:dyDescent="0.3">
      <c r="A547" s="597"/>
      <c r="B547" s="592"/>
      <c r="C547" s="598"/>
      <c r="D547" s="592"/>
      <c r="E547" s="598"/>
      <c r="F547" s="591"/>
      <c r="G547" s="591"/>
      <c r="H547" s="599"/>
      <c r="I547" s="600"/>
      <c r="J547" s="600"/>
      <c r="K547" s="600"/>
      <c r="L547" s="592"/>
      <c r="M547" s="592"/>
      <c r="N547" s="592"/>
      <c r="O547" s="592"/>
      <c r="P547" s="591"/>
      <c r="Q547" s="592"/>
      <c r="R547" s="592"/>
      <c r="S547" s="592"/>
      <c r="T547" s="592"/>
      <c r="U547" s="591"/>
      <c r="V547" s="598"/>
      <c r="W547" s="592"/>
      <c r="X547" s="592"/>
      <c r="Y547" s="592"/>
      <c r="Z547" s="592"/>
      <c r="AA547" s="592"/>
      <c r="AB547" s="601"/>
      <c r="AC547" s="601"/>
      <c r="AD547" s="602"/>
      <c r="AE547" s="601"/>
      <c r="AF547" s="601"/>
      <c r="AG547" s="605"/>
      <c r="AH547" s="605"/>
      <c r="AI547" s="605"/>
      <c r="AJ547" s="605"/>
      <c r="AK547" s="605"/>
      <c r="AL547" s="605"/>
      <c r="AM547" s="605"/>
      <c r="AN547" s="605"/>
      <c r="AO547" s="605"/>
      <c r="AP547" s="605"/>
      <c r="AQ547" s="605"/>
      <c r="AR547" s="605"/>
      <c r="AS547" s="605"/>
      <c r="AT547" s="605"/>
      <c r="AU547" s="605"/>
    </row>
    <row r="548" spans="1:47" ht="29.1" customHeight="1" thickBot="1" x14ac:dyDescent="0.3">
      <c r="A548" s="597"/>
      <c r="B548" s="592"/>
      <c r="C548" s="598"/>
      <c r="D548" s="592"/>
      <c r="E548" s="598"/>
      <c r="F548" s="591"/>
      <c r="G548" s="591"/>
      <c r="H548" s="599"/>
      <c r="I548" s="600"/>
      <c r="J548" s="600"/>
      <c r="K548" s="600"/>
      <c r="L548" s="592"/>
      <c r="M548" s="592"/>
      <c r="N548" s="592"/>
      <c r="O548" s="592"/>
      <c r="P548" s="591"/>
      <c r="Q548" s="592"/>
      <c r="R548" s="592"/>
      <c r="S548" s="592"/>
      <c r="T548" s="592"/>
      <c r="U548" s="591"/>
      <c r="V548" s="598"/>
      <c r="W548" s="592"/>
      <c r="X548" s="592"/>
      <c r="Y548" s="592"/>
      <c r="Z548" s="592"/>
      <c r="AA548" s="592"/>
      <c r="AB548" s="601"/>
      <c r="AC548" s="601"/>
      <c r="AD548" s="602"/>
      <c r="AE548" s="601"/>
      <c r="AF548" s="601"/>
      <c r="AG548" s="605"/>
      <c r="AH548" s="605"/>
      <c r="AI548" s="605"/>
      <c r="AJ548" s="605"/>
      <c r="AK548" s="605"/>
      <c r="AL548" s="605"/>
      <c r="AM548" s="605"/>
      <c r="AN548" s="605"/>
      <c r="AO548" s="605"/>
      <c r="AP548" s="605"/>
      <c r="AQ548" s="605"/>
      <c r="AR548" s="605"/>
      <c r="AS548" s="605"/>
      <c r="AT548" s="605"/>
      <c r="AU548" s="605"/>
    </row>
    <row r="549" spans="1:47" ht="29.1" customHeight="1" thickBot="1" x14ac:dyDescent="0.3">
      <c r="A549" s="597"/>
      <c r="B549" s="592"/>
      <c r="C549" s="598"/>
      <c r="D549" s="592"/>
      <c r="E549" s="598"/>
      <c r="F549" s="591"/>
      <c r="G549" s="591"/>
      <c r="H549" s="599"/>
      <c r="I549" s="600"/>
      <c r="J549" s="600"/>
      <c r="K549" s="600"/>
      <c r="L549" s="592"/>
      <c r="M549" s="592"/>
      <c r="N549" s="592"/>
      <c r="O549" s="592"/>
      <c r="P549" s="591"/>
      <c r="Q549" s="592"/>
      <c r="R549" s="592"/>
      <c r="S549" s="592"/>
      <c r="T549" s="592"/>
      <c r="U549" s="591"/>
      <c r="V549" s="598"/>
      <c r="W549" s="592"/>
      <c r="X549" s="592"/>
      <c r="Y549" s="592"/>
      <c r="Z549" s="592"/>
      <c r="AA549" s="592"/>
      <c r="AB549" s="601"/>
      <c r="AC549" s="601"/>
      <c r="AD549" s="602"/>
      <c r="AE549" s="601"/>
      <c r="AF549" s="601"/>
      <c r="AG549" s="605"/>
      <c r="AH549" s="605"/>
      <c r="AI549" s="605"/>
      <c r="AJ549" s="605"/>
      <c r="AK549" s="605"/>
      <c r="AL549" s="605"/>
      <c r="AM549" s="605"/>
      <c r="AN549" s="605"/>
      <c r="AO549" s="605"/>
      <c r="AP549" s="605"/>
      <c r="AQ549" s="605"/>
      <c r="AR549" s="605"/>
      <c r="AS549" s="605"/>
      <c r="AT549" s="605"/>
      <c r="AU549" s="605"/>
    </row>
    <row r="550" spans="1:47" ht="29.1" customHeight="1" thickBot="1" x14ac:dyDescent="0.3">
      <c r="A550" s="597"/>
      <c r="B550" s="592"/>
      <c r="C550" s="598"/>
      <c r="D550" s="592"/>
      <c r="E550" s="598"/>
      <c r="F550" s="591"/>
      <c r="G550" s="591"/>
      <c r="H550" s="599"/>
      <c r="I550" s="600"/>
      <c r="J550" s="600"/>
      <c r="K550" s="600"/>
      <c r="L550" s="592"/>
      <c r="M550" s="592"/>
      <c r="N550" s="592"/>
      <c r="O550" s="592"/>
      <c r="P550" s="591"/>
      <c r="Q550" s="592"/>
      <c r="R550" s="592"/>
      <c r="S550" s="592"/>
      <c r="T550" s="592"/>
      <c r="U550" s="591"/>
      <c r="V550" s="598"/>
      <c r="W550" s="592"/>
      <c r="X550" s="592"/>
      <c r="Y550" s="592"/>
      <c r="Z550" s="592"/>
      <c r="AA550" s="592"/>
      <c r="AB550" s="601"/>
      <c r="AC550" s="601"/>
      <c r="AD550" s="602"/>
      <c r="AE550" s="601"/>
      <c r="AF550" s="601"/>
      <c r="AG550" s="605"/>
      <c r="AH550" s="605"/>
      <c r="AI550" s="605"/>
      <c r="AJ550" s="605"/>
      <c r="AK550" s="605"/>
      <c r="AL550" s="605"/>
      <c r="AM550" s="605"/>
      <c r="AN550" s="605"/>
      <c r="AO550" s="605"/>
      <c r="AP550" s="605"/>
      <c r="AQ550" s="605"/>
      <c r="AR550" s="605"/>
      <c r="AS550" s="605"/>
      <c r="AT550" s="605"/>
      <c r="AU550" s="605"/>
    </row>
    <row r="551" spans="1:47" ht="29.1" customHeight="1" thickBot="1" x14ac:dyDescent="0.3">
      <c r="A551" s="597"/>
      <c r="B551" s="592"/>
      <c r="C551" s="598"/>
      <c r="D551" s="592"/>
      <c r="E551" s="598"/>
      <c r="F551" s="591"/>
      <c r="G551" s="591"/>
      <c r="H551" s="599"/>
      <c r="I551" s="600"/>
      <c r="J551" s="600"/>
      <c r="K551" s="600"/>
      <c r="L551" s="592"/>
      <c r="M551" s="592"/>
      <c r="N551" s="592"/>
      <c r="O551" s="592"/>
      <c r="P551" s="591"/>
      <c r="Q551" s="592"/>
      <c r="R551" s="592"/>
      <c r="S551" s="592"/>
      <c r="T551" s="592"/>
      <c r="U551" s="591"/>
      <c r="V551" s="598"/>
      <c r="W551" s="592"/>
      <c r="X551" s="592"/>
      <c r="Y551" s="592"/>
      <c r="Z551" s="592"/>
      <c r="AA551" s="592"/>
      <c r="AB551" s="601"/>
      <c r="AC551" s="601"/>
      <c r="AD551" s="602"/>
      <c r="AE551" s="601"/>
      <c r="AF551" s="601"/>
      <c r="AG551" s="605"/>
      <c r="AH551" s="605"/>
      <c r="AI551" s="605"/>
      <c r="AJ551" s="605"/>
      <c r="AK551" s="605"/>
      <c r="AL551" s="605"/>
      <c r="AM551" s="605"/>
      <c r="AN551" s="605"/>
      <c r="AO551" s="605"/>
      <c r="AP551" s="605"/>
      <c r="AQ551" s="605"/>
      <c r="AR551" s="605"/>
      <c r="AS551" s="605"/>
      <c r="AT551" s="605"/>
      <c r="AU551" s="605"/>
    </row>
    <row r="552" spans="1:47" ht="29.1" customHeight="1" thickBot="1" x14ac:dyDescent="0.3">
      <c r="A552" s="597"/>
      <c r="B552" s="592"/>
      <c r="C552" s="598"/>
      <c r="D552" s="592"/>
      <c r="E552" s="598"/>
      <c r="F552" s="591"/>
      <c r="G552" s="591"/>
      <c r="H552" s="599"/>
      <c r="I552" s="600"/>
      <c r="J552" s="600"/>
      <c r="K552" s="600"/>
      <c r="L552" s="592"/>
      <c r="M552" s="592"/>
      <c r="N552" s="592"/>
      <c r="O552" s="592"/>
      <c r="P552" s="591"/>
      <c r="Q552" s="592"/>
      <c r="R552" s="592"/>
      <c r="S552" s="592"/>
      <c r="T552" s="592"/>
      <c r="U552" s="591"/>
      <c r="V552" s="598"/>
      <c r="W552" s="592"/>
      <c r="X552" s="592"/>
      <c r="Y552" s="592"/>
      <c r="Z552" s="592"/>
      <c r="AA552" s="592"/>
      <c r="AB552" s="601"/>
      <c r="AC552" s="601"/>
      <c r="AD552" s="602"/>
      <c r="AE552" s="601"/>
      <c r="AF552" s="601"/>
      <c r="AG552" s="605"/>
      <c r="AH552" s="605"/>
      <c r="AI552" s="605"/>
      <c r="AJ552" s="605"/>
      <c r="AK552" s="605"/>
      <c r="AL552" s="605"/>
      <c r="AM552" s="605"/>
      <c r="AN552" s="605"/>
      <c r="AO552" s="605"/>
      <c r="AP552" s="605"/>
      <c r="AQ552" s="605"/>
      <c r="AR552" s="605"/>
      <c r="AS552" s="605"/>
      <c r="AT552" s="605"/>
      <c r="AU552" s="605"/>
    </row>
    <row r="553" spans="1:47" ht="29.1" customHeight="1" thickBot="1" x14ac:dyDescent="0.3">
      <c r="A553" s="597"/>
      <c r="B553" s="592"/>
      <c r="C553" s="598"/>
      <c r="D553" s="592"/>
      <c r="E553" s="598"/>
      <c r="F553" s="591"/>
      <c r="G553" s="591"/>
      <c r="H553" s="599"/>
      <c r="I553" s="600"/>
      <c r="J553" s="600"/>
      <c r="K553" s="600"/>
      <c r="L553" s="592"/>
      <c r="M553" s="592"/>
      <c r="N553" s="592"/>
      <c r="O553" s="592"/>
      <c r="P553" s="591"/>
      <c r="Q553" s="592"/>
      <c r="R553" s="592"/>
      <c r="S553" s="592"/>
      <c r="T553" s="592"/>
      <c r="U553" s="591"/>
      <c r="V553" s="598"/>
      <c r="W553" s="592"/>
      <c r="X553" s="592"/>
      <c r="Y553" s="592"/>
      <c r="Z553" s="592"/>
      <c r="AA553" s="592"/>
      <c r="AB553" s="601"/>
      <c r="AC553" s="601"/>
      <c r="AD553" s="602"/>
      <c r="AE553" s="601"/>
      <c r="AF553" s="601"/>
      <c r="AG553" s="605"/>
      <c r="AH553" s="605"/>
      <c r="AI553" s="605"/>
      <c r="AJ553" s="605"/>
      <c r="AK553" s="605"/>
      <c r="AL553" s="605"/>
      <c r="AM553" s="605"/>
      <c r="AN553" s="605"/>
      <c r="AO553" s="605"/>
      <c r="AP553" s="605"/>
      <c r="AQ553" s="605"/>
      <c r="AR553" s="605"/>
      <c r="AS553" s="605"/>
      <c r="AT553" s="605"/>
      <c r="AU553" s="605"/>
    </row>
    <row r="554" spans="1:47" ht="29.1" customHeight="1" thickBot="1" x14ac:dyDescent="0.3">
      <c r="A554" s="597"/>
      <c r="B554" s="592"/>
      <c r="C554" s="598"/>
      <c r="D554" s="592"/>
      <c r="E554" s="598"/>
      <c r="F554" s="591"/>
      <c r="G554" s="591"/>
      <c r="H554" s="599"/>
      <c r="I554" s="600"/>
      <c r="J554" s="600"/>
      <c r="K554" s="600"/>
      <c r="L554" s="592"/>
      <c r="M554" s="592"/>
      <c r="N554" s="592"/>
      <c r="O554" s="592"/>
      <c r="P554" s="591"/>
      <c r="Q554" s="592"/>
      <c r="R554" s="592"/>
      <c r="S554" s="592"/>
      <c r="T554" s="592"/>
      <c r="U554" s="591"/>
      <c r="V554" s="598"/>
      <c r="W554" s="592"/>
      <c r="X554" s="592"/>
      <c r="Y554" s="592"/>
      <c r="Z554" s="592"/>
      <c r="AA554" s="592"/>
      <c r="AB554" s="601"/>
      <c r="AC554" s="601"/>
      <c r="AD554" s="602"/>
      <c r="AE554" s="601"/>
      <c r="AF554" s="601"/>
      <c r="AG554" s="605"/>
      <c r="AH554" s="605"/>
      <c r="AI554" s="605"/>
      <c r="AJ554" s="605"/>
      <c r="AK554" s="605"/>
      <c r="AL554" s="605"/>
      <c r="AM554" s="605"/>
      <c r="AN554" s="605"/>
      <c r="AO554" s="605"/>
      <c r="AP554" s="605"/>
      <c r="AQ554" s="605"/>
      <c r="AR554" s="605"/>
      <c r="AS554" s="605"/>
      <c r="AT554" s="605"/>
      <c r="AU554" s="605"/>
    </row>
    <row r="555" spans="1:47" ht="29.1" customHeight="1" thickBot="1" x14ac:dyDescent="0.3">
      <c r="A555" s="597"/>
      <c r="B555" s="592"/>
      <c r="C555" s="598"/>
      <c r="D555" s="592"/>
      <c r="E555" s="598"/>
      <c r="F555" s="591"/>
      <c r="G555" s="591"/>
      <c r="H555" s="599"/>
      <c r="I555" s="600"/>
      <c r="J555" s="600"/>
      <c r="K555" s="600"/>
      <c r="L555" s="592"/>
      <c r="M555" s="592"/>
      <c r="N555" s="592"/>
      <c r="O555" s="592"/>
      <c r="P555" s="591"/>
      <c r="Q555" s="592"/>
      <c r="R555" s="592"/>
      <c r="S555" s="592"/>
      <c r="T555" s="592"/>
      <c r="U555" s="591"/>
      <c r="V555" s="598"/>
      <c r="W555" s="592"/>
      <c r="X555" s="592"/>
      <c r="Y555" s="592"/>
      <c r="Z555" s="592"/>
      <c r="AA555" s="592"/>
      <c r="AB555" s="601"/>
      <c r="AC555" s="601"/>
      <c r="AD555" s="602"/>
      <c r="AE555" s="601"/>
      <c r="AF555" s="601"/>
      <c r="AG555" s="605"/>
      <c r="AH555" s="605"/>
      <c r="AI555" s="605"/>
      <c r="AJ555" s="605"/>
      <c r="AK555" s="605"/>
      <c r="AL555" s="605"/>
      <c r="AM555" s="605"/>
      <c r="AN555" s="605"/>
      <c r="AO555" s="605"/>
      <c r="AP555" s="605"/>
      <c r="AQ555" s="605"/>
      <c r="AR555" s="605"/>
      <c r="AS555" s="605"/>
      <c r="AT555" s="605"/>
      <c r="AU555" s="605"/>
    </row>
    <row r="556" spans="1:47" ht="29.1" customHeight="1" thickBot="1" x14ac:dyDescent="0.3">
      <c r="A556" s="597"/>
      <c r="B556" s="592"/>
      <c r="C556" s="598"/>
      <c r="D556" s="592"/>
      <c r="E556" s="598"/>
      <c r="F556" s="591"/>
      <c r="G556" s="591"/>
      <c r="H556" s="599"/>
      <c r="I556" s="600"/>
      <c r="J556" s="600"/>
      <c r="K556" s="600"/>
      <c r="L556" s="592"/>
      <c r="M556" s="592"/>
      <c r="N556" s="592"/>
      <c r="O556" s="592"/>
      <c r="P556" s="591"/>
      <c r="Q556" s="592"/>
      <c r="R556" s="592"/>
      <c r="S556" s="592"/>
      <c r="T556" s="592"/>
      <c r="U556" s="591"/>
      <c r="V556" s="598"/>
      <c r="W556" s="592"/>
      <c r="X556" s="592"/>
      <c r="Y556" s="592"/>
      <c r="Z556" s="592"/>
      <c r="AA556" s="592"/>
      <c r="AB556" s="601"/>
      <c r="AC556" s="601"/>
      <c r="AD556" s="602"/>
      <c r="AE556" s="601"/>
      <c r="AF556" s="601"/>
      <c r="AG556" s="605"/>
      <c r="AH556" s="605"/>
      <c r="AI556" s="605"/>
      <c r="AJ556" s="605"/>
      <c r="AK556" s="605"/>
      <c r="AL556" s="605"/>
      <c r="AM556" s="605"/>
      <c r="AN556" s="605"/>
      <c r="AO556" s="605"/>
      <c r="AP556" s="605"/>
      <c r="AQ556" s="605"/>
      <c r="AR556" s="605"/>
      <c r="AS556" s="605"/>
      <c r="AT556" s="605"/>
      <c r="AU556" s="605"/>
    </row>
    <row r="557" spans="1:47" ht="29.1" customHeight="1" thickBot="1" x14ac:dyDescent="0.3">
      <c r="A557" s="597"/>
      <c r="B557" s="592"/>
      <c r="C557" s="598"/>
      <c r="D557" s="592"/>
      <c r="E557" s="598"/>
      <c r="F557" s="591"/>
      <c r="G557" s="591"/>
      <c r="H557" s="599"/>
      <c r="I557" s="600"/>
      <c r="J557" s="600"/>
      <c r="K557" s="600"/>
      <c r="L557" s="592"/>
      <c r="M557" s="592"/>
      <c r="N557" s="592"/>
      <c r="O557" s="592"/>
      <c r="P557" s="591"/>
      <c r="Q557" s="592"/>
      <c r="R557" s="592"/>
      <c r="S557" s="592"/>
      <c r="T557" s="592"/>
      <c r="U557" s="591"/>
      <c r="V557" s="598"/>
      <c r="W557" s="592"/>
      <c r="X557" s="592"/>
      <c r="Y557" s="592"/>
      <c r="Z557" s="592"/>
      <c r="AA557" s="592"/>
      <c r="AB557" s="601"/>
      <c r="AC557" s="601"/>
      <c r="AD557" s="602"/>
      <c r="AE557" s="601"/>
      <c r="AF557" s="601"/>
      <c r="AG557" s="605"/>
      <c r="AH557" s="605"/>
      <c r="AI557" s="605"/>
      <c r="AJ557" s="605"/>
      <c r="AK557" s="605"/>
      <c r="AL557" s="605"/>
      <c r="AM557" s="605"/>
      <c r="AN557" s="605"/>
      <c r="AO557" s="605"/>
      <c r="AP557" s="605"/>
      <c r="AQ557" s="605"/>
      <c r="AR557" s="605"/>
      <c r="AS557" s="605"/>
      <c r="AT557" s="605"/>
      <c r="AU557" s="605"/>
    </row>
    <row r="558" spans="1:47" ht="29.1" customHeight="1" thickBot="1" x14ac:dyDescent="0.3">
      <c r="A558" s="597"/>
      <c r="B558" s="592"/>
      <c r="C558" s="598"/>
      <c r="D558" s="592"/>
      <c r="E558" s="598"/>
      <c r="F558" s="591"/>
      <c r="G558" s="591"/>
      <c r="H558" s="599"/>
      <c r="I558" s="600"/>
      <c r="J558" s="600"/>
      <c r="K558" s="600"/>
      <c r="L558" s="592"/>
      <c r="M558" s="592"/>
      <c r="N558" s="592"/>
      <c r="O558" s="592"/>
      <c r="P558" s="591"/>
      <c r="Q558" s="592"/>
      <c r="R558" s="592"/>
      <c r="S558" s="592"/>
      <c r="T558" s="592"/>
      <c r="U558" s="591"/>
      <c r="V558" s="598"/>
      <c r="W558" s="592"/>
      <c r="X558" s="592"/>
      <c r="Y558" s="592"/>
      <c r="Z558" s="592"/>
      <c r="AA558" s="592"/>
      <c r="AB558" s="601"/>
      <c r="AC558" s="601"/>
      <c r="AD558" s="602"/>
      <c r="AE558" s="601"/>
      <c r="AF558" s="601"/>
      <c r="AG558" s="605"/>
      <c r="AH558" s="605"/>
      <c r="AI558" s="605"/>
      <c r="AJ558" s="605"/>
      <c r="AK558" s="605"/>
      <c r="AL558" s="605"/>
      <c r="AM558" s="605"/>
      <c r="AN558" s="605"/>
      <c r="AO558" s="605"/>
      <c r="AP558" s="605"/>
      <c r="AQ558" s="605"/>
      <c r="AR558" s="605"/>
      <c r="AS558" s="605"/>
      <c r="AT558" s="605"/>
      <c r="AU558" s="605"/>
    </row>
    <row r="559" spans="1:47" ht="29.1" customHeight="1" thickBot="1" x14ac:dyDescent="0.3">
      <c r="A559" s="597"/>
      <c r="B559" s="592"/>
      <c r="C559" s="598"/>
      <c r="D559" s="592"/>
      <c r="E559" s="598"/>
      <c r="F559" s="591"/>
      <c r="G559" s="591"/>
      <c r="H559" s="599"/>
      <c r="I559" s="600"/>
      <c r="J559" s="600"/>
      <c r="K559" s="600"/>
      <c r="L559" s="592"/>
      <c r="M559" s="592"/>
      <c r="N559" s="592"/>
      <c r="O559" s="592"/>
      <c r="P559" s="591"/>
      <c r="Q559" s="592"/>
      <c r="R559" s="592"/>
      <c r="S559" s="592"/>
      <c r="T559" s="592"/>
      <c r="U559" s="591"/>
      <c r="V559" s="598"/>
      <c r="W559" s="592"/>
      <c r="X559" s="592"/>
      <c r="Y559" s="592"/>
      <c r="Z559" s="592"/>
      <c r="AA559" s="592"/>
      <c r="AB559" s="601"/>
      <c r="AC559" s="601"/>
      <c r="AD559" s="602"/>
      <c r="AE559" s="601"/>
      <c r="AF559" s="601"/>
      <c r="AG559" s="605"/>
      <c r="AH559" s="605"/>
      <c r="AI559" s="605"/>
      <c r="AJ559" s="605"/>
      <c r="AK559" s="605"/>
      <c r="AL559" s="605"/>
      <c r="AM559" s="605"/>
      <c r="AN559" s="605"/>
      <c r="AO559" s="605"/>
      <c r="AP559" s="605"/>
      <c r="AQ559" s="605"/>
      <c r="AR559" s="605"/>
      <c r="AS559" s="605"/>
      <c r="AT559" s="605"/>
      <c r="AU559" s="605"/>
    </row>
    <row r="560" spans="1:47" ht="29.1" customHeight="1" thickBot="1" x14ac:dyDescent="0.3">
      <c r="A560" s="597"/>
      <c r="B560" s="592"/>
      <c r="C560" s="598"/>
      <c r="D560" s="592"/>
      <c r="E560" s="598"/>
      <c r="F560" s="591"/>
      <c r="G560" s="591"/>
      <c r="H560" s="599"/>
      <c r="I560" s="600"/>
      <c r="J560" s="600"/>
      <c r="K560" s="600"/>
      <c r="L560" s="592"/>
      <c r="M560" s="592"/>
      <c r="N560" s="592"/>
      <c r="O560" s="592"/>
      <c r="P560" s="591"/>
      <c r="Q560" s="592"/>
      <c r="R560" s="592"/>
      <c r="S560" s="592"/>
      <c r="T560" s="592"/>
      <c r="U560" s="591"/>
      <c r="V560" s="598"/>
      <c r="W560" s="592"/>
      <c r="X560" s="592"/>
      <c r="Y560" s="592"/>
      <c r="Z560" s="592"/>
      <c r="AA560" s="592"/>
      <c r="AB560" s="601"/>
      <c r="AC560" s="601"/>
      <c r="AD560" s="602"/>
      <c r="AE560" s="601"/>
      <c r="AF560" s="601"/>
      <c r="AG560" s="605"/>
      <c r="AH560" s="605"/>
      <c r="AI560" s="605"/>
      <c r="AJ560" s="605"/>
      <c r="AK560" s="605"/>
      <c r="AL560" s="605"/>
      <c r="AM560" s="605"/>
      <c r="AN560" s="605"/>
      <c r="AO560" s="605"/>
      <c r="AP560" s="605"/>
      <c r="AQ560" s="605"/>
      <c r="AR560" s="605"/>
      <c r="AS560" s="605"/>
      <c r="AT560" s="605"/>
      <c r="AU560" s="605"/>
    </row>
    <row r="561" spans="1:47" ht="29.1" customHeight="1" thickBot="1" x14ac:dyDescent="0.3">
      <c r="A561" s="597"/>
      <c r="B561" s="592"/>
      <c r="C561" s="598"/>
      <c r="D561" s="592"/>
      <c r="E561" s="598"/>
      <c r="F561" s="591"/>
      <c r="G561" s="591"/>
      <c r="H561" s="599"/>
      <c r="I561" s="600"/>
      <c r="J561" s="600"/>
      <c r="K561" s="600"/>
      <c r="L561" s="592"/>
      <c r="M561" s="592"/>
      <c r="N561" s="592"/>
      <c r="O561" s="592"/>
      <c r="P561" s="591"/>
      <c r="Q561" s="592"/>
      <c r="R561" s="592"/>
      <c r="S561" s="592"/>
      <c r="T561" s="592"/>
      <c r="U561" s="591"/>
      <c r="V561" s="598"/>
      <c r="W561" s="592"/>
      <c r="X561" s="592"/>
      <c r="Y561" s="592"/>
      <c r="Z561" s="592"/>
      <c r="AA561" s="592"/>
      <c r="AB561" s="601"/>
      <c r="AC561" s="601"/>
      <c r="AD561" s="602"/>
      <c r="AE561" s="601"/>
      <c r="AF561" s="601"/>
      <c r="AG561" s="605"/>
      <c r="AH561" s="605"/>
      <c r="AI561" s="605"/>
      <c r="AJ561" s="605"/>
      <c r="AK561" s="605"/>
      <c r="AL561" s="605"/>
      <c r="AM561" s="605"/>
      <c r="AN561" s="605"/>
      <c r="AO561" s="605"/>
      <c r="AP561" s="605"/>
      <c r="AQ561" s="605"/>
      <c r="AR561" s="605"/>
      <c r="AS561" s="605"/>
      <c r="AT561" s="605"/>
      <c r="AU561" s="605"/>
    </row>
    <row r="562" spans="1:47" ht="29.1" customHeight="1" thickBot="1" x14ac:dyDescent="0.3">
      <c r="A562" s="597"/>
      <c r="B562" s="592"/>
      <c r="C562" s="598"/>
      <c r="D562" s="592"/>
      <c r="E562" s="598"/>
      <c r="F562" s="591"/>
      <c r="G562" s="591"/>
      <c r="H562" s="599"/>
      <c r="I562" s="600"/>
      <c r="J562" s="600"/>
      <c r="K562" s="600"/>
      <c r="L562" s="592"/>
      <c r="M562" s="592"/>
      <c r="N562" s="592"/>
      <c r="O562" s="592"/>
      <c r="P562" s="591"/>
      <c r="Q562" s="592"/>
      <c r="R562" s="592"/>
      <c r="S562" s="592"/>
      <c r="T562" s="592"/>
      <c r="U562" s="591"/>
      <c r="V562" s="598"/>
      <c r="W562" s="592"/>
      <c r="X562" s="592"/>
      <c r="Y562" s="592"/>
      <c r="Z562" s="592"/>
      <c r="AA562" s="592"/>
      <c r="AB562" s="601"/>
      <c r="AC562" s="601"/>
      <c r="AD562" s="602"/>
      <c r="AE562" s="601"/>
      <c r="AF562" s="601"/>
      <c r="AG562" s="605"/>
      <c r="AH562" s="605"/>
      <c r="AI562" s="605"/>
      <c r="AJ562" s="605"/>
      <c r="AK562" s="605"/>
      <c r="AL562" s="605"/>
      <c r="AM562" s="605"/>
      <c r="AN562" s="605"/>
      <c r="AO562" s="605"/>
      <c r="AP562" s="605"/>
      <c r="AQ562" s="605"/>
      <c r="AR562" s="605"/>
      <c r="AS562" s="605"/>
      <c r="AT562" s="605"/>
      <c r="AU562" s="605"/>
    </row>
    <row r="563" spans="1:47" ht="29.1" customHeight="1" thickBot="1" x14ac:dyDescent="0.3">
      <c r="A563" s="597"/>
      <c r="B563" s="592"/>
      <c r="C563" s="598"/>
      <c r="D563" s="592"/>
      <c r="E563" s="598"/>
      <c r="F563" s="591"/>
      <c r="G563" s="591"/>
      <c r="H563" s="599"/>
      <c r="I563" s="600"/>
      <c r="J563" s="600"/>
      <c r="K563" s="600"/>
      <c r="L563" s="592"/>
      <c r="M563" s="592"/>
      <c r="N563" s="592"/>
      <c r="O563" s="592"/>
      <c r="P563" s="591"/>
      <c r="Q563" s="592"/>
      <c r="R563" s="592"/>
      <c r="S563" s="592"/>
      <c r="T563" s="592"/>
      <c r="U563" s="591"/>
      <c r="V563" s="598"/>
      <c r="W563" s="592"/>
      <c r="X563" s="592"/>
      <c r="Y563" s="592"/>
      <c r="Z563" s="592"/>
      <c r="AA563" s="592"/>
      <c r="AB563" s="601"/>
      <c r="AC563" s="601"/>
      <c r="AD563" s="602"/>
      <c r="AE563" s="601"/>
      <c r="AF563" s="601"/>
      <c r="AG563" s="605"/>
      <c r="AH563" s="605"/>
      <c r="AI563" s="605"/>
      <c r="AJ563" s="605"/>
      <c r="AK563" s="605"/>
      <c r="AL563" s="605"/>
      <c r="AM563" s="605"/>
      <c r="AN563" s="605"/>
      <c r="AO563" s="605"/>
      <c r="AP563" s="605"/>
      <c r="AQ563" s="605"/>
      <c r="AR563" s="605"/>
      <c r="AS563" s="605"/>
      <c r="AT563" s="605"/>
      <c r="AU563" s="605"/>
    </row>
    <row r="564" spans="1:47" ht="29.1" customHeight="1" thickBot="1" x14ac:dyDescent="0.3">
      <c r="A564" s="597"/>
      <c r="B564" s="592"/>
      <c r="C564" s="598"/>
      <c r="D564" s="592"/>
      <c r="E564" s="598"/>
      <c r="F564" s="591"/>
      <c r="G564" s="591"/>
      <c r="H564" s="599"/>
      <c r="I564" s="600"/>
      <c r="J564" s="600"/>
      <c r="K564" s="600"/>
      <c r="L564" s="592"/>
      <c r="M564" s="592"/>
      <c r="N564" s="592"/>
      <c r="O564" s="592"/>
      <c r="P564" s="591"/>
      <c r="Q564" s="592"/>
      <c r="R564" s="592"/>
      <c r="S564" s="592"/>
      <c r="T564" s="592"/>
      <c r="U564" s="591"/>
      <c r="V564" s="598"/>
      <c r="W564" s="592"/>
      <c r="X564" s="592"/>
      <c r="Y564" s="592"/>
      <c r="Z564" s="592"/>
      <c r="AA564" s="592"/>
      <c r="AB564" s="601"/>
      <c r="AC564" s="601"/>
      <c r="AD564" s="602"/>
      <c r="AE564" s="601"/>
      <c r="AF564" s="601"/>
      <c r="AG564" s="605"/>
      <c r="AH564" s="605"/>
      <c r="AI564" s="605"/>
      <c r="AJ564" s="605"/>
      <c r="AK564" s="605"/>
      <c r="AL564" s="605"/>
      <c r="AM564" s="605"/>
      <c r="AN564" s="605"/>
      <c r="AO564" s="605"/>
      <c r="AP564" s="605"/>
      <c r="AQ564" s="605"/>
      <c r="AR564" s="605"/>
      <c r="AS564" s="605"/>
      <c r="AT564" s="605"/>
      <c r="AU564" s="605"/>
    </row>
    <row r="565" spans="1:47" ht="29.1" customHeight="1" thickBot="1" x14ac:dyDescent="0.3">
      <c r="A565" s="597"/>
      <c r="B565" s="592"/>
      <c r="C565" s="598"/>
      <c r="D565" s="592"/>
      <c r="E565" s="598"/>
      <c r="F565" s="591"/>
      <c r="G565" s="591"/>
      <c r="H565" s="599"/>
      <c r="I565" s="600"/>
      <c r="J565" s="600"/>
      <c r="K565" s="600"/>
      <c r="L565" s="592"/>
      <c r="M565" s="592"/>
      <c r="N565" s="592"/>
      <c r="O565" s="592"/>
      <c r="P565" s="591"/>
      <c r="Q565" s="592"/>
      <c r="R565" s="592"/>
      <c r="S565" s="592"/>
      <c r="T565" s="592"/>
      <c r="U565" s="591"/>
      <c r="V565" s="598"/>
      <c r="W565" s="592"/>
      <c r="X565" s="592"/>
      <c r="Y565" s="592"/>
      <c r="Z565" s="592"/>
      <c r="AA565" s="592"/>
      <c r="AB565" s="601"/>
      <c r="AC565" s="601"/>
      <c r="AD565" s="602"/>
      <c r="AE565" s="601"/>
      <c r="AF565" s="601"/>
      <c r="AG565" s="605"/>
      <c r="AH565" s="605"/>
      <c r="AI565" s="605"/>
      <c r="AJ565" s="605"/>
      <c r="AK565" s="605"/>
      <c r="AL565" s="605"/>
      <c r="AM565" s="605"/>
      <c r="AN565" s="605"/>
      <c r="AO565" s="605"/>
      <c r="AP565" s="605"/>
      <c r="AQ565" s="605"/>
      <c r="AR565" s="605"/>
      <c r="AS565" s="605"/>
      <c r="AT565" s="605"/>
      <c r="AU565" s="605"/>
    </row>
    <row r="566" spans="1:47" ht="29.1" customHeight="1" thickBot="1" x14ac:dyDescent="0.3">
      <c r="A566" s="597"/>
      <c r="B566" s="592"/>
      <c r="C566" s="598"/>
      <c r="D566" s="592"/>
      <c r="E566" s="598"/>
      <c r="F566" s="591"/>
      <c r="G566" s="591"/>
      <c r="H566" s="599"/>
      <c r="I566" s="600"/>
      <c r="J566" s="600"/>
      <c r="K566" s="600"/>
      <c r="L566" s="592"/>
      <c r="M566" s="592"/>
      <c r="N566" s="592"/>
      <c r="O566" s="592"/>
      <c r="P566" s="591"/>
      <c r="Q566" s="592"/>
      <c r="R566" s="592"/>
      <c r="S566" s="592"/>
      <c r="T566" s="592"/>
      <c r="U566" s="591"/>
      <c r="V566" s="598"/>
      <c r="W566" s="592"/>
      <c r="X566" s="592"/>
      <c r="Y566" s="592"/>
      <c r="Z566" s="592"/>
      <c r="AA566" s="592"/>
      <c r="AB566" s="601"/>
      <c r="AC566" s="601"/>
      <c r="AD566" s="602"/>
      <c r="AE566" s="601"/>
      <c r="AF566" s="601"/>
      <c r="AG566" s="605"/>
      <c r="AH566" s="605"/>
      <c r="AI566" s="605"/>
      <c r="AJ566" s="605"/>
      <c r="AK566" s="605"/>
      <c r="AL566" s="605"/>
      <c r="AM566" s="605"/>
      <c r="AN566" s="605"/>
      <c r="AO566" s="605"/>
      <c r="AP566" s="605"/>
      <c r="AQ566" s="605"/>
      <c r="AR566" s="605"/>
      <c r="AS566" s="605"/>
      <c r="AT566" s="605"/>
      <c r="AU566" s="605"/>
    </row>
    <row r="567" spans="1:47" ht="29.1" customHeight="1" thickBot="1" x14ac:dyDescent="0.3">
      <c r="A567" s="597"/>
      <c r="B567" s="592"/>
      <c r="C567" s="598"/>
      <c r="D567" s="592"/>
      <c r="E567" s="598"/>
      <c r="F567" s="591"/>
      <c r="G567" s="591"/>
      <c r="H567" s="599"/>
      <c r="I567" s="600"/>
      <c r="J567" s="600"/>
      <c r="K567" s="600"/>
      <c r="L567" s="592"/>
      <c r="M567" s="592"/>
      <c r="N567" s="592"/>
      <c r="O567" s="592"/>
      <c r="P567" s="591"/>
      <c r="Q567" s="592"/>
      <c r="R567" s="592"/>
      <c r="S567" s="592"/>
      <c r="T567" s="592"/>
      <c r="U567" s="591"/>
      <c r="V567" s="598"/>
      <c r="W567" s="592"/>
      <c r="X567" s="592"/>
      <c r="Y567" s="592"/>
      <c r="Z567" s="592"/>
      <c r="AA567" s="592"/>
      <c r="AB567" s="601"/>
      <c r="AC567" s="601"/>
      <c r="AD567" s="602"/>
      <c r="AE567" s="601"/>
      <c r="AF567" s="601"/>
      <c r="AG567" s="605"/>
      <c r="AH567" s="605"/>
      <c r="AI567" s="605"/>
      <c r="AJ567" s="605"/>
      <c r="AK567" s="605"/>
      <c r="AL567" s="605"/>
      <c r="AM567" s="605"/>
      <c r="AN567" s="605"/>
      <c r="AO567" s="605"/>
      <c r="AP567" s="605"/>
      <c r="AQ567" s="605"/>
      <c r="AR567" s="605"/>
      <c r="AS567" s="605"/>
      <c r="AT567" s="605"/>
      <c r="AU567" s="605"/>
    </row>
    <row r="568" spans="1:47" ht="29.1" customHeight="1" thickBot="1" x14ac:dyDescent="0.3">
      <c r="A568" s="597"/>
      <c r="B568" s="592"/>
      <c r="C568" s="598"/>
      <c r="D568" s="592"/>
      <c r="E568" s="598"/>
      <c r="F568" s="591"/>
      <c r="G568" s="591"/>
      <c r="H568" s="599"/>
      <c r="I568" s="600"/>
      <c r="J568" s="600"/>
      <c r="K568" s="600"/>
      <c r="L568" s="592"/>
      <c r="M568" s="592"/>
      <c r="N568" s="592"/>
      <c r="O568" s="592"/>
      <c r="P568" s="591"/>
      <c r="Q568" s="592"/>
      <c r="R568" s="592"/>
      <c r="S568" s="592"/>
      <c r="T568" s="592"/>
      <c r="U568" s="591"/>
      <c r="V568" s="598"/>
      <c r="W568" s="592"/>
      <c r="X568" s="592"/>
      <c r="Y568" s="592"/>
      <c r="Z568" s="592"/>
      <c r="AA568" s="592"/>
      <c r="AB568" s="601"/>
      <c r="AC568" s="601"/>
      <c r="AD568" s="602"/>
      <c r="AE568" s="601"/>
      <c r="AF568" s="601"/>
      <c r="AG568" s="605"/>
      <c r="AH568" s="605"/>
      <c r="AI568" s="605"/>
      <c r="AJ568" s="605"/>
      <c r="AK568" s="605"/>
      <c r="AL568" s="605"/>
      <c r="AM568" s="605"/>
      <c r="AN568" s="605"/>
      <c r="AO568" s="605"/>
      <c r="AP568" s="605"/>
      <c r="AQ568" s="605"/>
      <c r="AR568" s="605"/>
      <c r="AS568" s="605"/>
      <c r="AT568" s="605"/>
      <c r="AU568" s="605"/>
    </row>
    <row r="569" spans="1:47" ht="29.1" customHeight="1" thickBot="1" x14ac:dyDescent="0.3">
      <c r="A569" s="597"/>
      <c r="B569" s="592"/>
      <c r="C569" s="598"/>
      <c r="D569" s="592"/>
      <c r="E569" s="598"/>
      <c r="F569" s="591"/>
      <c r="G569" s="591"/>
      <c r="H569" s="599"/>
      <c r="I569" s="600"/>
      <c r="J569" s="600"/>
      <c r="K569" s="600"/>
      <c r="L569" s="592"/>
      <c r="M569" s="592"/>
      <c r="N569" s="592"/>
      <c r="O569" s="592"/>
      <c r="P569" s="591"/>
      <c r="Q569" s="592"/>
      <c r="R569" s="592"/>
      <c r="S569" s="592"/>
      <c r="T569" s="592"/>
      <c r="U569" s="591"/>
      <c r="V569" s="598"/>
      <c r="W569" s="592"/>
      <c r="X569" s="592"/>
      <c r="Y569" s="592"/>
      <c r="Z569" s="592"/>
      <c r="AA569" s="592"/>
      <c r="AB569" s="601"/>
      <c r="AC569" s="601"/>
      <c r="AD569" s="602"/>
      <c r="AE569" s="601"/>
      <c r="AF569" s="601"/>
      <c r="AG569" s="605"/>
      <c r="AH569" s="605"/>
      <c r="AI569" s="605"/>
      <c r="AJ569" s="605"/>
      <c r="AK569" s="605"/>
      <c r="AL569" s="605"/>
      <c r="AM569" s="605"/>
      <c r="AN569" s="605"/>
      <c r="AO569" s="605"/>
      <c r="AP569" s="605"/>
      <c r="AQ569" s="605"/>
      <c r="AR569" s="605"/>
      <c r="AS569" s="605"/>
      <c r="AT569" s="605"/>
      <c r="AU569" s="605"/>
    </row>
    <row r="570" spans="1:47" ht="29.1" customHeight="1" thickBot="1" x14ac:dyDescent="0.3">
      <c r="A570" s="597"/>
      <c r="B570" s="592"/>
      <c r="C570" s="598"/>
      <c r="D570" s="592"/>
      <c r="E570" s="598"/>
      <c r="F570" s="591"/>
      <c r="G570" s="591"/>
      <c r="H570" s="599"/>
      <c r="I570" s="600"/>
      <c r="J570" s="600"/>
      <c r="K570" s="600"/>
      <c r="L570" s="592"/>
      <c r="M570" s="592"/>
      <c r="N570" s="592"/>
      <c r="O570" s="592"/>
      <c r="P570" s="591"/>
      <c r="Q570" s="592"/>
      <c r="R570" s="592"/>
      <c r="S570" s="592"/>
      <c r="T570" s="592"/>
      <c r="U570" s="591"/>
      <c r="V570" s="598"/>
      <c r="W570" s="592"/>
      <c r="X570" s="592"/>
      <c r="Y570" s="592"/>
      <c r="Z570" s="592"/>
      <c r="AA570" s="592"/>
      <c r="AB570" s="601"/>
      <c r="AC570" s="601"/>
      <c r="AD570" s="602"/>
      <c r="AE570" s="601"/>
      <c r="AF570" s="601"/>
      <c r="AG570" s="605"/>
      <c r="AH570" s="605"/>
      <c r="AI570" s="605"/>
      <c r="AJ570" s="605"/>
      <c r="AK570" s="605"/>
      <c r="AL570" s="605"/>
      <c r="AM570" s="605"/>
      <c r="AN570" s="605"/>
      <c r="AO570" s="605"/>
      <c r="AP570" s="605"/>
      <c r="AQ570" s="605"/>
      <c r="AR570" s="605"/>
      <c r="AS570" s="605"/>
      <c r="AT570" s="605"/>
      <c r="AU570" s="605"/>
    </row>
    <row r="571" spans="1:47" ht="29.1" customHeight="1" thickBot="1" x14ac:dyDescent="0.3">
      <c r="A571" s="597"/>
      <c r="B571" s="592"/>
      <c r="C571" s="598"/>
      <c r="D571" s="592"/>
      <c r="E571" s="598"/>
      <c r="F571" s="591"/>
      <c r="G571" s="591"/>
      <c r="H571" s="599"/>
      <c r="I571" s="600"/>
      <c r="J571" s="600"/>
      <c r="K571" s="600"/>
      <c r="L571" s="592"/>
      <c r="M571" s="592"/>
      <c r="N571" s="592"/>
      <c r="O571" s="592"/>
      <c r="P571" s="591"/>
      <c r="Q571" s="592"/>
      <c r="R571" s="592"/>
      <c r="S571" s="592"/>
      <c r="T571" s="592"/>
      <c r="U571" s="591"/>
      <c r="V571" s="598"/>
      <c r="W571" s="592"/>
      <c r="X571" s="592"/>
      <c r="Y571" s="592"/>
      <c r="Z571" s="592"/>
      <c r="AA571" s="592"/>
      <c r="AB571" s="601"/>
      <c r="AC571" s="601"/>
      <c r="AD571" s="602"/>
      <c r="AE571" s="601"/>
      <c r="AF571" s="601"/>
      <c r="AG571" s="605"/>
      <c r="AH571" s="605"/>
      <c r="AI571" s="605"/>
      <c r="AJ571" s="605"/>
      <c r="AK571" s="605"/>
      <c r="AL571" s="605"/>
      <c r="AM571" s="605"/>
      <c r="AN571" s="605"/>
      <c r="AO571" s="605"/>
      <c r="AP571" s="605"/>
      <c r="AQ571" s="605"/>
      <c r="AR571" s="605"/>
      <c r="AS571" s="605"/>
      <c r="AT571" s="605"/>
      <c r="AU571" s="605"/>
    </row>
    <row r="572" spans="1:47" ht="29.1" customHeight="1" thickBot="1" x14ac:dyDescent="0.3">
      <c r="A572" s="597"/>
      <c r="B572" s="592"/>
      <c r="C572" s="598"/>
      <c r="D572" s="592"/>
      <c r="E572" s="598"/>
      <c r="F572" s="591"/>
      <c r="G572" s="591"/>
      <c r="H572" s="599"/>
      <c r="I572" s="600"/>
      <c r="J572" s="600"/>
      <c r="K572" s="600"/>
      <c r="L572" s="592"/>
      <c r="M572" s="592"/>
      <c r="N572" s="592"/>
      <c r="O572" s="592"/>
      <c r="P572" s="591"/>
      <c r="Q572" s="592"/>
      <c r="R572" s="592"/>
      <c r="S572" s="592"/>
      <c r="T572" s="592"/>
      <c r="U572" s="591"/>
      <c r="V572" s="598"/>
      <c r="W572" s="592"/>
      <c r="X572" s="592"/>
      <c r="Y572" s="592"/>
      <c r="Z572" s="592"/>
      <c r="AA572" s="592"/>
      <c r="AB572" s="601"/>
      <c r="AC572" s="601"/>
      <c r="AD572" s="602"/>
      <c r="AE572" s="601"/>
      <c r="AF572" s="601"/>
      <c r="AG572" s="605"/>
      <c r="AH572" s="605"/>
      <c r="AI572" s="605"/>
      <c r="AJ572" s="605"/>
      <c r="AK572" s="605"/>
      <c r="AL572" s="605"/>
      <c r="AM572" s="605"/>
      <c r="AN572" s="605"/>
      <c r="AO572" s="605"/>
      <c r="AP572" s="605"/>
      <c r="AQ572" s="605"/>
      <c r="AR572" s="605"/>
      <c r="AS572" s="605"/>
      <c r="AT572" s="605"/>
      <c r="AU572" s="605"/>
    </row>
    <row r="573" spans="1:47" ht="29.1" customHeight="1" thickBot="1" x14ac:dyDescent="0.3">
      <c r="A573" s="597"/>
      <c r="B573" s="592"/>
      <c r="C573" s="598"/>
      <c r="D573" s="592"/>
      <c r="E573" s="598"/>
      <c r="F573" s="591"/>
      <c r="G573" s="591"/>
      <c r="H573" s="599"/>
      <c r="I573" s="600"/>
      <c r="J573" s="600"/>
      <c r="K573" s="600"/>
      <c r="L573" s="592"/>
      <c r="M573" s="592"/>
      <c r="N573" s="592"/>
      <c r="O573" s="592"/>
      <c r="P573" s="591"/>
      <c r="Q573" s="592"/>
      <c r="R573" s="592"/>
      <c r="S573" s="592"/>
      <c r="T573" s="592"/>
      <c r="U573" s="591"/>
      <c r="V573" s="598"/>
      <c r="W573" s="592"/>
      <c r="X573" s="592"/>
      <c r="Y573" s="592"/>
      <c r="Z573" s="592"/>
      <c r="AA573" s="592"/>
      <c r="AB573" s="601"/>
      <c r="AC573" s="601"/>
      <c r="AD573" s="602"/>
      <c r="AE573" s="601"/>
      <c r="AF573" s="601"/>
      <c r="AG573" s="605"/>
      <c r="AH573" s="605"/>
      <c r="AI573" s="605"/>
      <c r="AJ573" s="605"/>
      <c r="AK573" s="605"/>
      <c r="AL573" s="605"/>
      <c r="AM573" s="605"/>
      <c r="AN573" s="605"/>
      <c r="AO573" s="605"/>
      <c r="AP573" s="605"/>
      <c r="AQ573" s="605"/>
      <c r="AR573" s="605"/>
      <c r="AS573" s="605"/>
      <c r="AT573" s="605"/>
      <c r="AU573" s="605"/>
    </row>
    <row r="574" spans="1:47" ht="29.1" customHeight="1" thickBot="1" x14ac:dyDescent="0.3">
      <c r="A574" s="597"/>
      <c r="B574" s="592"/>
      <c r="C574" s="598"/>
      <c r="D574" s="592"/>
      <c r="E574" s="598"/>
      <c r="F574" s="591"/>
      <c r="G574" s="591"/>
      <c r="H574" s="599"/>
      <c r="I574" s="600"/>
      <c r="J574" s="600"/>
      <c r="K574" s="600"/>
      <c r="L574" s="592"/>
      <c r="M574" s="592"/>
      <c r="N574" s="592"/>
      <c r="O574" s="592"/>
      <c r="P574" s="591"/>
      <c r="Q574" s="592"/>
      <c r="R574" s="592"/>
      <c r="S574" s="592"/>
      <c r="T574" s="592"/>
      <c r="U574" s="591"/>
      <c r="V574" s="598"/>
      <c r="W574" s="592"/>
      <c r="X574" s="592"/>
      <c r="Y574" s="592"/>
      <c r="Z574" s="592"/>
      <c r="AA574" s="592"/>
      <c r="AB574" s="601"/>
      <c r="AC574" s="601"/>
      <c r="AD574" s="602"/>
      <c r="AE574" s="601"/>
      <c r="AF574" s="601"/>
      <c r="AG574" s="605"/>
      <c r="AH574" s="605"/>
      <c r="AI574" s="605"/>
      <c r="AJ574" s="605"/>
      <c r="AK574" s="605"/>
      <c r="AL574" s="605"/>
      <c r="AM574" s="605"/>
      <c r="AN574" s="605"/>
      <c r="AO574" s="605"/>
      <c r="AP574" s="605"/>
      <c r="AQ574" s="605"/>
      <c r="AR574" s="605"/>
      <c r="AS574" s="605"/>
      <c r="AT574" s="605"/>
      <c r="AU574" s="605"/>
    </row>
    <row r="575" spans="1:47" ht="29.1" customHeight="1" thickBot="1" x14ac:dyDescent="0.3">
      <c r="A575" s="597"/>
      <c r="B575" s="592"/>
      <c r="C575" s="598"/>
      <c r="D575" s="592"/>
      <c r="E575" s="598"/>
      <c r="F575" s="591"/>
      <c r="G575" s="591"/>
      <c r="H575" s="599"/>
      <c r="I575" s="600"/>
      <c r="J575" s="600"/>
      <c r="K575" s="600"/>
      <c r="L575" s="592"/>
      <c r="M575" s="592"/>
      <c r="N575" s="592"/>
      <c r="O575" s="592"/>
      <c r="P575" s="591"/>
      <c r="Q575" s="592"/>
      <c r="R575" s="592"/>
      <c r="S575" s="592"/>
      <c r="T575" s="592"/>
      <c r="U575" s="591"/>
      <c r="V575" s="598"/>
      <c r="W575" s="592"/>
      <c r="X575" s="592"/>
      <c r="Y575" s="592"/>
      <c r="Z575" s="592"/>
      <c r="AA575" s="592"/>
      <c r="AB575" s="601"/>
      <c r="AC575" s="601"/>
      <c r="AD575" s="602"/>
      <c r="AE575" s="601"/>
      <c r="AF575" s="601"/>
      <c r="AG575" s="605"/>
      <c r="AH575" s="605"/>
      <c r="AI575" s="605"/>
      <c r="AJ575" s="605"/>
      <c r="AK575" s="605"/>
      <c r="AL575" s="605"/>
      <c r="AM575" s="605"/>
      <c r="AN575" s="605"/>
      <c r="AO575" s="605"/>
      <c r="AP575" s="605"/>
      <c r="AQ575" s="605"/>
      <c r="AR575" s="605"/>
      <c r="AS575" s="605"/>
      <c r="AT575" s="605"/>
      <c r="AU575" s="605"/>
    </row>
    <row r="576" spans="1:47" ht="29.1" customHeight="1" thickBot="1" x14ac:dyDescent="0.3">
      <c r="A576" s="597"/>
      <c r="B576" s="592"/>
      <c r="C576" s="598"/>
      <c r="D576" s="592"/>
      <c r="E576" s="598"/>
      <c r="F576" s="591"/>
      <c r="G576" s="591"/>
      <c r="H576" s="599"/>
      <c r="I576" s="600"/>
      <c r="J576" s="600"/>
      <c r="K576" s="600"/>
      <c r="L576" s="592"/>
      <c r="M576" s="592"/>
      <c r="N576" s="592"/>
      <c r="O576" s="592"/>
      <c r="P576" s="591"/>
      <c r="Q576" s="592"/>
      <c r="R576" s="592"/>
      <c r="S576" s="592"/>
      <c r="T576" s="592"/>
      <c r="U576" s="591"/>
      <c r="V576" s="598"/>
      <c r="W576" s="592"/>
      <c r="X576" s="592"/>
      <c r="Y576" s="592"/>
      <c r="Z576" s="592"/>
      <c r="AA576" s="592"/>
      <c r="AB576" s="601"/>
      <c r="AC576" s="601"/>
      <c r="AD576" s="602"/>
      <c r="AE576" s="601"/>
      <c r="AF576" s="601"/>
      <c r="AG576" s="605"/>
      <c r="AH576" s="605"/>
      <c r="AI576" s="605"/>
      <c r="AJ576" s="605"/>
      <c r="AK576" s="605"/>
      <c r="AL576" s="605"/>
      <c r="AM576" s="605"/>
      <c r="AN576" s="605"/>
      <c r="AO576" s="605"/>
      <c r="AP576" s="605"/>
      <c r="AQ576" s="605"/>
      <c r="AR576" s="605"/>
      <c r="AS576" s="605"/>
      <c r="AT576" s="605"/>
      <c r="AU576" s="605"/>
    </row>
    <row r="577" spans="1:47" ht="29.1" customHeight="1" thickBot="1" x14ac:dyDescent="0.3">
      <c r="A577" s="597"/>
      <c r="B577" s="592"/>
      <c r="C577" s="598"/>
      <c r="D577" s="592"/>
      <c r="E577" s="598"/>
      <c r="F577" s="591"/>
      <c r="G577" s="591"/>
      <c r="H577" s="599"/>
      <c r="I577" s="600"/>
      <c r="J577" s="600"/>
      <c r="K577" s="600"/>
      <c r="L577" s="592"/>
      <c r="M577" s="592"/>
      <c r="N577" s="592"/>
      <c r="O577" s="592"/>
      <c r="P577" s="591"/>
      <c r="Q577" s="592"/>
      <c r="R577" s="592"/>
      <c r="S577" s="592"/>
      <c r="T577" s="592"/>
      <c r="U577" s="591"/>
      <c r="V577" s="598"/>
      <c r="W577" s="592"/>
      <c r="X577" s="592"/>
      <c r="Y577" s="592"/>
      <c r="Z577" s="592"/>
      <c r="AA577" s="592"/>
      <c r="AB577" s="601"/>
      <c r="AC577" s="601"/>
      <c r="AD577" s="602"/>
      <c r="AE577" s="601"/>
      <c r="AF577" s="601"/>
      <c r="AG577" s="605"/>
      <c r="AH577" s="605"/>
      <c r="AI577" s="605"/>
      <c r="AJ577" s="605"/>
      <c r="AK577" s="605"/>
      <c r="AL577" s="605"/>
      <c r="AM577" s="605"/>
      <c r="AN577" s="605"/>
      <c r="AO577" s="605"/>
      <c r="AP577" s="605"/>
      <c r="AQ577" s="605"/>
      <c r="AR577" s="605"/>
      <c r="AS577" s="605"/>
      <c r="AT577" s="605"/>
      <c r="AU577" s="605"/>
    </row>
    <row r="578" spans="1:47" ht="29.1" customHeight="1" thickBot="1" x14ac:dyDescent="0.3">
      <c r="A578" s="597"/>
      <c r="B578" s="592"/>
      <c r="C578" s="598"/>
      <c r="D578" s="592"/>
      <c r="E578" s="598"/>
      <c r="F578" s="591"/>
      <c r="G578" s="591"/>
      <c r="H578" s="599"/>
      <c r="I578" s="600"/>
      <c r="J578" s="600"/>
      <c r="K578" s="600"/>
      <c r="L578" s="592"/>
      <c r="M578" s="592"/>
      <c r="N578" s="592"/>
      <c r="O578" s="592"/>
      <c r="P578" s="591"/>
      <c r="Q578" s="592"/>
      <c r="R578" s="592"/>
      <c r="S578" s="592"/>
      <c r="T578" s="592"/>
      <c r="U578" s="591"/>
      <c r="V578" s="598"/>
      <c r="W578" s="592"/>
      <c r="X578" s="592"/>
      <c r="Y578" s="592"/>
      <c r="Z578" s="592"/>
      <c r="AA578" s="592"/>
      <c r="AB578" s="601"/>
      <c r="AC578" s="601"/>
      <c r="AD578" s="602"/>
      <c r="AE578" s="601"/>
      <c r="AF578" s="601"/>
      <c r="AG578" s="605"/>
      <c r="AH578" s="605"/>
      <c r="AI578" s="605"/>
      <c r="AJ578" s="605"/>
      <c r="AK578" s="605"/>
      <c r="AL578" s="605"/>
      <c r="AM578" s="605"/>
      <c r="AN578" s="605"/>
      <c r="AO578" s="605"/>
      <c r="AP578" s="605"/>
      <c r="AQ578" s="605"/>
      <c r="AR578" s="605"/>
      <c r="AS578" s="605"/>
      <c r="AT578" s="605"/>
      <c r="AU578" s="605"/>
    </row>
    <row r="579" spans="1:47" ht="29.1" customHeight="1" thickBot="1" x14ac:dyDescent="0.3">
      <c r="A579" s="597"/>
      <c r="B579" s="592"/>
      <c r="C579" s="598"/>
      <c r="D579" s="592"/>
      <c r="E579" s="598"/>
      <c r="F579" s="591"/>
      <c r="G579" s="591"/>
      <c r="H579" s="599"/>
      <c r="I579" s="600"/>
      <c r="J579" s="600"/>
      <c r="K579" s="600"/>
      <c r="L579" s="592"/>
      <c r="M579" s="592"/>
      <c r="N579" s="592"/>
      <c r="O579" s="592"/>
      <c r="P579" s="591"/>
      <c r="Q579" s="592"/>
      <c r="R579" s="592"/>
      <c r="S579" s="592"/>
      <c r="T579" s="592"/>
      <c r="U579" s="591"/>
      <c r="V579" s="598"/>
      <c r="W579" s="592"/>
      <c r="X579" s="592"/>
      <c r="Y579" s="592"/>
      <c r="Z579" s="592"/>
      <c r="AA579" s="592"/>
      <c r="AB579" s="601"/>
      <c r="AC579" s="601"/>
      <c r="AD579" s="602"/>
      <c r="AE579" s="601"/>
      <c r="AF579" s="601"/>
      <c r="AG579" s="605"/>
      <c r="AH579" s="605"/>
      <c r="AI579" s="605"/>
      <c r="AJ579" s="605"/>
      <c r="AK579" s="605"/>
      <c r="AL579" s="605"/>
      <c r="AM579" s="605"/>
      <c r="AN579" s="605"/>
      <c r="AO579" s="605"/>
      <c r="AP579" s="605"/>
      <c r="AQ579" s="605"/>
      <c r="AR579" s="605"/>
      <c r="AS579" s="605"/>
      <c r="AT579" s="605"/>
      <c r="AU579" s="605"/>
    </row>
    <row r="580" spans="1:47" ht="29.1" customHeight="1" thickBot="1" x14ac:dyDescent="0.3">
      <c r="A580" s="597"/>
      <c r="B580" s="592"/>
      <c r="C580" s="598"/>
      <c r="D580" s="592"/>
      <c r="E580" s="598"/>
      <c r="F580" s="591"/>
      <c r="G580" s="591"/>
      <c r="H580" s="599"/>
      <c r="I580" s="600"/>
      <c r="J580" s="600"/>
      <c r="K580" s="600"/>
      <c r="L580" s="592"/>
      <c r="M580" s="592"/>
      <c r="N580" s="592"/>
      <c r="O580" s="592"/>
      <c r="P580" s="591"/>
      <c r="Q580" s="592"/>
      <c r="R580" s="592"/>
      <c r="S580" s="592"/>
      <c r="T580" s="592"/>
      <c r="U580" s="591"/>
      <c r="V580" s="598"/>
      <c r="W580" s="592"/>
      <c r="X580" s="592"/>
      <c r="Y580" s="592"/>
      <c r="Z580" s="592"/>
      <c r="AA580" s="592"/>
      <c r="AB580" s="601"/>
      <c r="AC580" s="601"/>
      <c r="AD580" s="602"/>
      <c r="AE580" s="601"/>
      <c r="AF580" s="601"/>
      <c r="AG580" s="605"/>
      <c r="AH580" s="605"/>
      <c r="AI580" s="605"/>
      <c r="AJ580" s="605"/>
      <c r="AK580" s="605"/>
      <c r="AL580" s="605"/>
      <c r="AM580" s="605"/>
      <c r="AN580" s="605"/>
      <c r="AO580" s="605"/>
      <c r="AP580" s="605"/>
      <c r="AQ580" s="605"/>
      <c r="AR580" s="605"/>
      <c r="AS580" s="605"/>
      <c r="AT580" s="605"/>
      <c r="AU580" s="605"/>
    </row>
    <row r="581" spans="1:47" ht="29.1" customHeight="1" thickBot="1" x14ac:dyDescent="0.3">
      <c r="A581" s="597"/>
      <c r="B581" s="592"/>
      <c r="C581" s="598"/>
      <c r="D581" s="592"/>
      <c r="E581" s="598"/>
      <c r="F581" s="591"/>
      <c r="G581" s="591"/>
      <c r="H581" s="599"/>
      <c r="I581" s="600"/>
      <c r="J581" s="600"/>
      <c r="K581" s="600"/>
      <c r="L581" s="592"/>
      <c r="M581" s="592"/>
      <c r="N581" s="592"/>
      <c r="O581" s="592"/>
      <c r="P581" s="591"/>
      <c r="Q581" s="592"/>
      <c r="R581" s="592"/>
      <c r="S581" s="592"/>
      <c r="T581" s="592"/>
      <c r="U581" s="591"/>
      <c r="V581" s="598"/>
      <c r="W581" s="592"/>
      <c r="X581" s="592"/>
      <c r="Y581" s="592"/>
      <c r="Z581" s="592"/>
      <c r="AA581" s="592"/>
      <c r="AB581" s="601"/>
      <c r="AC581" s="601"/>
      <c r="AD581" s="602"/>
      <c r="AE581" s="601"/>
      <c r="AF581" s="601"/>
      <c r="AG581" s="605"/>
      <c r="AH581" s="605"/>
      <c r="AI581" s="605"/>
      <c r="AJ581" s="605"/>
      <c r="AK581" s="605"/>
      <c r="AL581" s="605"/>
      <c r="AM581" s="605"/>
      <c r="AN581" s="605"/>
      <c r="AO581" s="605"/>
      <c r="AP581" s="605"/>
      <c r="AQ581" s="605"/>
      <c r="AR581" s="605"/>
      <c r="AS581" s="605"/>
      <c r="AT581" s="605"/>
      <c r="AU581" s="605"/>
    </row>
    <row r="582" spans="1:47" ht="29.1" customHeight="1" thickBot="1" x14ac:dyDescent="0.3">
      <c r="A582" s="597"/>
      <c r="B582" s="592"/>
      <c r="C582" s="598"/>
      <c r="D582" s="592"/>
      <c r="E582" s="598"/>
      <c r="F582" s="591"/>
      <c r="G582" s="591"/>
      <c r="H582" s="599"/>
      <c r="I582" s="600"/>
      <c r="J582" s="600"/>
      <c r="K582" s="600"/>
      <c r="L582" s="592"/>
      <c r="M582" s="592"/>
      <c r="N582" s="592"/>
      <c r="O582" s="592"/>
      <c r="P582" s="591"/>
      <c r="Q582" s="592"/>
      <c r="R582" s="592"/>
      <c r="S582" s="592"/>
      <c r="T582" s="592"/>
      <c r="U582" s="591"/>
      <c r="V582" s="598"/>
      <c r="W582" s="592"/>
      <c r="X582" s="592"/>
      <c r="Y582" s="592"/>
      <c r="Z582" s="592"/>
      <c r="AA582" s="592"/>
      <c r="AB582" s="601"/>
      <c r="AC582" s="601"/>
      <c r="AD582" s="602"/>
      <c r="AE582" s="601"/>
      <c r="AF582" s="601"/>
      <c r="AG582" s="605"/>
      <c r="AH582" s="605"/>
      <c r="AI582" s="605"/>
      <c r="AJ582" s="605"/>
      <c r="AK582" s="605"/>
      <c r="AL582" s="605"/>
      <c r="AM582" s="605"/>
      <c r="AN582" s="605"/>
      <c r="AO582" s="605"/>
      <c r="AP582" s="605"/>
      <c r="AQ582" s="605"/>
      <c r="AR582" s="605"/>
      <c r="AS582" s="605"/>
      <c r="AT582" s="605"/>
      <c r="AU582" s="605"/>
    </row>
    <row r="583" spans="1:47" ht="29.1" customHeight="1" thickBot="1" x14ac:dyDescent="0.3">
      <c r="A583" s="597"/>
      <c r="B583" s="592"/>
      <c r="C583" s="598"/>
      <c r="D583" s="592"/>
      <c r="E583" s="598"/>
      <c r="F583" s="591"/>
      <c r="G583" s="591"/>
      <c r="H583" s="599"/>
      <c r="I583" s="600"/>
      <c r="J583" s="600"/>
      <c r="K583" s="600"/>
      <c r="L583" s="592"/>
      <c r="M583" s="592"/>
      <c r="N583" s="592"/>
      <c r="O583" s="592"/>
      <c r="P583" s="591"/>
      <c r="Q583" s="592"/>
      <c r="R583" s="592"/>
      <c r="S583" s="592"/>
      <c r="T583" s="592"/>
      <c r="U583" s="591"/>
      <c r="V583" s="598"/>
      <c r="W583" s="592"/>
      <c r="X583" s="592"/>
      <c r="Y583" s="592"/>
      <c r="Z583" s="592"/>
      <c r="AA583" s="592"/>
      <c r="AB583" s="601"/>
      <c r="AC583" s="601"/>
      <c r="AD583" s="602"/>
      <c r="AE583" s="601"/>
      <c r="AF583" s="601"/>
      <c r="AG583" s="605"/>
      <c r="AH583" s="605"/>
      <c r="AI583" s="605"/>
      <c r="AJ583" s="605"/>
      <c r="AK583" s="605"/>
      <c r="AL583" s="605"/>
      <c r="AM583" s="605"/>
      <c r="AN583" s="605"/>
      <c r="AO583" s="605"/>
      <c r="AP583" s="605"/>
      <c r="AQ583" s="605"/>
      <c r="AR583" s="605"/>
      <c r="AS583" s="605"/>
      <c r="AT583" s="605"/>
      <c r="AU583" s="605"/>
    </row>
    <row r="584" spans="1:47" ht="29.1" customHeight="1" thickBot="1" x14ac:dyDescent="0.3">
      <c r="A584" s="597"/>
      <c r="B584" s="592"/>
      <c r="C584" s="598"/>
      <c r="D584" s="592"/>
      <c r="E584" s="598"/>
      <c r="F584" s="591"/>
      <c r="G584" s="591"/>
      <c r="H584" s="599"/>
      <c r="I584" s="600"/>
      <c r="J584" s="600"/>
      <c r="K584" s="600"/>
      <c r="L584" s="592"/>
      <c r="M584" s="592"/>
      <c r="N584" s="592"/>
      <c r="O584" s="592"/>
      <c r="P584" s="591"/>
      <c r="Q584" s="592"/>
      <c r="R584" s="592"/>
      <c r="S584" s="592"/>
      <c r="T584" s="592"/>
      <c r="U584" s="591"/>
      <c r="V584" s="598"/>
      <c r="W584" s="592"/>
      <c r="X584" s="592"/>
      <c r="Y584" s="592"/>
      <c r="Z584" s="592"/>
      <c r="AA584" s="592"/>
      <c r="AB584" s="601"/>
      <c r="AC584" s="601"/>
      <c r="AD584" s="602"/>
      <c r="AE584" s="601"/>
      <c r="AF584" s="601"/>
      <c r="AG584" s="605"/>
      <c r="AH584" s="605"/>
      <c r="AI584" s="605"/>
      <c r="AJ584" s="605"/>
      <c r="AK584" s="605"/>
      <c r="AL584" s="605"/>
      <c r="AM584" s="605"/>
      <c r="AN584" s="605"/>
      <c r="AO584" s="605"/>
      <c r="AP584" s="605"/>
      <c r="AQ584" s="605"/>
      <c r="AR584" s="605"/>
      <c r="AS584" s="605"/>
      <c r="AT584" s="605"/>
      <c r="AU584" s="605"/>
    </row>
    <row r="585" spans="1:47" ht="29.1" customHeight="1" thickBot="1" x14ac:dyDescent="0.3">
      <c r="A585" s="597"/>
      <c r="B585" s="592"/>
      <c r="C585" s="598"/>
      <c r="D585" s="592"/>
      <c r="E585" s="598"/>
      <c r="F585" s="591"/>
      <c r="G585" s="591"/>
      <c r="H585" s="599"/>
      <c r="I585" s="600"/>
      <c r="J585" s="600"/>
      <c r="K585" s="600"/>
      <c r="L585" s="592"/>
      <c r="M585" s="592"/>
      <c r="N585" s="592"/>
      <c r="O585" s="592"/>
      <c r="P585" s="591"/>
      <c r="Q585" s="592"/>
      <c r="R585" s="592"/>
      <c r="S585" s="592"/>
      <c r="T585" s="592"/>
      <c r="U585" s="591"/>
      <c r="V585" s="598"/>
      <c r="W585" s="592"/>
      <c r="X585" s="592"/>
      <c r="Y585" s="592"/>
      <c r="Z585" s="592"/>
      <c r="AA585" s="592"/>
      <c r="AB585" s="601"/>
      <c r="AC585" s="601"/>
      <c r="AD585" s="602"/>
      <c r="AE585" s="601"/>
      <c r="AF585" s="601"/>
      <c r="AG585" s="605"/>
      <c r="AH585" s="605"/>
      <c r="AI585" s="605"/>
      <c r="AJ585" s="605"/>
      <c r="AK585" s="605"/>
      <c r="AL585" s="605"/>
      <c r="AM585" s="605"/>
      <c r="AN585" s="605"/>
      <c r="AO585" s="605"/>
      <c r="AP585" s="605"/>
      <c r="AQ585" s="605"/>
      <c r="AR585" s="605"/>
      <c r="AS585" s="605"/>
      <c r="AT585" s="605"/>
      <c r="AU585" s="605"/>
    </row>
    <row r="586" spans="1:47" ht="29.1" customHeight="1" thickBot="1" x14ac:dyDescent="0.3">
      <c r="A586" s="597"/>
      <c r="B586" s="592"/>
      <c r="C586" s="598"/>
      <c r="D586" s="592"/>
      <c r="E586" s="598"/>
      <c r="F586" s="591"/>
      <c r="G586" s="591"/>
      <c r="H586" s="599"/>
      <c r="I586" s="600"/>
      <c r="J586" s="600"/>
      <c r="K586" s="600"/>
      <c r="L586" s="592"/>
      <c r="M586" s="592"/>
      <c r="N586" s="592"/>
      <c r="O586" s="592"/>
      <c r="P586" s="591"/>
      <c r="Q586" s="592"/>
      <c r="R586" s="592"/>
      <c r="S586" s="592"/>
      <c r="T586" s="592"/>
      <c r="U586" s="591"/>
      <c r="V586" s="598"/>
      <c r="W586" s="592"/>
      <c r="X586" s="592"/>
      <c r="Y586" s="592"/>
      <c r="Z586" s="592"/>
      <c r="AA586" s="592"/>
      <c r="AB586" s="601"/>
      <c r="AC586" s="601"/>
      <c r="AD586" s="602"/>
      <c r="AE586" s="601"/>
      <c r="AF586" s="601"/>
      <c r="AG586" s="605"/>
      <c r="AH586" s="605"/>
      <c r="AI586" s="605"/>
      <c r="AJ586" s="605"/>
      <c r="AK586" s="605"/>
      <c r="AL586" s="605"/>
      <c r="AM586" s="605"/>
      <c r="AN586" s="605"/>
      <c r="AO586" s="605"/>
      <c r="AP586" s="605"/>
      <c r="AQ586" s="605"/>
      <c r="AR586" s="605"/>
      <c r="AS586" s="605"/>
      <c r="AT586" s="605"/>
      <c r="AU586" s="605"/>
    </row>
    <row r="587" spans="1:47" ht="29.1" customHeight="1" thickBot="1" x14ac:dyDescent="0.3">
      <c r="A587" s="597"/>
      <c r="B587" s="592"/>
      <c r="C587" s="598"/>
      <c r="D587" s="592"/>
      <c r="E587" s="598"/>
      <c r="F587" s="591"/>
      <c r="G587" s="591"/>
      <c r="H587" s="599"/>
      <c r="I587" s="600"/>
      <c r="J587" s="600"/>
      <c r="K587" s="600"/>
      <c r="L587" s="592"/>
      <c r="M587" s="592"/>
      <c r="N587" s="592"/>
      <c r="O587" s="592"/>
      <c r="P587" s="591"/>
      <c r="Q587" s="592"/>
      <c r="R587" s="592"/>
      <c r="S587" s="592"/>
      <c r="T587" s="592"/>
      <c r="U587" s="591"/>
      <c r="V587" s="598"/>
      <c r="W587" s="592"/>
      <c r="X587" s="592"/>
      <c r="Y587" s="592"/>
      <c r="Z587" s="592"/>
      <c r="AA587" s="592"/>
      <c r="AB587" s="601"/>
      <c r="AC587" s="601"/>
      <c r="AD587" s="602"/>
      <c r="AE587" s="601"/>
      <c r="AF587" s="601"/>
      <c r="AG587" s="605"/>
      <c r="AH587" s="605"/>
      <c r="AI587" s="605"/>
      <c r="AJ587" s="605"/>
      <c r="AK587" s="605"/>
      <c r="AL587" s="605"/>
      <c r="AM587" s="605"/>
      <c r="AN587" s="605"/>
      <c r="AO587" s="605"/>
      <c r="AP587" s="605"/>
      <c r="AQ587" s="605"/>
      <c r="AR587" s="605"/>
      <c r="AS587" s="605"/>
      <c r="AT587" s="605"/>
      <c r="AU587" s="605"/>
    </row>
    <row r="588" spans="1:47" ht="29.1" customHeight="1" thickBot="1" x14ac:dyDescent="0.3">
      <c r="A588" s="597"/>
      <c r="B588" s="592"/>
      <c r="C588" s="598"/>
      <c r="D588" s="592"/>
      <c r="E588" s="598"/>
      <c r="F588" s="591"/>
      <c r="G588" s="591"/>
      <c r="H588" s="599"/>
      <c r="I588" s="600"/>
      <c r="J588" s="600"/>
      <c r="K588" s="600"/>
      <c r="L588" s="592"/>
      <c r="M588" s="592"/>
      <c r="N588" s="592"/>
      <c r="O588" s="592"/>
      <c r="P588" s="591"/>
      <c r="Q588" s="592"/>
      <c r="R588" s="592"/>
      <c r="S588" s="592"/>
      <c r="T588" s="592"/>
      <c r="U588" s="591"/>
      <c r="V588" s="598"/>
      <c r="W588" s="592"/>
      <c r="X588" s="592"/>
      <c r="Y588" s="592"/>
      <c r="Z588" s="592"/>
      <c r="AA588" s="592"/>
      <c r="AB588" s="601"/>
      <c r="AC588" s="601"/>
      <c r="AD588" s="602"/>
      <c r="AE588" s="601"/>
      <c r="AF588" s="601"/>
      <c r="AG588" s="605"/>
      <c r="AH588" s="605"/>
      <c r="AI588" s="605"/>
      <c r="AJ588" s="605"/>
      <c r="AK588" s="605"/>
      <c r="AL588" s="605"/>
      <c r="AM588" s="605"/>
      <c r="AN588" s="605"/>
      <c r="AO588" s="605"/>
      <c r="AP588" s="605"/>
      <c r="AQ588" s="605"/>
      <c r="AR588" s="605"/>
      <c r="AS588" s="605"/>
      <c r="AT588" s="605"/>
      <c r="AU588" s="605"/>
    </row>
    <row r="589" spans="1:47" ht="29.1" customHeight="1" thickBot="1" x14ac:dyDescent="0.3">
      <c r="A589" s="597"/>
      <c r="B589" s="592"/>
      <c r="C589" s="598"/>
      <c r="D589" s="592"/>
      <c r="E589" s="598"/>
      <c r="F589" s="591"/>
      <c r="G589" s="591"/>
      <c r="H589" s="599"/>
      <c r="I589" s="600"/>
      <c r="J589" s="600"/>
      <c r="K589" s="600"/>
      <c r="L589" s="592"/>
      <c r="M589" s="592"/>
      <c r="N589" s="592"/>
      <c r="O589" s="592"/>
      <c r="P589" s="591"/>
      <c r="Q589" s="592"/>
      <c r="R589" s="592"/>
      <c r="S589" s="592"/>
      <c r="T589" s="592"/>
      <c r="U589" s="591"/>
      <c r="V589" s="598"/>
      <c r="W589" s="592"/>
      <c r="X589" s="592"/>
      <c r="Y589" s="592"/>
      <c r="Z589" s="592"/>
      <c r="AA589" s="592"/>
      <c r="AB589" s="601"/>
      <c r="AC589" s="601"/>
      <c r="AD589" s="602"/>
      <c r="AE589" s="601"/>
      <c r="AF589" s="601"/>
      <c r="AG589" s="605"/>
      <c r="AH589" s="605"/>
      <c r="AI589" s="605"/>
      <c r="AJ589" s="605"/>
      <c r="AK589" s="605"/>
      <c r="AL589" s="605"/>
      <c r="AM589" s="605"/>
      <c r="AN589" s="605"/>
      <c r="AO589" s="605"/>
      <c r="AP589" s="605"/>
      <c r="AQ589" s="605"/>
      <c r="AR589" s="605"/>
      <c r="AS589" s="605"/>
      <c r="AT589" s="605"/>
      <c r="AU589" s="605"/>
    </row>
    <row r="590" spans="1:47" ht="29.1" customHeight="1" thickBot="1" x14ac:dyDescent="0.3">
      <c r="A590" s="597"/>
      <c r="B590" s="592"/>
      <c r="C590" s="598"/>
      <c r="D590" s="592"/>
      <c r="E590" s="598"/>
      <c r="F590" s="591"/>
      <c r="G590" s="591"/>
      <c r="H590" s="599"/>
      <c r="I590" s="600"/>
      <c r="J590" s="600"/>
      <c r="K590" s="600"/>
      <c r="L590" s="592"/>
      <c r="M590" s="592"/>
      <c r="N590" s="592"/>
      <c r="O590" s="592"/>
      <c r="P590" s="591"/>
      <c r="Q590" s="592"/>
      <c r="R590" s="592"/>
      <c r="S590" s="592"/>
      <c r="T590" s="592"/>
      <c r="U590" s="591"/>
      <c r="V590" s="598"/>
      <c r="W590" s="592"/>
      <c r="X590" s="592"/>
      <c r="Y590" s="592"/>
      <c r="Z590" s="592"/>
      <c r="AA590" s="592"/>
      <c r="AB590" s="601"/>
      <c r="AC590" s="601"/>
      <c r="AD590" s="602"/>
      <c r="AE590" s="601"/>
      <c r="AF590" s="601"/>
      <c r="AG590" s="605"/>
      <c r="AH590" s="605"/>
      <c r="AI590" s="605"/>
      <c r="AJ590" s="605"/>
      <c r="AK590" s="605"/>
      <c r="AL590" s="605"/>
      <c r="AM590" s="605"/>
      <c r="AN590" s="605"/>
      <c r="AO590" s="605"/>
      <c r="AP590" s="605"/>
      <c r="AQ590" s="605"/>
      <c r="AR590" s="605"/>
      <c r="AS590" s="605"/>
      <c r="AT590" s="605"/>
      <c r="AU590" s="605"/>
    </row>
    <row r="591" spans="1:47" ht="29.1" customHeight="1" thickBot="1" x14ac:dyDescent="0.3">
      <c r="A591" s="597"/>
      <c r="B591" s="592"/>
      <c r="C591" s="598"/>
      <c r="D591" s="592"/>
      <c r="E591" s="598"/>
      <c r="F591" s="591"/>
      <c r="G591" s="591"/>
      <c r="H591" s="599"/>
      <c r="I591" s="600"/>
      <c r="J591" s="600"/>
      <c r="K591" s="600"/>
      <c r="L591" s="592"/>
      <c r="M591" s="592"/>
      <c r="N591" s="592"/>
      <c r="O591" s="592"/>
      <c r="P591" s="591"/>
      <c r="Q591" s="592"/>
      <c r="R591" s="592"/>
      <c r="S591" s="592"/>
      <c r="T591" s="592"/>
      <c r="U591" s="591"/>
      <c r="V591" s="598"/>
      <c r="W591" s="592"/>
      <c r="X591" s="592"/>
      <c r="Y591" s="592"/>
      <c r="Z591" s="592"/>
      <c r="AA591" s="592"/>
      <c r="AB591" s="601"/>
      <c r="AC591" s="601"/>
      <c r="AD591" s="602"/>
      <c r="AE591" s="601"/>
      <c r="AF591" s="601"/>
      <c r="AG591" s="605"/>
      <c r="AH591" s="605"/>
      <c r="AI591" s="605"/>
      <c r="AJ591" s="605"/>
      <c r="AK591" s="605"/>
      <c r="AL591" s="605"/>
      <c r="AM591" s="605"/>
      <c r="AN591" s="605"/>
      <c r="AO591" s="605"/>
      <c r="AP591" s="605"/>
      <c r="AQ591" s="605"/>
      <c r="AR591" s="605"/>
      <c r="AS591" s="605"/>
      <c r="AT591" s="605"/>
      <c r="AU591" s="605"/>
    </row>
    <row r="592" spans="1:47" ht="29.1" customHeight="1" thickBot="1" x14ac:dyDescent="0.3">
      <c r="A592" s="597"/>
      <c r="B592" s="592"/>
      <c r="C592" s="598"/>
      <c r="D592" s="592"/>
      <c r="E592" s="598"/>
      <c r="F592" s="591"/>
      <c r="G592" s="591"/>
      <c r="H592" s="599"/>
      <c r="I592" s="600"/>
      <c r="J592" s="600"/>
      <c r="K592" s="600"/>
      <c r="L592" s="592"/>
      <c r="M592" s="592"/>
      <c r="N592" s="592"/>
      <c r="O592" s="592"/>
      <c r="P592" s="591"/>
      <c r="Q592" s="592"/>
      <c r="R592" s="592"/>
      <c r="S592" s="592"/>
      <c r="T592" s="592"/>
      <c r="U592" s="591"/>
      <c r="V592" s="598"/>
      <c r="W592" s="592"/>
      <c r="X592" s="592"/>
      <c r="Y592" s="592"/>
      <c r="Z592" s="592"/>
      <c r="AA592" s="592"/>
      <c r="AB592" s="601"/>
      <c r="AC592" s="601"/>
      <c r="AD592" s="602"/>
      <c r="AE592" s="601"/>
      <c r="AF592" s="601"/>
      <c r="AG592" s="605"/>
      <c r="AH592" s="605"/>
      <c r="AI592" s="605"/>
      <c r="AJ592" s="605"/>
      <c r="AK592" s="605"/>
      <c r="AL592" s="605"/>
      <c r="AM592" s="605"/>
      <c r="AN592" s="605"/>
      <c r="AO592" s="605"/>
      <c r="AP592" s="605"/>
      <c r="AQ592" s="605"/>
      <c r="AR592" s="605"/>
      <c r="AS592" s="605"/>
      <c r="AT592" s="605"/>
      <c r="AU592" s="605"/>
    </row>
    <row r="593" spans="1:47" ht="29.1" customHeight="1" thickBot="1" x14ac:dyDescent="0.3">
      <c r="A593" s="597"/>
      <c r="B593" s="592"/>
      <c r="C593" s="598"/>
      <c r="D593" s="592"/>
      <c r="E593" s="598"/>
      <c r="F593" s="591"/>
      <c r="G593" s="591"/>
      <c r="H593" s="599"/>
      <c r="I593" s="600"/>
      <c r="J593" s="600"/>
      <c r="K593" s="600"/>
      <c r="L593" s="592"/>
      <c r="M593" s="592"/>
      <c r="N593" s="592"/>
      <c r="O593" s="592"/>
      <c r="P593" s="591"/>
      <c r="Q593" s="592"/>
      <c r="R593" s="592"/>
      <c r="S593" s="592"/>
      <c r="T593" s="592"/>
      <c r="U593" s="591"/>
      <c r="V593" s="598"/>
      <c r="W593" s="592"/>
      <c r="X593" s="592"/>
      <c r="Y593" s="592"/>
      <c r="Z593" s="592"/>
      <c r="AA593" s="592"/>
      <c r="AB593" s="601"/>
      <c r="AC593" s="601"/>
      <c r="AD593" s="602"/>
      <c r="AE593" s="601"/>
      <c r="AF593" s="601"/>
      <c r="AG593" s="605"/>
      <c r="AH593" s="605"/>
      <c r="AI593" s="605"/>
      <c r="AJ593" s="605"/>
      <c r="AK593" s="605"/>
      <c r="AL593" s="605"/>
      <c r="AM593" s="605"/>
      <c r="AN593" s="605"/>
      <c r="AO593" s="605"/>
      <c r="AP593" s="605"/>
      <c r="AQ593" s="605"/>
      <c r="AR593" s="605"/>
      <c r="AS593" s="605"/>
      <c r="AT593" s="605"/>
      <c r="AU593" s="605"/>
    </row>
    <row r="594" spans="1:47" ht="29.1" customHeight="1" thickBot="1" x14ac:dyDescent="0.3">
      <c r="A594" s="597"/>
      <c r="B594" s="592"/>
      <c r="C594" s="598"/>
      <c r="D594" s="592"/>
      <c r="E594" s="598"/>
      <c r="F594" s="591"/>
      <c r="G594" s="591"/>
      <c r="H594" s="599"/>
      <c r="I594" s="600"/>
      <c r="J594" s="600"/>
      <c r="K594" s="600"/>
      <c r="L594" s="592"/>
      <c r="M594" s="592"/>
      <c r="N594" s="592"/>
      <c r="O594" s="592"/>
      <c r="P594" s="591"/>
      <c r="Q594" s="592"/>
      <c r="R594" s="592"/>
      <c r="S594" s="592"/>
      <c r="T594" s="592"/>
      <c r="U594" s="591"/>
      <c r="V594" s="598"/>
      <c r="W594" s="592"/>
      <c r="X594" s="592"/>
      <c r="Y594" s="592"/>
      <c r="Z594" s="592"/>
      <c r="AA594" s="592"/>
      <c r="AB594" s="601"/>
      <c r="AC594" s="601"/>
      <c r="AD594" s="602"/>
      <c r="AE594" s="601"/>
      <c r="AF594" s="601"/>
      <c r="AG594" s="605"/>
      <c r="AH594" s="605"/>
      <c r="AI594" s="605"/>
      <c r="AJ594" s="605"/>
      <c r="AK594" s="605"/>
      <c r="AL594" s="605"/>
      <c r="AM594" s="605"/>
      <c r="AN594" s="605"/>
      <c r="AO594" s="605"/>
      <c r="AP594" s="605"/>
      <c r="AQ594" s="605"/>
      <c r="AR594" s="605"/>
      <c r="AS594" s="605"/>
      <c r="AT594" s="605"/>
      <c r="AU594" s="605"/>
    </row>
    <row r="595" spans="1:47" ht="29.1" customHeight="1" thickBot="1" x14ac:dyDescent="0.3">
      <c r="A595" s="597"/>
      <c r="B595" s="592"/>
      <c r="C595" s="598"/>
      <c r="D595" s="592"/>
      <c r="E595" s="598"/>
      <c r="F595" s="591"/>
      <c r="G595" s="591"/>
      <c r="H595" s="599"/>
      <c r="I595" s="600"/>
      <c r="J595" s="600"/>
      <c r="K595" s="600"/>
      <c r="L595" s="592"/>
      <c r="M595" s="592"/>
      <c r="N595" s="592"/>
      <c r="O595" s="592"/>
      <c r="P595" s="591"/>
      <c r="Q595" s="592"/>
      <c r="R595" s="592"/>
      <c r="S595" s="592"/>
      <c r="T595" s="592"/>
      <c r="U595" s="591"/>
      <c r="V595" s="598"/>
      <c r="W595" s="592"/>
      <c r="X595" s="592"/>
      <c r="Y595" s="592"/>
      <c r="Z595" s="592"/>
      <c r="AA595" s="592"/>
      <c r="AB595" s="601"/>
      <c r="AC595" s="601"/>
      <c r="AD595" s="602"/>
      <c r="AE595" s="601"/>
      <c r="AF595" s="601"/>
      <c r="AG595" s="605"/>
      <c r="AH595" s="605"/>
      <c r="AI595" s="605"/>
      <c r="AJ595" s="605"/>
      <c r="AK595" s="605"/>
      <c r="AL595" s="605"/>
      <c r="AM595" s="605"/>
      <c r="AN595" s="605"/>
      <c r="AO595" s="605"/>
      <c r="AP595" s="605"/>
      <c r="AQ595" s="605"/>
      <c r="AR595" s="605"/>
      <c r="AS595" s="605"/>
      <c r="AT595" s="605"/>
      <c r="AU595" s="605"/>
    </row>
    <row r="596" spans="1:47" ht="29.1" customHeight="1" thickBot="1" x14ac:dyDescent="0.3">
      <c r="A596" s="597"/>
      <c r="B596" s="592"/>
      <c r="C596" s="598"/>
      <c r="D596" s="592"/>
      <c r="E596" s="598"/>
      <c r="F596" s="591"/>
      <c r="G596" s="591"/>
      <c r="H596" s="599"/>
      <c r="I596" s="600"/>
      <c r="J596" s="600"/>
      <c r="K596" s="600"/>
      <c r="L596" s="592"/>
      <c r="M596" s="592"/>
      <c r="N596" s="592"/>
      <c r="O596" s="592"/>
      <c r="P596" s="591"/>
      <c r="Q596" s="592"/>
      <c r="R596" s="592"/>
      <c r="S596" s="592"/>
      <c r="T596" s="592"/>
      <c r="U596" s="591"/>
      <c r="V596" s="598"/>
      <c r="W596" s="592"/>
      <c r="X596" s="592"/>
      <c r="Y596" s="592"/>
      <c r="Z596" s="592"/>
      <c r="AA596" s="592"/>
      <c r="AB596" s="601"/>
      <c r="AC596" s="601"/>
      <c r="AD596" s="602"/>
      <c r="AE596" s="601"/>
      <c r="AF596" s="601"/>
      <c r="AG596" s="605"/>
      <c r="AH596" s="605"/>
      <c r="AI596" s="605"/>
      <c r="AJ596" s="605"/>
      <c r="AK596" s="605"/>
      <c r="AL596" s="605"/>
      <c r="AM596" s="605"/>
      <c r="AN596" s="605"/>
      <c r="AO596" s="605"/>
      <c r="AP596" s="605"/>
      <c r="AQ596" s="605"/>
      <c r="AR596" s="605"/>
      <c r="AS596" s="605"/>
      <c r="AT596" s="605"/>
      <c r="AU596" s="605"/>
    </row>
    <row r="597" spans="1:47" ht="29.1" customHeight="1" thickBot="1" x14ac:dyDescent="0.3">
      <c r="A597" s="597"/>
      <c r="B597" s="592"/>
      <c r="C597" s="598"/>
      <c r="D597" s="592"/>
      <c r="E597" s="598"/>
      <c r="F597" s="591"/>
      <c r="G597" s="591"/>
      <c r="H597" s="599"/>
      <c r="I597" s="600"/>
      <c r="J597" s="600"/>
      <c r="K597" s="600"/>
      <c r="L597" s="592"/>
      <c r="M597" s="592"/>
      <c r="N597" s="592"/>
      <c r="O597" s="592"/>
      <c r="P597" s="591"/>
      <c r="Q597" s="592"/>
      <c r="R597" s="592"/>
      <c r="S597" s="592"/>
      <c r="T597" s="592"/>
      <c r="U597" s="591"/>
      <c r="V597" s="598"/>
      <c r="W597" s="592"/>
      <c r="X597" s="592"/>
      <c r="Y597" s="592"/>
      <c r="Z597" s="592"/>
      <c r="AA597" s="592"/>
      <c r="AB597" s="601"/>
      <c r="AC597" s="601"/>
      <c r="AD597" s="602"/>
      <c r="AE597" s="601"/>
      <c r="AF597" s="601"/>
      <c r="AG597" s="605"/>
      <c r="AH597" s="605"/>
      <c r="AI597" s="605"/>
      <c r="AJ597" s="605"/>
      <c r="AK597" s="605"/>
      <c r="AL597" s="605"/>
      <c r="AM597" s="605"/>
      <c r="AN597" s="605"/>
      <c r="AO597" s="605"/>
      <c r="AP597" s="605"/>
      <c r="AQ597" s="605"/>
      <c r="AR597" s="605"/>
      <c r="AS597" s="605"/>
      <c r="AT597" s="605"/>
      <c r="AU597" s="605"/>
    </row>
    <row r="598" spans="1:47" ht="29.1" customHeight="1" thickBot="1" x14ac:dyDescent="0.3">
      <c r="A598" s="597"/>
      <c r="B598" s="592"/>
      <c r="C598" s="598"/>
      <c r="D598" s="592"/>
      <c r="E598" s="598"/>
      <c r="F598" s="591"/>
      <c r="G598" s="591"/>
      <c r="H598" s="599"/>
      <c r="I598" s="600"/>
      <c r="J598" s="600"/>
      <c r="K598" s="600"/>
      <c r="L598" s="592"/>
      <c r="M598" s="592"/>
      <c r="N598" s="592"/>
      <c r="O598" s="592"/>
      <c r="P598" s="591"/>
      <c r="Q598" s="592"/>
      <c r="R598" s="592"/>
      <c r="S598" s="592"/>
      <c r="T598" s="592"/>
      <c r="U598" s="591"/>
      <c r="V598" s="598"/>
      <c r="W598" s="592"/>
      <c r="X598" s="592"/>
      <c r="Y598" s="592"/>
      <c r="Z598" s="592"/>
      <c r="AA598" s="592"/>
      <c r="AB598" s="601"/>
      <c r="AC598" s="601"/>
      <c r="AD598" s="602"/>
      <c r="AE598" s="601"/>
      <c r="AF598" s="601"/>
      <c r="AG598" s="605"/>
      <c r="AH598" s="605"/>
      <c r="AI598" s="605"/>
      <c r="AJ598" s="605"/>
      <c r="AK598" s="605"/>
      <c r="AL598" s="605"/>
      <c r="AM598" s="605"/>
      <c r="AN598" s="605"/>
      <c r="AO598" s="605"/>
      <c r="AP598" s="605"/>
      <c r="AQ598" s="605"/>
      <c r="AR598" s="605"/>
      <c r="AS598" s="605"/>
      <c r="AT598" s="605"/>
      <c r="AU598" s="605"/>
    </row>
    <row r="599" spans="1:47" ht="29.1" customHeight="1" thickBot="1" x14ac:dyDescent="0.3">
      <c r="A599" s="597"/>
      <c r="B599" s="592"/>
      <c r="C599" s="598"/>
      <c r="D599" s="592"/>
      <c r="E599" s="598"/>
      <c r="F599" s="591"/>
      <c r="G599" s="591"/>
      <c r="H599" s="599"/>
      <c r="I599" s="600"/>
      <c r="J599" s="600"/>
      <c r="K599" s="600"/>
      <c r="L599" s="592"/>
      <c r="M599" s="592"/>
      <c r="N599" s="592"/>
      <c r="O599" s="592"/>
      <c r="P599" s="591"/>
      <c r="Q599" s="592"/>
      <c r="R599" s="592"/>
      <c r="S599" s="592"/>
      <c r="T599" s="592"/>
      <c r="U599" s="591"/>
      <c r="V599" s="598"/>
      <c r="W599" s="592"/>
      <c r="X599" s="592"/>
      <c r="Y599" s="592"/>
      <c r="Z599" s="592"/>
      <c r="AA599" s="592"/>
      <c r="AB599" s="601"/>
      <c r="AC599" s="601"/>
      <c r="AD599" s="602"/>
      <c r="AE599" s="601"/>
      <c r="AF599" s="601"/>
      <c r="AG599" s="605"/>
      <c r="AH599" s="605"/>
      <c r="AI599" s="605"/>
      <c r="AJ599" s="605"/>
      <c r="AK599" s="605"/>
      <c r="AL599" s="605"/>
      <c r="AM599" s="605"/>
      <c r="AN599" s="605"/>
      <c r="AO599" s="605"/>
      <c r="AP599" s="605"/>
      <c r="AQ599" s="605"/>
      <c r="AR599" s="605"/>
      <c r="AS599" s="605"/>
      <c r="AT599" s="605"/>
      <c r="AU599" s="605"/>
    </row>
    <row r="600" spans="1:47" ht="29.1" customHeight="1" thickBot="1" x14ac:dyDescent="0.3">
      <c r="A600" s="597"/>
      <c r="B600" s="592"/>
      <c r="C600" s="598"/>
      <c r="D600" s="592"/>
      <c r="E600" s="598"/>
      <c r="F600" s="591"/>
      <c r="G600" s="591"/>
      <c r="H600" s="599"/>
      <c r="I600" s="600"/>
      <c r="J600" s="600"/>
      <c r="K600" s="600"/>
      <c r="L600" s="592"/>
      <c r="M600" s="592"/>
      <c r="N600" s="592"/>
      <c r="O600" s="592"/>
      <c r="P600" s="591"/>
      <c r="Q600" s="592"/>
      <c r="R600" s="592"/>
      <c r="S600" s="592"/>
      <c r="T600" s="592"/>
      <c r="U600" s="591"/>
      <c r="V600" s="598"/>
      <c r="W600" s="592"/>
      <c r="X600" s="592"/>
      <c r="Y600" s="592"/>
      <c r="Z600" s="592"/>
      <c r="AA600" s="592"/>
      <c r="AB600" s="601"/>
      <c r="AC600" s="601"/>
      <c r="AD600" s="602"/>
      <c r="AE600" s="601"/>
      <c r="AF600" s="601"/>
      <c r="AG600" s="605"/>
      <c r="AH600" s="605"/>
      <c r="AI600" s="605"/>
      <c r="AJ600" s="605"/>
      <c r="AK600" s="605"/>
      <c r="AL600" s="605"/>
      <c r="AM600" s="605"/>
      <c r="AN600" s="605"/>
      <c r="AO600" s="605"/>
      <c r="AP600" s="605"/>
      <c r="AQ600" s="605"/>
      <c r="AR600" s="605"/>
      <c r="AS600" s="605"/>
      <c r="AT600" s="605"/>
      <c r="AU600" s="605"/>
    </row>
    <row r="601" spans="1:47" ht="29.1" customHeight="1" thickBot="1" x14ac:dyDescent="0.3">
      <c r="A601" s="597"/>
      <c r="B601" s="592"/>
      <c r="C601" s="598"/>
      <c r="D601" s="592"/>
      <c r="E601" s="598"/>
      <c r="F601" s="591"/>
      <c r="G601" s="591"/>
      <c r="H601" s="599"/>
      <c r="I601" s="600"/>
      <c r="J601" s="600"/>
      <c r="K601" s="600"/>
      <c r="L601" s="592"/>
      <c r="M601" s="592"/>
      <c r="N601" s="592"/>
      <c r="O601" s="592"/>
      <c r="P601" s="591"/>
      <c r="Q601" s="592"/>
      <c r="R601" s="592"/>
      <c r="S601" s="592"/>
      <c r="T601" s="592"/>
      <c r="U601" s="591"/>
      <c r="V601" s="598"/>
      <c r="W601" s="592"/>
      <c r="X601" s="592"/>
      <c r="Y601" s="592"/>
      <c r="Z601" s="592"/>
      <c r="AA601" s="592"/>
      <c r="AB601" s="601"/>
      <c r="AC601" s="601"/>
      <c r="AD601" s="602"/>
      <c r="AE601" s="601"/>
      <c r="AF601" s="601"/>
      <c r="AG601" s="605"/>
      <c r="AH601" s="605"/>
      <c r="AI601" s="605"/>
      <c r="AJ601" s="605"/>
      <c r="AK601" s="605"/>
      <c r="AL601" s="605"/>
      <c r="AM601" s="605"/>
      <c r="AN601" s="605"/>
      <c r="AO601" s="605"/>
      <c r="AP601" s="605"/>
      <c r="AQ601" s="605"/>
      <c r="AR601" s="605"/>
      <c r="AS601" s="605"/>
      <c r="AT601" s="605"/>
      <c r="AU601" s="605"/>
    </row>
    <row r="602" spans="1:47" ht="29.1" customHeight="1" thickBot="1" x14ac:dyDescent="0.3">
      <c r="A602" s="597"/>
      <c r="B602" s="592"/>
      <c r="C602" s="598"/>
      <c r="D602" s="592"/>
      <c r="E602" s="598"/>
      <c r="F602" s="591"/>
      <c r="G602" s="591"/>
      <c r="H602" s="599"/>
      <c r="I602" s="600"/>
      <c r="J602" s="600"/>
      <c r="K602" s="600"/>
      <c r="L602" s="592"/>
      <c r="M602" s="592"/>
      <c r="N602" s="592"/>
      <c r="O602" s="592"/>
      <c r="P602" s="591"/>
      <c r="Q602" s="592"/>
      <c r="R602" s="592"/>
      <c r="S602" s="592"/>
      <c r="T602" s="592"/>
      <c r="U602" s="591"/>
      <c r="V602" s="598"/>
      <c r="W602" s="592"/>
      <c r="X602" s="592"/>
      <c r="Y602" s="592"/>
      <c r="Z602" s="592"/>
      <c r="AA602" s="592"/>
      <c r="AB602" s="601"/>
      <c r="AC602" s="601"/>
      <c r="AD602" s="602"/>
      <c r="AE602" s="601"/>
      <c r="AF602" s="601"/>
      <c r="AG602" s="605"/>
      <c r="AH602" s="605"/>
      <c r="AI602" s="605"/>
      <c r="AJ602" s="605"/>
      <c r="AK602" s="605"/>
      <c r="AL602" s="605"/>
      <c r="AM602" s="605"/>
      <c r="AN602" s="605"/>
      <c r="AO602" s="605"/>
      <c r="AP602" s="605"/>
      <c r="AQ602" s="605"/>
      <c r="AR602" s="605"/>
      <c r="AS602" s="605"/>
      <c r="AT602" s="605"/>
      <c r="AU602" s="605"/>
    </row>
    <row r="603" spans="1:47" ht="29.1" customHeight="1" thickBot="1" x14ac:dyDescent="0.3">
      <c r="A603" s="597"/>
      <c r="B603" s="592"/>
      <c r="C603" s="598"/>
      <c r="D603" s="592"/>
      <c r="E603" s="598"/>
      <c r="F603" s="591"/>
      <c r="G603" s="591"/>
      <c r="H603" s="599"/>
      <c r="I603" s="600"/>
      <c r="J603" s="600"/>
      <c r="K603" s="600"/>
      <c r="L603" s="592"/>
      <c r="M603" s="592"/>
      <c r="N603" s="592"/>
      <c r="O603" s="592"/>
      <c r="P603" s="591"/>
      <c r="Q603" s="592"/>
      <c r="R603" s="592"/>
      <c r="S603" s="592"/>
      <c r="T603" s="592"/>
      <c r="U603" s="591"/>
      <c r="V603" s="598"/>
      <c r="W603" s="592"/>
      <c r="X603" s="592"/>
      <c r="Y603" s="592"/>
      <c r="Z603" s="592"/>
      <c r="AA603" s="592"/>
      <c r="AB603" s="601"/>
      <c r="AC603" s="601"/>
      <c r="AD603" s="602"/>
      <c r="AE603" s="601"/>
      <c r="AF603" s="601"/>
      <c r="AG603" s="605"/>
      <c r="AH603" s="605"/>
      <c r="AI603" s="605"/>
      <c r="AJ603" s="605"/>
      <c r="AK603" s="605"/>
      <c r="AL603" s="605"/>
      <c r="AM603" s="605"/>
      <c r="AN603" s="605"/>
      <c r="AO603" s="605"/>
      <c r="AP603" s="605"/>
      <c r="AQ603" s="605"/>
      <c r="AR603" s="605"/>
      <c r="AS603" s="605"/>
      <c r="AT603" s="605"/>
      <c r="AU603" s="605"/>
    </row>
    <row r="604" spans="1:47" ht="29.1" customHeight="1" thickBot="1" x14ac:dyDescent="0.3">
      <c r="A604" s="597"/>
      <c r="B604" s="592"/>
      <c r="C604" s="598"/>
      <c r="D604" s="592"/>
      <c r="E604" s="598"/>
      <c r="F604" s="591"/>
      <c r="G604" s="591"/>
      <c r="H604" s="599"/>
      <c r="I604" s="600"/>
      <c r="J604" s="600"/>
      <c r="K604" s="600"/>
      <c r="L604" s="592"/>
      <c r="M604" s="592"/>
      <c r="N604" s="592"/>
      <c r="O604" s="592"/>
      <c r="P604" s="591"/>
      <c r="Q604" s="592"/>
      <c r="R604" s="592"/>
      <c r="S604" s="592"/>
      <c r="T604" s="592"/>
      <c r="U604" s="591"/>
      <c r="V604" s="598"/>
      <c r="W604" s="592"/>
      <c r="X604" s="592"/>
      <c r="Y604" s="592"/>
      <c r="Z604" s="592"/>
      <c r="AA604" s="592"/>
      <c r="AB604" s="601"/>
      <c r="AC604" s="601"/>
      <c r="AD604" s="602"/>
      <c r="AE604" s="601"/>
      <c r="AF604" s="601"/>
      <c r="AG604" s="605"/>
      <c r="AH604" s="605"/>
      <c r="AI604" s="605"/>
      <c r="AJ604" s="605"/>
      <c r="AK604" s="605"/>
      <c r="AL604" s="605"/>
      <c r="AM604" s="605"/>
      <c r="AN604" s="605"/>
      <c r="AO604" s="605"/>
      <c r="AP604" s="605"/>
      <c r="AQ604" s="605"/>
      <c r="AR604" s="605"/>
      <c r="AS604" s="605"/>
      <c r="AT604" s="605"/>
      <c r="AU604" s="605"/>
    </row>
    <row r="605" spans="1:47" ht="29.1" customHeight="1" thickBot="1" x14ac:dyDescent="0.3">
      <c r="A605" s="597"/>
      <c r="B605" s="592"/>
      <c r="C605" s="598"/>
      <c r="D605" s="592"/>
      <c r="E605" s="598"/>
      <c r="F605" s="591"/>
      <c r="G605" s="591"/>
      <c r="H605" s="599"/>
      <c r="I605" s="600"/>
      <c r="J605" s="600"/>
      <c r="K605" s="600"/>
      <c r="L605" s="592"/>
      <c r="M605" s="592"/>
      <c r="N605" s="592"/>
      <c r="O605" s="592"/>
      <c r="P605" s="591"/>
      <c r="Q605" s="592"/>
      <c r="R605" s="592"/>
      <c r="S605" s="592"/>
      <c r="T605" s="592"/>
      <c r="U605" s="591"/>
      <c r="V605" s="598"/>
      <c r="W605" s="592"/>
      <c r="X605" s="592"/>
      <c r="Y605" s="592"/>
      <c r="Z605" s="592"/>
      <c r="AA605" s="592"/>
      <c r="AB605" s="601"/>
      <c r="AC605" s="601"/>
      <c r="AD605" s="602"/>
      <c r="AE605" s="601"/>
      <c r="AF605" s="601"/>
      <c r="AG605" s="605"/>
      <c r="AH605" s="605"/>
      <c r="AI605" s="605"/>
      <c r="AJ605" s="605"/>
      <c r="AK605" s="605"/>
      <c r="AL605" s="605"/>
      <c r="AM605" s="605"/>
      <c r="AN605" s="605"/>
      <c r="AO605" s="605"/>
      <c r="AP605" s="605"/>
      <c r="AQ605" s="605"/>
      <c r="AR605" s="605"/>
      <c r="AS605" s="605"/>
      <c r="AT605" s="605"/>
      <c r="AU605" s="605"/>
    </row>
    <row r="606" spans="1:47" ht="29.1" customHeight="1" thickBot="1" x14ac:dyDescent="0.3">
      <c r="A606" s="597"/>
      <c r="B606" s="592"/>
      <c r="C606" s="598"/>
      <c r="D606" s="592"/>
      <c r="E606" s="598"/>
      <c r="F606" s="591"/>
      <c r="G606" s="591"/>
      <c r="H606" s="599"/>
      <c r="I606" s="600"/>
      <c r="J606" s="600"/>
      <c r="K606" s="600"/>
      <c r="L606" s="592"/>
      <c r="M606" s="592"/>
      <c r="N606" s="592"/>
      <c r="O606" s="592"/>
      <c r="P606" s="591"/>
      <c r="Q606" s="592"/>
      <c r="R606" s="592"/>
      <c r="S606" s="592"/>
      <c r="T606" s="592"/>
      <c r="U606" s="591"/>
      <c r="V606" s="598"/>
      <c r="W606" s="592"/>
      <c r="X606" s="592"/>
      <c r="Y606" s="592"/>
      <c r="Z606" s="592"/>
      <c r="AA606" s="592"/>
      <c r="AB606" s="601"/>
      <c r="AC606" s="601"/>
      <c r="AD606" s="602"/>
      <c r="AE606" s="601"/>
      <c r="AF606" s="601"/>
      <c r="AG606" s="605"/>
      <c r="AH606" s="605"/>
      <c r="AI606" s="605"/>
      <c r="AJ606" s="605"/>
      <c r="AK606" s="605"/>
      <c r="AL606" s="605"/>
      <c r="AM606" s="605"/>
      <c r="AN606" s="605"/>
      <c r="AO606" s="605"/>
      <c r="AP606" s="605"/>
      <c r="AQ606" s="605"/>
      <c r="AR606" s="605"/>
      <c r="AS606" s="605"/>
      <c r="AT606" s="605"/>
      <c r="AU606" s="605"/>
    </row>
    <row r="607" spans="1:47" ht="29.1" customHeight="1" thickBot="1" x14ac:dyDescent="0.3">
      <c r="A607" s="597"/>
      <c r="B607" s="592"/>
      <c r="C607" s="598"/>
      <c r="D607" s="592"/>
      <c r="E607" s="598"/>
      <c r="F607" s="591"/>
      <c r="G607" s="591"/>
      <c r="H607" s="599"/>
      <c r="I607" s="600"/>
      <c r="J607" s="600"/>
      <c r="K607" s="600"/>
      <c r="L607" s="592"/>
      <c r="M607" s="592"/>
      <c r="N607" s="592"/>
      <c r="O607" s="592"/>
      <c r="P607" s="591"/>
      <c r="Q607" s="592"/>
      <c r="R607" s="592"/>
      <c r="S607" s="592"/>
      <c r="T607" s="592"/>
      <c r="U607" s="591"/>
      <c r="V607" s="598"/>
      <c r="W607" s="592"/>
      <c r="X607" s="592"/>
      <c r="Y607" s="592"/>
      <c r="Z607" s="592"/>
      <c r="AA607" s="592"/>
      <c r="AB607" s="601"/>
      <c r="AC607" s="601"/>
      <c r="AD607" s="602"/>
      <c r="AE607" s="601"/>
      <c r="AF607" s="601"/>
      <c r="AG607" s="605"/>
      <c r="AH607" s="605"/>
      <c r="AI607" s="605"/>
      <c r="AJ607" s="605"/>
      <c r="AK607" s="605"/>
      <c r="AL607" s="605"/>
      <c r="AM607" s="605"/>
      <c r="AN607" s="605"/>
      <c r="AO607" s="605"/>
      <c r="AP607" s="605"/>
      <c r="AQ607" s="605"/>
      <c r="AR607" s="605"/>
      <c r="AS607" s="605"/>
      <c r="AT607" s="605"/>
      <c r="AU607" s="605"/>
    </row>
    <row r="608" spans="1:47" ht="29.1" customHeight="1" thickBot="1" x14ac:dyDescent="0.3">
      <c r="A608" s="597"/>
      <c r="B608" s="592"/>
      <c r="C608" s="598"/>
      <c r="D608" s="592"/>
      <c r="E608" s="598"/>
      <c r="F608" s="591"/>
      <c r="G608" s="591"/>
      <c r="H608" s="599"/>
      <c r="I608" s="600"/>
      <c r="J608" s="600"/>
      <c r="K608" s="600"/>
      <c r="L608" s="592"/>
      <c r="M608" s="592"/>
      <c r="N608" s="592"/>
      <c r="O608" s="592"/>
      <c r="P608" s="591"/>
      <c r="Q608" s="592"/>
      <c r="R608" s="592"/>
      <c r="S608" s="592"/>
      <c r="T608" s="592"/>
      <c r="U608" s="591"/>
      <c r="V608" s="598"/>
      <c r="W608" s="592"/>
      <c r="X608" s="592"/>
      <c r="Y608" s="592"/>
      <c r="Z608" s="592"/>
      <c r="AA608" s="592"/>
      <c r="AB608" s="601"/>
      <c r="AC608" s="601"/>
      <c r="AD608" s="602"/>
      <c r="AE608" s="601"/>
      <c r="AF608" s="601"/>
      <c r="AG608" s="605"/>
      <c r="AH608" s="605"/>
      <c r="AI608" s="605"/>
      <c r="AJ608" s="605"/>
      <c r="AK608" s="605"/>
      <c r="AL608" s="605"/>
      <c r="AM608" s="605"/>
      <c r="AN608" s="605"/>
      <c r="AO608" s="605"/>
      <c r="AP608" s="605"/>
      <c r="AQ608" s="605"/>
      <c r="AR608" s="605"/>
      <c r="AS608" s="605"/>
      <c r="AT608" s="605"/>
      <c r="AU608" s="605"/>
    </row>
    <row r="609" spans="1:47" ht="29.1" customHeight="1" thickBot="1" x14ac:dyDescent="0.3">
      <c r="A609" s="597"/>
      <c r="B609" s="592"/>
      <c r="C609" s="598"/>
      <c r="D609" s="592"/>
      <c r="E609" s="598"/>
      <c r="F609" s="591"/>
      <c r="G609" s="591"/>
      <c r="H609" s="599"/>
      <c r="I609" s="600"/>
      <c r="J609" s="600"/>
      <c r="K609" s="600"/>
      <c r="L609" s="592"/>
      <c r="M609" s="592"/>
      <c r="N609" s="592"/>
      <c r="O609" s="592"/>
      <c r="P609" s="591"/>
      <c r="Q609" s="592"/>
      <c r="R609" s="592"/>
      <c r="S609" s="592"/>
      <c r="T609" s="592"/>
      <c r="U609" s="591"/>
      <c r="V609" s="598"/>
      <c r="W609" s="592"/>
      <c r="X609" s="592"/>
      <c r="Y609" s="592"/>
      <c r="Z609" s="592"/>
      <c r="AA609" s="592"/>
      <c r="AB609" s="601"/>
      <c r="AC609" s="601"/>
      <c r="AD609" s="602"/>
      <c r="AE609" s="601"/>
      <c r="AF609" s="601"/>
      <c r="AG609" s="605"/>
      <c r="AH609" s="605"/>
      <c r="AI609" s="605"/>
      <c r="AJ609" s="605"/>
      <c r="AK609" s="605"/>
      <c r="AL609" s="605"/>
      <c r="AM609" s="605"/>
      <c r="AN609" s="605"/>
      <c r="AO609" s="605"/>
      <c r="AP609" s="605"/>
      <c r="AQ609" s="605"/>
      <c r="AR609" s="605"/>
      <c r="AS609" s="605"/>
      <c r="AT609" s="605"/>
      <c r="AU609" s="605"/>
    </row>
    <row r="610" spans="1:47" ht="29.1" customHeight="1" thickBot="1" x14ac:dyDescent="0.3">
      <c r="A610" s="597"/>
      <c r="B610" s="592"/>
      <c r="C610" s="598"/>
      <c r="D610" s="592"/>
      <c r="E610" s="598"/>
      <c r="F610" s="591"/>
      <c r="G610" s="591"/>
      <c r="H610" s="599"/>
      <c r="I610" s="600"/>
      <c r="J610" s="600"/>
      <c r="K610" s="600"/>
      <c r="L610" s="592"/>
      <c r="M610" s="592"/>
      <c r="N610" s="592"/>
      <c r="O610" s="592"/>
      <c r="P610" s="591"/>
      <c r="Q610" s="592"/>
      <c r="R610" s="592"/>
      <c r="S610" s="592"/>
      <c r="T610" s="592"/>
      <c r="U610" s="591"/>
      <c r="V610" s="598"/>
      <c r="W610" s="592"/>
      <c r="X610" s="592"/>
      <c r="Y610" s="592"/>
      <c r="Z610" s="592"/>
      <c r="AA610" s="592"/>
      <c r="AB610" s="601"/>
      <c r="AC610" s="601"/>
      <c r="AD610" s="602"/>
      <c r="AE610" s="601"/>
      <c r="AF610" s="601"/>
      <c r="AG610" s="605"/>
      <c r="AH610" s="605"/>
      <c r="AI610" s="605"/>
      <c r="AJ610" s="605"/>
      <c r="AK610" s="605"/>
      <c r="AL610" s="605"/>
      <c r="AM610" s="605"/>
      <c r="AN610" s="605"/>
      <c r="AO610" s="605"/>
      <c r="AP610" s="605"/>
      <c r="AQ610" s="605"/>
      <c r="AR610" s="605"/>
      <c r="AS610" s="605"/>
      <c r="AT610" s="605"/>
      <c r="AU610" s="605"/>
    </row>
    <row r="611" spans="1:47" ht="29.1" customHeight="1" thickBot="1" x14ac:dyDescent="0.3">
      <c r="A611" s="597"/>
      <c r="B611" s="592"/>
      <c r="C611" s="598"/>
      <c r="D611" s="592"/>
      <c r="E611" s="598"/>
      <c r="F611" s="591"/>
      <c r="G611" s="591"/>
      <c r="H611" s="599"/>
      <c r="I611" s="600"/>
      <c r="J611" s="600"/>
      <c r="K611" s="600"/>
      <c r="L611" s="592"/>
      <c r="M611" s="592"/>
      <c r="N611" s="592"/>
      <c r="O611" s="592"/>
      <c r="P611" s="591"/>
      <c r="Q611" s="592"/>
      <c r="R611" s="592"/>
      <c r="S611" s="592"/>
      <c r="T611" s="592"/>
      <c r="U611" s="591"/>
      <c r="V611" s="598"/>
      <c r="W611" s="592"/>
      <c r="X611" s="592"/>
      <c r="Y611" s="592"/>
      <c r="Z611" s="592"/>
      <c r="AA611" s="592"/>
      <c r="AB611" s="601"/>
      <c r="AC611" s="601"/>
      <c r="AD611" s="602"/>
      <c r="AE611" s="601"/>
      <c r="AF611" s="601"/>
      <c r="AG611" s="605"/>
      <c r="AH611" s="605"/>
      <c r="AI611" s="605"/>
      <c r="AJ611" s="605"/>
      <c r="AK611" s="605"/>
      <c r="AL611" s="605"/>
      <c r="AM611" s="605"/>
      <c r="AN611" s="605"/>
      <c r="AO611" s="605"/>
      <c r="AP611" s="605"/>
      <c r="AQ611" s="605"/>
      <c r="AR611" s="605"/>
      <c r="AS611" s="605"/>
      <c r="AT611" s="605"/>
      <c r="AU611" s="605"/>
    </row>
    <row r="612" spans="1:47" ht="29.1" customHeight="1" thickBot="1" x14ac:dyDescent="0.3">
      <c r="A612" s="597"/>
      <c r="B612" s="592"/>
      <c r="C612" s="598"/>
      <c r="D612" s="592"/>
      <c r="E612" s="598"/>
      <c r="F612" s="591"/>
      <c r="G612" s="591"/>
      <c r="H612" s="599"/>
      <c r="I612" s="600"/>
      <c r="J612" s="600"/>
      <c r="K612" s="600"/>
      <c r="L612" s="592"/>
      <c r="M612" s="592"/>
      <c r="N612" s="592"/>
      <c r="O612" s="592"/>
      <c r="P612" s="591"/>
      <c r="Q612" s="592"/>
      <c r="R612" s="592"/>
      <c r="S612" s="592"/>
      <c r="T612" s="592"/>
      <c r="U612" s="591"/>
      <c r="V612" s="598"/>
      <c r="W612" s="592"/>
      <c r="X612" s="592"/>
      <c r="Y612" s="592"/>
      <c r="Z612" s="592"/>
      <c r="AA612" s="592"/>
      <c r="AB612" s="601"/>
      <c r="AC612" s="601"/>
      <c r="AD612" s="602"/>
      <c r="AE612" s="601"/>
      <c r="AF612" s="601"/>
      <c r="AG612" s="605"/>
      <c r="AH612" s="605"/>
      <c r="AI612" s="605"/>
      <c r="AJ612" s="605"/>
      <c r="AK612" s="605"/>
      <c r="AL612" s="605"/>
      <c r="AM612" s="605"/>
      <c r="AN612" s="605"/>
      <c r="AO612" s="605"/>
      <c r="AP612" s="605"/>
      <c r="AQ612" s="605"/>
      <c r="AR612" s="605"/>
      <c r="AS612" s="605"/>
      <c r="AT612" s="605"/>
      <c r="AU612" s="605"/>
    </row>
    <row r="613" spans="1:47" ht="29.1" customHeight="1" thickBot="1" x14ac:dyDescent="0.3">
      <c r="A613" s="597"/>
      <c r="B613" s="592"/>
      <c r="C613" s="598"/>
      <c r="D613" s="592"/>
      <c r="E613" s="598"/>
      <c r="F613" s="591"/>
      <c r="G613" s="591"/>
      <c r="H613" s="599"/>
      <c r="I613" s="600"/>
      <c r="J613" s="600"/>
      <c r="K613" s="600"/>
      <c r="L613" s="592"/>
      <c r="M613" s="592"/>
      <c r="N613" s="592"/>
      <c r="O613" s="592"/>
      <c r="P613" s="591"/>
      <c r="Q613" s="592"/>
      <c r="R613" s="592"/>
      <c r="S613" s="592"/>
      <c r="T613" s="592"/>
      <c r="U613" s="591"/>
      <c r="V613" s="598"/>
      <c r="W613" s="592"/>
      <c r="X613" s="592"/>
      <c r="Y613" s="592"/>
      <c r="Z613" s="592"/>
      <c r="AA613" s="592"/>
      <c r="AB613" s="601"/>
      <c r="AC613" s="601"/>
      <c r="AD613" s="602"/>
      <c r="AE613" s="601"/>
      <c r="AF613" s="601"/>
      <c r="AG613" s="605"/>
      <c r="AH613" s="605"/>
      <c r="AI613" s="605"/>
      <c r="AJ613" s="605"/>
      <c r="AK613" s="605"/>
      <c r="AL613" s="605"/>
      <c r="AM613" s="605"/>
      <c r="AN613" s="605"/>
      <c r="AO613" s="605"/>
      <c r="AP613" s="605"/>
      <c r="AQ613" s="605"/>
      <c r="AR613" s="605"/>
      <c r="AS613" s="605"/>
      <c r="AT613" s="605"/>
      <c r="AU613" s="605"/>
    </row>
    <row r="614" spans="1:47" ht="29.1" customHeight="1" thickBot="1" x14ac:dyDescent="0.3">
      <c r="A614" s="597"/>
      <c r="B614" s="592"/>
      <c r="C614" s="598"/>
      <c r="D614" s="592"/>
      <c r="E614" s="598"/>
      <c r="F614" s="591"/>
      <c r="G614" s="591"/>
      <c r="H614" s="599"/>
      <c r="I614" s="600"/>
      <c r="J614" s="600"/>
      <c r="K614" s="600"/>
      <c r="L614" s="592"/>
      <c r="M614" s="592"/>
      <c r="N614" s="592"/>
      <c r="O614" s="592"/>
      <c r="P614" s="591"/>
      <c r="Q614" s="592"/>
      <c r="R614" s="592"/>
      <c r="S614" s="592"/>
      <c r="T614" s="592"/>
      <c r="U614" s="591"/>
      <c r="V614" s="598"/>
      <c r="W614" s="592"/>
      <c r="X614" s="592"/>
      <c r="Y614" s="592"/>
      <c r="Z614" s="592"/>
      <c r="AA614" s="592"/>
      <c r="AB614" s="601"/>
      <c r="AC614" s="601"/>
      <c r="AD614" s="602"/>
      <c r="AE614" s="601"/>
      <c r="AF614" s="601"/>
      <c r="AG614" s="605"/>
      <c r="AH614" s="605"/>
      <c r="AI614" s="605"/>
      <c r="AJ614" s="605"/>
      <c r="AK614" s="605"/>
      <c r="AL614" s="605"/>
      <c r="AM614" s="605"/>
      <c r="AN614" s="605"/>
      <c r="AO614" s="605"/>
      <c r="AP614" s="605"/>
      <c r="AQ614" s="605"/>
      <c r="AR614" s="605"/>
      <c r="AS614" s="605"/>
      <c r="AT614" s="605"/>
      <c r="AU614" s="605"/>
    </row>
    <row r="615" spans="1:47" ht="29.1" customHeight="1" thickBot="1" x14ac:dyDescent="0.3">
      <c r="A615" s="597"/>
      <c r="B615" s="592"/>
      <c r="C615" s="598"/>
      <c r="D615" s="592"/>
      <c r="E615" s="598"/>
      <c r="F615" s="591"/>
      <c r="G615" s="591"/>
      <c r="H615" s="599"/>
      <c r="I615" s="600"/>
      <c r="J615" s="600"/>
      <c r="K615" s="600"/>
      <c r="L615" s="592"/>
      <c r="M615" s="592"/>
      <c r="N615" s="592"/>
      <c r="O615" s="592"/>
      <c r="P615" s="591"/>
      <c r="Q615" s="592"/>
      <c r="R615" s="592"/>
      <c r="S615" s="592"/>
      <c r="T615" s="592"/>
      <c r="U615" s="591"/>
      <c r="V615" s="598"/>
      <c r="W615" s="592"/>
      <c r="X615" s="592"/>
      <c r="Y615" s="592"/>
      <c r="Z615" s="592"/>
      <c r="AA615" s="592"/>
      <c r="AB615" s="601"/>
      <c r="AC615" s="601"/>
      <c r="AD615" s="602"/>
      <c r="AE615" s="601"/>
      <c r="AF615" s="601"/>
      <c r="AG615" s="605"/>
      <c r="AH615" s="605"/>
      <c r="AI615" s="605"/>
      <c r="AJ615" s="605"/>
      <c r="AK615" s="605"/>
      <c r="AL615" s="605"/>
      <c r="AM615" s="605"/>
      <c r="AN615" s="605"/>
      <c r="AO615" s="605"/>
      <c r="AP615" s="605"/>
      <c r="AQ615" s="605"/>
      <c r="AR615" s="605"/>
      <c r="AS615" s="605"/>
      <c r="AT615" s="605"/>
      <c r="AU615" s="605"/>
    </row>
    <row r="616" spans="1:47" ht="29.1" customHeight="1" thickBot="1" x14ac:dyDescent="0.3">
      <c r="A616" s="597"/>
      <c r="B616" s="592"/>
      <c r="C616" s="598"/>
      <c r="D616" s="592"/>
      <c r="E616" s="598"/>
      <c r="F616" s="591"/>
      <c r="G616" s="591"/>
      <c r="H616" s="599"/>
      <c r="I616" s="600"/>
      <c r="J616" s="600"/>
      <c r="K616" s="600"/>
      <c r="L616" s="592"/>
      <c r="M616" s="592"/>
      <c r="N616" s="592"/>
      <c r="O616" s="592"/>
      <c r="P616" s="591"/>
      <c r="Q616" s="592"/>
      <c r="R616" s="592"/>
      <c r="S616" s="592"/>
      <c r="T616" s="592"/>
      <c r="U616" s="591"/>
      <c r="V616" s="598"/>
      <c r="W616" s="592"/>
      <c r="X616" s="592"/>
      <c r="Y616" s="592"/>
      <c r="Z616" s="592"/>
      <c r="AA616" s="592"/>
      <c r="AB616" s="601"/>
      <c r="AC616" s="601"/>
      <c r="AD616" s="602"/>
      <c r="AE616" s="601"/>
      <c r="AF616" s="601"/>
      <c r="AG616" s="605"/>
      <c r="AH616" s="605"/>
      <c r="AI616" s="605"/>
      <c r="AJ616" s="605"/>
      <c r="AK616" s="605"/>
      <c r="AL616" s="605"/>
      <c r="AM616" s="605"/>
      <c r="AN616" s="605"/>
      <c r="AO616" s="605"/>
      <c r="AP616" s="605"/>
      <c r="AQ616" s="605"/>
      <c r="AR616" s="605"/>
      <c r="AS616" s="605"/>
      <c r="AT616" s="605"/>
      <c r="AU616" s="605"/>
    </row>
    <row r="617" spans="1:47" ht="29.1" customHeight="1" thickBot="1" x14ac:dyDescent="0.3">
      <c r="A617" s="597"/>
      <c r="B617" s="592"/>
      <c r="C617" s="598"/>
      <c r="D617" s="592"/>
      <c r="E617" s="598"/>
      <c r="F617" s="591"/>
      <c r="G617" s="591"/>
      <c r="H617" s="599"/>
      <c r="I617" s="600"/>
      <c r="J617" s="600"/>
      <c r="K617" s="600"/>
      <c r="L617" s="592"/>
      <c r="M617" s="592"/>
      <c r="N617" s="592"/>
      <c r="O617" s="592"/>
      <c r="P617" s="591"/>
      <c r="Q617" s="592"/>
      <c r="R617" s="592"/>
      <c r="S617" s="592"/>
      <c r="T617" s="592"/>
      <c r="U617" s="591"/>
      <c r="V617" s="598"/>
      <c r="W617" s="592"/>
      <c r="X617" s="592"/>
      <c r="Y617" s="592"/>
      <c r="Z617" s="592"/>
      <c r="AA617" s="592"/>
      <c r="AB617" s="601"/>
      <c r="AC617" s="601"/>
      <c r="AD617" s="602"/>
      <c r="AE617" s="601"/>
      <c r="AF617" s="601"/>
      <c r="AG617" s="605"/>
      <c r="AH617" s="605"/>
      <c r="AI617" s="605"/>
      <c r="AJ617" s="605"/>
      <c r="AK617" s="605"/>
      <c r="AL617" s="605"/>
      <c r="AM617" s="605"/>
      <c r="AN617" s="605"/>
      <c r="AO617" s="605"/>
      <c r="AP617" s="605"/>
      <c r="AQ617" s="605"/>
      <c r="AR617" s="605"/>
      <c r="AS617" s="605"/>
      <c r="AT617" s="605"/>
      <c r="AU617" s="605"/>
    </row>
    <row r="618" spans="1:47" ht="29.1" customHeight="1" thickBot="1" x14ac:dyDescent="0.3">
      <c r="A618" s="597"/>
      <c r="B618" s="592"/>
      <c r="C618" s="598"/>
      <c r="D618" s="592"/>
      <c r="E618" s="598"/>
      <c r="F618" s="591"/>
      <c r="G618" s="591"/>
      <c r="H618" s="599"/>
      <c r="I618" s="600"/>
      <c r="J618" s="600"/>
      <c r="K618" s="600"/>
      <c r="L618" s="592"/>
      <c r="M618" s="592"/>
      <c r="N618" s="592"/>
      <c r="O618" s="592"/>
      <c r="P618" s="591"/>
      <c r="Q618" s="592"/>
      <c r="R618" s="592"/>
      <c r="S618" s="592"/>
      <c r="T618" s="592"/>
      <c r="U618" s="591"/>
      <c r="V618" s="598"/>
      <c r="W618" s="592"/>
      <c r="X618" s="592"/>
      <c r="Y618" s="592"/>
      <c r="Z618" s="592"/>
      <c r="AA618" s="592"/>
      <c r="AB618" s="601"/>
      <c r="AC618" s="601"/>
      <c r="AD618" s="602"/>
      <c r="AE618" s="601"/>
      <c r="AF618" s="601"/>
      <c r="AG618" s="605"/>
      <c r="AH618" s="605"/>
      <c r="AI618" s="605"/>
      <c r="AJ618" s="605"/>
      <c r="AK618" s="605"/>
      <c r="AL618" s="605"/>
      <c r="AM618" s="605"/>
      <c r="AN618" s="605"/>
      <c r="AO618" s="605"/>
      <c r="AP618" s="605"/>
      <c r="AQ618" s="605"/>
      <c r="AR618" s="605"/>
      <c r="AS618" s="605"/>
      <c r="AT618" s="605"/>
      <c r="AU618" s="605"/>
    </row>
    <row r="619" spans="1:47" ht="29.1" customHeight="1" thickBot="1" x14ac:dyDescent="0.3">
      <c r="A619" s="597"/>
      <c r="B619" s="592"/>
      <c r="C619" s="598"/>
      <c r="D619" s="592"/>
      <c r="E619" s="598"/>
      <c r="F619" s="591"/>
      <c r="G619" s="591"/>
      <c r="H619" s="599"/>
      <c r="I619" s="600"/>
      <c r="J619" s="600"/>
      <c r="K619" s="600"/>
      <c r="L619" s="592"/>
      <c r="M619" s="592"/>
      <c r="N619" s="592"/>
      <c r="O619" s="592"/>
      <c r="P619" s="591"/>
      <c r="Q619" s="592"/>
      <c r="R619" s="592"/>
      <c r="S619" s="592"/>
      <c r="T619" s="592"/>
      <c r="U619" s="591"/>
      <c r="V619" s="598"/>
      <c r="W619" s="592"/>
      <c r="X619" s="592"/>
      <c r="Y619" s="592"/>
      <c r="Z619" s="592"/>
      <c r="AA619" s="592"/>
      <c r="AB619" s="601"/>
      <c r="AC619" s="601"/>
      <c r="AD619" s="602"/>
      <c r="AE619" s="601"/>
      <c r="AF619" s="601"/>
      <c r="AG619" s="605"/>
      <c r="AH619" s="605"/>
      <c r="AI619" s="605"/>
      <c r="AJ619" s="605"/>
      <c r="AK619" s="605"/>
      <c r="AL619" s="605"/>
      <c r="AM619" s="605"/>
      <c r="AN619" s="605"/>
      <c r="AO619" s="605"/>
      <c r="AP619" s="605"/>
      <c r="AQ619" s="605"/>
      <c r="AR619" s="605"/>
      <c r="AS619" s="605"/>
      <c r="AT619" s="605"/>
      <c r="AU619" s="605"/>
    </row>
    <row r="620" spans="1:47" ht="29.1" customHeight="1" thickBot="1" x14ac:dyDescent="0.3">
      <c r="A620" s="597"/>
      <c r="B620" s="592"/>
      <c r="C620" s="598"/>
      <c r="D620" s="592"/>
      <c r="E620" s="598"/>
      <c r="F620" s="591"/>
      <c r="G620" s="591"/>
      <c r="H620" s="599"/>
      <c r="I620" s="600"/>
      <c r="J620" s="600"/>
      <c r="K620" s="600"/>
      <c r="L620" s="592"/>
      <c r="M620" s="592"/>
      <c r="N620" s="592"/>
      <c r="O620" s="592"/>
      <c r="P620" s="591"/>
      <c r="Q620" s="592"/>
      <c r="R620" s="592"/>
      <c r="S620" s="592"/>
      <c r="T620" s="592"/>
      <c r="U620" s="591"/>
      <c r="V620" s="598"/>
      <c r="W620" s="592"/>
      <c r="X620" s="592"/>
      <c r="Y620" s="592"/>
      <c r="Z620" s="592"/>
      <c r="AA620" s="592"/>
      <c r="AB620" s="601"/>
      <c r="AC620" s="601"/>
      <c r="AD620" s="602"/>
      <c r="AE620" s="601"/>
      <c r="AF620" s="601"/>
      <c r="AG620" s="605"/>
      <c r="AH620" s="605"/>
      <c r="AI620" s="605"/>
      <c r="AJ620" s="605"/>
      <c r="AK620" s="605"/>
      <c r="AL620" s="605"/>
      <c r="AM620" s="605"/>
      <c r="AN620" s="605"/>
      <c r="AO620" s="605"/>
      <c r="AP620" s="605"/>
      <c r="AQ620" s="605"/>
      <c r="AR620" s="605"/>
      <c r="AS620" s="605"/>
      <c r="AT620" s="605"/>
      <c r="AU620" s="605"/>
    </row>
    <row r="621" spans="1:47" ht="29.1" customHeight="1" thickBot="1" x14ac:dyDescent="0.3">
      <c r="A621" s="597"/>
      <c r="B621" s="592"/>
      <c r="C621" s="598"/>
      <c r="D621" s="592"/>
      <c r="E621" s="598"/>
      <c r="F621" s="591"/>
      <c r="G621" s="591"/>
      <c r="H621" s="599"/>
      <c r="I621" s="600"/>
      <c r="J621" s="600"/>
      <c r="K621" s="600"/>
      <c r="L621" s="592"/>
      <c r="M621" s="592"/>
      <c r="N621" s="592"/>
      <c r="O621" s="592"/>
      <c r="P621" s="591"/>
      <c r="Q621" s="592"/>
      <c r="R621" s="592"/>
      <c r="S621" s="592"/>
      <c r="T621" s="592"/>
      <c r="U621" s="591"/>
      <c r="V621" s="598"/>
      <c r="W621" s="592"/>
      <c r="X621" s="592"/>
      <c r="Y621" s="592"/>
      <c r="Z621" s="592"/>
      <c r="AA621" s="592"/>
      <c r="AB621" s="601"/>
      <c r="AC621" s="601"/>
      <c r="AD621" s="602"/>
      <c r="AE621" s="601"/>
      <c r="AF621" s="601"/>
      <c r="AG621" s="605"/>
      <c r="AH621" s="605"/>
      <c r="AI621" s="605"/>
      <c r="AJ621" s="605"/>
      <c r="AK621" s="605"/>
      <c r="AL621" s="605"/>
      <c r="AM621" s="605"/>
      <c r="AN621" s="605"/>
      <c r="AO621" s="605"/>
      <c r="AP621" s="605"/>
      <c r="AQ621" s="605"/>
      <c r="AR621" s="605"/>
      <c r="AS621" s="605"/>
      <c r="AT621" s="605"/>
      <c r="AU621" s="605"/>
    </row>
    <row r="622" spans="1:47" ht="29.1" customHeight="1" thickBot="1" x14ac:dyDescent="0.3">
      <c r="A622" s="597"/>
      <c r="B622" s="592"/>
      <c r="C622" s="598"/>
      <c r="D622" s="592"/>
      <c r="E622" s="598"/>
      <c r="F622" s="591"/>
      <c r="G622" s="591"/>
      <c r="H622" s="599"/>
      <c r="I622" s="600"/>
      <c r="J622" s="600"/>
      <c r="K622" s="600"/>
      <c r="L622" s="592"/>
      <c r="M622" s="592"/>
      <c r="N622" s="592"/>
      <c r="O622" s="592"/>
      <c r="P622" s="591"/>
      <c r="Q622" s="592"/>
      <c r="R622" s="592"/>
      <c r="S622" s="592"/>
      <c r="T622" s="592"/>
      <c r="U622" s="591"/>
      <c r="V622" s="598"/>
      <c r="W622" s="592"/>
      <c r="X622" s="592"/>
      <c r="Y622" s="592"/>
      <c r="Z622" s="592"/>
      <c r="AA622" s="592"/>
      <c r="AB622" s="601"/>
      <c r="AC622" s="601"/>
      <c r="AD622" s="602"/>
      <c r="AE622" s="601"/>
      <c r="AF622" s="601"/>
      <c r="AG622" s="605"/>
      <c r="AH622" s="605"/>
      <c r="AI622" s="605"/>
      <c r="AJ622" s="605"/>
      <c r="AK622" s="605"/>
      <c r="AL622" s="605"/>
      <c r="AM622" s="605"/>
      <c r="AN622" s="605"/>
      <c r="AO622" s="605"/>
      <c r="AP622" s="605"/>
      <c r="AQ622" s="605"/>
      <c r="AR622" s="605"/>
      <c r="AS622" s="605"/>
      <c r="AT622" s="605"/>
      <c r="AU622" s="605"/>
    </row>
    <row r="623" spans="1:47" ht="29.1" customHeight="1" thickBot="1" x14ac:dyDescent="0.3">
      <c r="A623" s="597"/>
      <c r="B623" s="592"/>
      <c r="C623" s="598"/>
      <c r="D623" s="592"/>
      <c r="E623" s="598"/>
      <c r="F623" s="591"/>
      <c r="G623" s="591"/>
      <c r="H623" s="599"/>
      <c r="I623" s="600"/>
      <c r="J623" s="600"/>
      <c r="K623" s="600"/>
      <c r="L623" s="592"/>
      <c r="M623" s="592"/>
      <c r="N623" s="592"/>
      <c r="O623" s="592"/>
      <c r="P623" s="591"/>
      <c r="Q623" s="592"/>
      <c r="R623" s="592"/>
      <c r="S623" s="592"/>
      <c r="T623" s="592"/>
      <c r="U623" s="591"/>
      <c r="V623" s="598"/>
      <c r="W623" s="592"/>
      <c r="X623" s="592"/>
      <c r="Y623" s="592"/>
      <c r="Z623" s="592"/>
      <c r="AA623" s="592"/>
      <c r="AB623" s="601"/>
      <c r="AC623" s="601"/>
      <c r="AD623" s="602"/>
      <c r="AE623" s="601"/>
      <c r="AF623" s="601"/>
      <c r="AG623" s="605"/>
      <c r="AH623" s="605"/>
      <c r="AI623" s="605"/>
      <c r="AJ623" s="605"/>
      <c r="AK623" s="605"/>
      <c r="AL623" s="605"/>
      <c r="AM623" s="605"/>
      <c r="AN623" s="605"/>
      <c r="AO623" s="605"/>
      <c r="AP623" s="605"/>
      <c r="AQ623" s="605"/>
      <c r="AR623" s="605"/>
      <c r="AS623" s="605"/>
      <c r="AT623" s="605"/>
      <c r="AU623" s="605"/>
    </row>
    <row r="624" spans="1:47" ht="29.1" customHeight="1" thickBot="1" x14ac:dyDescent="0.3">
      <c r="A624" s="597"/>
      <c r="B624" s="592"/>
      <c r="C624" s="598"/>
      <c r="D624" s="592"/>
      <c r="E624" s="598"/>
      <c r="F624" s="591"/>
      <c r="G624" s="591"/>
      <c r="H624" s="599"/>
      <c r="I624" s="600"/>
      <c r="J624" s="600"/>
      <c r="K624" s="600"/>
      <c r="L624" s="592"/>
      <c r="M624" s="592"/>
      <c r="N624" s="592"/>
      <c r="O624" s="592"/>
      <c r="P624" s="591"/>
      <c r="Q624" s="592"/>
      <c r="R624" s="592"/>
      <c r="S624" s="592"/>
      <c r="T624" s="592"/>
      <c r="U624" s="591"/>
      <c r="V624" s="598"/>
      <c r="W624" s="592"/>
      <c r="X624" s="592"/>
      <c r="Y624" s="592"/>
      <c r="Z624" s="592"/>
      <c r="AA624" s="592"/>
      <c r="AB624" s="601"/>
      <c r="AC624" s="601"/>
      <c r="AD624" s="602"/>
      <c r="AE624" s="601"/>
      <c r="AF624" s="601"/>
      <c r="AG624" s="605"/>
      <c r="AH624" s="605"/>
      <c r="AI624" s="605"/>
      <c r="AJ624" s="605"/>
      <c r="AK624" s="605"/>
      <c r="AL624" s="605"/>
      <c r="AM624" s="605"/>
      <c r="AN624" s="605"/>
      <c r="AO624" s="605"/>
      <c r="AP624" s="605"/>
      <c r="AQ624" s="605"/>
      <c r="AR624" s="605"/>
      <c r="AS624" s="605"/>
      <c r="AT624" s="605"/>
      <c r="AU624" s="605"/>
    </row>
    <row r="625" spans="1:47" ht="29.1" customHeight="1" thickBot="1" x14ac:dyDescent="0.3">
      <c r="A625" s="597"/>
      <c r="B625" s="592"/>
      <c r="C625" s="598"/>
      <c r="D625" s="592"/>
      <c r="E625" s="598"/>
      <c r="F625" s="591"/>
      <c r="G625" s="591"/>
      <c r="H625" s="599"/>
      <c r="I625" s="600"/>
      <c r="J625" s="600"/>
      <c r="K625" s="600"/>
      <c r="L625" s="592"/>
      <c r="M625" s="592"/>
      <c r="N625" s="592"/>
      <c r="O625" s="592"/>
      <c r="P625" s="591"/>
      <c r="Q625" s="592"/>
      <c r="R625" s="592"/>
      <c r="S625" s="592"/>
      <c r="T625" s="592"/>
      <c r="U625" s="591"/>
      <c r="V625" s="598"/>
      <c r="W625" s="592"/>
      <c r="X625" s="592"/>
      <c r="Y625" s="592"/>
      <c r="Z625" s="592"/>
      <c r="AA625" s="592"/>
      <c r="AB625" s="601"/>
      <c r="AC625" s="601"/>
      <c r="AD625" s="602"/>
      <c r="AE625" s="601"/>
      <c r="AF625" s="601"/>
      <c r="AG625" s="605"/>
      <c r="AH625" s="605"/>
      <c r="AI625" s="605"/>
      <c r="AJ625" s="605"/>
      <c r="AK625" s="605"/>
      <c r="AL625" s="605"/>
      <c r="AM625" s="605"/>
      <c r="AN625" s="605"/>
      <c r="AO625" s="605"/>
      <c r="AP625" s="605"/>
      <c r="AQ625" s="605"/>
      <c r="AR625" s="605"/>
      <c r="AS625" s="605"/>
      <c r="AT625" s="605"/>
      <c r="AU625" s="605"/>
    </row>
    <row r="626" spans="1:47" ht="29.1" customHeight="1" thickBot="1" x14ac:dyDescent="0.3">
      <c r="A626" s="597"/>
      <c r="B626" s="592"/>
      <c r="C626" s="598"/>
      <c r="D626" s="592"/>
      <c r="E626" s="598"/>
      <c r="F626" s="591"/>
      <c r="G626" s="591"/>
      <c r="H626" s="599"/>
      <c r="I626" s="600"/>
      <c r="J626" s="600"/>
      <c r="K626" s="600"/>
      <c r="L626" s="592"/>
      <c r="M626" s="592"/>
      <c r="N626" s="592"/>
      <c r="O626" s="592"/>
      <c r="P626" s="591"/>
      <c r="Q626" s="592"/>
      <c r="R626" s="592"/>
      <c r="S626" s="592"/>
      <c r="T626" s="592"/>
      <c r="U626" s="591"/>
      <c r="V626" s="598"/>
      <c r="W626" s="592"/>
      <c r="X626" s="592"/>
      <c r="Y626" s="592"/>
      <c r="Z626" s="592"/>
      <c r="AA626" s="592"/>
      <c r="AB626" s="601"/>
      <c r="AC626" s="601"/>
      <c r="AD626" s="602"/>
      <c r="AE626" s="601"/>
      <c r="AF626" s="601"/>
      <c r="AG626" s="605"/>
      <c r="AH626" s="605"/>
      <c r="AI626" s="605"/>
      <c r="AJ626" s="605"/>
      <c r="AK626" s="605"/>
      <c r="AL626" s="605"/>
      <c r="AM626" s="605"/>
      <c r="AN626" s="605"/>
      <c r="AO626" s="605"/>
      <c r="AP626" s="605"/>
      <c r="AQ626" s="605"/>
      <c r="AR626" s="605"/>
      <c r="AS626" s="605"/>
      <c r="AT626" s="605"/>
      <c r="AU626" s="605"/>
    </row>
    <row r="627" spans="1:47" ht="29.1" customHeight="1" thickBot="1" x14ac:dyDescent="0.3">
      <c r="A627" s="597"/>
      <c r="B627" s="592"/>
      <c r="C627" s="598"/>
      <c r="D627" s="592"/>
      <c r="E627" s="598"/>
      <c r="F627" s="591"/>
      <c r="G627" s="591"/>
      <c r="H627" s="599"/>
      <c r="I627" s="600"/>
      <c r="J627" s="600"/>
      <c r="K627" s="600"/>
      <c r="L627" s="592"/>
      <c r="M627" s="592"/>
      <c r="N627" s="592"/>
      <c r="O627" s="592"/>
      <c r="P627" s="591"/>
      <c r="Q627" s="592"/>
      <c r="R627" s="592"/>
      <c r="S627" s="592"/>
      <c r="T627" s="592"/>
      <c r="U627" s="591"/>
      <c r="V627" s="598"/>
      <c r="W627" s="592"/>
      <c r="X627" s="592"/>
      <c r="Y627" s="592"/>
      <c r="Z627" s="592"/>
      <c r="AA627" s="592"/>
      <c r="AB627" s="601"/>
      <c r="AC627" s="601"/>
      <c r="AD627" s="602"/>
      <c r="AE627" s="601"/>
      <c r="AF627" s="601"/>
      <c r="AG627" s="605"/>
      <c r="AH627" s="605"/>
      <c r="AI627" s="605"/>
      <c r="AJ627" s="605"/>
      <c r="AK627" s="605"/>
      <c r="AL627" s="605"/>
      <c r="AM627" s="605"/>
    </row>
    <row r="628" spans="1:47" ht="29.1" customHeight="1" thickBot="1" x14ac:dyDescent="0.3">
      <c r="A628" s="597"/>
      <c r="B628" s="592"/>
      <c r="C628" s="598"/>
      <c r="D628" s="592"/>
      <c r="E628" s="598"/>
      <c r="F628" s="591"/>
      <c r="G628" s="591"/>
      <c r="H628" s="599"/>
      <c r="I628" s="600"/>
      <c r="J628" s="600"/>
      <c r="K628" s="600"/>
      <c r="L628" s="592"/>
      <c r="M628" s="592"/>
      <c r="N628" s="592"/>
      <c r="O628" s="592"/>
      <c r="P628" s="591"/>
      <c r="Q628" s="592"/>
      <c r="R628" s="592"/>
      <c r="S628" s="592"/>
      <c r="T628" s="592"/>
      <c r="U628" s="591"/>
      <c r="V628" s="598"/>
      <c r="W628" s="592"/>
      <c r="X628" s="592"/>
      <c r="Y628" s="592"/>
      <c r="Z628" s="592"/>
      <c r="AA628" s="592"/>
      <c r="AB628" s="601"/>
      <c r="AC628" s="601"/>
      <c r="AD628" s="602"/>
      <c r="AE628" s="601"/>
      <c r="AF628" s="601"/>
      <c r="AG628" s="605"/>
      <c r="AH628" s="605"/>
      <c r="AI628" s="605"/>
      <c r="AJ628" s="605"/>
      <c r="AK628" s="605"/>
      <c r="AL628" s="605"/>
      <c r="AM628" s="605"/>
    </row>
    <row r="629" spans="1:47" ht="29.1" customHeight="1" thickBot="1" x14ac:dyDescent="0.3">
      <c r="A629" s="597"/>
      <c r="B629" s="592"/>
      <c r="C629" s="598"/>
      <c r="D629" s="592"/>
      <c r="E629" s="598"/>
      <c r="F629" s="591"/>
      <c r="G629" s="591"/>
      <c r="H629" s="599"/>
      <c r="I629" s="600"/>
      <c r="J629" s="600"/>
      <c r="K629" s="600"/>
      <c r="L629" s="592"/>
      <c r="M629" s="592"/>
      <c r="N629" s="592"/>
      <c r="O629" s="592"/>
      <c r="P629" s="591"/>
      <c r="Q629" s="592"/>
      <c r="R629" s="592"/>
      <c r="S629" s="592"/>
      <c r="T629" s="592"/>
      <c r="U629" s="591"/>
      <c r="V629" s="598"/>
      <c r="W629" s="592"/>
      <c r="X629" s="592"/>
      <c r="Y629" s="592"/>
      <c r="Z629" s="592"/>
      <c r="AA629" s="592"/>
      <c r="AB629" s="601"/>
      <c r="AC629" s="601"/>
      <c r="AD629" s="602"/>
      <c r="AE629" s="601"/>
      <c r="AF629" s="601"/>
      <c r="AG629" s="605"/>
      <c r="AH629" s="605"/>
      <c r="AI629" s="605"/>
      <c r="AJ629" s="605"/>
      <c r="AK629" s="605"/>
      <c r="AL629" s="605"/>
      <c r="AM629" s="605"/>
    </row>
    <row r="630" spans="1:47" ht="29.1" customHeight="1" thickBot="1" x14ac:dyDescent="0.3">
      <c r="A630" s="597"/>
      <c r="B630" s="592"/>
      <c r="C630" s="598"/>
      <c r="D630" s="592"/>
      <c r="E630" s="598"/>
      <c r="F630" s="591"/>
      <c r="G630" s="591"/>
      <c r="H630" s="599"/>
      <c r="I630" s="600"/>
      <c r="J630" s="600"/>
      <c r="K630" s="600"/>
      <c r="L630" s="592"/>
      <c r="M630" s="592"/>
      <c r="N630" s="592"/>
      <c r="O630" s="592"/>
      <c r="P630" s="591"/>
      <c r="Q630" s="592"/>
      <c r="R630" s="592"/>
      <c r="S630" s="592"/>
      <c r="T630" s="592"/>
      <c r="U630" s="591"/>
      <c r="V630" s="598"/>
      <c r="W630" s="592"/>
      <c r="X630" s="592"/>
      <c r="Y630" s="592"/>
      <c r="Z630" s="592"/>
      <c r="AA630" s="592"/>
      <c r="AB630" s="601"/>
      <c r="AC630" s="601"/>
      <c r="AD630" s="602"/>
      <c r="AE630" s="601"/>
      <c r="AF630" s="601"/>
      <c r="AG630" s="605"/>
      <c r="AH630" s="605"/>
      <c r="AI630" s="605"/>
      <c r="AJ630" s="605"/>
      <c r="AK630" s="605"/>
      <c r="AL630" s="605"/>
      <c r="AM630" s="605"/>
    </row>
    <row r="631" spans="1:47" ht="29.1" customHeight="1" thickBot="1" x14ac:dyDescent="0.3">
      <c r="A631" s="597"/>
      <c r="B631" s="592"/>
      <c r="C631" s="598"/>
      <c r="D631" s="592"/>
      <c r="E631" s="598"/>
      <c r="F631" s="591"/>
      <c r="G631" s="591"/>
      <c r="H631" s="599"/>
      <c r="I631" s="600"/>
      <c r="J631" s="600"/>
      <c r="K631" s="600"/>
      <c r="L631" s="592"/>
      <c r="M631" s="592"/>
      <c r="N631" s="592"/>
      <c r="O631" s="592"/>
      <c r="P631" s="591"/>
      <c r="Q631" s="592"/>
      <c r="R631" s="592"/>
      <c r="S631" s="592"/>
      <c r="T631" s="592"/>
      <c r="U631" s="591"/>
      <c r="V631" s="598"/>
      <c r="W631" s="592"/>
      <c r="X631" s="592"/>
      <c r="Y631" s="592"/>
      <c r="Z631" s="592"/>
      <c r="AA631" s="592"/>
      <c r="AB631" s="601"/>
      <c r="AC631" s="601"/>
      <c r="AD631" s="602"/>
      <c r="AE631" s="601"/>
      <c r="AF631" s="601"/>
      <c r="AG631" s="605"/>
      <c r="AH631" s="605"/>
      <c r="AI631" s="605"/>
      <c r="AJ631" s="605"/>
      <c r="AK631" s="605"/>
      <c r="AL631" s="605"/>
      <c r="AM631" s="605"/>
    </row>
    <row r="632" spans="1:47" ht="29.1" customHeight="1" thickBot="1" x14ac:dyDescent="0.3">
      <c r="A632" s="597"/>
      <c r="B632" s="592"/>
      <c r="C632" s="598"/>
      <c r="D632" s="592"/>
      <c r="E632" s="598"/>
      <c r="F632" s="591"/>
      <c r="G632" s="591"/>
      <c r="H632" s="599"/>
      <c r="I632" s="600"/>
      <c r="J632" s="600"/>
      <c r="K632" s="600"/>
      <c r="L632" s="592"/>
      <c r="M632" s="592"/>
      <c r="N632" s="592"/>
      <c r="O632" s="592"/>
      <c r="P632" s="591"/>
      <c r="Q632" s="592"/>
      <c r="R632" s="592"/>
      <c r="S632" s="592"/>
      <c r="T632" s="592"/>
      <c r="U632" s="591"/>
      <c r="V632" s="598"/>
      <c r="W632" s="592"/>
      <c r="X632" s="592"/>
      <c r="Y632" s="592"/>
      <c r="Z632" s="592"/>
      <c r="AA632" s="592"/>
      <c r="AB632" s="601"/>
      <c r="AC632" s="601"/>
      <c r="AD632" s="602"/>
      <c r="AE632" s="601"/>
      <c r="AF632" s="601"/>
      <c r="AG632" s="605"/>
      <c r="AH632" s="605"/>
      <c r="AI632" s="605"/>
      <c r="AJ632" s="605"/>
      <c r="AK632" s="605"/>
      <c r="AL632" s="605"/>
      <c r="AM632" s="605"/>
    </row>
    <row r="633" spans="1:47" ht="29.1" customHeight="1" thickBot="1" x14ac:dyDescent="0.3">
      <c r="A633" s="597"/>
      <c r="B633" s="592"/>
      <c r="C633" s="598"/>
      <c r="D633" s="592"/>
      <c r="E633" s="598"/>
      <c r="F633" s="591"/>
      <c r="G633" s="591"/>
      <c r="H633" s="599"/>
      <c r="I633" s="600"/>
      <c r="J633" s="600"/>
      <c r="K633" s="600"/>
      <c r="L633" s="592"/>
      <c r="M633" s="592"/>
      <c r="N633" s="592"/>
      <c r="O633" s="592"/>
      <c r="P633" s="591"/>
      <c r="Q633" s="592"/>
      <c r="R633" s="592"/>
      <c r="S633" s="592"/>
      <c r="T633" s="592"/>
      <c r="U633" s="591"/>
      <c r="V633" s="598"/>
      <c r="W633" s="592"/>
      <c r="X633" s="592"/>
      <c r="Y633" s="592"/>
      <c r="Z633" s="592"/>
      <c r="AA633" s="592"/>
      <c r="AB633" s="601"/>
      <c r="AC633" s="601"/>
      <c r="AD633" s="602"/>
      <c r="AE633" s="601"/>
      <c r="AF633" s="601"/>
      <c r="AG633" s="605"/>
      <c r="AH633" s="605"/>
      <c r="AI633" s="605"/>
      <c r="AJ633" s="605"/>
      <c r="AK633" s="605"/>
      <c r="AL633" s="605"/>
      <c r="AM633" s="605"/>
    </row>
    <row r="634" spans="1:47" ht="29.1" customHeight="1" thickBot="1" x14ac:dyDescent="0.3">
      <c r="A634" s="597"/>
      <c r="B634" s="592"/>
      <c r="C634" s="598"/>
      <c r="D634" s="592"/>
      <c r="E634" s="598"/>
      <c r="F634" s="591"/>
      <c r="G634" s="591"/>
      <c r="H634" s="599"/>
      <c r="I634" s="600"/>
      <c r="J634" s="600"/>
      <c r="K634" s="600"/>
      <c r="L634" s="592"/>
      <c r="M634" s="592"/>
      <c r="N634" s="592"/>
      <c r="O634" s="592"/>
      <c r="P634" s="591"/>
      <c r="Q634" s="592"/>
      <c r="R634" s="592"/>
      <c r="S634" s="592"/>
      <c r="T634" s="592"/>
      <c r="U634" s="591"/>
      <c r="V634" s="598"/>
      <c r="W634" s="592"/>
      <c r="X634" s="592"/>
      <c r="Y634" s="592"/>
      <c r="Z634" s="592"/>
      <c r="AA634" s="592"/>
      <c r="AB634" s="601"/>
      <c r="AC634" s="601"/>
      <c r="AD634" s="602"/>
      <c r="AE634" s="601"/>
      <c r="AF634" s="601"/>
      <c r="AG634" s="605"/>
      <c r="AH634" s="605"/>
      <c r="AI634" s="605"/>
      <c r="AJ634" s="605"/>
      <c r="AK634" s="605"/>
      <c r="AL634" s="605"/>
      <c r="AM634" s="605"/>
    </row>
    <row r="635" spans="1:47" ht="29.1" customHeight="1" thickBot="1" x14ac:dyDescent="0.3">
      <c r="A635" s="597"/>
      <c r="B635" s="592"/>
      <c r="C635" s="598"/>
      <c r="D635" s="592"/>
      <c r="E635" s="598"/>
      <c r="F635" s="591"/>
      <c r="G635" s="591"/>
      <c r="H635" s="599"/>
      <c r="I635" s="600"/>
      <c r="J635" s="600"/>
      <c r="K635" s="600"/>
      <c r="L635" s="592"/>
      <c r="M635" s="592"/>
      <c r="N635" s="592"/>
      <c r="O635" s="592"/>
      <c r="P635" s="591"/>
      <c r="Q635" s="592"/>
      <c r="R635" s="592"/>
      <c r="S635" s="592"/>
      <c r="T635" s="592"/>
      <c r="U635" s="591"/>
      <c r="V635" s="598"/>
      <c r="W635" s="592"/>
      <c r="X635" s="592"/>
      <c r="Y635" s="592"/>
      <c r="Z635" s="592"/>
      <c r="AA635" s="592"/>
      <c r="AB635" s="601"/>
      <c r="AC635" s="601"/>
      <c r="AD635" s="602"/>
      <c r="AE635" s="601"/>
      <c r="AF635" s="601"/>
      <c r="AG635" s="605"/>
      <c r="AH635" s="605"/>
      <c r="AI635" s="605"/>
      <c r="AJ635" s="605"/>
      <c r="AK635" s="605"/>
      <c r="AL635" s="605"/>
      <c r="AM635" s="605"/>
    </row>
    <row r="636" spans="1:47" ht="29.1" customHeight="1" thickBot="1" x14ac:dyDescent="0.3">
      <c r="A636" s="597"/>
      <c r="B636" s="592"/>
      <c r="C636" s="598"/>
      <c r="D636" s="592"/>
      <c r="E636" s="598"/>
      <c r="F636" s="591"/>
      <c r="G636" s="591"/>
      <c r="H636" s="599"/>
      <c r="I636" s="600"/>
      <c r="J636" s="600"/>
      <c r="K636" s="600"/>
      <c r="L636" s="592"/>
      <c r="M636" s="592"/>
      <c r="N636" s="592"/>
      <c r="O636" s="592"/>
      <c r="P636" s="591"/>
      <c r="Q636" s="592"/>
      <c r="R636" s="592"/>
      <c r="S636" s="592"/>
      <c r="T636" s="592"/>
      <c r="U636" s="591"/>
      <c r="V636" s="598"/>
      <c r="W636" s="592"/>
      <c r="X636" s="592"/>
      <c r="Y636" s="592"/>
      <c r="Z636" s="592"/>
      <c r="AA636" s="592"/>
      <c r="AB636" s="601"/>
      <c r="AC636" s="601"/>
      <c r="AD636" s="602"/>
      <c r="AE636" s="601"/>
      <c r="AF636" s="601"/>
      <c r="AG636" s="605"/>
      <c r="AH636" s="605"/>
      <c r="AI636" s="605"/>
      <c r="AJ636" s="605"/>
      <c r="AK636" s="605"/>
      <c r="AL636" s="605"/>
      <c r="AM636" s="605"/>
    </row>
    <row r="637" spans="1:47" ht="29.1" customHeight="1" thickBot="1" x14ac:dyDescent="0.3">
      <c r="A637" s="597"/>
      <c r="B637" s="592"/>
      <c r="C637" s="598"/>
      <c r="D637" s="592"/>
      <c r="E637" s="598"/>
      <c r="F637" s="591"/>
      <c r="G637" s="591"/>
      <c r="H637" s="599"/>
      <c r="I637" s="600"/>
      <c r="J637" s="600"/>
      <c r="K637" s="600"/>
      <c r="L637" s="592"/>
      <c r="M637" s="592"/>
      <c r="N637" s="592"/>
      <c r="O637" s="592"/>
      <c r="P637" s="591"/>
      <c r="Q637" s="592"/>
      <c r="R637" s="592"/>
      <c r="S637" s="592"/>
      <c r="T637" s="592"/>
      <c r="U637" s="591"/>
      <c r="V637" s="598"/>
      <c r="W637" s="592"/>
      <c r="X637" s="592"/>
      <c r="Y637" s="592"/>
      <c r="Z637" s="592"/>
      <c r="AA637" s="592"/>
      <c r="AB637" s="601"/>
      <c r="AC637" s="601"/>
      <c r="AD637" s="602"/>
      <c r="AE637" s="601"/>
      <c r="AF637" s="601"/>
      <c r="AG637" s="605"/>
      <c r="AH637" s="605"/>
      <c r="AI637" s="605"/>
      <c r="AJ637" s="605"/>
      <c r="AK637" s="605"/>
      <c r="AL637" s="605"/>
      <c r="AM637" s="605"/>
    </row>
    <row r="638" spans="1:47" ht="29.1" customHeight="1" thickBot="1" x14ac:dyDescent="0.3">
      <c r="A638" s="597"/>
      <c r="B638" s="592"/>
      <c r="C638" s="598"/>
      <c r="D638" s="592"/>
      <c r="E638" s="598"/>
      <c r="F638" s="591"/>
      <c r="G638" s="591"/>
      <c r="H638" s="599"/>
      <c r="I638" s="600"/>
      <c r="J638" s="600"/>
      <c r="K638" s="600"/>
      <c r="L638" s="592"/>
      <c r="M638" s="592"/>
      <c r="N638" s="592"/>
      <c r="O638" s="592"/>
      <c r="P638" s="591"/>
      <c r="Q638" s="592"/>
      <c r="R638" s="592"/>
      <c r="S638" s="592"/>
      <c r="T638" s="592"/>
      <c r="U638" s="591"/>
      <c r="V638" s="598"/>
      <c r="W638" s="592"/>
      <c r="X638" s="592"/>
      <c r="Y638" s="592"/>
      <c r="Z638" s="592"/>
      <c r="AA638" s="592"/>
      <c r="AB638" s="601"/>
      <c r="AC638" s="601"/>
      <c r="AD638" s="602"/>
      <c r="AE638" s="601"/>
      <c r="AF638" s="601"/>
      <c r="AG638" s="605"/>
      <c r="AH638" s="605"/>
      <c r="AI638" s="605"/>
      <c r="AJ638" s="605"/>
      <c r="AK638" s="605"/>
      <c r="AL638" s="605"/>
      <c r="AM638" s="605"/>
    </row>
    <row r="639" spans="1:47" ht="29.1" customHeight="1" thickBot="1" x14ac:dyDescent="0.3">
      <c r="A639" s="597"/>
      <c r="B639" s="592"/>
      <c r="C639" s="598"/>
      <c r="D639" s="592"/>
      <c r="E639" s="598"/>
      <c r="F639" s="591"/>
      <c r="G639" s="591"/>
      <c r="H639" s="599"/>
      <c r="I639" s="600"/>
      <c r="J639" s="600"/>
      <c r="K639" s="600"/>
      <c r="L639" s="592"/>
      <c r="M639" s="592"/>
      <c r="N639" s="592"/>
      <c r="O639" s="592"/>
      <c r="P639" s="591"/>
      <c r="Q639" s="592"/>
      <c r="R639" s="592"/>
      <c r="S639" s="592"/>
      <c r="T639" s="592"/>
      <c r="U639" s="591"/>
      <c r="V639" s="598"/>
      <c r="W639" s="592"/>
      <c r="X639" s="592"/>
      <c r="Y639" s="592"/>
      <c r="Z639" s="592"/>
      <c r="AA639" s="592"/>
      <c r="AB639" s="601"/>
      <c r="AC639" s="601"/>
      <c r="AD639" s="602"/>
      <c r="AE639" s="601"/>
      <c r="AF639" s="601"/>
      <c r="AG639" s="605"/>
      <c r="AH639" s="605"/>
      <c r="AI639" s="605"/>
      <c r="AJ639" s="605"/>
      <c r="AK639" s="605"/>
      <c r="AL639" s="605"/>
      <c r="AM639" s="605"/>
    </row>
    <row r="640" spans="1:47" ht="29.1" customHeight="1" thickBot="1" x14ac:dyDescent="0.3">
      <c r="A640" s="597"/>
      <c r="B640" s="592"/>
      <c r="C640" s="598"/>
      <c r="D640" s="592"/>
      <c r="E640" s="598"/>
      <c r="F640" s="591"/>
      <c r="G640" s="591"/>
      <c r="H640" s="599"/>
      <c r="I640" s="600"/>
      <c r="J640" s="600"/>
      <c r="K640" s="600"/>
      <c r="L640" s="592"/>
      <c r="M640" s="592"/>
      <c r="N640" s="592"/>
      <c r="O640" s="592"/>
      <c r="P640" s="591"/>
      <c r="Q640" s="592"/>
      <c r="R640" s="592"/>
      <c r="S640" s="592"/>
      <c r="T640" s="592"/>
      <c r="U640" s="591"/>
      <c r="V640" s="598"/>
      <c r="W640" s="592"/>
      <c r="X640" s="592"/>
      <c r="Y640" s="592"/>
      <c r="Z640" s="592"/>
      <c r="AA640" s="592"/>
      <c r="AB640" s="601"/>
      <c r="AC640" s="601"/>
      <c r="AD640" s="602"/>
      <c r="AE640" s="601"/>
      <c r="AF640" s="601"/>
      <c r="AG640" s="605"/>
      <c r="AH640" s="605"/>
      <c r="AI640" s="605"/>
      <c r="AJ640" s="605"/>
      <c r="AK640" s="605"/>
      <c r="AL640" s="605"/>
      <c r="AM640" s="605"/>
    </row>
    <row r="641" spans="1:39" ht="29.1" customHeight="1" thickBot="1" x14ac:dyDescent="0.3">
      <c r="A641" s="597"/>
      <c r="B641" s="592"/>
      <c r="C641" s="598"/>
      <c r="D641" s="592"/>
      <c r="E641" s="598"/>
      <c r="F641" s="591"/>
      <c r="G641" s="591"/>
      <c r="H641" s="599"/>
      <c r="I641" s="600"/>
      <c r="J641" s="600"/>
      <c r="K641" s="600"/>
      <c r="L641" s="592"/>
      <c r="M641" s="592"/>
      <c r="N641" s="592"/>
      <c r="O641" s="592"/>
      <c r="P641" s="591"/>
      <c r="Q641" s="592"/>
      <c r="R641" s="592"/>
      <c r="S641" s="592"/>
      <c r="T641" s="592"/>
      <c r="U641" s="591"/>
      <c r="V641" s="598"/>
      <c r="W641" s="592"/>
      <c r="X641" s="592"/>
      <c r="Y641" s="592"/>
      <c r="Z641" s="592"/>
      <c r="AA641" s="592"/>
      <c r="AB641" s="601"/>
      <c r="AC641" s="601"/>
      <c r="AD641" s="602"/>
      <c r="AE641" s="601"/>
      <c r="AF641" s="601"/>
      <c r="AG641" s="605"/>
      <c r="AH641" s="605"/>
      <c r="AI641" s="605"/>
      <c r="AJ641" s="605"/>
      <c r="AK641" s="605"/>
      <c r="AL641" s="605"/>
      <c r="AM641" s="605"/>
    </row>
    <row r="642" spans="1:39" ht="29.1" customHeight="1" thickBot="1" x14ac:dyDescent="0.3">
      <c r="A642" s="597"/>
      <c r="B642" s="592"/>
      <c r="C642" s="598"/>
      <c r="D642" s="592"/>
      <c r="E642" s="598"/>
      <c r="F642" s="591"/>
      <c r="G642" s="591"/>
      <c r="H642" s="599"/>
      <c r="I642" s="600"/>
      <c r="J642" s="600"/>
      <c r="K642" s="600"/>
      <c r="L642" s="592"/>
      <c r="M642" s="592"/>
      <c r="N642" s="592"/>
      <c r="O642" s="592"/>
      <c r="P642" s="591"/>
      <c r="Q642" s="592"/>
      <c r="R642" s="592"/>
      <c r="S642" s="592"/>
      <c r="T642" s="592"/>
      <c r="U642" s="591"/>
      <c r="V642" s="598"/>
      <c r="W642" s="592"/>
      <c r="X642" s="592"/>
      <c r="Y642" s="592"/>
      <c r="Z642" s="592"/>
      <c r="AA642" s="592"/>
      <c r="AB642" s="601"/>
      <c r="AC642" s="601"/>
      <c r="AD642" s="602"/>
      <c r="AE642" s="601"/>
      <c r="AF642" s="601"/>
      <c r="AG642" s="605"/>
      <c r="AH642" s="605"/>
      <c r="AI642" s="605"/>
      <c r="AJ642" s="605"/>
      <c r="AK642" s="605"/>
      <c r="AL642" s="605"/>
      <c r="AM642" s="605"/>
    </row>
    <row r="643" spans="1:39" ht="29.1" customHeight="1" thickBot="1" x14ac:dyDescent="0.3">
      <c r="A643" s="597"/>
      <c r="B643" s="592"/>
      <c r="C643" s="598"/>
      <c r="D643" s="592"/>
      <c r="E643" s="598"/>
      <c r="F643" s="591"/>
      <c r="G643" s="591"/>
      <c r="H643" s="599"/>
      <c r="I643" s="600"/>
      <c r="J643" s="600"/>
      <c r="K643" s="600"/>
      <c r="L643" s="592"/>
      <c r="M643" s="592"/>
      <c r="N643" s="592"/>
      <c r="O643" s="592"/>
      <c r="P643" s="591"/>
      <c r="Q643" s="592"/>
      <c r="R643" s="592"/>
      <c r="S643" s="592"/>
      <c r="T643" s="592"/>
      <c r="U643" s="591"/>
      <c r="V643" s="598"/>
      <c r="W643" s="592"/>
      <c r="X643" s="592"/>
      <c r="Y643" s="592"/>
      <c r="Z643" s="592"/>
      <c r="AA643" s="592"/>
      <c r="AB643" s="601"/>
      <c r="AC643" s="601"/>
      <c r="AD643" s="602"/>
      <c r="AE643" s="601"/>
      <c r="AF643" s="601"/>
      <c r="AG643" s="605"/>
      <c r="AH643" s="605"/>
      <c r="AI643" s="605"/>
      <c r="AJ643" s="605"/>
      <c r="AK643" s="605"/>
      <c r="AL643" s="605"/>
      <c r="AM643" s="605"/>
    </row>
    <row r="644" spans="1:39" ht="29.1" customHeight="1" thickBot="1" x14ac:dyDescent="0.3">
      <c r="A644" s="597"/>
      <c r="B644" s="592"/>
      <c r="C644" s="598"/>
      <c r="D644" s="592"/>
      <c r="E644" s="598"/>
      <c r="F644" s="591"/>
      <c r="G644" s="591"/>
      <c r="H644" s="599"/>
      <c r="I644" s="600"/>
      <c r="J644" s="600"/>
      <c r="K644" s="600"/>
      <c r="L644" s="592"/>
      <c r="M644" s="592"/>
      <c r="N644" s="592"/>
      <c r="O644" s="592"/>
      <c r="P644" s="591"/>
      <c r="Q644" s="592"/>
      <c r="R644" s="592"/>
      <c r="S644" s="592"/>
      <c r="T644" s="592"/>
      <c r="U644" s="591"/>
      <c r="V644" s="598"/>
      <c r="W644" s="592"/>
      <c r="X644" s="592"/>
      <c r="Y644" s="592"/>
      <c r="Z644" s="592"/>
      <c r="AA644" s="592"/>
      <c r="AB644" s="601"/>
      <c r="AC644" s="601"/>
      <c r="AD644" s="602"/>
      <c r="AE644" s="601"/>
      <c r="AF644" s="601"/>
      <c r="AG644" s="605"/>
      <c r="AH644" s="605"/>
      <c r="AI644" s="605"/>
      <c r="AJ644" s="605"/>
      <c r="AK644" s="605"/>
      <c r="AL644" s="605"/>
      <c r="AM644" s="605"/>
    </row>
    <row r="645" spans="1:39" ht="29.1" customHeight="1" thickBot="1" x14ac:dyDescent="0.3">
      <c r="A645" s="597"/>
      <c r="B645" s="592"/>
      <c r="C645" s="598"/>
      <c r="D645" s="592"/>
      <c r="E645" s="598"/>
      <c r="F645" s="591"/>
      <c r="G645" s="591"/>
      <c r="H645" s="599"/>
      <c r="I645" s="600"/>
      <c r="J645" s="600"/>
      <c r="K645" s="600"/>
      <c r="L645" s="592"/>
      <c r="M645" s="592"/>
      <c r="N645" s="592"/>
      <c r="O645" s="592"/>
      <c r="P645" s="591"/>
      <c r="Q645" s="592"/>
      <c r="R645" s="592"/>
      <c r="S645" s="592"/>
      <c r="T645" s="592"/>
      <c r="U645" s="591"/>
      <c r="V645" s="598"/>
      <c r="W645" s="592"/>
      <c r="X645" s="592"/>
      <c r="Y645" s="592"/>
      <c r="Z645" s="592"/>
      <c r="AA645" s="592"/>
      <c r="AB645" s="601"/>
      <c r="AC645" s="601"/>
      <c r="AD645" s="602"/>
      <c r="AE645" s="601"/>
      <c r="AF645" s="601"/>
      <c r="AG645" s="605"/>
      <c r="AH645" s="605"/>
      <c r="AI645" s="605"/>
      <c r="AJ645" s="605"/>
      <c r="AK645" s="605"/>
      <c r="AL645" s="605"/>
      <c r="AM645" s="605"/>
    </row>
    <row r="646" spans="1:39" ht="29.1" customHeight="1" thickBot="1" x14ac:dyDescent="0.3">
      <c r="A646" s="597"/>
      <c r="B646" s="592"/>
      <c r="C646" s="598"/>
      <c r="D646" s="592"/>
      <c r="E646" s="598"/>
      <c r="F646" s="591"/>
      <c r="G646" s="591"/>
      <c r="H646" s="599"/>
      <c r="I646" s="600"/>
      <c r="J646" s="600"/>
      <c r="K646" s="600"/>
      <c r="L646" s="592"/>
      <c r="M646" s="592"/>
      <c r="N646" s="592"/>
      <c r="O646" s="592"/>
      <c r="P646" s="591"/>
      <c r="Q646" s="592"/>
      <c r="R646" s="592"/>
      <c r="S646" s="592"/>
      <c r="T646" s="592"/>
      <c r="U646" s="591"/>
      <c r="V646" s="598"/>
      <c r="W646" s="592"/>
      <c r="X646" s="592"/>
      <c r="Y646" s="592"/>
      <c r="Z646" s="592"/>
      <c r="AA646" s="592"/>
      <c r="AB646" s="601"/>
      <c r="AC646" s="601"/>
      <c r="AD646" s="602"/>
      <c r="AE646" s="601"/>
      <c r="AF646" s="601"/>
      <c r="AG646" s="605"/>
      <c r="AH646" s="605"/>
      <c r="AI646" s="605"/>
      <c r="AJ646" s="605"/>
      <c r="AK646" s="605"/>
      <c r="AL646" s="605"/>
      <c r="AM646" s="605"/>
    </row>
    <row r="647" spans="1:39" ht="29.1" customHeight="1" thickBot="1" x14ac:dyDescent="0.3">
      <c r="A647" s="597"/>
      <c r="B647" s="592"/>
      <c r="C647" s="598"/>
      <c r="D647" s="592"/>
      <c r="E647" s="598"/>
      <c r="F647" s="591"/>
      <c r="G647" s="591"/>
      <c r="H647" s="599"/>
      <c r="I647" s="600"/>
      <c r="J647" s="600"/>
      <c r="K647" s="600"/>
      <c r="L647" s="592"/>
      <c r="M647" s="592"/>
      <c r="N647" s="592"/>
      <c r="O647" s="592"/>
      <c r="P647" s="591"/>
      <c r="Q647" s="592"/>
      <c r="R647" s="592"/>
      <c r="S647" s="592"/>
      <c r="T647" s="592"/>
      <c r="U647" s="591"/>
      <c r="V647" s="598"/>
      <c r="W647" s="592"/>
      <c r="X647" s="592"/>
      <c r="Y647" s="592"/>
      <c r="Z647" s="592"/>
      <c r="AA647" s="592"/>
      <c r="AB647" s="601"/>
      <c r="AC647" s="601"/>
      <c r="AD647" s="602"/>
      <c r="AE647" s="601"/>
      <c r="AF647" s="601"/>
      <c r="AG647" s="605"/>
      <c r="AH647" s="605"/>
      <c r="AI647" s="605"/>
      <c r="AJ647" s="605"/>
      <c r="AK647" s="605"/>
      <c r="AL647" s="605"/>
      <c r="AM647" s="605"/>
    </row>
    <row r="648" spans="1:39" ht="29.1" customHeight="1" thickBot="1" x14ac:dyDescent="0.3">
      <c r="A648" s="597"/>
      <c r="B648" s="592"/>
      <c r="C648" s="598"/>
      <c r="D648" s="592"/>
      <c r="E648" s="598"/>
      <c r="F648" s="591"/>
      <c r="G648" s="591"/>
      <c r="H648" s="599"/>
      <c r="I648" s="600"/>
      <c r="J648" s="600"/>
      <c r="K648" s="600"/>
      <c r="L648" s="592"/>
      <c r="M648" s="592"/>
      <c r="N648" s="592"/>
      <c r="O648" s="592"/>
      <c r="P648" s="591"/>
      <c r="Q648" s="592"/>
      <c r="R648" s="592"/>
      <c r="S648" s="592"/>
      <c r="T648" s="592"/>
      <c r="U648" s="591"/>
      <c r="V648" s="598"/>
      <c r="W648" s="592"/>
      <c r="X648" s="592"/>
      <c r="Y648" s="592"/>
      <c r="Z648" s="592"/>
      <c r="AA648" s="592"/>
      <c r="AB648" s="601"/>
      <c r="AC648" s="601"/>
      <c r="AD648" s="602"/>
      <c r="AE648" s="601"/>
      <c r="AF648" s="601"/>
      <c r="AG648" s="605"/>
      <c r="AH648" s="605"/>
      <c r="AI648" s="605"/>
      <c r="AJ648" s="605"/>
      <c r="AK648" s="605"/>
      <c r="AL648" s="605"/>
      <c r="AM648" s="605"/>
    </row>
    <row r="649" spans="1:39" ht="29.1" customHeight="1" thickBot="1" x14ac:dyDescent="0.3">
      <c r="A649" s="597"/>
      <c r="B649" s="592"/>
      <c r="C649" s="598"/>
      <c r="D649" s="592"/>
      <c r="E649" s="598"/>
      <c r="F649" s="591"/>
      <c r="G649" s="591"/>
      <c r="H649" s="599"/>
      <c r="I649" s="600"/>
      <c r="J649" s="600"/>
      <c r="K649" s="600"/>
      <c r="L649" s="592"/>
      <c r="M649" s="592"/>
      <c r="N649" s="592"/>
      <c r="O649" s="592"/>
      <c r="P649" s="591"/>
      <c r="Q649" s="592"/>
      <c r="R649" s="592"/>
      <c r="S649" s="592"/>
      <c r="T649" s="592"/>
      <c r="U649" s="591"/>
      <c r="V649" s="598"/>
      <c r="W649" s="592"/>
      <c r="X649" s="592"/>
      <c r="Y649" s="592"/>
      <c r="Z649" s="592"/>
      <c r="AA649" s="592"/>
      <c r="AB649" s="601"/>
      <c r="AC649" s="601"/>
      <c r="AD649" s="602"/>
      <c r="AE649" s="601"/>
      <c r="AF649" s="601"/>
      <c r="AG649" s="605"/>
      <c r="AH649" s="605"/>
      <c r="AI649" s="605"/>
      <c r="AJ649" s="605"/>
      <c r="AK649" s="605"/>
      <c r="AL649" s="605"/>
      <c r="AM649" s="605"/>
    </row>
    <row r="650" spans="1:39" ht="29.1" customHeight="1" thickBot="1" x14ac:dyDescent="0.3">
      <c r="A650" s="597"/>
      <c r="B650" s="592"/>
      <c r="C650" s="598"/>
      <c r="D650" s="592"/>
      <c r="E650" s="598"/>
      <c r="F650" s="591"/>
      <c r="G650" s="591"/>
      <c r="H650" s="599"/>
      <c r="I650" s="600"/>
      <c r="J650" s="600"/>
      <c r="K650" s="600"/>
      <c r="L650" s="592"/>
      <c r="M650" s="592"/>
      <c r="N650" s="592"/>
      <c r="O650" s="592"/>
      <c r="P650" s="591"/>
      <c r="Q650" s="592"/>
      <c r="R650" s="592"/>
      <c r="S650" s="592"/>
      <c r="T650" s="592"/>
      <c r="U650" s="591"/>
      <c r="V650" s="598"/>
      <c r="W650" s="592"/>
      <c r="X650" s="592"/>
      <c r="Y650" s="592"/>
      <c r="Z650" s="592"/>
      <c r="AA650" s="592"/>
      <c r="AB650" s="601"/>
      <c r="AC650" s="601"/>
      <c r="AD650" s="602"/>
      <c r="AE650" s="601"/>
      <c r="AF650" s="601"/>
      <c r="AG650" s="605"/>
      <c r="AH650" s="605"/>
      <c r="AI650" s="605"/>
      <c r="AJ650" s="605"/>
      <c r="AK650" s="605"/>
      <c r="AL650" s="605"/>
      <c r="AM650" s="605"/>
    </row>
    <row r="651" spans="1:39" ht="29.1" customHeight="1" thickBot="1" x14ac:dyDescent="0.3">
      <c r="A651" s="597"/>
      <c r="B651" s="592"/>
      <c r="C651" s="598"/>
      <c r="D651" s="592"/>
      <c r="E651" s="598"/>
      <c r="F651" s="591"/>
      <c r="G651" s="591"/>
      <c r="H651" s="599"/>
      <c r="I651" s="600"/>
      <c r="J651" s="600"/>
      <c r="K651" s="600"/>
      <c r="L651" s="592"/>
      <c r="M651" s="592"/>
      <c r="N651" s="592"/>
      <c r="O651" s="592"/>
      <c r="P651" s="591"/>
      <c r="Q651" s="592"/>
      <c r="R651" s="592"/>
      <c r="S651" s="592"/>
      <c r="T651" s="592"/>
      <c r="U651" s="591"/>
      <c r="V651" s="598"/>
      <c r="W651" s="592"/>
      <c r="X651" s="592"/>
      <c r="Y651" s="592"/>
      <c r="Z651" s="592"/>
      <c r="AA651" s="592"/>
      <c r="AB651" s="601"/>
      <c r="AC651" s="601"/>
      <c r="AD651" s="602"/>
      <c r="AE651" s="601"/>
      <c r="AF651" s="601"/>
      <c r="AG651" s="605"/>
      <c r="AH651" s="605"/>
      <c r="AI651" s="605"/>
      <c r="AJ651" s="605"/>
      <c r="AK651" s="605"/>
      <c r="AL651" s="605"/>
      <c r="AM651" s="605"/>
    </row>
    <row r="652" spans="1:39" ht="29.1" customHeight="1" thickBot="1" x14ac:dyDescent="0.3">
      <c r="A652" s="597"/>
      <c r="B652" s="592"/>
      <c r="C652" s="598"/>
      <c r="D652" s="592"/>
      <c r="E652" s="598"/>
      <c r="F652" s="591"/>
      <c r="G652" s="591"/>
      <c r="H652" s="599"/>
      <c r="I652" s="600"/>
      <c r="J652" s="600"/>
      <c r="K652" s="600"/>
      <c r="L652" s="592"/>
      <c r="M652" s="592"/>
      <c r="N652" s="592"/>
      <c r="O652" s="592"/>
      <c r="P652" s="591"/>
      <c r="Q652" s="592"/>
      <c r="R652" s="592"/>
      <c r="S652" s="592"/>
      <c r="T652" s="592"/>
      <c r="U652" s="591"/>
      <c r="V652" s="598"/>
      <c r="W652" s="592"/>
      <c r="X652" s="592"/>
      <c r="Y652" s="592"/>
      <c r="Z652" s="592"/>
      <c r="AA652" s="592"/>
      <c r="AB652" s="601"/>
      <c r="AC652" s="601"/>
      <c r="AD652" s="602"/>
      <c r="AE652" s="601"/>
      <c r="AF652" s="601"/>
      <c r="AG652" s="605"/>
      <c r="AH652" s="605"/>
      <c r="AI652" s="605"/>
      <c r="AJ652" s="605"/>
      <c r="AK652" s="605"/>
      <c r="AL652" s="605"/>
      <c r="AM652" s="605"/>
    </row>
    <row r="653" spans="1:39" ht="29.1" customHeight="1" thickBot="1" x14ac:dyDescent="0.3">
      <c r="A653" s="597"/>
      <c r="B653" s="592"/>
      <c r="C653" s="598"/>
      <c r="D653" s="592"/>
      <c r="E653" s="598"/>
      <c r="F653" s="591"/>
      <c r="G653" s="591"/>
      <c r="H653" s="599"/>
      <c r="I653" s="600"/>
      <c r="J653" s="600"/>
      <c r="K653" s="600"/>
      <c r="L653" s="592"/>
      <c r="M653" s="592"/>
      <c r="N653" s="592"/>
      <c r="O653" s="592"/>
      <c r="P653" s="591"/>
      <c r="Q653" s="592"/>
      <c r="R653" s="592"/>
      <c r="S653" s="592"/>
      <c r="T653" s="592"/>
      <c r="U653" s="591"/>
      <c r="V653" s="598"/>
      <c r="W653" s="592"/>
      <c r="X653" s="592"/>
      <c r="Y653" s="592"/>
      <c r="Z653" s="592"/>
      <c r="AA653" s="592"/>
      <c r="AB653" s="601"/>
      <c r="AC653" s="601"/>
      <c r="AD653" s="602"/>
      <c r="AE653" s="601"/>
      <c r="AF653" s="601"/>
      <c r="AG653" s="605"/>
      <c r="AH653" s="605"/>
      <c r="AI653" s="605"/>
      <c r="AJ653" s="605"/>
      <c r="AK653" s="605"/>
      <c r="AL653" s="605"/>
      <c r="AM653" s="605"/>
    </row>
    <row r="654" spans="1:39" ht="29.1" customHeight="1" thickBot="1" x14ac:dyDescent="0.3">
      <c r="A654" s="597"/>
      <c r="B654" s="592"/>
      <c r="C654" s="598"/>
      <c r="D654" s="592"/>
      <c r="E654" s="598"/>
      <c r="F654" s="591"/>
      <c r="G654" s="591"/>
      <c r="H654" s="599"/>
      <c r="I654" s="600"/>
      <c r="J654" s="600"/>
      <c r="K654" s="600"/>
      <c r="L654" s="592"/>
      <c r="M654" s="592"/>
      <c r="N654" s="592"/>
      <c r="O654" s="592"/>
      <c r="P654" s="591"/>
      <c r="Q654" s="592"/>
      <c r="R654" s="592"/>
      <c r="S654" s="592"/>
      <c r="T654" s="592"/>
      <c r="U654" s="591"/>
      <c r="V654" s="598"/>
      <c r="W654" s="592"/>
      <c r="X654" s="592"/>
      <c r="Y654" s="592"/>
      <c r="Z654" s="592"/>
      <c r="AA654" s="592"/>
      <c r="AB654" s="601"/>
      <c r="AC654" s="601"/>
      <c r="AD654" s="602"/>
      <c r="AE654" s="601"/>
      <c r="AF654" s="601"/>
      <c r="AG654" s="605"/>
      <c r="AH654" s="605"/>
      <c r="AI654" s="605"/>
      <c r="AJ654" s="605"/>
      <c r="AK654" s="605"/>
      <c r="AL654" s="605"/>
      <c r="AM654" s="605"/>
    </row>
    <row r="655" spans="1:39" ht="29.1" customHeight="1" thickBot="1" x14ac:dyDescent="0.3">
      <c r="A655" s="597"/>
      <c r="B655" s="592"/>
      <c r="C655" s="598"/>
      <c r="D655" s="592"/>
      <c r="E655" s="598"/>
      <c r="F655" s="591"/>
      <c r="G655" s="591"/>
      <c r="H655" s="599"/>
      <c r="I655" s="600"/>
      <c r="J655" s="600"/>
      <c r="K655" s="600"/>
      <c r="L655" s="592"/>
      <c r="M655" s="592"/>
      <c r="N655" s="592"/>
      <c r="O655" s="592"/>
      <c r="P655" s="591"/>
      <c r="Q655" s="592"/>
      <c r="R655" s="592"/>
      <c r="S655" s="592"/>
      <c r="T655" s="592"/>
      <c r="U655" s="591"/>
      <c r="V655" s="598"/>
      <c r="W655" s="592"/>
      <c r="X655" s="592"/>
      <c r="Y655" s="592"/>
      <c r="Z655" s="592"/>
      <c r="AA655" s="592"/>
      <c r="AB655" s="601"/>
      <c r="AC655" s="601"/>
      <c r="AD655" s="602"/>
      <c r="AE655" s="601"/>
      <c r="AF655" s="601"/>
      <c r="AG655" s="605"/>
      <c r="AH655" s="605"/>
      <c r="AI655" s="605"/>
      <c r="AJ655" s="605"/>
      <c r="AK655" s="605"/>
      <c r="AL655" s="605"/>
      <c r="AM655" s="605"/>
    </row>
    <row r="656" spans="1:39" ht="29.1" customHeight="1" thickBot="1" x14ac:dyDescent="0.3">
      <c r="A656" s="597"/>
      <c r="B656" s="592"/>
      <c r="C656" s="598"/>
      <c r="D656" s="592"/>
      <c r="E656" s="598"/>
      <c r="F656" s="591"/>
      <c r="G656" s="591"/>
      <c r="H656" s="599"/>
      <c r="I656" s="600"/>
      <c r="J656" s="600"/>
      <c r="K656" s="600"/>
      <c r="L656" s="592"/>
      <c r="M656" s="592"/>
      <c r="N656" s="592"/>
      <c r="O656" s="592"/>
      <c r="P656" s="591"/>
      <c r="Q656" s="592"/>
      <c r="R656" s="592"/>
      <c r="S656" s="592"/>
      <c r="T656" s="592"/>
      <c r="U656" s="591"/>
      <c r="V656" s="598"/>
      <c r="W656" s="592"/>
      <c r="X656" s="592"/>
      <c r="Y656" s="592"/>
      <c r="Z656" s="592"/>
      <c r="AA656" s="592"/>
      <c r="AB656" s="601"/>
      <c r="AC656" s="601"/>
      <c r="AD656" s="602"/>
      <c r="AE656" s="601"/>
      <c r="AF656" s="601"/>
      <c r="AG656" s="605"/>
      <c r="AH656" s="605"/>
      <c r="AI656" s="605"/>
      <c r="AJ656" s="605"/>
      <c r="AK656" s="605"/>
      <c r="AL656" s="605"/>
      <c r="AM656" s="605"/>
    </row>
    <row r="657" spans="1:39" ht="29.1" customHeight="1" thickBot="1" x14ac:dyDescent="0.3">
      <c r="A657" s="597"/>
      <c r="B657" s="592"/>
      <c r="C657" s="598"/>
      <c r="D657" s="592"/>
      <c r="E657" s="598"/>
      <c r="F657" s="591"/>
      <c r="G657" s="591"/>
      <c r="H657" s="599"/>
      <c r="I657" s="600"/>
      <c r="J657" s="600"/>
      <c r="K657" s="600"/>
      <c r="L657" s="592"/>
      <c r="M657" s="592"/>
      <c r="N657" s="592"/>
      <c r="O657" s="592"/>
      <c r="P657" s="591"/>
      <c r="Q657" s="592"/>
      <c r="R657" s="592"/>
      <c r="S657" s="592"/>
      <c r="T657" s="592"/>
      <c r="U657" s="591"/>
      <c r="V657" s="598"/>
      <c r="W657" s="592"/>
      <c r="X657" s="592"/>
      <c r="Y657" s="592"/>
      <c r="Z657" s="592"/>
      <c r="AA657" s="592"/>
      <c r="AB657" s="601"/>
      <c r="AC657" s="601"/>
      <c r="AD657" s="602"/>
      <c r="AE657" s="601"/>
      <c r="AF657" s="601"/>
      <c r="AG657" s="605"/>
      <c r="AH657" s="605"/>
      <c r="AI657" s="605"/>
      <c r="AJ657" s="605"/>
      <c r="AK657" s="605"/>
      <c r="AL657" s="605"/>
      <c r="AM657" s="605"/>
    </row>
    <row r="658" spans="1:39" ht="29.1" customHeight="1" thickBot="1" x14ac:dyDescent="0.3">
      <c r="A658" s="597"/>
      <c r="B658" s="592"/>
      <c r="C658" s="598"/>
      <c r="D658" s="592"/>
      <c r="E658" s="598"/>
      <c r="F658" s="591"/>
      <c r="G658" s="591"/>
      <c r="H658" s="599"/>
      <c r="I658" s="600"/>
      <c r="J658" s="600"/>
      <c r="K658" s="600"/>
      <c r="L658" s="592"/>
      <c r="M658" s="592"/>
      <c r="N658" s="592"/>
      <c r="O658" s="592"/>
      <c r="P658" s="591"/>
      <c r="Q658" s="592"/>
      <c r="R658" s="592"/>
      <c r="S658" s="592"/>
      <c r="T658" s="592"/>
      <c r="U658" s="591"/>
      <c r="V658" s="598"/>
      <c r="W658" s="592"/>
      <c r="X658" s="592"/>
      <c r="Y658" s="592"/>
      <c r="Z658" s="592"/>
      <c r="AA658" s="592"/>
      <c r="AB658" s="601"/>
      <c r="AC658" s="601"/>
      <c r="AD658" s="602"/>
      <c r="AE658" s="601"/>
      <c r="AF658" s="601"/>
      <c r="AG658" s="605"/>
      <c r="AH658" s="605"/>
      <c r="AI658" s="605"/>
      <c r="AJ658" s="605"/>
      <c r="AK658" s="605"/>
      <c r="AL658" s="605"/>
      <c r="AM658" s="605"/>
    </row>
    <row r="659" spans="1:39" ht="29.1" customHeight="1" x14ac:dyDescent="0.25">
      <c r="A659" s="585"/>
      <c r="B659" s="586"/>
      <c r="C659" s="583"/>
      <c r="D659" s="587"/>
      <c r="E659" s="582"/>
      <c r="F659" s="568"/>
      <c r="G659" s="568"/>
      <c r="H659" s="568"/>
      <c r="I659" s="568"/>
      <c r="J659" s="568"/>
      <c r="K659" s="568"/>
      <c r="L659" s="579"/>
      <c r="M659" s="563"/>
      <c r="N659" s="587"/>
      <c r="O659" s="563"/>
      <c r="P659" s="588"/>
      <c r="Q659" s="563"/>
      <c r="R659" s="563"/>
      <c r="S659" s="563"/>
      <c r="T659" s="565"/>
      <c r="U659" s="584"/>
      <c r="V659" s="571"/>
      <c r="W659" s="570"/>
      <c r="X659" s="569"/>
      <c r="Y659" s="569"/>
      <c r="Z659" s="566"/>
      <c r="AA659" s="566"/>
      <c r="AB659" s="589"/>
      <c r="AC659" s="589"/>
      <c r="AD659" s="564"/>
      <c r="AE659" s="563"/>
      <c r="AF659" s="563"/>
    </row>
    <row r="660" spans="1:39" ht="29.1" customHeight="1" x14ac:dyDescent="0.25">
      <c r="A660" s="585"/>
      <c r="B660" s="586"/>
      <c r="C660" s="583"/>
      <c r="D660" s="587"/>
      <c r="E660" s="582"/>
      <c r="F660" s="568"/>
      <c r="G660" s="568"/>
      <c r="H660" s="568"/>
      <c r="I660" s="568"/>
      <c r="J660" s="568"/>
      <c r="K660" s="568"/>
      <c r="L660" s="579"/>
      <c r="M660" s="563"/>
      <c r="N660" s="587"/>
      <c r="O660" s="563"/>
      <c r="P660" s="588"/>
      <c r="Q660" s="563"/>
      <c r="R660" s="563"/>
      <c r="S660" s="563"/>
      <c r="T660" s="565"/>
      <c r="U660" s="584"/>
      <c r="V660" s="571"/>
      <c r="W660" s="570"/>
      <c r="X660" s="569"/>
      <c r="Y660" s="569"/>
      <c r="Z660" s="566"/>
      <c r="AA660" s="566"/>
      <c r="AB660" s="589"/>
      <c r="AC660" s="589"/>
      <c r="AD660" s="564"/>
      <c r="AE660" s="563"/>
      <c r="AF660" s="563"/>
    </row>
    <row r="661" spans="1:39" ht="29.1" customHeight="1" x14ac:dyDescent="0.25">
      <c r="A661" s="585"/>
      <c r="B661" s="586"/>
      <c r="C661" s="583"/>
      <c r="D661" s="587"/>
      <c r="E661" s="582"/>
      <c r="F661" s="568"/>
      <c r="G661" s="568"/>
      <c r="H661" s="568"/>
      <c r="I661" s="568"/>
      <c r="J661" s="568"/>
      <c r="K661" s="568"/>
      <c r="L661" s="579"/>
      <c r="M661" s="563"/>
      <c r="N661" s="587"/>
      <c r="O661" s="563"/>
      <c r="P661" s="588"/>
      <c r="Q661" s="563"/>
      <c r="R661" s="563"/>
      <c r="S661" s="563"/>
      <c r="T661" s="565"/>
      <c r="U661" s="584"/>
      <c r="V661" s="571"/>
      <c r="W661" s="570"/>
      <c r="X661" s="569"/>
      <c r="Y661" s="569"/>
      <c r="Z661" s="566"/>
      <c r="AA661" s="566"/>
      <c r="AB661" s="589"/>
      <c r="AC661" s="589"/>
      <c r="AD661" s="564"/>
      <c r="AE661" s="563"/>
      <c r="AF661" s="563"/>
    </row>
    <row r="662" spans="1:39" ht="29.1" customHeight="1" x14ac:dyDescent="0.25">
      <c r="A662" s="585"/>
      <c r="B662" s="586"/>
      <c r="C662" s="583"/>
      <c r="D662" s="587"/>
      <c r="E662" s="582"/>
      <c r="F662" s="568"/>
      <c r="G662" s="568"/>
      <c r="H662" s="568"/>
      <c r="I662" s="568"/>
      <c r="J662" s="568"/>
      <c r="K662" s="568"/>
      <c r="L662" s="579"/>
      <c r="M662" s="563"/>
      <c r="N662" s="587"/>
      <c r="O662" s="563"/>
      <c r="P662" s="588"/>
      <c r="Q662" s="563"/>
      <c r="R662" s="563"/>
      <c r="S662" s="563"/>
      <c r="T662" s="565"/>
      <c r="U662" s="584"/>
      <c r="V662" s="571"/>
      <c r="W662" s="570"/>
      <c r="X662" s="569"/>
      <c r="Y662" s="569"/>
      <c r="Z662" s="566"/>
      <c r="AA662" s="566"/>
      <c r="AB662" s="589"/>
      <c r="AC662" s="589"/>
      <c r="AD662" s="564"/>
      <c r="AE662" s="563"/>
      <c r="AF662" s="563"/>
    </row>
    <row r="663" spans="1:39" ht="29.1" customHeight="1" x14ac:dyDescent="0.25">
      <c r="A663" s="585"/>
      <c r="B663" s="586"/>
      <c r="C663" s="583"/>
      <c r="D663" s="587"/>
      <c r="E663" s="582"/>
      <c r="F663" s="568"/>
      <c r="G663" s="568"/>
      <c r="H663" s="568"/>
      <c r="I663" s="568"/>
      <c r="J663" s="568"/>
      <c r="K663" s="568"/>
      <c r="L663" s="579"/>
      <c r="M663" s="563"/>
      <c r="N663" s="587"/>
      <c r="O663" s="563"/>
      <c r="P663" s="588"/>
      <c r="Q663" s="563"/>
      <c r="R663" s="563"/>
      <c r="S663" s="563"/>
      <c r="T663" s="565"/>
      <c r="U663" s="584"/>
      <c r="V663" s="571"/>
      <c r="W663" s="570"/>
      <c r="X663" s="569"/>
      <c r="Y663" s="569"/>
      <c r="Z663" s="566"/>
      <c r="AA663" s="566"/>
      <c r="AB663" s="589"/>
      <c r="AC663" s="589"/>
      <c r="AD663" s="564"/>
      <c r="AE663" s="563"/>
      <c r="AF663" s="563"/>
    </row>
    <row r="664" spans="1:39" ht="29.1" customHeight="1" x14ac:dyDescent="0.25">
      <c r="A664" s="585"/>
      <c r="B664" s="586"/>
      <c r="C664" s="583"/>
      <c r="D664" s="587"/>
      <c r="E664" s="582"/>
      <c r="F664" s="568"/>
      <c r="G664" s="568"/>
      <c r="H664" s="568"/>
      <c r="I664" s="568"/>
      <c r="J664" s="568"/>
      <c r="K664" s="568"/>
      <c r="L664" s="579"/>
      <c r="M664" s="563"/>
      <c r="N664" s="587"/>
      <c r="O664" s="563"/>
      <c r="P664" s="588"/>
      <c r="Q664" s="563"/>
      <c r="R664" s="563"/>
      <c r="S664" s="563"/>
      <c r="T664" s="565"/>
      <c r="U664" s="584"/>
      <c r="V664" s="571"/>
      <c r="W664" s="570"/>
      <c r="X664" s="569"/>
      <c r="Y664" s="569"/>
      <c r="Z664" s="566"/>
      <c r="AA664" s="566"/>
      <c r="AB664" s="589"/>
      <c r="AC664" s="589"/>
      <c r="AD664" s="564"/>
      <c r="AE664" s="563"/>
      <c r="AF664" s="563"/>
    </row>
  </sheetData>
  <sheetProtection algorithmName="SHA-512" hashValue="YpDbE4VUT/skCVRz5B5z5l9i7PHwGiFCFPA4IHxkRFzY7ukQdEXrIXf+7Ak8oGsn9UjmpE5uzEdf9ckfWkMrlg==" saltValue="HczRVb5bp9z3E2meDwZ/6g==" spinCount="100000" sheet="1" formatCells="0" formatColumns="0" formatRows="0" insertColumns="0" insertRows="0" insertHyperlinks="0" deleteColumns="0" deleteRows="0" sort="0" autoFilter="0" pivotTables="0"/>
  <protectedRanges>
    <protectedRange sqref="AN12:AU83" name="reporte"/>
  </protectedRanges>
  <autoFilter ref="A11:MD83" xr:uid="{00000000-0001-0000-0400-000000000000}"/>
  <mergeCells count="13">
    <mergeCell ref="AN9:AU9"/>
    <mergeCell ref="A1:B4"/>
    <mergeCell ref="C1:AF2"/>
    <mergeCell ref="C3:AF4"/>
    <mergeCell ref="A9:AF9"/>
    <mergeCell ref="AG9:AM9"/>
    <mergeCell ref="AQ10:AU10"/>
    <mergeCell ref="B10:D10"/>
    <mergeCell ref="F10:K10"/>
    <mergeCell ref="L10:T10"/>
    <mergeCell ref="V10:AC10"/>
    <mergeCell ref="AG10:AL10"/>
    <mergeCell ref="AN10:AP10"/>
  </mergeCells>
  <conditionalFormatting sqref="AL1:AL1048576">
    <cfRule type="cellIs" dxfId="84" priority="4" operator="equal">
      <formula>"ABIERTO"</formula>
    </cfRule>
    <cfRule type="cellIs" dxfId="83" priority="5" operator="equal">
      <formula>"VENCIDO"</formula>
    </cfRule>
    <cfRule type="cellIs" dxfId="82" priority="6" operator="equal">
      <formula>"CERRADO"</formula>
    </cfRule>
  </conditionalFormatting>
  <conditionalFormatting sqref="AS1:AS1048576">
    <cfRule type="cellIs" dxfId="81" priority="2" operator="equal">
      <formula>"AVANCE SIGNIFICATIVO"</formula>
    </cfRule>
    <cfRule type="cellIs" dxfId="80" priority="3" operator="equal">
      <formula>"AVANCE MINIMO"</formula>
    </cfRule>
  </conditionalFormatting>
  <conditionalFormatting sqref="AS1:AU1048576">
    <cfRule type="cellIs" dxfId="79" priority="7" operator="equal">
      <formula>"CON TIEMPO"</formula>
    </cfRule>
    <cfRule type="cellIs" dxfId="78" priority="8" operator="equal">
      <formula>"AVANCE PARCIAL"</formula>
    </cfRule>
    <cfRule type="cellIs" dxfId="77" priority="9" operator="equal">
      <formula>"SIN AVANCE"</formula>
    </cfRule>
    <cfRule type="cellIs" dxfId="76" priority="10" operator="equal">
      <formula>"VENCIDO"</formula>
    </cfRule>
    <cfRule type="cellIs" dxfId="75" priority="11" operator="equal">
      <formula>"NO APLICA ACCIÓN"</formula>
    </cfRule>
    <cfRule type="cellIs" dxfId="74" priority="12" operator="equal">
      <formula>"CUMPLIMIENTO TOTAL"</formula>
    </cfRule>
  </conditionalFormatting>
  <conditionalFormatting sqref="AT1:AT1048576">
    <cfRule type="cellIs" dxfId="73" priority="1" operator="lessThan">
      <formula>0</formula>
    </cfRule>
  </conditionalFormatting>
  <dataValidations count="8">
    <dataValidation type="textLength" allowBlank="1" showInputMessage="1" showErrorMessage="1" errorTitle="Entrada no válida" error="Escriba un texto  Maximo 20 Caracteres" promptTitle="Cualquier contenido Maximo 20 Caracteres" sqref="P12:P13" xr:uid="{193C4644-C41B-4968-933F-F81C390F313C}">
      <formula1>0</formula1>
      <formula2>20</formula2>
    </dataValidation>
    <dataValidation type="textLength" allowBlank="1" showInputMessage="1" error="Escriba un texto  Maximo 500 Caracteres" promptTitle="Cualquier contenido Maximo 500 Caracteres" sqref="X13:X14 X12:Y12" xr:uid="{7924C7EE-7A19-4402-8B23-7E3A848B3F02}">
      <formula1>0</formula1>
      <formula2>500</formula2>
    </dataValidation>
    <dataValidation type="date" allowBlank="1" showInputMessage="1" errorTitle="Entrada no válida" error="Por favor escriba una fecha válida (AAAA/MM/DD)" promptTitle="Ingrese una fecha (AAAA/MM/DD)" sqref="AB14 AB13:AC13" xr:uid="{CFCE24FF-6258-4217-AEA0-8634266D3465}">
      <formula1>1900/1/1</formula1>
      <formula2>3000/1/1</formula2>
    </dataValidation>
    <dataValidation type="decimal" allowBlank="1" showInputMessage="1" showErrorMessage="1" sqref="AK10 AR11" xr:uid="{808F5504-80D6-4338-9DA3-664AAF071D1F}">
      <formula1>0</formula1>
      <formula2>1</formula2>
    </dataValidation>
    <dataValidation type="textLength" allowBlank="1" showInputMessage="1" showErrorMessage="1" sqref="Y56 X57 L18:L19 E18" xr:uid="{EF0F8F61-1AB9-4644-99BD-C8D5848C696D}">
      <formula1>1</formula1>
      <formula2>100</formula2>
    </dataValidation>
    <dataValidation type="textLength" allowBlank="1" showInputMessage="1" showErrorMessage="1" sqref="AH10:AI11" xr:uid="{1F636448-27D4-48BC-A8EB-22D3F726B1DD}">
      <formula1>0</formula1>
      <formula2>150</formula2>
    </dataValidation>
    <dataValidation type="textLength" allowBlank="1" showInputMessage="1" showErrorMessage="1" sqref="Y57 X65 X63 Y64" xr:uid="{6AE8F051-0440-47C7-B30A-3A6E15A14540}">
      <formula1>1</formula1>
      <formula2>200</formula2>
    </dataValidation>
    <dataValidation type="textLength" allowBlank="1" showInputMessage="1" showErrorMessage="1" sqref="V57:W57 X61:Y61 V61:W65" xr:uid="{18C3CAE0-CBF9-4578-8BAC-4D1D95AA4015}">
      <formula1>1</formula1>
      <formula2>500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154F514-2D9E-4EF2-B565-064E4CA7681E}">
          <x14:formula1>
            <xm:f>Hoja1!$C$3:$C$4</xm:f>
          </x14:formula1>
          <xm:sqref>AE12:AF25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082FA-7464-418B-B613-FE24CFD49475}">
  <sheetPr filterMode="1"/>
  <dimension ref="A1:MK683"/>
  <sheetViews>
    <sheetView showGridLines="0" topLeftCell="AS9" zoomScaleNormal="100" workbookViewId="0">
      <selection activeCell="AX18" sqref="AX18"/>
    </sheetView>
  </sheetViews>
  <sheetFormatPr baseColWidth="10" defaultColWidth="15.140625" defaultRowHeight="29.1" customHeight="1" x14ac:dyDescent="0.25"/>
  <cols>
    <col min="1" max="1" width="24.140625" style="567" customWidth="1"/>
    <col min="2" max="2" width="19.7109375" style="567" customWidth="1"/>
    <col min="3" max="3" width="15" style="567" customWidth="1"/>
    <col min="4" max="4" width="18.5703125" style="567" customWidth="1"/>
    <col min="5" max="5" width="18.28515625" style="567" customWidth="1"/>
    <col min="6" max="8" width="21.28515625" style="574" customWidth="1"/>
    <col min="9" max="9" width="27.42578125" style="574" customWidth="1"/>
    <col min="10" max="13" width="21.28515625" style="574" customWidth="1"/>
    <col min="14" max="14" width="24" style="574" customWidth="1"/>
    <col min="15" max="15" width="21.28515625" style="574" customWidth="1"/>
    <col min="16" max="16" width="20.5703125" style="574" customWidth="1"/>
    <col min="17" max="17" width="42.42578125" style="574" customWidth="1"/>
    <col min="18" max="18" width="18.140625" style="574" customWidth="1"/>
    <col min="19" max="19" width="17.7109375" style="574" customWidth="1"/>
    <col min="20" max="20" width="88.42578125" style="574" customWidth="1"/>
    <col min="21" max="21" width="29.42578125" style="567" customWidth="1"/>
    <col min="22" max="22" width="67.85546875" style="567" customWidth="1"/>
    <col min="23" max="23" width="17" style="574" customWidth="1"/>
    <col min="24" max="24" width="17.7109375" style="578" customWidth="1"/>
    <col min="25" max="25" width="17.28515625" style="567" customWidth="1"/>
    <col min="26" max="26" width="15.28515625" style="574" customWidth="1"/>
    <col min="27" max="27" width="32.85546875" style="567" customWidth="1"/>
    <col min="28" max="28" width="13" style="590" customWidth="1"/>
    <col min="29" max="29" width="17.140625" style="590" customWidth="1"/>
    <col min="30" max="30" width="14.85546875" style="574" customWidth="1"/>
    <col min="31" max="32" width="27" style="574" customWidth="1"/>
    <col min="33" max="33" width="15.140625" style="567" customWidth="1"/>
    <col min="34" max="34" width="38.7109375" style="567" customWidth="1"/>
    <col min="35" max="35" width="24" style="567" customWidth="1"/>
    <col min="36" max="36" width="15.140625" style="567" customWidth="1"/>
    <col min="37" max="37" width="15.140625" style="657" customWidth="1"/>
    <col min="38" max="39" width="15.140625" style="567"/>
    <col min="40" max="40" width="25.85546875" style="567" customWidth="1"/>
    <col min="41" max="41" width="26.5703125" style="567" customWidth="1"/>
    <col min="42" max="42" width="25" style="567" customWidth="1"/>
    <col min="43" max="43" width="23.85546875" style="567" customWidth="1"/>
    <col min="44" max="44" width="23.7109375" style="567" customWidth="1"/>
    <col min="45" max="45" width="28" style="567" customWidth="1"/>
    <col min="46" max="47" width="15.140625" style="650"/>
    <col min="48" max="48" width="15.140625" style="567"/>
    <col min="49" max="49" width="25" style="674" customWidth="1"/>
    <col min="50" max="50" width="27.7109375" style="567" customWidth="1"/>
    <col min="51" max="51" width="22.85546875" style="567" customWidth="1"/>
    <col min="52" max="52" width="24.85546875" style="650" customWidth="1"/>
    <col min="53" max="53" width="15.140625" style="650"/>
    <col min="54" max="16384" width="15.140625" style="567"/>
  </cols>
  <sheetData>
    <row r="1" spans="1:349" s="572" customFormat="1" ht="39" hidden="1" customHeight="1" thickBot="1" x14ac:dyDescent="0.3">
      <c r="A1" s="753"/>
      <c r="B1" s="754"/>
      <c r="C1" s="759" t="s">
        <v>2816</v>
      </c>
      <c r="D1" s="760"/>
      <c r="E1" s="760"/>
      <c r="F1" s="760"/>
      <c r="G1" s="760"/>
      <c r="H1" s="760"/>
      <c r="I1" s="760"/>
      <c r="J1" s="760"/>
      <c r="K1" s="760"/>
      <c r="L1" s="760"/>
      <c r="M1" s="760"/>
      <c r="N1" s="760"/>
      <c r="O1" s="760"/>
      <c r="P1" s="760"/>
      <c r="Q1" s="760"/>
      <c r="R1" s="760"/>
      <c r="S1" s="760"/>
      <c r="T1" s="760"/>
      <c r="U1" s="760"/>
      <c r="V1" s="760"/>
      <c r="W1" s="760"/>
      <c r="X1" s="760"/>
      <c r="Y1" s="760"/>
      <c r="Z1" s="760"/>
      <c r="AA1" s="760"/>
      <c r="AB1" s="760"/>
      <c r="AC1" s="760"/>
      <c r="AD1" s="760"/>
      <c r="AE1" s="760"/>
      <c r="AF1" s="760"/>
      <c r="AG1" s="1"/>
      <c r="AK1" s="653"/>
      <c r="AT1" s="648"/>
      <c r="AU1" s="648"/>
      <c r="AZ1" s="648"/>
      <c r="BA1" s="648"/>
    </row>
    <row r="2" spans="1:349" s="577" customFormat="1" ht="47.25" hidden="1" customHeight="1" x14ac:dyDescent="0.25">
      <c r="A2" s="755"/>
      <c r="B2" s="756"/>
      <c r="C2" s="761"/>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1"/>
      <c r="AH2" s="572"/>
      <c r="AI2" s="572"/>
      <c r="AJ2" s="572"/>
      <c r="AK2" s="653"/>
      <c r="AL2" s="572"/>
      <c r="AM2" s="572"/>
      <c r="AN2" s="572"/>
      <c r="AO2" s="572"/>
      <c r="AP2" s="572"/>
      <c r="AQ2" s="572"/>
      <c r="AR2" s="572"/>
      <c r="AS2" s="572"/>
      <c r="AT2" s="648"/>
      <c r="AU2" s="648"/>
      <c r="AV2" s="572"/>
      <c r="AW2" s="572"/>
      <c r="AX2" s="572"/>
      <c r="AY2" s="572"/>
      <c r="AZ2" s="648"/>
      <c r="BA2" s="648"/>
      <c r="BB2" s="572"/>
      <c r="BC2" s="572"/>
      <c r="BD2" s="572"/>
      <c r="BE2" s="572"/>
      <c r="BF2" s="572"/>
      <c r="BG2" s="572"/>
      <c r="BH2" s="572"/>
      <c r="BI2" s="572"/>
      <c r="BJ2" s="572"/>
      <c r="BK2" s="572"/>
      <c r="BL2" s="572"/>
      <c r="BM2" s="572"/>
      <c r="BN2" s="572"/>
      <c r="BO2" s="572"/>
      <c r="BP2" s="572"/>
      <c r="BQ2" s="572"/>
      <c r="BR2" s="572"/>
      <c r="BS2" s="572"/>
      <c r="BT2" s="572"/>
      <c r="BU2" s="572"/>
      <c r="BV2" s="572"/>
      <c r="BW2" s="572"/>
      <c r="BX2" s="572"/>
      <c r="BY2" s="572"/>
      <c r="BZ2" s="572"/>
      <c r="CA2" s="572"/>
      <c r="CB2" s="572"/>
      <c r="CC2" s="572"/>
      <c r="CD2" s="572"/>
      <c r="CE2" s="572"/>
      <c r="CF2" s="572"/>
      <c r="CG2" s="572"/>
      <c r="CH2" s="572"/>
      <c r="CI2" s="572"/>
      <c r="CJ2" s="572"/>
      <c r="CK2" s="572"/>
      <c r="CL2" s="572"/>
      <c r="CM2" s="572"/>
      <c r="CN2" s="572"/>
      <c r="CO2" s="572"/>
      <c r="CP2" s="572"/>
      <c r="CQ2" s="572"/>
      <c r="CR2" s="572"/>
      <c r="CS2" s="572"/>
      <c r="CT2" s="572"/>
      <c r="CU2" s="572"/>
      <c r="CV2" s="572"/>
      <c r="CW2" s="572"/>
      <c r="CX2" s="572"/>
      <c r="CY2" s="572"/>
      <c r="CZ2" s="572"/>
      <c r="DA2" s="572"/>
      <c r="DB2" s="572"/>
      <c r="DC2" s="572"/>
      <c r="DD2" s="572"/>
      <c r="DE2" s="572"/>
      <c r="DF2" s="572"/>
      <c r="DG2" s="572"/>
      <c r="DH2" s="572"/>
      <c r="DI2" s="572"/>
      <c r="DJ2" s="572"/>
      <c r="DK2" s="572"/>
      <c r="DL2" s="572"/>
      <c r="DM2" s="572"/>
      <c r="DN2" s="572"/>
      <c r="DO2" s="572"/>
      <c r="DP2" s="572"/>
      <c r="DQ2" s="572"/>
      <c r="DR2" s="572"/>
      <c r="DS2" s="572"/>
      <c r="DT2" s="572"/>
      <c r="DU2" s="572"/>
      <c r="DV2" s="572"/>
      <c r="DW2" s="572"/>
      <c r="DX2" s="572"/>
      <c r="DY2" s="572"/>
      <c r="DZ2" s="572"/>
      <c r="EA2" s="572"/>
      <c r="EB2" s="572"/>
      <c r="EC2" s="572"/>
      <c r="ED2" s="572"/>
      <c r="EE2" s="572"/>
      <c r="EF2" s="572"/>
      <c r="EG2" s="572"/>
      <c r="EH2" s="572"/>
      <c r="EI2" s="572"/>
      <c r="EJ2" s="572"/>
      <c r="EK2" s="572"/>
      <c r="EL2" s="572"/>
      <c r="EM2" s="572"/>
      <c r="EN2" s="572"/>
      <c r="EO2" s="572"/>
      <c r="EP2" s="572"/>
      <c r="EQ2" s="572"/>
      <c r="ER2" s="572"/>
      <c r="ES2" s="572"/>
      <c r="ET2" s="572"/>
      <c r="EU2" s="572"/>
      <c r="EV2" s="572"/>
      <c r="EW2" s="572"/>
      <c r="EX2" s="572"/>
      <c r="EY2" s="572"/>
      <c r="EZ2" s="572"/>
      <c r="FA2" s="572"/>
      <c r="FB2" s="572"/>
      <c r="FC2" s="572"/>
      <c r="FD2" s="572"/>
      <c r="FE2" s="572"/>
      <c r="FF2" s="572"/>
      <c r="FG2" s="572"/>
      <c r="FH2" s="572"/>
      <c r="FI2" s="572"/>
      <c r="FJ2" s="572"/>
      <c r="FK2" s="572"/>
      <c r="FL2" s="572"/>
      <c r="FM2" s="572"/>
      <c r="FN2" s="572"/>
      <c r="FO2" s="572"/>
      <c r="FP2" s="572"/>
      <c r="FQ2" s="572"/>
      <c r="FR2" s="572"/>
      <c r="FS2" s="572"/>
      <c r="FT2" s="572"/>
      <c r="FU2" s="572"/>
      <c r="FV2" s="572"/>
      <c r="FW2" s="572"/>
      <c r="FX2" s="572"/>
      <c r="FY2" s="572"/>
      <c r="FZ2" s="572"/>
      <c r="GA2" s="572"/>
      <c r="GB2" s="572"/>
      <c r="GC2" s="572"/>
      <c r="GD2" s="572"/>
      <c r="GE2" s="572"/>
      <c r="GF2" s="572"/>
      <c r="GG2" s="572"/>
      <c r="GH2" s="572"/>
      <c r="GI2" s="572"/>
      <c r="GJ2" s="572"/>
      <c r="GK2" s="572"/>
      <c r="GL2" s="572"/>
      <c r="GM2" s="572"/>
      <c r="GN2" s="572"/>
      <c r="GO2" s="572"/>
      <c r="GP2" s="572"/>
      <c r="GQ2" s="572"/>
      <c r="GR2" s="572"/>
      <c r="GS2" s="572"/>
      <c r="GT2" s="572"/>
      <c r="GU2" s="572"/>
      <c r="GV2" s="572"/>
      <c r="GW2" s="572"/>
      <c r="GX2" s="572"/>
      <c r="GY2" s="572"/>
      <c r="GZ2" s="572"/>
      <c r="HA2" s="572"/>
      <c r="HB2" s="572"/>
      <c r="HC2" s="572"/>
      <c r="HD2" s="572"/>
      <c r="HE2" s="572"/>
      <c r="HF2" s="572"/>
      <c r="HG2" s="572"/>
      <c r="HH2" s="572"/>
      <c r="HI2" s="572"/>
      <c r="HJ2" s="572"/>
      <c r="HK2" s="572"/>
      <c r="HL2" s="572"/>
      <c r="HM2" s="572"/>
      <c r="HN2" s="572"/>
      <c r="HO2" s="572"/>
      <c r="HP2" s="572"/>
      <c r="HQ2" s="572"/>
      <c r="HR2" s="572"/>
      <c r="HS2" s="572"/>
      <c r="HT2" s="572"/>
      <c r="HU2" s="572"/>
      <c r="HV2" s="572"/>
      <c r="HW2" s="572"/>
      <c r="HX2" s="572"/>
      <c r="HY2" s="572"/>
      <c r="HZ2" s="572"/>
      <c r="IA2" s="572"/>
      <c r="IB2" s="572"/>
      <c r="IC2" s="572"/>
      <c r="ID2" s="572"/>
      <c r="IE2" s="572"/>
      <c r="IF2" s="572"/>
      <c r="IG2" s="572"/>
      <c r="IH2" s="572"/>
      <c r="II2" s="572"/>
      <c r="IJ2" s="572"/>
      <c r="IK2" s="572"/>
      <c r="IL2" s="572"/>
      <c r="IM2" s="572"/>
      <c r="IN2" s="572"/>
      <c r="IO2" s="572"/>
      <c r="IP2" s="572"/>
      <c r="IQ2" s="572"/>
      <c r="IR2" s="572"/>
      <c r="IS2" s="572"/>
      <c r="IT2" s="572"/>
      <c r="IU2" s="572"/>
      <c r="IV2" s="572"/>
      <c r="IW2" s="572"/>
      <c r="IX2" s="572"/>
      <c r="IY2" s="572"/>
      <c r="IZ2" s="572"/>
      <c r="JA2" s="572"/>
      <c r="JB2" s="572"/>
      <c r="JC2" s="572"/>
      <c r="JD2" s="572"/>
      <c r="JE2" s="572"/>
      <c r="JF2" s="572"/>
      <c r="JG2" s="572"/>
      <c r="JH2" s="572"/>
      <c r="JI2" s="572"/>
      <c r="JJ2" s="572"/>
      <c r="JK2" s="572"/>
      <c r="JL2" s="572"/>
      <c r="JM2" s="572"/>
      <c r="JN2" s="572"/>
      <c r="JO2" s="572"/>
      <c r="JP2" s="572"/>
      <c r="JQ2" s="572"/>
      <c r="JR2" s="572"/>
      <c r="JS2" s="572"/>
      <c r="JT2" s="572"/>
      <c r="JU2" s="572"/>
      <c r="JV2" s="572"/>
      <c r="JW2" s="572"/>
      <c r="JX2" s="572"/>
      <c r="JY2" s="572"/>
      <c r="JZ2" s="572"/>
      <c r="KA2" s="572"/>
      <c r="KB2" s="572"/>
      <c r="KC2" s="572"/>
      <c r="KD2" s="572"/>
      <c r="KE2" s="572"/>
      <c r="KF2" s="572"/>
      <c r="KG2" s="572"/>
      <c r="KH2" s="572"/>
      <c r="KI2" s="572"/>
      <c r="KJ2" s="572"/>
      <c r="KK2" s="572"/>
      <c r="KL2" s="572"/>
      <c r="KM2" s="572"/>
      <c r="KN2" s="572"/>
      <c r="KO2" s="572"/>
      <c r="KP2" s="572"/>
      <c r="KQ2" s="572"/>
      <c r="KR2" s="572"/>
      <c r="KS2" s="572"/>
      <c r="KT2" s="572"/>
      <c r="KU2" s="572"/>
      <c r="KV2" s="572"/>
      <c r="KW2" s="572"/>
      <c r="KX2" s="572"/>
      <c r="KY2" s="572"/>
      <c r="KZ2" s="572"/>
      <c r="LA2" s="572"/>
      <c r="LB2" s="572"/>
      <c r="LC2" s="572"/>
      <c r="LD2" s="572"/>
      <c r="LE2" s="572"/>
      <c r="LF2" s="572"/>
      <c r="LG2" s="572"/>
      <c r="LH2" s="572"/>
      <c r="LI2" s="572"/>
      <c r="LJ2" s="572"/>
      <c r="LK2" s="572"/>
      <c r="LL2" s="572"/>
      <c r="LM2" s="572"/>
      <c r="LN2" s="572"/>
      <c r="LO2" s="572"/>
      <c r="LP2" s="572"/>
      <c r="LQ2" s="572"/>
      <c r="LR2" s="572"/>
      <c r="LS2" s="572"/>
      <c r="LT2" s="572"/>
      <c r="LU2" s="572"/>
      <c r="LV2" s="572"/>
      <c r="LW2" s="572"/>
      <c r="LX2" s="572"/>
      <c r="LY2" s="572"/>
      <c r="LZ2" s="572"/>
      <c r="MA2" s="572"/>
      <c r="MB2" s="572"/>
      <c r="MC2" s="572"/>
      <c r="MD2" s="572"/>
      <c r="ME2" s="572"/>
      <c r="MF2" s="572"/>
      <c r="MG2" s="572"/>
      <c r="MH2" s="572"/>
      <c r="MI2" s="572"/>
      <c r="MJ2" s="572"/>
    </row>
    <row r="3" spans="1:349" s="572" customFormat="1" ht="29.1" hidden="1" customHeight="1" x14ac:dyDescent="0.25">
      <c r="A3" s="755"/>
      <c r="B3" s="756"/>
      <c r="C3" s="759" t="s">
        <v>2817</v>
      </c>
      <c r="D3" s="760"/>
      <c r="E3" s="760"/>
      <c r="F3" s="760"/>
      <c r="G3" s="760"/>
      <c r="H3" s="760"/>
      <c r="I3" s="760"/>
      <c r="J3" s="760"/>
      <c r="K3" s="760"/>
      <c r="L3" s="760"/>
      <c r="M3" s="760"/>
      <c r="N3" s="760"/>
      <c r="O3" s="760"/>
      <c r="P3" s="760"/>
      <c r="Q3" s="760"/>
      <c r="R3" s="760"/>
      <c r="S3" s="760"/>
      <c r="T3" s="760"/>
      <c r="U3" s="760"/>
      <c r="V3" s="760"/>
      <c r="W3" s="760"/>
      <c r="X3" s="760"/>
      <c r="Y3" s="760"/>
      <c r="Z3" s="760"/>
      <c r="AA3" s="760"/>
      <c r="AB3" s="760"/>
      <c r="AC3" s="760"/>
      <c r="AD3" s="760"/>
      <c r="AE3" s="760"/>
      <c r="AF3" s="760"/>
      <c r="AG3" s="1"/>
      <c r="AK3" s="653"/>
      <c r="AT3" s="648"/>
      <c r="AU3" s="648"/>
      <c r="AZ3" s="648"/>
      <c r="BA3" s="648"/>
    </row>
    <row r="4" spans="1:349" s="572" customFormat="1" ht="29.1" hidden="1" customHeight="1" x14ac:dyDescent="0.25">
      <c r="A4" s="757"/>
      <c r="B4" s="758"/>
      <c r="C4" s="761"/>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1"/>
      <c r="AK4" s="653"/>
      <c r="AT4" s="648"/>
      <c r="AU4" s="648"/>
      <c r="AZ4" s="648"/>
      <c r="BA4" s="648"/>
    </row>
    <row r="5" spans="1:349" s="577" customFormat="1" ht="29.1" hidden="1" customHeight="1" thickBot="1" x14ac:dyDescent="0.3">
      <c r="A5" s="572"/>
      <c r="B5" s="572"/>
      <c r="C5" s="572"/>
      <c r="D5" s="572"/>
      <c r="E5" s="572"/>
      <c r="F5" s="573"/>
      <c r="G5" s="573"/>
      <c r="H5" s="573"/>
      <c r="I5" s="573"/>
      <c r="J5" s="573"/>
      <c r="K5" s="573"/>
      <c r="L5" s="573"/>
      <c r="M5" s="573"/>
      <c r="N5" s="574"/>
      <c r="O5" s="574"/>
      <c r="P5" s="573"/>
      <c r="Q5" s="573"/>
      <c r="R5" s="574"/>
      <c r="S5" s="574"/>
      <c r="T5" s="573"/>
      <c r="U5" s="572"/>
      <c r="V5" s="572"/>
      <c r="W5" s="574"/>
      <c r="X5" s="575"/>
      <c r="Y5" s="572"/>
      <c r="Z5" s="573"/>
      <c r="AA5" s="572"/>
      <c r="AB5" s="576"/>
      <c r="AC5" s="576"/>
      <c r="AD5" s="573"/>
      <c r="AE5" s="573"/>
      <c r="AF5" s="573"/>
      <c r="AG5" s="1"/>
      <c r="AH5" s="572"/>
      <c r="AI5" s="572"/>
      <c r="AJ5" s="572"/>
      <c r="AK5" s="653"/>
      <c r="AL5" s="572"/>
      <c r="AM5" s="572"/>
      <c r="AN5" s="572"/>
      <c r="AO5" s="572"/>
      <c r="AP5" s="572"/>
      <c r="AQ5" s="572"/>
      <c r="AR5" s="572"/>
      <c r="AS5" s="572"/>
      <c r="AT5" s="648"/>
      <c r="AU5" s="648"/>
      <c r="AV5" s="572"/>
      <c r="AW5" s="572"/>
      <c r="AX5" s="572"/>
      <c r="AY5" s="572"/>
      <c r="AZ5" s="648"/>
      <c r="BA5" s="648"/>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2"/>
      <c r="CA5" s="572"/>
      <c r="CB5" s="572"/>
      <c r="CC5" s="572"/>
      <c r="CD5" s="572"/>
      <c r="CE5" s="572"/>
      <c r="CF5" s="572"/>
      <c r="CG5" s="572"/>
      <c r="CH5" s="572"/>
      <c r="CI5" s="572"/>
      <c r="CJ5" s="572"/>
      <c r="CK5" s="572"/>
      <c r="CL5" s="572"/>
      <c r="CM5" s="572"/>
      <c r="CN5" s="572"/>
      <c r="CO5" s="572"/>
      <c r="CP5" s="572"/>
      <c r="CQ5" s="572"/>
      <c r="CR5" s="572"/>
      <c r="CS5" s="572"/>
      <c r="CT5" s="572"/>
      <c r="CU5" s="572"/>
      <c r="CV5" s="572"/>
      <c r="CW5" s="572"/>
      <c r="CX5" s="572"/>
      <c r="CY5" s="572"/>
      <c r="CZ5" s="572"/>
      <c r="DA5" s="572"/>
      <c r="DB5" s="572"/>
      <c r="DC5" s="572"/>
      <c r="DD5" s="572"/>
      <c r="DE5" s="572"/>
      <c r="DF5" s="572"/>
      <c r="DG5" s="572"/>
      <c r="DH5" s="572"/>
      <c r="DI5" s="572"/>
      <c r="DJ5" s="572"/>
      <c r="DK5" s="572"/>
      <c r="DL5" s="572"/>
      <c r="DM5" s="572"/>
      <c r="DN5" s="572"/>
      <c r="DO5" s="572"/>
      <c r="DP5" s="572"/>
      <c r="DQ5" s="572"/>
      <c r="DR5" s="572"/>
      <c r="DS5" s="572"/>
      <c r="DT5" s="572"/>
      <c r="DU5" s="572"/>
      <c r="DV5" s="572"/>
      <c r="DW5" s="572"/>
      <c r="DX5" s="572"/>
      <c r="DY5" s="572"/>
      <c r="DZ5" s="572"/>
      <c r="EA5" s="572"/>
      <c r="EB5" s="572"/>
      <c r="EC5" s="572"/>
      <c r="ED5" s="572"/>
      <c r="EE5" s="572"/>
      <c r="EF5" s="572"/>
      <c r="EG5" s="572"/>
      <c r="EH5" s="572"/>
      <c r="EI5" s="572"/>
      <c r="EJ5" s="572"/>
      <c r="EK5" s="572"/>
      <c r="EL5" s="572"/>
      <c r="EM5" s="572"/>
      <c r="EN5" s="572"/>
      <c r="EO5" s="572"/>
      <c r="EP5" s="572"/>
      <c r="EQ5" s="572"/>
      <c r="ER5" s="572"/>
      <c r="ES5" s="572"/>
      <c r="ET5" s="572"/>
      <c r="EU5" s="572"/>
      <c r="EV5" s="572"/>
      <c r="EW5" s="572"/>
      <c r="EX5" s="572"/>
      <c r="EY5" s="572"/>
      <c r="EZ5" s="572"/>
      <c r="FA5" s="572"/>
      <c r="FB5" s="572"/>
      <c r="FC5" s="572"/>
      <c r="FD5" s="572"/>
      <c r="FE5" s="572"/>
      <c r="FF5" s="572"/>
      <c r="FG5" s="572"/>
      <c r="FH5" s="572"/>
      <c r="FI5" s="572"/>
      <c r="FJ5" s="572"/>
      <c r="FK5" s="572"/>
      <c r="FL5" s="572"/>
      <c r="FM5" s="572"/>
      <c r="FN5" s="572"/>
      <c r="FO5" s="572"/>
      <c r="FP5" s="572"/>
      <c r="FQ5" s="572"/>
      <c r="FR5" s="572"/>
      <c r="FS5" s="572"/>
      <c r="FT5" s="572"/>
      <c r="FU5" s="572"/>
      <c r="FV5" s="572"/>
      <c r="FW5" s="572"/>
      <c r="FX5" s="572"/>
      <c r="FY5" s="572"/>
      <c r="FZ5" s="572"/>
      <c r="GA5" s="572"/>
      <c r="GB5" s="572"/>
      <c r="GC5" s="572"/>
      <c r="GD5" s="572"/>
      <c r="GE5" s="572"/>
      <c r="GF5" s="572"/>
      <c r="GG5" s="572"/>
      <c r="GH5" s="572"/>
      <c r="GI5" s="572"/>
      <c r="GJ5" s="572"/>
      <c r="GK5" s="572"/>
      <c r="GL5" s="572"/>
      <c r="GM5" s="572"/>
      <c r="GN5" s="572"/>
      <c r="GO5" s="572"/>
      <c r="GP5" s="572"/>
      <c r="GQ5" s="572"/>
      <c r="GR5" s="572"/>
      <c r="GS5" s="572"/>
      <c r="GT5" s="572"/>
      <c r="GU5" s="572"/>
      <c r="GV5" s="572"/>
      <c r="GW5" s="572"/>
      <c r="GX5" s="572"/>
      <c r="GY5" s="572"/>
      <c r="GZ5" s="572"/>
      <c r="HA5" s="572"/>
      <c r="HB5" s="572"/>
      <c r="HC5" s="572"/>
      <c r="HD5" s="572"/>
      <c r="HE5" s="572"/>
      <c r="HF5" s="572"/>
      <c r="HG5" s="572"/>
      <c r="HH5" s="572"/>
      <c r="HI5" s="572"/>
      <c r="HJ5" s="572"/>
      <c r="HK5" s="572"/>
      <c r="HL5" s="572"/>
      <c r="HM5" s="572"/>
      <c r="HN5" s="572"/>
      <c r="HO5" s="572"/>
      <c r="HP5" s="572"/>
      <c r="HQ5" s="572"/>
      <c r="HR5" s="572"/>
      <c r="HS5" s="572"/>
      <c r="HT5" s="572"/>
      <c r="HU5" s="572"/>
      <c r="HV5" s="572"/>
      <c r="HW5" s="572"/>
      <c r="HX5" s="572"/>
      <c r="HY5" s="572"/>
      <c r="HZ5" s="572"/>
      <c r="IA5" s="572"/>
      <c r="IB5" s="572"/>
      <c r="IC5" s="572"/>
      <c r="ID5" s="572"/>
      <c r="IE5" s="572"/>
      <c r="IF5" s="572"/>
      <c r="IG5" s="572"/>
      <c r="IH5" s="572"/>
      <c r="II5" s="572"/>
      <c r="IJ5" s="572"/>
      <c r="IK5" s="572"/>
      <c r="IL5" s="572"/>
      <c r="IM5" s="572"/>
      <c r="IN5" s="572"/>
      <c r="IO5" s="572"/>
      <c r="IP5" s="572"/>
      <c r="IQ5" s="572"/>
      <c r="IR5" s="572"/>
      <c r="IS5" s="572"/>
      <c r="IT5" s="572"/>
      <c r="IU5" s="572"/>
      <c r="IV5" s="572"/>
      <c r="IW5" s="572"/>
      <c r="IX5" s="572"/>
      <c r="IY5" s="572"/>
      <c r="IZ5" s="572"/>
      <c r="JA5" s="572"/>
      <c r="JB5" s="572"/>
      <c r="JC5" s="572"/>
      <c r="JD5" s="572"/>
      <c r="JE5" s="572"/>
      <c r="JF5" s="572"/>
      <c r="JG5" s="572"/>
      <c r="JH5" s="572"/>
      <c r="JI5" s="572"/>
      <c r="JJ5" s="572"/>
      <c r="JK5" s="572"/>
      <c r="JL5" s="572"/>
      <c r="JM5" s="572"/>
      <c r="JN5" s="572"/>
      <c r="JO5" s="572"/>
      <c r="JP5" s="572"/>
      <c r="JQ5" s="572"/>
      <c r="JR5" s="572"/>
      <c r="JS5" s="572"/>
      <c r="JT5" s="572"/>
      <c r="JU5" s="572"/>
      <c r="JV5" s="572"/>
      <c r="JW5" s="572"/>
      <c r="JX5" s="572"/>
      <c r="JY5" s="572"/>
      <c r="JZ5" s="572"/>
      <c r="KA5" s="572"/>
      <c r="KB5" s="572"/>
      <c r="KC5" s="572"/>
      <c r="KD5" s="572"/>
      <c r="KE5" s="572"/>
      <c r="KF5" s="572"/>
      <c r="KG5" s="572"/>
      <c r="KH5" s="572"/>
      <c r="KI5" s="572"/>
      <c r="KJ5" s="572"/>
      <c r="KK5" s="572"/>
      <c r="KL5" s="572"/>
      <c r="KM5" s="572"/>
      <c r="KN5" s="572"/>
      <c r="KO5" s="572"/>
      <c r="KP5" s="572"/>
      <c r="KQ5" s="572"/>
      <c r="KR5" s="572"/>
      <c r="KS5" s="572"/>
      <c r="KT5" s="572"/>
      <c r="KU5" s="572"/>
      <c r="KV5" s="572"/>
      <c r="KW5" s="572"/>
      <c r="KX5" s="572"/>
      <c r="KY5" s="572"/>
      <c r="KZ5" s="572"/>
      <c r="LA5" s="572"/>
      <c r="LB5" s="572"/>
      <c r="LC5" s="572"/>
      <c r="LD5" s="572"/>
      <c r="LE5" s="572"/>
      <c r="LF5" s="572"/>
      <c r="LG5" s="572"/>
      <c r="LH5" s="572"/>
      <c r="LI5" s="572"/>
      <c r="LJ5" s="572"/>
      <c r="LK5" s="572"/>
      <c r="LL5" s="572"/>
      <c r="LM5" s="572"/>
      <c r="LN5" s="572"/>
      <c r="LO5" s="572"/>
      <c r="LP5" s="572"/>
      <c r="LQ5" s="572"/>
      <c r="LR5" s="572"/>
      <c r="LS5" s="572"/>
      <c r="LT5" s="572"/>
      <c r="LU5" s="572"/>
      <c r="LV5" s="572"/>
      <c r="LW5" s="572"/>
      <c r="LX5" s="572"/>
      <c r="LY5" s="572"/>
      <c r="LZ5" s="572"/>
      <c r="MA5" s="572"/>
      <c r="MB5" s="572"/>
      <c r="MC5" s="572"/>
      <c r="MD5" s="572"/>
      <c r="ME5" s="572"/>
      <c r="MF5" s="572"/>
      <c r="MG5" s="572"/>
      <c r="MH5" s="572"/>
      <c r="MI5" s="572"/>
      <c r="MJ5" s="572"/>
    </row>
    <row r="6" spans="1:349" s="577" customFormat="1" ht="29.1" hidden="1" customHeight="1" thickBot="1" x14ac:dyDescent="0.3">
      <c r="A6" s="606" t="s">
        <v>2818</v>
      </c>
      <c r="B6" s="607">
        <v>45329</v>
      </c>
      <c r="C6" s="572"/>
      <c r="D6" s="572"/>
      <c r="E6" s="572"/>
      <c r="F6" s="573"/>
      <c r="G6" s="573"/>
      <c r="H6" s="573"/>
      <c r="I6" s="573"/>
      <c r="J6" s="573"/>
      <c r="K6" s="573"/>
      <c r="L6" s="573"/>
      <c r="M6" s="573"/>
      <c r="N6" s="574"/>
      <c r="O6" s="574"/>
      <c r="P6" s="573"/>
      <c r="Q6" s="573"/>
      <c r="R6" s="574"/>
      <c r="S6" s="574"/>
      <c r="T6" s="573"/>
      <c r="U6" s="572"/>
      <c r="V6" s="572"/>
      <c r="W6" s="574"/>
      <c r="X6" s="575"/>
      <c r="Y6" s="572"/>
      <c r="Z6" s="573"/>
      <c r="AA6" s="572"/>
      <c r="AB6" s="576"/>
      <c r="AC6" s="576"/>
      <c r="AD6" s="573"/>
      <c r="AE6" s="573"/>
      <c r="AF6" s="573"/>
      <c r="AG6" s="1"/>
      <c r="AH6" s="572"/>
      <c r="AI6" s="572"/>
      <c r="AJ6" s="572"/>
      <c r="AK6" s="653"/>
      <c r="AL6" s="572"/>
      <c r="AM6" s="572"/>
      <c r="AN6" s="572"/>
      <c r="AO6" s="572"/>
      <c r="AP6" s="572"/>
      <c r="AQ6" s="572"/>
      <c r="AR6" s="572"/>
      <c r="AS6" s="572"/>
      <c r="AT6" s="648"/>
      <c r="AU6" s="648"/>
      <c r="AV6" s="572"/>
      <c r="AW6" s="572"/>
      <c r="AX6" s="572"/>
      <c r="AY6" s="572"/>
      <c r="AZ6" s="648"/>
      <c r="BA6" s="648"/>
      <c r="BB6" s="572"/>
      <c r="BC6" s="572"/>
      <c r="BD6" s="572"/>
      <c r="BE6" s="572"/>
      <c r="BF6" s="572"/>
      <c r="BG6" s="572"/>
      <c r="BH6" s="572"/>
      <c r="BI6" s="572"/>
      <c r="BJ6" s="572"/>
      <c r="BK6" s="572"/>
      <c r="BL6" s="572"/>
      <c r="BM6" s="572"/>
      <c r="BN6" s="572"/>
      <c r="BO6" s="572"/>
      <c r="BP6" s="572"/>
      <c r="BQ6" s="572"/>
      <c r="BR6" s="572"/>
      <c r="BS6" s="572"/>
      <c r="BT6" s="572"/>
      <c r="BU6" s="572"/>
      <c r="BV6" s="572"/>
      <c r="BW6" s="572"/>
      <c r="BX6" s="572"/>
      <c r="BY6" s="572"/>
      <c r="BZ6" s="572"/>
      <c r="CA6" s="572"/>
      <c r="CB6" s="572"/>
      <c r="CC6" s="572"/>
      <c r="CD6" s="572"/>
      <c r="CE6" s="572"/>
      <c r="CF6" s="572"/>
      <c r="CG6" s="572"/>
      <c r="CH6" s="572"/>
      <c r="CI6" s="572"/>
      <c r="CJ6" s="572"/>
      <c r="CK6" s="572"/>
      <c r="CL6" s="572"/>
      <c r="CM6" s="572"/>
      <c r="CN6" s="572"/>
      <c r="CO6" s="572"/>
      <c r="CP6" s="572"/>
      <c r="CQ6" s="572"/>
      <c r="CR6" s="572"/>
      <c r="CS6" s="572"/>
      <c r="CT6" s="572"/>
      <c r="CU6" s="572"/>
      <c r="CV6" s="572"/>
      <c r="CW6" s="572"/>
      <c r="CX6" s="572"/>
      <c r="CY6" s="572"/>
      <c r="CZ6" s="572"/>
      <c r="DA6" s="572"/>
      <c r="DB6" s="572"/>
      <c r="DC6" s="572"/>
      <c r="DD6" s="572"/>
      <c r="DE6" s="572"/>
      <c r="DF6" s="572"/>
      <c r="DG6" s="572"/>
      <c r="DH6" s="572"/>
      <c r="DI6" s="572"/>
      <c r="DJ6" s="572"/>
      <c r="DK6" s="572"/>
      <c r="DL6" s="572"/>
      <c r="DM6" s="572"/>
      <c r="DN6" s="572"/>
      <c r="DO6" s="572"/>
      <c r="DP6" s="572"/>
      <c r="DQ6" s="572"/>
      <c r="DR6" s="572"/>
      <c r="DS6" s="572"/>
      <c r="DT6" s="572"/>
      <c r="DU6" s="572"/>
      <c r="DV6" s="572"/>
      <c r="DW6" s="572"/>
      <c r="DX6" s="572"/>
      <c r="DY6" s="572"/>
      <c r="DZ6" s="572"/>
      <c r="EA6" s="572"/>
      <c r="EB6" s="572"/>
      <c r="EC6" s="572"/>
      <c r="ED6" s="572"/>
      <c r="EE6" s="572"/>
      <c r="EF6" s="572"/>
      <c r="EG6" s="572"/>
      <c r="EH6" s="572"/>
      <c r="EI6" s="572"/>
      <c r="EJ6" s="572"/>
      <c r="EK6" s="572"/>
      <c r="EL6" s="572"/>
      <c r="EM6" s="572"/>
      <c r="EN6" s="572"/>
      <c r="EO6" s="572"/>
      <c r="EP6" s="572"/>
      <c r="EQ6" s="572"/>
      <c r="ER6" s="572"/>
      <c r="ES6" s="572"/>
      <c r="ET6" s="572"/>
      <c r="EU6" s="572"/>
      <c r="EV6" s="572"/>
      <c r="EW6" s="572"/>
      <c r="EX6" s="572"/>
      <c r="EY6" s="572"/>
      <c r="EZ6" s="572"/>
      <c r="FA6" s="572"/>
      <c r="FB6" s="572"/>
      <c r="FC6" s="572"/>
      <c r="FD6" s="572"/>
      <c r="FE6" s="572"/>
      <c r="FF6" s="572"/>
      <c r="FG6" s="572"/>
      <c r="FH6" s="572"/>
      <c r="FI6" s="572"/>
      <c r="FJ6" s="572"/>
      <c r="FK6" s="572"/>
      <c r="FL6" s="572"/>
      <c r="FM6" s="572"/>
      <c r="FN6" s="572"/>
      <c r="FO6" s="572"/>
      <c r="FP6" s="572"/>
      <c r="FQ6" s="572"/>
      <c r="FR6" s="572"/>
      <c r="FS6" s="572"/>
      <c r="FT6" s="572"/>
      <c r="FU6" s="572"/>
      <c r="FV6" s="572"/>
      <c r="FW6" s="572"/>
      <c r="FX6" s="572"/>
      <c r="FY6" s="572"/>
      <c r="FZ6" s="572"/>
      <c r="GA6" s="572"/>
      <c r="GB6" s="572"/>
      <c r="GC6" s="572"/>
      <c r="GD6" s="572"/>
      <c r="GE6" s="572"/>
      <c r="GF6" s="572"/>
      <c r="GG6" s="572"/>
      <c r="GH6" s="572"/>
      <c r="GI6" s="572"/>
      <c r="GJ6" s="572"/>
      <c r="GK6" s="572"/>
      <c r="GL6" s="572"/>
      <c r="GM6" s="572"/>
      <c r="GN6" s="572"/>
      <c r="GO6" s="572"/>
      <c r="GP6" s="572"/>
      <c r="GQ6" s="572"/>
      <c r="GR6" s="572"/>
      <c r="GS6" s="572"/>
      <c r="GT6" s="572"/>
      <c r="GU6" s="572"/>
      <c r="GV6" s="572"/>
      <c r="GW6" s="572"/>
      <c r="GX6" s="572"/>
      <c r="GY6" s="572"/>
      <c r="GZ6" s="572"/>
      <c r="HA6" s="572"/>
      <c r="HB6" s="572"/>
      <c r="HC6" s="572"/>
      <c r="HD6" s="572"/>
      <c r="HE6" s="572"/>
      <c r="HF6" s="572"/>
      <c r="HG6" s="572"/>
      <c r="HH6" s="572"/>
      <c r="HI6" s="572"/>
      <c r="HJ6" s="572"/>
      <c r="HK6" s="572"/>
      <c r="HL6" s="572"/>
      <c r="HM6" s="572"/>
      <c r="HN6" s="572"/>
      <c r="HO6" s="572"/>
      <c r="HP6" s="572"/>
      <c r="HQ6" s="572"/>
      <c r="HR6" s="572"/>
      <c r="HS6" s="572"/>
      <c r="HT6" s="572"/>
      <c r="HU6" s="572"/>
      <c r="HV6" s="572"/>
      <c r="HW6" s="572"/>
      <c r="HX6" s="572"/>
      <c r="HY6" s="572"/>
      <c r="HZ6" s="572"/>
      <c r="IA6" s="572"/>
      <c r="IB6" s="572"/>
      <c r="IC6" s="572"/>
      <c r="ID6" s="572"/>
      <c r="IE6" s="572"/>
      <c r="IF6" s="572"/>
      <c r="IG6" s="572"/>
      <c r="IH6" s="572"/>
      <c r="II6" s="572"/>
      <c r="IJ6" s="572"/>
      <c r="IK6" s="572"/>
      <c r="IL6" s="572"/>
      <c r="IM6" s="572"/>
      <c r="IN6" s="572"/>
      <c r="IO6" s="572"/>
      <c r="IP6" s="572"/>
      <c r="IQ6" s="572"/>
      <c r="IR6" s="572"/>
      <c r="IS6" s="572"/>
      <c r="IT6" s="572"/>
      <c r="IU6" s="572"/>
      <c r="IV6" s="572"/>
      <c r="IW6" s="572"/>
      <c r="IX6" s="572"/>
      <c r="IY6" s="572"/>
      <c r="IZ6" s="572"/>
      <c r="JA6" s="572"/>
      <c r="JB6" s="572"/>
      <c r="JC6" s="572"/>
      <c r="JD6" s="572"/>
      <c r="JE6" s="572"/>
      <c r="JF6" s="572"/>
      <c r="JG6" s="572"/>
      <c r="JH6" s="572"/>
      <c r="JI6" s="572"/>
      <c r="JJ6" s="572"/>
      <c r="JK6" s="572"/>
      <c r="JL6" s="572"/>
      <c r="JM6" s="572"/>
      <c r="JN6" s="572"/>
      <c r="JO6" s="572"/>
      <c r="JP6" s="572"/>
      <c r="JQ6" s="572"/>
      <c r="JR6" s="572"/>
      <c r="JS6" s="572"/>
      <c r="JT6" s="572"/>
      <c r="JU6" s="572"/>
      <c r="JV6" s="572"/>
      <c r="JW6" s="572"/>
      <c r="JX6" s="572"/>
      <c r="JY6" s="572"/>
      <c r="JZ6" s="572"/>
      <c r="KA6" s="572"/>
      <c r="KB6" s="572"/>
      <c r="KC6" s="572"/>
      <c r="KD6" s="572"/>
      <c r="KE6" s="572"/>
      <c r="KF6" s="572"/>
      <c r="KG6" s="572"/>
      <c r="KH6" s="572"/>
      <c r="KI6" s="572"/>
      <c r="KJ6" s="572"/>
      <c r="KK6" s="572"/>
      <c r="KL6" s="572"/>
      <c r="KM6" s="572"/>
      <c r="KN6" s="572"/>
      <c r="KO6" s="572"/>
      <c r="KP6" s="572"/>
      <c r="KQ6" s="572"/>
      <c r="KR6" s="572"/>
      <c r="KS6" s="572"/>
      <c r="KT6" s="572"/>
      <c r="KU6" s="572"/>
      <c r="KV6" s="572"/>
      <c r="KW6" s="572"/>
      <c r="KX6" s="572"/>
      <c r="KY6" s="572"/>
      <c r="KZ6" s="572"/>
      <c r="LA6" s="572"/>
      <c r="LB6" s="572"/>
      <c r="LC6" s="572"/>
      <c r="LD6" s="572"/>
      <c r="LE6" s="572"/>
      <c r="LF6" s="572"/>
      <c r="LG6" s="572"/>
      <c r="LH6" s="572"/>
      <c r="LI6" s="572"/>
      <c r="LJ6" s="572"/>
      <c r="LK6" s="572"/>
      <c r="LL6" s="572"/>
      <c r="LM6" s="572"/>
      <c r="LN6" s="572"/>
      <c r="LO6" s="572"/>
      <c r="LP6" s="572"/>
      <c r="LQ6" s="572"/>
      <c r="LR6" s="572"/>
      <c r="LS6" s="572"/>
      <c r="LT6" s="572"/>
      <c r="LU6" s="572"/>
      <c r="LV6" s="572"/>
      <c r="LW6" s="572"/>
      <c r="LX6" s="572"/>
      <c r="LY6" s="572"/>
      <c r="LZ6" s="572"/>
      <c r="MA6" s="572"/>
      <c r="MB6" s="572"/>
      <c r="MC6" s="572"/>
      <c r="MD6" s="572"/>
      <c r="ME6" s="572"/>
      <c r="MF6" s="572"/>
      <c r="MG6" s="572"/>
      <c r="MH6" s="572"/>
      <c r="MI6" s="572"/>
      <c r="MJ6" s="572"/>
    </row>
    <row r="7" spans="1:349" s="577" customFormat="1" ht="29.1" hidden="1"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572"/>
      <c r="AI7" s="572"/>
      <c r="AJ7" s="572"/>
      <c r="AK7" s="653"/>
      <c r="AL7" s="572"/>
      <c r="AM7" s="572"/>
      <c r="AN7" s="572"/>
      <c r="AO7" s="572"/>
      <c r="AP7" s="572"/>
      <c r="AQ7" s="572"/>
      <c r="AR7" s="572"/>
      <c r="AS7" s="572"/>
      <c r="AT7" s="648"/>
      <c r="AU7" s="648"/>
      <c r="AV7" s="572"/>
      <c r="AW7" s="572"/>
      <c r="AX7" s="572"/>
      <c r="AY7" s="572"/>
      <c r="AZ7" s="648"/>
      <c r="BA7" s="648"/>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72"/>
      <c r="DG7" s="572"/>
      <c r="DH7" s="572"/>
      <c r="DI7" s="572"/>
      <c r="DJ7" s="572"/>
      <c r="DK7" s="572"/>
      <c r="DL7" s="572"/>
      <c r="DM7" s="572"/>
      <c r="DN7" s="572"/>
      <c r="DO7" s="572"/>
      <c r="DP7" s="572"/>
      <c r="DQ7" s="572"/>
      <c r="DR7" s="572"/>
      <c r="DS7" s="572"/>
      <c r="DT7" s="572"/>
      <c r="DU7" s="572"/>
      <c r="DV7" s="572"/>
      <c r="DW7" s="572"/>
      <c r="DX7" s="572"/>
      <c r="DY7" s="572"/>
      <c r="DZ7" s="572"/>
      <c r="EA7" s="572"/>
      <c r="EB7" s="572"/>
      <c r="EC7" s="572"/>
      <c r="ED7" s="572"/>
      <c r="EE7" s="572"/>
      <c r="EF7" s="572"/>
      <c r="EG7" s="572"/>
      <c r="EH7" s="572"/>
      <c r="EI7" s="572"/>
      <c r="EJ7" s="572"/>
      <c r="EK7" s="572"/>
      <c r="EL7" s="572"/>
      <c r="EM7" s="572"/>
      <c r="EN7" s="572"/>
      <c r="EO7" s="572"/>
      <c r="EP7" s="572"/>
      <c r="EQ7" s="572"/>
      <c r="ER7" s="572"/>
      <c r="ES7" s="572"/>
      <c r="ET7" s="572"/>
      <c r="EU7" s="572"/>
      <c r="EV7" s="572"/>
      <c r="EW7" s="572"/>
      <c r="EX7" s="572"/>
      <c r="EY7" s="572"/>
      <c r="EZ7" s="572"/>
      <c r="FA7" s="572"/>
      <c r="FB7" s="572"/>
      <c r="FC7" s="572"/>
      <c r="FD7" s="572"/>
      <c r="FE7" s="572"/>
      <c r="FF7" s="572"/>
      <c r="FG7" s="572"/>
      <c r="FH7" s="572"/>
      <c r="FI7" s="572"/>
      <c r="FJ7" s="572"/>
      <c r="FK7" s="572"/>
      <c r="FL7" s="572"/>
      <c r="FM7" s="572"/>
      <c r="FN7" s="572"/>
      <c r="FO7" s="572"/>
      <c r="FP7" s="572"/>
      <c r="FQ7" s="572"/>
      <c r="FR7" s="572"/>
      <c r="FS7" s="572"/>
      <c r="FT7" s="572"/>
      <c r="FU7" s="572"/>
      <c r="FV7" s="572"/>
      <c r="FW7" s="572"/>
      <c r="FX7" s="572"/>
      <c r="FY7" s="572"/>
      <c r="FZ7" s="572"/>
      <c r="GA7" s="572"/>
      <c r="GB7" s="572"/>
      <c r="GC7" s="572"/>
      <c r="GD7" s="572"/>
      <c r="GE7" s="572"/>
      <c r="GF7" s="572"/>
      <c r="GG7" s="572"/>
      <c r="GH7" s="572"/>
      <c r="GI7" s="572"/>
      <c r="GJ7" s="572"/>
      <c r="GK7" s="572"/>
      <c r="GL7" s="572"/>
      <c r="GM7" s="572"/>
      <c r="GN7" s="572"/>
      <c r="GO7" s="572"/>
      <c r="GP7" s="572"/>
      <c r="GQ7" s="572"/>
      <c r="GR7" s="572"/>
      <c r="GS7" s="572"/>
      <c r="GT7" s="572"/>
      <c r="GU7" s="572"/>
      <c r="GV7" s="572"/>
      <c r="GW7" s="572"/>
      <c r="GX7" s="572"/>
      <c r="GY7" s="572"/>
      <c r="GZ7" s="572"/>
      <c r="HA7" s="572"/>
      <c r="HB7" s="572"/>
      <c r="HC7" s="572"/>
      <c r="HD7" s="572"/>
      <c r="HE7" s="572"/>
      <c r="HF7" s="572"/>
      <c r="HG7" s="572"/>
      <c r="HH7" s="572"/>
      <c r="HI7" s="572"/>
      <c r="HJ7" s="572"/>
      <c r="HK7" s="572"/>
      <c r="HL7" s="572"/>
      <c r="HM7" s="572"/>
      <c r="HN7" s="572"/>
      <c r="HO7" s="572"/>
      <c r="HP7" s="572"/>
      <c r="HQ7" s="572"/>
      <c r="HR7" s="572"/>
      <c r="HS7" s="572"/>
      <c r="HT7" s="572"/>
      <c r="HU7" s="572"/>
      <c r="HV7" s="572"/>
      <c r="HW7" s="572"/>
      <c r="HX7" s="572"/>
      <c r="HY7" s="572"/>
      <c r="HZ7" s="572"/>
      <c r="IA7" s="572"/>
      <c r="IB7" s="572"/>
      <c r="IC7" s="572"/>
      <c r="ID7" s="572"/>
      <c r="IE7" s="572"/>
      <c r="IF7" s="572"/>
      <c r="IG7" s="572"/>
      <c r="IH7" s="572"/>
      <c r="II7" s="572"/>
      <c r="IJ7" s="572"/>
      <c r="IK7" s="572"/>
      <c r="IL7" s="572"/>
      <c r="IM7" s="572"/>
      <c r="IN7" s="572"/>
      <c r="IO7" s="572"/>
      <c r="IP7" s="572"/>
      <c r="IQ7" s="572"/>
      <c r="IR7" s="572"/>
      <c r="IS7" s="572"/>
      <c r="IT7" s="572"/>
      <c r="IU7" s="572"/>
      <c r="IV7" s="572"/>
      <c r="IW7" s="572"/>
      <c r="IX7" s="572"/>
      <c r="IY7" s="572"/>
      <c r="IZ7" s="572"/>
      <c r="JA7" s="572"/>
      <c r="JB7" s="572"/>
      <c r="JC7" s="572"/>
      <c r="JD7" s="572"/>
      <c r="JE7" s="572"/>
      <c r="JF7" s="572"/>
      <c r="JG7" s="572"/>
      <c r="JH7" s="572"/>
      <c r="JI7" s="572"/>
      <c r="JJ7" s="572"/>
      <c r="JK7" s="572"/>
      <c r="JL7" s="572"/>
      <c r="JM7" s="572"/>
      <c r="JN7" s="572"/>
      <c r="JO7" s="572"/>
      <c r="JP7" s="572"/>
      <c r="JQ7" s="572"/>
      <c r="JR7" s="572"/>
      <c r="JS7" s="572"/>
      <c r="JT7" s="572"/>
      <c r="JU7" s="572"/>
      <c r="JV7" s="572"/>
      <c r="JW7" s="572"/>
      <c r="JX7" s="572"/>
      <c r="JY7" s="572"/>
      <c r="JZ7" s="572"/>
      <c r="KA7" s="572"/>
      <c r="KB7" s="572"/>
      <c r="KC7" s="572"/>
      <c r="KD7" s="572"/>
      <c r="KE7" s="572"/>
      <c r="KF7" s="572"/>
      <c r="KG7" s="572"/>
      <c r="KH7" s="572"/>
      <c r="KI7" s="572"/>
      <c r="KJ7" s="572"/>
      <c r="KK7" s="572"/>
      <c r="KL7" s="572"/>
      <c r="KM7" s="572"/>
      <c r="KN7" s="572"/>
      <c r="KO7" s="572"/>
      <c r="KP7" s="572"/>
      <c r="KQ7" s="572"/>
      <c r="KR7" s="572"/>
      <c r="KS7" s="572"/>
      <c r="KT7" s="572"/>
      <c r="KU7" s="572"/>
      <c r="KV7" s="572"/>
      <c r="KW7" s="572"/>
      <c r="KX7" s="572"/>
      <c r="KY7" s="572"/>
      <c r="KZ7" s="572"/>
      <c r="LA7" s="572"/>
      <c r="LB7" s="572"/>
      <c r="LC7" s="572"/>
      <c r="LD7" s="572"/>
      <c r="LE7" s="572"/>
      <c r="LF7" s="572"/>
      <c r="LG7" s="572"/>
      <c r="LH7" s="572"/>
      <c r="LI7" s="572"/>
      <c r="LJ7" s="572"/>
      <c r="LK7" s="572"/>
      <c r="LL7" s="572"/>
      <c r="LM7" s="572"/>
      <c r="LN7" s="572"/>
      <c r="LO7" s="572"/>
      <c r="LP7" s="572"/>
      <c r="LQ7" s="572"/>
      <c r="LR7" s="572"/>
      <c r="LS7" s="572"/>
      <c r="LT7" s="572"/>
      <c r="LU7" s="572"/>
      <c r="LV7" s="572"/>
      <c r="LW7" s="572"/>
      <c r="LX7" s="572"/>
      <c r="LY7" s="572"/>
      <c r="LZ7" s="572"/>
      <c r="MA7" s="572"/>
      <c r="MB7" s="572"/>
      <c r="MC7" s="572"/>
      <c r="MD7" s="572"/>
      <c r="ME7" s="572"/>
      <c r="MF7" s="572"/>
      <c r="MG7" s="572"/>
      <c r="MH7" s="572"/>
      <c r="MI7" s="572"/>
      <c r="MJ7" s="572"/>
    </row>
    <row r="8" spans="1:349" s="577" customFormat="1" ht="29.1" hidden="1" customHeight="1" thickBot="1" x14ac:dyDescent="0.3">
      <c r="A8" s="572"/>
      <c r="B8" s="572"/>
      <c r="C8" s="572"/>
      <c r="D8" s="572"/>
      <c r="E8" s="572"/>
      <c r="F8" s="573"/>
      <c r="G8" s="573"/>
      <c r="H8" s="573"/>
      <c r="I8" s="573"/>
      <c r="J8" s="573"/>
      <c r="K8" s="573"/>
      <c r="L8" s="573"/>
      <c r="M8" s="573"/>
      <c r="N8" s="574"/>
      <c r="O8" s="574"/>
      <c r="P8" s="573"/>
      <c r="Q8" s="573"/>
      <c r="R8" s="574"/>
      <c r="S8" s="574"/>
      <c r="T8" s="573"/>
      <c r="U8" s="572"/>
      <c r="V8" s="572"/>
      <c r="W8" s="574"/>
      <c r="X8" s="575"/>
      <c r="Y8" s="572"/>
      <c r="Z8" s="573"/>
      <c r="AA8" s="572"/>
      <c r="AB8" s="576"/>
      <c r="AC8" s="576"/>
      <c r="AD8" s="573"/>
      <c r="AE8" s="573"/>
      <c r="AF8" s="573"/>
      <c r="AG8" s="572"/>
      <c r="AH8" s="572"/>
      <c r="AI8" s="572"/>
      <c r="AJ8" s="572"/>
      <c r="AK8" s="653"/>
      <c r="AL8" s="572"/>
      <c r="AM8" s="572"/>
      <c r="AN8" s="572"/>
      <c r="AO8" s="572"/>
      <c r="AP8" s="572"/>
      <c r="AQ8" s="572"/>
      <c r="AR8" s="572"/>
      <c r="AS8" s="572"/>
      <c r="AT8" s="648"/>
      <c r="AU8" s="648"/>
      <c r="AV8" s="572"/>
      <c r="AW8" s="572"/>
      <c r="AX8" s="572"/>
      <c r="AY8" s="572"/>
      <c r="AZ8" s="648"/>
      <c r="BA8" s="648"/>
      <c r="BB8" s="572"/>
      <c r="BC8" s="572"/>
      <c r="BD8" s="572"/>
      <c r="BE8" s="572"/>
      <c r="BF8" s="572"/>
      <c r="BG8" s="572"/>
      <c r="BH8" s="572"/>
      <c r="BI8" s="572"/>
      <c r="BJ8" s="572"/>
      <c r="BK8" s="572"/>
      <c r="BL8" s="572"/>
      <c r="BM8" s="572"/>
      <c r="BN8" s="572"/>
      <c r="BO8" s="572"/>
      <c r="BP8" s="572"/>
      <c r="BQ8" s="572"/>
      <c r="BR8" s="572"/>
      <c r="BS8" s="572"/>
      <c r="BT8" s="572"/>
      <c r="BU8" s="572"/>
      <c r="BV8" s="572"/>
      <c r="BW8" s="572"/>
      <c r="BX8" s="572"/>
      <c r="BY8" s="572"/>
      <c r="BZ8" s="572"/>
      <c r="CA8" s="572"/>
      <c r="CB8" s="572"/>
      <c r="CC8" s="572"/>
      <c r="CD8" s="572"/>
      <c r="CE8" s="572"/>
      <c r="CF8" s="572"/>
      <c r="CG8" s="572"/>
      <c r="CH8" s="572"/>
      <c r="CI8" s="572"/>
      <c r="CJ8" s="572"/>
      <c r="CK8" s="572"/>
      <c r="CL8" s="572"/>
      <c r="CM8" s="572"/>
      <c r="CN8" s="572"/>
      <c r="CO8" s="572"/>
      <c r="CP8" s="572"/>
      <c r="CQ8" s="572"/>
      <c r="CR8" s="572"/>
      <c r="CS8" s="572"/>
      <c r="CT8" s="572"/>
      <c r="CU8" s="572"/>
      <c r="CV8" s="572"/>
      <c r="CW8" s="572"/>
      <c r="CX8" s="572"/>
      <c r="CY8" s="572"/>
      <c r="CZ8" s="572"/>
      <c r="DA8" s="572"/>
      <c r="DB8" s="572"/>
      <c r="DC8" s="572"/>
      <c r="DD8" s="572"/>
      <c r="DE8" s="572"/>
      <c r="DF8" s="572"/>
      <c r="DG8" s="572"/>
      <c r="DH8" s="572"/>
      <c r="DI8" s="572"/>
      <c r="DJ8" s="572"/>
      <c r="DK8" s="572"/>
      <c r="DL8" s="572"/>
      <c r="DM8" s="572"/>
      <c r="DN8" s="572"/>
      <c r="DO8" s="572"/>
      <c r="DP8" s="572"/>
      <c r="DQ8" s="572"/>
      <c r="DR8" s="572"/>
      <c r="DS8" s="572"/>
      <c r="DT8" s="572"/>
      <c r="DU8" s="572"/>
      <c r="DV8" s="572"/>
      <c r="DW8" s="572"/>
      <c r="DX8" s="572"/>
      <c r="DY8" s="572"/>
      <c r="DZ8" s="572"/>
      <c r="EA8" s="572"/>
      <c r="EB8" s="572"/>
      <c r="EC8" s="572"/>
      <c r="ED8" s="572"/>
      <c r="EE8" s="572"/>
      <c r="EF8" s="572"/>
      <c r="EG8" s="572"/>
      <c r="EH8" s="572"/>
      <c r="EI8" s="572"/>
      <c r="EJ8" s="572"/>
      <c r="EK8" s="572"/>
      <c r="EL8" s="572"/>
      <c r="EM8" s="572"/>
      <c r="EN8" s="572"/>
      <c r="EO8" s="572"/>
      <c r="EP8" s="572"/>
      <c r="EQ8" s="572"/>
      <c r="ER8" s="572"/>
      <c r="ES8" s="572"/>
      <c r="ET8" s="572"/>
      <c r="EU8" s="572"/>
      <c r="EV8" s="572"/>
      <c r="EW8" s="572"/>
      <c r="EX8" s="572"/>
      <c r="EY8" s="572"/>
      <c r="EZ8" s="572"/>
      <c r="FA8" s="572"/>
      <c r="FB8" s="572"/>
      <c r="FC8" s="572"/>
      <c r="FD8" s="572"/>
      <c r="FE8" s="572"/>
      <c r="FF8" s="572"/>
      <c r="FG8" s="572"/>
      <c r="FH8" s="572"/>
      <c r="FI8" s="572"/>
      <c r="FJ8" s="572"/>
      <c r="FK8" s="572"/>
      <c r="FL8" s="572"/>
      <c r="FM8" s="572"/>
      <c r="FN8" s="572"/>
      <c r="FO8" s="572"/>
      <c r="FP8" s="572"/>
      <c r="FQ8" s="572"/>
      <c r="FR8" s="572"/>
      <c r="FS8" s="572"/>
      <c r="FT8" s="572"/>
      <c r="FU8" s="572"/>
      <c r="FV8" s="572"/>
      <c r="FW8" s="572"/>
      <c r="FX8" s="572"/>
      <c r="FY8" s="572"/>
      <c r="FZ8" s="572"/>
      <c r="GA8" s="572"/>
      <c r="GB8" s="572"/>
      <c r="GC8" s="572"/>
      <c r="GD8" s="572"/>
      <c r="GE8" s="572"/>
      <c r="GF8" s="572"/>
      <c r="GG8" s="572"/>
      <c r="GH8" s="572"/>
      <c r="GI8" s="572"/>
      <c r="GJ8" s="572"/>
      <c r="GK8" s="572"/>
      <c r="GL8" s="572"/>
      <c r="GM8" s="572"/>
      <c r="GN8" s="572"/>
      <c r="GO8" s="572"/>
      <c r="GP8" s="572"/>
      <c r="GQ8" s="572"/>
      <c r="GR8" s="572"/>
      <c r="GS8" s="572"/>
      <c r="GT8" s="572"/>
      <c r="GU8" s="572"/>
      <c r="GV8" s="572"/>
      <c r="GW8" s="572"/>
      <c r="GX8" s="572"/>
      <c r="GY8" s="572"/>
      <c r="GZ8" s="572"/>
      <c r="HA8" s="572"/>
      <c r="HB8" s="572"/>
      <c r="HC8" s="572"/>
      <c r="HD8" s="572"/>
      <c r="HE8" s="572"/>
      <c r="HF8" s="572"/>
      <c r="HG8" s="572"/>
      <c r="HH8" s="572"/>
      <c r="HI8" s="572"/>
      <c r="HJ8" s="572"/>
      <c r="HK8" s="572"/>
      <c r="HL8" s="572"/>
      <c r="HM8" s="572"/>
      <c r="HN8" s="572"/>
      <c r="HO8" s="572"/>
      <c r="HP8" s="572"/>
      <c r="HQ8" s="572"/>
      <c r="HR8" s="572"/>
      <c r="HS8" s="572"/>
      <c r="HT8" s="572"/>
      <c r="HU8" s="572"/>
      <c r="HV8" s="572"/>
      <c r="HW8" s="572"/>
      <c r="HX8" s="572"/>
      <c r="HY8" s="572"/>
      <c r="HZ8" s="572"/>
      <c r="IA8" s="572"/>
      <c r="IB8" s="572"/>
      <c r="IC8" s="572"/>
      <c r="ID8" s="572"/>
      <c r="IE8" s="572"/>
      <c r="IF8" s="572"/>
      <c r="IG8" s="572"/>
      <c r="IH8" s="572"/>
      <c r="II8" s="572"/>
      <c r="IJ8" s="572"/>
      <c r="IK8" s="572"/>
      <c r="IL8" s="572"/>
      <c r="IM8" s="572"/>
      <c r="IN8" s="572"/>
      <c r="IO8" s="572"/>
      <c r="IP8" s="572"/>
      <c r="IQ8" s="572"/>
      <c r="IR8" s="572"/>
      <c r="IS8" s="572"/>
      <c r="IT8" s="572"/>
      <c r="IU8" s="572"/>
      <c r="IV8" s="572"/>
      <c r="IW8" s="572"/>
      <c r="IX8" s="572"/>
      <c r="IY8" s="572"/>
      <c r="IZ8" s="572"/>
      <c r="JA8" s="572"/>
      <c r="JB8" s="572"/>
      <c r="JC8" s="572"/>
      <c r="JD8" s="572"/>
      <c r="JE8" s="572"/>
      <c r="JF8" s="572"/>
      <c r="JG8" s="572"/>
      <c r="JH8" s="572"/>
      <c r="JI8" s="572"/>
      <c r="JJ8" s="572"/>
      <c r="JK8" s="572"/>
      <c r="JL8" s="572"/>
      <c r="JM8" s="572"/>
      <c r="JN8" s="572"/>
      <c r="JO8" s="572"/>
      <c r="JP8" s="572"/>
      <c r="JQ8" s="572"/>
      <c r="JR8" s="572"/>
      <c r="JS8" s="572"/>
      <c r="JT8" s="572"/>
      <c r="JU8" s="572"/>
      <c r="JV8" s="572"/>
      <c r="JW8" s="572"/>
      <c r="JX8" s="572"/>
      <c r="JY8" s="572"/>
      <c r="JZ8" s="572"/>
      <c r="KA8" s="572"/>
      <c r="KB8" s="572"/>
      <c r="KC8" s="572"/>
      <c r="KD8" s="572"/>
      <c r="KE8" s="572"/>
      <c r="KF8" s="572"/>
      <c r="KG8" s="572"/>
      <c r="KH8" s="572"/>
      <c r="KI8" s="572"/>
      <c r="KJ8" s="572"/>
      <c r="KK8" s="572"/>
      <c r="KL8" s="572"/>
      <c r="KM8" s="572"/>
      <c r="KN8" s="572"/>
      <c r="KO8" s="572"/>
      <c r="KP8" s="572"/>
      <c r="KQ8" s="572"/>
      <c r="KR8" s="572"/>
      <c r="KS8" s="572"/>
      <c r="KT8" s="572"/>
      <c r="KU8" s="572"/>
      <c r="KV8" s="572"/>
      <c r="KW8" s="572"/>
      <c r="KX8" s="572"/>
      <c r="KY8" s="572"/>
      <c r="KZ8" s="572"/>
      <c r="LA8" s="572"/>
      <c r="LB8" s="572"/>
      <c r="LC8" s="572"/>
      <c r="LD8" s="572"/>
      <c r="LE8" s="572"/>
      <c r="LF8" s="572"/>
      <c r="LG8" s="572"/>
      <c r="LH8" s="572"/>
      <c r="LI8" s="572"/>
      <c r="LJ8" s="572"/>
      <c r="LK8" s="572"/>
      <c r="LL8" s="572"/>
      <c r="LM8" s="572"/>
      <c r="LN8" s="572"/>
      <c r="LO8" s="572"/>
      <c r="LP8" s="572"/>
      <c r="LQ8" s="572"/>
      <c r="LR8" s="572"/>
      <c r="LS8" s="572"/>
      <c r="LT8" s="572"/>
      <c r="LU8" s="572"/>
      <c r="LV8" s="572"/>
      <c r="LW8" s="572"/>
      <c r="LX8" s="572"/>
      <c r="LY8" s="572"/>
      <c r="LZ8" s="572"/>
      <c r="MA8" s="572"/>
      <c r="MB8" s="572"/>
      <c r="MC8" s="572"/>
      <c r="MD8" s="572"/>
      <c r="ME8" s="572"/>
      <c r="MF8" s="572"/>
      <c r="MG8" s="572"/>
      <c r="MH8" s="572"/>
      <c r="MI8" s="572"/>
      <c r="MJ8" s="572"/>
    </row>
    <row r="9" spans="1:349" s="572" customFormat="1" ht="29.1" customHeight="1" thickBot="1" x14ac:dyDescent="0.3">
      <c r="A9" s="769" t="s">
        <v>2584</v>
      </c>
      <c r="B9" s="770"/>
      <c r="C9" s="770"/>
      <c r="D9" s="770"/>
      <c r="E9" s="771"/>
      <c r="F9" s="770"/>
      <c r="G9" s="770"/>
      <c r="H9" s="770"/>
      <c r="I9" s="770"/>
      <c r="J9" s="770"/>
      <c r="K9" s="770"/>
      <c r="L9" s="771"/>
      <c r="M9" s="771"/>
      <c r="N9" s="771"/>
      <c r="O9" s="770"/>
      <c r="P9" s="770"/>
      <c r="Q9" s="770"/>
      <c r="R9" s="770"/>
      <c r="S9" s="770"/>
      <c r="T9" s="772"/>
      <c r="U9" s="770"/>
      <c r="V9" s="773"/>
      <c r="W9" s="771"/>
      <c r="X9" s="771"/>
      <c r="Y9" s="771"/>
      <c r="Z9" s="771"/>
      <c r="AA9" s="771"/>
      <c r="AB9" s="770"/>
      <c r="AC9" s="770"/>
      <c r="AD9" s="770"/>
      <c r="AE9" s="770"/>
      <c r="AF9" s="774"/>
      <c r="AG9" s="744" t="s">
        <v>2819</v>
      </c>
      <c r="AH9" s="744"/>
      <c r="AI9" s="744"/>
      <c r="AJ9" s="744"/>
      <c r="AK9" s="744"/>
      <c r="AL9" s="744"/>
      <c r="AM9" s="746"/>
      <c r="AN9" s="743" t="s">
        <v>2820</v>
      </c>
      <c r="AO9" s="744"/>
      <c r="AP9" s="744"/>
      <c r="AQ9" s="744"/>
      <c r="AR9" s="744"/>
      <c r="AS9" s="744"/>
      <c r="AT9" s="744"/>
      <c r="AU9" s="744"/>
      <c r="AV9" s="744"/>
      <c r="AW9" s="778"/>
      <c r="AX9" s="744"/>
      <c r="AY9" s="744"/>
      <c r="AZ9" s="744"/>
      <c r="BA9" s="744"/>
      <c r="BB9" s="746"/>
    </row>
    <row r="10" spans="1:349" s="572" customFormat="1" ht="29.1" customHeight="1" thickBot="1" x14ac:dyDescent="0.3">
      <c r="A10" s="593"/>
      <c r="B10" s="763" t="s">
        <v>2585</v>
      </c>
      <c r="C10" s="764"/>
      <c r="D10" s="765"/>
      <c r="E10" s="593"/>
      <c r="F10" s="766" t="s">
        <v>2586</v>
      </c>
      <c r="G10" s="767"/>
      <c r="H10" s="767"/>
      <c r="I10" s="767"/>
      <c r="J10" s="767"/>
      <c r="K10" s="768"/>
      <c r="L10" s="766" t="s">
        <v>2821</v>
      </c>
      <c r="M10" s="767"/>
      <c r="N10" s="767"/>
      <c r="O10" s="767"/>
      <c r="P10" s="767"/>
      <c r="Q10" s="767"/>
      <c r="R10" s="767"/>
      <c r="S10" s="767"/>
      <c r="T10" s="768"/>
      <c r="U10" s="593"/>
      <c r="V10" s="763" t="s">
        <v>2822</v>
      </c>
      <c r="W10" s="764"/>
      <c r="X10" s="764"/>
      <c r="Y10" s="764"/>
      <c r="Z10" s="764"/>
      <c r="AA10" s="764"/>
      <c r="AB10" s="764"/>
      <c r="AC10" s="765"/>
      <c r="AD10" s="593"/>
      <c r="AE10" s="593"/>
      <c r="AF10" s="594"/>
      <c r="AG10" s="750" t="s">
        <v>108</v>
      </c>
      <c r="AH10" s="751"/>
      <c r="AI10" s="751"/>
      <c r="AJ10" s="751"/>
      <c r="AK10" s="751"/>
      <c r="AL10" s="752"/>
      <c r="AM10" s="594"/>
      <c r="AN10" s="747" t="s">
        <v>2823</v>
      </c>
      <c r="AO10" s="748"/>
      <c r="AP10" s="749"/>
      <c r="AQ10" s="747" t="s">
        <v>2824</v>
      </c>
      <c r="AR10" s="748"/>
      <c r="AS10" s="748"/>
      <c r="AT10" s="748"/>
      <c r="AU10" s="749"/>
      <c r="AV10" s="750" t="s">
        <v>108</v>
      </c>
      <c r="AW10" s="775"/>
      <c r="AX10" s="751"/>
      <c r="AY10" s="751"/>
      <c r="AZ10" s="751"/>
      <c r="BA10" s="752"/>
      <c r="BB10" s="776" t="s">
        <v>2828</v>
      </c>
    </row>
    <row r="11" spans="1:349" ht="29.1" customHeight="1" thickBot="1" x14ac:dyDescent="0.3">
      <c r="A11" s="595" t="s">
        <v>118</v>
      </c>
      <c r="B11" s="596" t="s">
        <v>2521</v>
      </c>
      <c r="C11" s="596" t="s">
        <v>2522</v>
      </c>
      <c r="D11" s="596" t="s">
        <v>113</v>
      </c>
      <c r="E11" s="595" t="s">
        <v>2523</v>
      </c>
      <c r="F11" s="596" t="s">
        <v>2524</v>
      </c>
      <c r="G11" s="596" t="s">
        <v>113</v>
      </c>
      <c r="H11" s="596" t="s">
        <v>2802</v>
      </c>
      <c r="I11" s="596" t="s">
        <v>113</v>
      </c>
      <c r="J11" s="596" t="s">
        <v>2803</v>
      </c>
      <c r="K11" s="596" t="s">
        <v>113</v>
      </c>
      <c r="L11" s="596" t="s">
        <v>114</v>
      </c>
      <c r="M11" s="596" t="s">
        <v>115</v>
      </c>
      <c r="N11" s="596" t="s">
        <v>116</v>
      </c>
      <c r="O11" s="596" t="s">
        <v>117</v>
      </c>
      <c r="P11" s="596" t="s">
        <v>119</v>
      </c>
      <c r="Q11" s="596" t="s">
        <v>120</v>
      </c>
      <c r="R11" s="596" t="s">
        <v>121</v>
      </c>
      <c r="S11" s="596" t="s">
        <v>2595</v>
      </c>
      <c r="T11" s="596" t="s">
        <v>122</v>
      </c>
      <c r="U11" s="595" t="s">
        <v>123</v>
      </c>
      <c r="V11" s="596" t="s">
        <v>2596</v>
      </c>
      <c r="W11" s="596" t="s">
        <v>125</v>
      </c>
      <c r="X11" s="596" t="s">
        <v>126</v>
      </c>
      <c r="Y11" s="596" t="s">
        <v>127</v>
      </c>
      <c r="Z11" s="596" t="s">
        <v>128</v>
      </c>
      <c r="AA11" s="596" t="s">
        <v>129</v>
      </c>
      <c r="AB11" s="596" t="s">
        <v>130</v>
      </c>
      <c r="AC11" s="596" t="s">
        <v>53</v>
      </c>
      <c r="AD11" s="595" t="s">
        <v>2825</v>
      </c>
      <c r="AE11" s="595" t="s">
        <v>61</v>
      </c>
      <c r="AF11" s="595" t="s">
        <v>65</v>
      </c>
      <c r="AG11" s="596" t="s">
        <v>2826</v>
      </c>
      <c r="AH11" s="596" t="s">
        <v>141</v>
      </c>
      <c r="AI11" s="596" t="s">
        <v>135</v>
      </c>
      <c r="AJ11" s="596" t="s">
        <v>142</v>
      </c>
      <c r="AK11" s="654" t="s">
        <v>2827</v>
      </c>
      <c r="AL11" s="596" t="s">
        <v>137</v>
      </c>
      <c r="AM11" s="595" t="s">
        <v>2828</v>
      </c>
      <c r="AN11" s="596" t="s">
        <v>133</v>
      </c>
      <c r="AO11" s="596" t="s">
        <v>58</v>
      </c>
      <c r="AP11" s="596" t="s">
        <v>2829</v>
      </c>
      <c r="AQ11" s="596" t="s">
        <v>135</v>
      </c>
      <c r="AR11" s="596" t="s">
        <v>2830</v>
      </c>
      <c r="AS11" s="596" t="s">
        <v>137</v>
      </c>
      <c r="AT11" s="649" t="s">
        <v>138</v>
      </c>
      <c r="AU11" s="649" t="s">
        <v>139</v>
      </c>
      <c r="AV11" s="596" t="s">
        <v>2826</v>
      </c>
      <c r="AW11" s="596" t="s">
        <v>141</v>
      </c>
      <c r="AX11" s="596" t="s">
        <v>135</v>
      </c>
      <c r="AY11" s="596" t="s">
        <v>142</v>
      </c>
      <c r="AZ11" s="649" t="s">
        <v>2827</v>
      </c>
      <c r="BA11" s="649" t="s">
        <v>137</v>
      </c>
      <c r="BB11" s="777"/>
    </row>
    <row r="12" spans="1:349" s="577" customFormat="1" ht="232.5" customHeight="1" thickBot="1" x14ac:dyDescent="0.3">
      <c r="A12" s="597" t="s">
        <v>2831</v>
      </c>
      <c r="B12" s="592" t="s">
        <v>2663</v>
      </c>
      <c r="C12" s="598" t="s">
        <v>24</v>
      </c>
      <c r="D12" s="592" t="s">
        <v>99</v>
      </c>
      <c r="E12" s="598"/>
      <c r="F12" s="591" t="s">
        <v>2832</v>
      </c>
      <c r="G12" s="591" t="s">
        <v>2833</v>
      </c>
      <c r="H12" s="599" t="s">
        <v>2834</v>
      </c>
      <c r="I12" s="600" t="s">
        <v>2604</v>
      </c>
      <c r="J12" s="600" t="s">
        <v>2835</v>
      </c>
      <c r="K12" s="600" t="s">
        <v>2666</v>
      </c>
      <c r="L12" s="592" t="s">
        <v>967</v>
      </c>
      <c r="M12" s="592" t="s">
        <v>978</v>
      </c>
      <c r="N12" s="592" t="s">
        <v>2668</v>
      </c>
      <c r="O12" s="592" t="s">
        <v>8</v>
      </c>
      <c r="P12" s="591" t="s">
        <v>84</v>
      </c>
      <c r="Q12" s="592" t="s">
        <v>970</v>
      </c>
      <c r="R12" s="592">
        <v>2019</v>
      </c>
      <c r="S12" s="592" t="s">
        <v>2836</v>
      </c>
      <c r="T12" s="592" t="s">
        <v>2837</v>
      </c>
      <c r="U12" s="591" t="s">
        <v>981</v>
      </c>
      <c r="V12" s="598" t="s">
        <v>2838</v>
      </c>
      <c r="W12" s="592" t="s">
        <v>84</v>
      </c>
      <c r="X12" s="592" t="s">
        <v>84</v>
      </c>
      <c r="Y12" s="592" t="s">
        <v>84</v>
      </c>
      <c r="Z12" s="592" t="s">
        <v>84</v>
      </c>
      <c r="AA12" s="592" t="s">
        <v>84</v>
      </c>
      <c r="AB12" s="601">
        <v>43770</v>
      </c>
      <c r="AC12" s="601">
        <v>44135</v>
      </c>
      <c r="AD12" s="602"/>
      <c r="AE12" s="601" t="s">
        <v>64</v>
      </c>
      <c r="AF12" s="601" t="s">
        <v>64</v>
      </c>
      <c r="AG12" s="640">
        <v>45274</v>
      </c>
      <c r="AH12" s="605" t="s">
        <v>2839</v>
      </c>
      <c r="AI12" s="605" t="s">
        <v>2840</v>
      </c>
      <c r="AJ12" s="605" t="s">
        <v>2841</v>
      </c>
      <c r="AK12" s="644">
        <v>0</v>
      </c>
      <c r="AL12" s="645" t="s">
        <v>198</v>
      </c>
      <c r="AM12" s="605"/>
      <c r="AN12" s="651">
        <f>Monitoreo!AN12</f>
        <v>0</v>
      </c>
      <c r="AO12" s="651">
        <f>Monitoreo!AO12</f>
        <v>0</v>
      </c>
      <c r="AP12" s="651">
        <f>Monitoreo!AP12</f>
        <v>0</v>
      </c>
      <c r="AQ12" s="651">
        <f>Monitoreo!AQ12</f>
        <v>0</v>
      </c>
      <c r="AR12" s="651">
        <f>Monitoreo!AR12</f>
        <v>0</v>
      </c>
      <c r="AS12" s="651">
        <f>Monitoreo!AS12</f>
        <v>0</v>
      </c>
      <c r="AT12" s="645">
        <f>Monitoreo!AT12</f>
        <v>-1194</v>
      </c>
      <c r="AU12" s="651" t="str">
        <f>Monitoreo!AU12</f>
        <v>VENCIDO</v>
      </c>
      <c r="AV12" s="640">
        <v>45415</v>
      </c>
      <c r="AW12" s="645" t="s">
        <v>3751</v>
      </c>
      <c r="AX12" s="605" t="s">
        <v>2840</v>
      </c>
      <c r="AY12" s="645" t="s">
        <v>3215</v>
      </c>
      <c r="AZ12" s="642">
        <v>0</v>
      </c>
      <c r="BA12" s="645" t="s">
        <v>198</v>
      </c>
      <c r="BB12" s="645"/>
      <c r="BC12" s="567"/>
      <c r="BD12" s="567"/>
      <c r="BE12" s="567"/>
      <c r="BF12" s="567"/>
      <c r="BG12" s="567"/>
      <c r="BH12" s="567"/>
      <c r="BI12" s="567"/>
      <c r="BJ12" s="567"/>
      <c r="BK12" s="567"/>
      <c r="BL12" s="567"/>
      <c r="BM12" s="567"/>
      <c r="BN12" s="567"/>
      <c r="BO12" s="567"/>
      <c r="BP12" s="567"/>
      <c r="BQ12" s="567"/>
      <c r="BR12" s="567"/>
      <c r="BS12" s="567"/>
      <c r="BT12" s="567"/>
      <c r="BU12" s="567"/>
      <c r="BV12" s="567"/>
      <c r="BW12" s="567"/>
      <c r="BX12" s="567"/>
      <c r="BY12" s="567"/>
      <c r="BZ12" s="567"/>
      <c r="CA12" s="567"/>
      <c r="CB12" s="567"/>
      <c r="CC12" s="567"/>
      <c r="CD12" s="567"/>
      <c r="CE12" s="567"/>
      <c r="CF12" s="567"/>
      <c r="CG12" s="567"/>
      <c r="CH12" s="567"/>
      <c r="CI12" s="567"/>
      <c r="CJ12" s="567"/>
      <c r="CK12" s="567"/>
      <c r="CL12" s="567"/>
      <c r="CM12" s="567"/>
      <c r="CN12" s="567"/>
      <c r="CO12" s="567"/>
      <c r="CP12" s="567"/>
      <c r="CQ12" s="567"/>
      <c r="CR12" s="567"/>
      <c r="CS12" s="567"/>
      <c r="CT12" s="567"/>
      <c r="CU12" s="567"/>
      <c r="CV12" s="567"/>
      <c r="CW12" s="567"/>
      <c r="CX12" s="567"/>
      <c r="CY12" s="567"/>
      <c r="CZ12" s="567"/>
      <c r="DA12" s="567"/>
      <c r="DB12" s="567"/>
      <c r="DC12" s="567"/>
      <c r="DD12" s="567"/>
      <c r="DE12" s="567"/>
      <c r="DF12" s="567"/>
      <c r="DG12" s="567"/>
      <c r="DH12" s="567"/>
      <c r="DI12" s="567"/>
      <c r="DJ12" s="567"/>
      <c r="DK12" s="567"/>
      <c r="DL12" s="567"/>
      <c r="DM12" s="567"/>
      <c r="DN12" s="567"/>
      <c r="DO12" s="567"/>
      <c r="DP12" s="567"/>
      <c r="DQ12" s="567"/>
      <c r="DR12" s="567"/>
      <c r="DS12" s="567"/>
      <c r="DT12" s="567"/>
      <c r="DU12" s="567"/>
      <c r="DV12" s="567"/>
      <c r="DW12" s="567"/>
      <c r="DX12" s="567"/>
      <c r="DY12" s="567"/>
      <c r="DZ12" s="567"/>
      <c r="EA12" s="567"/>
      <c r="EB12" s="567"/>
      <c r="EC12" s="567"/>
      <c r="ED12" s="567"/>
      <c r="EE12" s="567"/>
      <c r="EF12" s="567"/>
      <c r="EG12" s="567"/>
      <c r="EH12" s="567"/>
      <c r="EI12" s="567"/>
      <c r="EJ12" s="567"/>
      <c r="EK12" s="567"/>
      <c r="EL12" s="567"/>
      <c r="EM12" s="567"/>
      <c r="EN12" s="567"/>
      <c r="EO12" s="567"/>
      <c r="EP12" s="567"/>
      <c r="EQ12" s="567"/>
      <c r="ER12" s="567"/>
      <c r="ES12" s="567"/>
      <c r="ET12" s="567"/>
      <c r="EU12" s="567"/>
      <c r="EV12" s="567"/>
      <c r="EW12" s="567"/>
      <c r="EX12" s="567"/>
      <c r="EY12" s="567"/>
      <c r="EZ12" s="567"/>
      <c r="FA12" s="567"/>
      <c r="FB12" s="567"/>
      <c r="FC12" s="567"/>
      <c r="FD12" s="567"/>
      <c r="FE12" s="567"/>
      <c r="FF12" s="567"/>
      <c r="FG12" s="567"/>
      <c r="FH12" s="567"/>
      <c r="FI12" s="567"/>
      <c r="FJ12" s="567"/>
      <c r="FK12" s="567"/>
      <c r="FL12" s="567"/>
      <c r="FM12" s="567"/>
      <c r="FN12" s="567"/>
      <c r="FO12" s="567"/>
      <c r="FP12" s="567"/>
      <c r="FQ12" s="567"/>
      <c r="FR12" s="567"/>
      <c r="FS12" s="567"/>
      <c r="FT12" s="567"/>
      <c r="FU12" s="567"/>
      <c r="FV12" s="567"/>
      <c r="FW12" s="567"/>
      <c r="FX12" s="567"/>
      <c r="FY12" s="567"/>
      <c r="FZ12" s="567"/>
      <c r="GA12" s="567"/>
      <c r="GB12" s="567"/>
      <c r="GC12" s="567"/>
      <c r="GD12" s="567"/>
      <c r="GE12" s="567"/>
      <c r="GF12" s="567"/>
      <c r="GG12" s="567"/>
      <c r="GH12" s="567"/>
      <c r="GI12" s="567"/>
      <c r="GJ12" s="567"/>
      <c r="GK12" s="567"/>
      <c r="GL12" s="567"/>
      <c r="GM12" s="567"/>
      <c r="GN12" s="567"/>
      <c r="GO12" s="567"/>
      <c r="GP12" s="567"/>
      <c r="GQ12" s="567"/>
      <c r="GR12" s="567"/>
      <c r="GS12" s="567"/>
      <c r="GT12" s="567"/>
      <c r="GU12" s="567"/>
      <c r="GV12" s="567"/>
      <c r="GW12" s="567"/>
      <c r="GX12" s="567"/>
      <c r="GY12" s="567"/>
      <c r="GZ12" s="567"/>
      <c r="HA12" s="567"/>
      <c r="HB12" s="567"/>
      <c r="HC12" s="567"/>
      <c r="HD12" s="567"/>
      <c r="HE12" s="567"/>
      <c r="HF12" s="567"/>
      <c r="HG12" s="567"/>
      <c r="HH12" s="567"/>
      <c r="HI12" s="567"/>
      <c r="HJ12" s="567"/>
      <c r="HK12" s="567"/>
      <c r="HL12" s="567"/>
      <c r="HM12" s="567"/>
      <c r="HN12" s="567"/>
      <c r="HO12" s="567"/>
      <c r="HP12" s="567"/>
      <c r="HQ12" s="567"/>
      <c r="HR12" s="567"/>
      <c r="HS12" s="567"/>
      <c r="HT12" s="567"/>
      <c r="HU12" s="567"/>
      <c r="HV12" s="567"/>
      <c r="HW12" s="567"/>
      <c r="HX12" s="567"/>
      <c r="HY12" s="567"/>
      <c r="HZ12" s="567"/>
      <c r="IA12" s="567"/>
      <c r="IB12" s="567"/>
      <c r="IC12" s="567"/>
      <c r="ID12" s="567"/>
      <c r="IE12" s="567"/>
      <c r="IF12" s="567"/>
      <c r="IG12" s="567"/>
      <c r="IH12" s="567"/>
      <c r="II12" s="567"/>
      <c r="IJ12" s="567"/>
      <c r="IK12" s="567"/>
      <c r="IL12" s="567"/>
      <c r="IM12" s="567"/>
      <c r="IN12" s="567"/>
      <c r="IO12" s="567"/>
      <c r="IP12" s="567"/>
      <c r="IQ12" s="567"/>
      <c r="IR12" s="567"/>
      <c r="IS12" s="567"/>
      <c r="IT12" s="567"/>
      <c r="IU12" s="567"/>
      <c r="IV12" s="567"/>
      <c r="IW12" s="567"/>
      <c r="IX12" s="567"/>
      <c r="IY12" s="567"/>
      <c r="IZ12" s="567"/>
      <c r="JA12" s="567"/>
      <c r="JB12" s="567"/>
      <c r="JC12" s="567"/>
      <c r="JD12" s="567"/>
      <c r="JE12" s="567"/>
      <c r="JF12" s="567"/>
      <c r="JG12" s="567"/>
      <c r="JH12" s="567"/>
      <c r="JI12" s="567"/>
      <c r="JJ12" s="567"/>
      <c r="JK12" s="567"/>
      <c r="JL12" s="567"/>
      <c r="JM12" s="567"/>
      <c r="JN12" s="567"/>
      <c r="JO12" s="567"/>
      <c r="JP12" s="567"/>
      <c r="JQ12" s="567"/>
      <c r="JR12" s="567"/>
      <c r="JS12" s="567"/>
      <c r="JT12" s="567"/>
      <c r="JU12" s="567"/>
      <c r="JV12" s="567"/>
      <c r="JW12" s="567"/>
      <c r="JX12" s="567"/>
      <c r="JY12" s="567"/>
      <c r="JZ12" s="567"/>
      <c r="KA12" s="567"/>
      <c r="KB12" s="567"/>
      <c r="KC12" s="567"/>
      <c r="KD12" s="567"/>
      <c r="KE12" s="567"/>
      <c r="KF12" s="567"/>
      <c r="KG12" s="567"/>
      <c r="KH12" s="567"/>
      <c r="KI12" s="567"/>
      <c r="KJ12" s="567"/>
      <c r="KK12" s="567"/>
      <c r="KL12" s="567"/>
      <c r="KM12" s="567"/>
      <c r="KN12" s="567"/>
      <c r="KO12" s="567"/>
      <c r="KP12" s="567"/>
      <c r="KQ12" s="567"/>
      <c r="KR12" s="567"/>
      <c r="KS12" s="567"/>
      <c r="KT12" s="567"/>
      <c r="KU12" s="567"/>
      <c r="KV12" s="567"/>
      <c r="KW12" s="567"/>
      <c r="KX12" s="567"/>
      <c r="KY12" s="567"/>
      <c r="KZ12" s="567"/>
      <c r="LA12" s="567"/>
      <c r="LB12" s="567"/>
      <c r="LC12" s="567"/>
      <c r="LD12" s="567"/>
      <c r="LE12" s="567"/>
      <c r="LF12" s="567"/>
      <c r="LG12" s="567"/>
      <c r="LH12" s="567"/>
      <c r="LI12" s="567"/>
      <c r="LJ12" s="567"/>
      <c r="LK12" s="567"/>
      <c r="LL12" s="567"/>
      <c r="LM12" s="567"/>
      <c r="LN12" s="567"/>
      <c r="LO12" s="567"/>
      <c r="LP12" s="567"/>
      <c r="LQ12" s="567"/>
      <c r="LR12" s="567"/>
      <c r="LS12" s="567"/>
      <c r="LT12" s="567"/>
      <c r="LU12" s="567"/>
      <c r="LV12" s="567"/>
      <c r="LW12" s="567"/>
      <c r="LX12" s="567"/>
      <c r="LY12" s="567"/>
      <c r="LZ12" s="567"/>
      <c r="MA12" s="567"/>
      <c r="MB12" s="567"/>
      <c r="MC12" s="567"/>
      <c r="MD12" s="567"/>
      <c r="ME12" s="567"/>
      <c r="MF12" s="567"/>
      <c r="MG12" s="567"/>
      <c r="MH12" s="567"/>
      <c r="MI12" s="567"/>
      <c r="MJ12" s="567"/>
      <c r="MK12" s="580"/>
    </row>
    <row r="13" spans="1:349" s="577" customFormat="1" ht="51" hidden="1" customHeight="1" thickBot="1" x14ac:dyDescent="0.3">
      <c r="A13" s="597" t="s">
        <v>2669</v>
      </c>
      <c r="B13" s="592" t="s">
        <v>2635</v>
      </c>
      <c r="C13" s="598" t="s">
        <v>2636</v>
      </c>
      <c r="D13" s="592" t="s">
        <v>102</v>
      </c>
      <c r="E13" s="598"/>
      <c r="F13" s="591" t="s">
        <v>2832</v>
      </c>
      <c r="G13" s="591" t="s">
        <v>2833</v>
      </c>
      <c r="H13" s="599" t="s">
        <v>2834</v>
      </c>
      <c r="I13" s="600" t="s">
        <v>2604</v>
      </c>
      <c r="J13" s="600" t="s">
        <v>2835</v>
      </c>
      <c r="K13" s="600" t="s">
        <v>2666</v>
      </c>
      <c r="L13" s="592" t="s">
        <v>334</v>
      </c>
      <c r="M13" s="592" t="s">
        <v>2667</v>
      </c>
      <c r="N13" s="592" t="s">
        <v>2668</v>
      </c>
      <c r="O13" s="592" t="s">
        <v>6</v>
      </c>
      <c r="P13" s="591" t="s">
        <v>84</v>
      </c>
      <c r="Q13" s="592" t="s">
        <v>1065</v>
      </c>
      <c r="R13" s="592">
        <v>2019</v>
      </c>
      <c r="S13" s="592" t="s">
        <v>2670</v>
      </c>
      <c r="T13" s="592" t="s">
        <v>2671</v>
      </c>
      <c r="U13" s="591" t="s">
        <v>54</v>
      </c>
      <c r="V13" s="598" t="s">
        <v>54</v>
      </c>
      <c r="W13" s="592" t="s">
        <v>84</v>
      </c>
      <c r="X13" s="592" t="s">
        <v>84</v>
      </c>
      <c r="Y13" s="592" t="s">
        <v>1000</v>
      </c>
      <c r="Z13" s="592" t="s">
        <v>84</v>
      </c>
      <c r="AA13" s="592" t="s">
        <v>84</v>
      </c>
      <c r="AB13" s="601" t="s">
        <v>54</v>
      </c>
      <c r="AC13" s="601" t="s">
        <v>54</v>
      </c>
      <c r="AD13" s="602"/>
      <c r="AE13" s="601" t="s">
        <v>62</v>
      </c>
      <c r="AF13" s="601" t="s">
        <v>62</v>
      </c>
      <c r="AG13" s="605">
        <v>0</v>
      </c>
      <c r="AH13" s="605">
        <v>0</v>
      </c>
      <c r="AI13" s="605">
        <v>0</v>
      </c>
      <c r="AJ13" s="605">
        <v>0</v>
      </c>
      <c r="AK13" s="644">
        <v>0</v>
      </c>
      <c r="AL13" s="645">
        <v>0</v>
      </c>
      <c r="AM13" s="605"/>
      <c r="AN13" s="651">
        <f>Monitoreo!AN13</f>
        <v>0</v>
      </c>
      <c r="AO13" s="651">
        <f>Monitoreo!AO13</f>
        <v>0</v>
      </c>
      <c r="AP13" s="651">
        <f>Monitoreo!AP13</f>
        <v>0</v>
      </c>
      <c r="AQ13" s="651">
        <f>Monitoreo!AQ13</f>
        <v>0</v>
      </c>
      <c r="AR13" s="651">
        <f>Monitoreo!AR13</f>
        <v>0</v>
      </c>
      <c r="AS13" s="651">
        <f>Monitoreo!AS13</f>
        <v>0</v>
      </c>
      <c r="AT13" s="645">
        <f>Monitoreo!AT13</f>
        <v>0</v>
      </c>
      <c r="AU13" s="651">
        <f>Monitoreo!AU13</f>
        <v>0</v>
      </c>
      <c r="AV13" s="640"/>
      <c r="AW13" s="645"/>
      <c r="AX13" s="645"/>
      <c r="AY13" s="645"/>
      <c r="AZ13" s="642"/>
      <c r="BA13" s="645"/>
      <c r="BB13" s="645"/>
      <c r="BC13" s="572"/>
      <c r="BD13" s="572"/>
      <c r="BE13" s="572"/>
      <c r="BF13" s="572"/>
      <c r="BG13" s="572"/>
      <c r="BH13" s="572"/>
      <c r="BI13" s="572"/>
      <c r="BJ13" s="572"/>
      <c r="BK13" s="572"/>
      <c r="BL13" s="572"/>
      <c r="BM13" s="572"/>
      <c r="BN13" s="572"/>
      <c r="BO13" s="572"/>
      <c r="BP13" s="572"/>
      <c r="BQ13" s="572"/>
      <c r="BR13" s="572"/>
      <c r="BS13" s="572"/>
      <c r="BT13" s="572"/>
      <c r="BU13" s="572"/>
      <c r="BV13" s="572"/>
      <c r="BW13" s="572"/>
      <c r="BX13" s="572"/>
      <c r="BY13" s="572"/>
      <c r="BZ13" s="572"/>
      <c r="CA13" s="572"/>
      <c r="CB13" s="572"/>
      <c r="CC13" s="572"/>
      <c r="CD13" s="572"/>
      <c r="CE13" s="572"/>
      <c r="CF13" s="572"/>
      <c r="CG13" s="572"/>
      <c r="CH13" s="572"/>
      <c r="CI13" s="572"/>
      <c r="CJ13" s="572"/>
      <c r="CK13" s="572"/>
      <c r="CL13" s="572"/>
      <c r="CM13" s="572"/>
      <c r="CN13" s="572"/>
      <c r="CO13" s="572"/>
      <c r="CP13" s="572"/>
      <c r="CQ13" s="572"/>
      <c r="CR13" s="572"/>
      <c r="CS13" s="572"/>
      <c r="CT13" s="572"/>
      <c r="CU13" s="572"/>
      <c r="CV13" s="572"/>
      <c r="CW13" s="572"/>
      <c r="CX13" s="572"/>
      <c r="CY13" s="572"/>
      <c r="CZ13" s="572"/>
      <c r="DA13" s="572"/>
      <c r="DB13" s="572"/>
      <c r="DC13" s="572"/>
      <c r="DD13" s="572"/>
      <c r="DE13" s="572"/>
      <c r="DF13" s="572"/>
      <c r="DG13" s="572"/>
      <c r="DH13" s="572"/>
      <c r="DI13" s="572"/>
      <c r="DJ13" s="572"/>
      <c r="DK13" s="572"/>
      <c r="DL13" s="572"/>
      <c r="DM13" s="572"/>
      <c r="DN13" s="572"/>
      <c r="DO13" s="572"/>
      <c r="DP13" s="572"/>
      <c r="DQ13" s="572"/>
      <c r="DR13" s="572"/>
      <c r="DS13" s="572"/>
      <c r="DT13" s="572"/>
      <c r="DU13" s="572"/>
      <c r="DV13" s="572"/>
      <c r="DW13" s="572"/>
      <c r="DX13" s="572"/>
      <c r="DY13" s="572"/>
      <c r="DZ13" s="572"/>
      <c r="EA13" s="572"/>
      <c r="EB13" s="572"/>
      <c r="EC13" s="572"/>
      <c r="ED13" s="572"/>
      <c r="EE13" s="572"/>
      <c r="EF13" s="572"/>
      <c r="EG13" s="572"/>
      <c r="EH13" s="572"/>
      <c r="EI13" s="572"/>
      <c r="EJ13" s="572"/>
      <c r="EK13" s="572"/>
      <c r="EL13" s="572"/>
      <c r="EM13" s="572"/>
      <c r="EN13" s="572"/>
      <c r="EO13" s="572"/>
      <c r="EP13" s="572"/>
      <c r="EQ13" s="572"/>
      <c r="ER13" s="572"/>
      <c r="ES13" s="572"/>
      <c r="ET13" s="572"/>
      <c r="EU13" s="572"/>
      <c r="EV13" s="572"/>
      <c r="EW13" s="572"/>
      <c r="EX13" s="572"/>
      <c r="EY13" s="572"/>
      <c r="EZ13" s="572"/>
      <c r="FA13" s="572"/>
      <c r="FB13" s="572"/>
      <c r="FC13" s="572"/>
      <c r="FD13" s="572"/>
      <c r="FE13" s="572"/>
      <c r="FF13" s="572"/>
      <c r="FG13" s="572"/>
      <c r="FH13" s="572"/>
      <c r="FI13" s="572"/>
      <c r="FJ13" s="572"/>
      <c r="FK13" s="572"/>
      <c r="FL13" s="572"/>
      <c r="FM13" s="572"/>
      <c r="FN13" s="572"/>
      <c r="FO13" s="572"/>
      <c r="FP13" s="572"/>
      <c r="FQ13" s="572"/>
      <c r="FR13" s="572"/>
      <c r="FS13" s="572"/>
      <c r="FT13" s="572"/>
      <c r="FU13" s="572"/>
      <c r="FV13" s="572"/>
      <c r="FW13" s="572"/>
      <c r="FX13" s="572"/>
      <c r="FY13" s="572"/>
      <c r="FZ13" s="572"/>
      <c r="GA13" s="572"/>
      <c r="GB13" s="572"/>
      <c r="GC13" s="572"/>
      <c r="GD13" s="572"/>
      <c r="GE13" s="572"/>
      <c r="GF13" s="572"/>
      <c r="GG13" s="572"/>
      <c r="GH13" s="572"/>
      <c r="GI13" s="572"/>
      <c r="GJ13" s="572"/>
      <c r="GK13" s="572"/>
      <c r="GL13" s="572"/>
      <c r="GM13" s="572"/>
      <c r="GN13" s="572"/>
      <c r="GO13" s="572"/>
      <c r="GP13" s="572"/>
      <c r="GQ13" s="572"/>
      <c r="GR13" s="572"/>
      <c r="GS13" s="572"/>
      <c r="GT13" s="572"/>
      <c r="GU13" s="572"/>
      <c r="GV13" s="572"/>
      <c r="GW13" s="572"/>
      <c r="GX13" s="572"/>
      <c r="GY13" s="572"/>
      <c r="GZ13" s="572"/>
      <c r="HA13" s="572"/>
      <c r="HB13" s="572"/>
      <c r="HC13" s="572"/>
      <c r="HD13" s="572"/>
      <c r="HE13" s="572"/>
      <c r="HF13" s="572"/>
      <c r="HG13" s="572"/>
      <c r="HH13" s="572"/>
      <c r="HI13" s="572"/>
      <c r="HJ13" s="572"/>
      <c r="HK13" s="572"/>
      <c r="HL13" s="572"/>
      <c r="HM13" s="572"/>
      <c r="HN13" s="572"/>
      <c r="HO13" s="572"/>
      <c r="HP13" s="572"/>
      <c r="HQ13" s="572"/>
      <c r="HR13" s="572"/>
      <c r="HS13" s="572"/>
      <c r="HT13" s="572"/>
      <c r="HU13" s="572"/>
      <c r="HV13" s="572"/>
      <c r="HW13" s="572"/>
      <c r="HX13" s="572"/>
      <c r="HY13" s="572"/>
      <c r="HZ13" s="572"/>
      <c r="IA13" s="572"/>
      <c r="IB13" s="572"/>
      <c r="IC13" s="572"/>
      <c r="ID13" s="572"/>
      <c r="IE13" s="572"/>
      <c r="IF13" s="572"/>
      <c r="IG13" s="572"/>
      <c r="IH13" s="572"/>
      <c r="II13" s="572"/>
      <c r="IJ13" s="572"/>
      <c r="IK13" s="572"/>
      <c r="IL13" s="572"/>
      <c r="IM13" s="572"/>
      <c r="IN13" s="572"/>
      <c r="IO13" s="572"/>
      <c r="IP13" s="572"/>
      <c r="IQ13" s="572"/>
      <c r="IR13" s="572"/>
      <c r="IS13" s="572"/>
      <c r="IT13" s="572"/>
      <c r="IU13" s="572"/>
      <c r="IV13" s="572"/>
      <c r="IW13" s="572"/>
      <c r="IX13" s="572"/>
      <c r="IY13" s="572"/>
      <c r="IZ13" s="572"/>
      <c r="JA13" s="572"/>
      <c r="JB13" s="572"/>
      <c r="JC13" s="572"/>
      <c r="JD13" s="572"/>
      <c r="JE13" s="572"/>
      <c r="JF13" s="572"/>
      <c r="JG13" s="572"/>
      <c r="JH13" s="572"/>
      <c r="JI13" s="572"/>
      <c r="JJ13" s="572"/>
      <c r="JK13" s="572"/>
      <c r="JL13" s="572"/>
      <c r="JM13" s="572"/>
      <c r="JN13" s="572"/>
      <c r="JO13" s="572"/>
      <c r="JP13" s="572"/>
      <c r="JQ13" s="572"/>
      <c r="JR13" s="572"/>
      <c r="JS13" s="572"/>
      <c r="JT13" s="572"/>
      <c r="JU13" s="572"/>
      <c r="JV13" s="572"/>
      <c r="JW13" s="572"/>
      <c r="JX13" s="572"/>
      <c r="JY13" s="572"/>
      <c r="JZ13" s="572"/>
      <c r="KA13" s="572"/>
      <c r="KB13" s="572"/>
      <c r="KC13" s="572"/>
      <c r="KD13" s="572"/>
      <c r="KE13" s="572"/>
      <c r="KF13" s="572"/>
      <c r="KG13" s="572"/>
      <c r="KH13" s="572"/>
      <c r="KI13" s="572"/>
      <c r="KJ13" s="572"/>
      <c r="KK13" s="572"/>
      <c r="KL13" s="572"/>
      <c r="KM13" s="572"/>
      <c r="KN13" s="572"/>
      <c r="KO13" s="572"/>
      <c r="KP13" s="572"/>
      <c r="KQ13" s="572"/>
      <c r="KR13" s="572"/>
      <c r="KS13" s="572"/>
      <c r="KT13" s="572"/>
      <c r="KU13" s="572"/>
      <c r="KV13" s="572"/>
      <c r="KW13" s="572"/>
      <c r="KX13" s="572"/>
      <c r="KY13" s="572"/>
      <c r="KZ13" s="572"/>
      <c r="LA13" s="572"/>
      <c r="LB13" s="572"/>
      <c r="LC13" s="572"/>
      <c r="LD13" s="572"/>
      <c r="LE13" s="572"/>
      <c r="LF13" s="572"/>
      <c r="LG13" s="572"/>
      <c r="LH13" s="572"/>
      <c r="LI13" s="572"/>
      <c r="LJ13" s="572"/>
      <c r="LK13" s="572"/>
      <c r="LL13" s="572"/>
      <c r="LM13" s="572"/>
      <c r="LN13" s="572"/>
      <c r="LO13" s="572"/>
      <c r="LP13" s="572"/>
      <c r="LQ13" s="572"/>
      <c r="LR13" s="572"/>
      <c r="LS13" s="572"/>
      <c r="LT13" s="572"/>
      <c r="LU13" s="572"/>
      <c r="LV13" s="572"/>
      <c r="LW13" s="572"/>
      <c r="LX13" s="572"/>
      <c r="LY13" s="572"/>
      <c r="LZ13" s="572"/>
      <c r="MA13" s="572"/>
      <c r="MB13" s="572"/>
      <c r="MC13" s="572"/>
      <c r="MD13" s="572"/>
      <c r="ME13" s="572"/>
      <c r="MF13" s="572"/>
      <c r="MG13" s="572"/>
      <c r="MH13" s="572"/>
      <c r="MI13" s="572"/>
      <c r="MJ13" s="572"/>
    </row>
    <row r="14" spans="1:349" s="577" customFormat="1" ht="51" hidden="1" customHeight="1" thickBot="1" x14ac:dyDescent="0.3">
      <c r="A14" s="597" t="s">
        <v>2842</v>
      </c>
      <c r="B14" s="592" t="s">
        <v>2551</v>
      </c>
      <c r="C14" s="598" t="s">
        <v>24</v>
      </c>
      <c r="D14" s="592" t="s">
        <v>99</v>
      </c>
      <c r="E14" s="598"/>
      <c r="F14" s="591" t="s">
        <v>2843</v>
      </c>
      <c r="G14" s="591" t="s">
        <v>2844</v>
      </c>
      <c r="H14" s="599" t="s">
        <v>2834</v>
      </c>
      <c r="I14" s="600" t="s">
        <v>2604</v>
      </c>
      <c r="J14" s="600" t="s">
        <v>2835</v>
      </c>
      <c r="K14" s="600" t="s">
        <v>2666</v>
      </c>
      <c r="L14" s="592" t="s">
        <v>240</v>
      </c>
      <c r="M14" s="592" t="s">
        <v>2845</v>
      </c>
      <c r="N14" s="592" t="s">
        <v>2668</v>
      </c>
      <c r="O14" s="592" t="s">
        <v>6</v>
      </c>
      <c r="P14" s="591" t="s">
        <v>84</v>
      </c>
      <c r="Q14" s="592" t="s">
        <v>1238</v>
      </c>
      <c r="R14" s="592">
        <v>2019</v>
      </c>
      <c r="S14" s="592" t="s">
        <v>2846</v>
      </c>
      <c r="T14" s="592" t="s">
        <v>2847</v>
      </c>
      <c r="U14" s="591" t="s">
        <v>2848</v>
      </c>
      <c r="V14" s="598" t="s">
        <v>2849</v>
      </c>
      <c r="W14" s="592" t="s">
        <v>84</v>
      </c>
      <c r="X14" s="592" t="s">
        <v>84</v>
      </c>
      <c r="Y14" s="592" t="s">
        <v>1000</v>
      </c>
      <c r="Z14" s="592" t="s">
        <v>84</v>
      </c>
      <c r="AA14" s="592" t="s">
        <v>84</v>
      </c>
      <c r="AB14" s="601">
        <v>43952</v>
      </c>
      <c r="AC14" s="601">
        <v>44196</v>
      </c>
      <c r="AD14" s="602"/>
      <c r="AE14" s="601" t="s">
        <v>64</v>
      </c>
      <c r="AF14" s="601" t="s">
        <v>64</v>
      </c>
      <c r="AG14" s="640">
        <v>45274</v>
      </c>
      <c r="AH14" s="605" t="s">
        <v>2850</v>
      </c>
      <c r="AI14" s="605" t="s">
        <v>2851</v>
      </c>
      <c r="AJ14" s="605" t="s">
        <v>2841</v>
      </c>
      <c r="AK14" s="644">
        <v>0.9</v>
      </c>
      <c r="AL14" s="645" t="s">
        <v>198</v>
      </c>
      <c r="AM14" s="605"/>
      <c r="AN14" s="640">
        <f>Monitoreo!AN14</f>
        <v>45337</v>
      </c>
      <c r="AO14" s="651" t="str">
        <f>Monitoreo!AO14</f>
        <v xml:space="preserve">PRIMER SEGUIMIENTO 2024: Se realizó el retiro de vehículos que se encuentraban en las instalaciones de la UPI La Florida el día 21 de diciembre de 2023. Así mismo, la Gerencia de Recursos Físicos remitió mediante memorando No. 2023IE5178 del 18 de septiembre de 2023 con asunto "Informe vehículos ubicados en la preflorida" con destino a la Oficina Jurídica, con copia a la Secretaría General, Gerencia Administrativa y Transportes (contiene 60 folios); informes de la Subdirección Técnica Administrativa y Financiera (Área de Almacén e Inventarios).
Estado: La actividad se encuentra finalizada
</v>
      </c>
      <c r="AP14" s="651" t="str">
        <f>Monitoreo!AP14</f>
        <v>Memorando No. 2023IE5178 del 18 de septiembre de 2023
Anexos Memorando No. 2023IE5178 del 18 de septiembre de 2023
Registro fotográfico</v>
      </c>
      <c r="AQ14" s="651" t="str">
        <f>Monitoreo!AQ14</f>
        <v>Ninguna</v>
      </c>
      <c r="AR14" s="642">
        <f>Monitoreo!AR14</f>
        <v>1</v>
      </c>
      <c r="AS14" s="651" t="str">
        <f>Monitoreo!AS14</f>
        <v>CUMPLIMIENTO TOTAL</v>
      </c>
      <c r="AT14" s="645">
        <f>Monitoreo!AT14</f>
        <v>-1133</v>
      </c>
      <c r="AU14" s="651" t="str">
        <f>Monitoreo!AU14</f>
        <v>VENCIDO</v>
      </c>
      <c r="AV14" s="640">
        <v>45341</v>
      </c>
      <c r="AW14" s="672" t="s">
        <v>3752</v>
      </c>
      <c r="AX14" s="645" t="s">
        <v>1512</v>
      </c>
      <c r="AY14" s="645" t="s">
        <v>481</v>
      </c>
      <c r="AZ14" s="642">
        <v>1</v>
      </c>
      <c r="BA14" s="671" t="s">
        <v>49</v>
      </c>
      <c r="BB14" s="645"/>
      <c r="BC14" s="572"/>
      <c r="BD14" s="572"/>
      <c r="BE14" s="572"/>
      <c r="BF14" s="572"/>
      <c r="BG14" s="572"/>
      <c r="BH14" s="572"/>
      <c r="BI14" s="572"/>
      <c r="BJ14" s="572"/>
      <c r="BK14" s="572"/>
      <c r="BL14" s="572"/>
      <c r="BM14" s="572"/>
      <c r="BN14" s="572"/>
      <c r="BO14" s="572"/>
      <c r="BP14" s="572"/>
      <c r="BQ14" s="572"/>
      <c r="BR14" s="572"/>
      <c r="BS14" s="572"/>
      <c r="BT14" s="572"/>
      <c r="BU14" s="572"/>
      <c r="BV14" s="572"/>
      <c r="BW14" s="572"/>
      <c r="BX14" s="572"/>
      <c r="BY14" s="572"/>
      <c r="BZ14" s="572"/>
      <c r="CA14" s="572"/>
      <c r="CB14" s="572"/>
      <c r="CC14" s="572"/>
      <c r="CD14" s="572"/>
      <c r="CE14" s="572"/>
      <c r="CF14" s="572"/>
      <c r="CG14" s="572"/>
      <c r="CH14" s="572"/>
      <c r="CI14" s="572"/>
      <c r="CJ14" s="572"/>
      <c r="CK14" s="572"/>
      <c r="CL14" s="572"/>
      <c r="CM14" s="572"/>
      <c r="CN14" s="572"/>
      <c r="CO14" s="572"/>
      <c r="CP14" s="572"/>
      <c r="CQ14" s="572"/>
      <c r="CR14" s="572"/>
      <c r="CS14" s="572"/>
      <c r="CT14" s="572"/>
      <c r="CU14" s="572"/>
      <c r="CV14" s="572"/>
      <c r="CW14" s="572"/>
      <c r="CX14" s="572"/>
      <c r="CY14" s="572"/>
      <c r="CZ14" s="572"/>
      <c r="DA14" s="572"/>
      <c r="DB14" s="572"/>
      <c r="DC14" s="572"/>
      <c r="DD14" s="572"/>
      <c r="DE14" s="572"/>
      <c r="DF14" s="572"/>
      <c r="DG14" s="572"/>
      <c r="DH14" s="572"/>
      <c r="DI14" s="572"/>
      <c r="DJ14" s="572"/>
      <c r="DK14" s="572"/>
      <c r="DL14" s="572"/>
      <c r="DM14" s="572"/>
      <c r="DN14" s="572"/>
      <c r="DO14" s="572"/>
      <c r="DP14" s="572"/>
      <c r="DQ14" s="572"/>
      <c r="DR14" s="572"/>
      <c r="DS14" s="572"/>
      <c r="DT14" s="572"/>
      <c r="DU14" s="572"/>
      <c r="DV14" s="572"/>
      <c r="DW14" s="572"/>
      <c r="DX14" s="572"/>
      <c r="DY14" s="572"/>
      <c r="DZ14" s="572"/>
      <c r="EA14" s="572"/>
      <c r="EB14" s="572"/>
      <c r="EC14" s="572"/>
      <c r="ED14" s="572"/>
      <c r="EE14" s="572"/>
      <c r="EF14" s="572"/>
      <c r="EG14" s="572"/>
      <c r="EH14" s="572"/>
      <c r="EI14" s="572"/>
      <c r="EJ14" s="572"/>
      <c r="EK14" s="572"/>
      <c r="EL14" s="572"/>
      <c r="EM14" s="572"/>
      <c r="EN14" s="572"/>
      <c r="EO14" s="572"/>
      <c r="EP14" s="572"/>
      <c r="EQ14" s="572"/>
      <c r="ER14" s="572"/>
      <c r="ES14" s="572"/>
      <c r="ET14" s="572"/>
      <c r="EU14" s="572"/>
      <c r="EV14" s="572"/>
      <c r="EW14" s="572"/>
      <c r="EX14" s="572"/>
      <c r="EY14" s="572"/>
      <c r="EZ14" s="572"/>
      <c r="FA14" s="572"/>
      <c r="FB14" s="572"/>
      <c r="FC14" s="572"/>
      <c r="FD14" s="572"/>
      <c r="FE14" s="572"/>
      <c r="FF14" s="572"/>
      <c r="FG14" s="572"/>
      <c r="FH14" s="572"/>
      <c r="FI14" s="572"/>
      <c r="FJ14" s="572"/>
      <c r="FK14" s="572"/>
      <c r="FL14" s="572"/>
      <c r="FM14" s="572"/>
      <c r="FN14" s="572"/>
      <c r="FO14" s="572"/>
      <c r="FP14" s="572"/>
      <c r="FQ14" s="572"/>
      <c r="FR14" s="572"/>
      <c r="FS14" s="572"/>
      <c r="FT14" s="572"/>
      <c r="FU14" s="572"/>
      <c r="FV14" s="572"/>
      <c r="FW14" s="572"/>
      <c r="FX14" s="572"/>
      <c r="FY14" s="572"/>
      <c r="FZ14" s="572"/>
      <c r="GA14" s="572"/>
      <c r="GB14" s="572"/>
      <c r="GC14" s="572"/>
      <c r="GD14" s="572"/>
      <c r="GE14" s="572"/>
      <c r="GF14" s="572"/>
      <c r="GG14" s="572"/>
      <c r="GH14" s="572"/>
      <c r="GI14" s="572"/>
      <c r="GJ14" s="572"/>
      <c r="GK14" s="572"/>
      <c r="GL14" s="572"/>
      <c r="GM14" s="572"/>
      <c r="GN14" s="572"/>
      <c r="GO14" s="572"/>
      <c r="GP14" s="572"/>
      <c r="GQ14" s="572"/>
      <c r="GR14" s="572"/>
      <c r="GS14" s="572"/>
      <c r="GT14" s="572"/>
      <c r="GU14" s="572"/>
      <c r="GV14" s="572"/>
      <c r="GW14" s="572"/>
      <c r="GX14" s="572"/>
      <c r="GY14" s="572"/>
      <c r="GZ14" s="572"/>
      <c r="HA14" s="572"/>
      <c r="HB14" s="572"/>
      <c r="HC14" s="572"/>
      <c r="HD14" s="572"/>
      <c r="HE14" s="572"/>
      <c r="HF14" s="572"/>
      <c r="HG14" s="572"/>
      <c r="HH14" s="572"/>
      <c r="HI14" s="572"/>
      <c r="HJ14" s="572"/>
      <c r="HK14" s="572"/>
      <c r="HL14" s="572"/>
      <c r="HM14" s="572"/>
      <c r="HN14" s="572"/>
      <c r="HO14" s="572"/>
      <c r="HP14" s="572"/>
      <c r="HQ14" s="572"/>
      <c r="HR14" s="572"/>
      <c r="HS14" s="572"/>
      <c r="HT14" s="572"/>
      <c r="HU14" s="572"/>
      <c r="HV14" s="572"/>
      <c r="HW14" s="572"/>
      <c r="HX14" s="572"/>
      <c r="HY14" s="572"/>
      <c r="HZ14" s="572"/>
      <c r="IA14" s="572"/>
      <c r="IB14" s="572"/>
      <c r="IC14" s="572"/>
      <c r="ID14" s="572"/>
      <c r="IE14" s="572"/>
      <c r="IF14" s="572"/>
      <c r="IG14" s="572"/>
      <c r="IH14" s="572"/>
      <c r="II14" s="572"/>
      <c r="IJ14" s="572"/>
      <c r="IK14" s="572"/>
      <c r="IL14" s="572"/>
      <c r="IM14" s="572"/>
      <c r="IN14" s="572"/>
      <c r="IO14" s="572"/>
      <c r="IP14" s="572"/>
      <c r="IQ14" s="572"/>
      <c r="IR14" s="572"/>
      <c r="IS14" s="572"/>
      <c r="IT14" s="572"/>
      <c r="IU14" s="572"/>
      <c r="IV14" s="572"/>
      <c r="IW14" s="572"/>
      <c r="IX14" s="572"/>
      <c r="IY14" s="572"/>
      <c r="IZ14" s="572"/>
      <c r="JA14" s="572"/>
      <c r="JB14" s="572"/>
      <c r="JC14" s="572"/>
      <c r="JD14" s="572"/>
      <c r="JE14" s="572"/>
      <c r="JF14" s="572"/>
      <c r="JG14" s="572"/>
      <c r="JH14" s="572"/>
      <c r="JI14" s="572"/>
      <c r="JJ14" s="572"/>
      <c r="JK14" s="572"/>
      <c r="JL14" s="572"/>
      <c r="JM14" s="572"/>
      <c r="JN14" s="572"/>
      <c r="JO14" s="572"/>
      <c r="JP14" s="572"/>
      <c r="JQ14" s="572"/>
      <c r="JR14" s="572"/>
      <c r="JS14" s="572"/>
      <c r="JT14" s="572"/>
      <c r="JU14" s="572"/>
      <c r="JV14" s="572"/>
      <c r="JW14" s="572"/>
      <c r="JX14" s="572"/>
      <c r="JY14" s="572"/>
      <c r="JZ14" s="572"/>
      <c r="KA14" s="572"/>
      <c r="KB14" s="572"/>
      <c r="KC14" s="572"/>
      <c r="KD14" s="572"/>
      <c r="KE14" s="572"/>
      <c r="KF14" s="572"/>
      <c r="KG14" s="572"/>
      <c r="KH14" s="572"/>
      <c r="KI14" s="572"/>
      <c r="KJ14" s="572"/>
      <c r="KK14" s="572"/>
      <c r="KL14" s="572"/>
      <c r="KM14" s="572"/>
      <c r="KN14" s="572"/>
      <c r="KO14" s="572"/>
      <c r="KP14" s="572"/>
      <c r="KQ14" s="572"/>
      <c r="KR14" s="572"/>
      <c r="KS14" s="572"/>
      <c r="KT14" s="572"/>
      <c r="KU14" s="572"/>
      <c r="KV14" s="572"/>
      <c r="KW14" s="572"/>
      <c r="KX14" s="572"/>
      <c r="KY14" s="572"/>
      <c r="KZ14" s="572"/>
      <c r="LA14" s="572"/>
      <c r="LB14" s="572"/>
      <c r="LC14" s="572"/>
      <c r="LD14" s="572"/>
      <c r="LE14" s="572"/>
      <c r="LF14" s="572"/>
      <c r="LG14" s="572"/>
      <c r="LH14" s="572"/>
      <c r="LI14" s="572"/>
      <c r="LJ14" s="572"/>
      <c r="LK14" s="572"/>
      <c r="LL14" s="572"/>
      <c r="LM14" s="572"/>
      <c r="LN14" s="572"/>
      <c r="LO14" s="572"/>
      <c r="LP14" s="572"/>
      <c r="LQ14" s="572"/>
      <c r="LR14" s="572"/>
      <c r="LS14" s="572"/>
      <c r="LT14" s="572"/>
      <c r="LU14" s="572"/>
      <c r="LV14" s="572"/>
      <c r="LW14" s="572"/>
      <c r="LX14" s="572"/>
      <c r="LY14" s="572"/>
      <c r="LZ14" s="572"/>
      <c r="MA14" s="572"/>
      <c r="MB14" s="572"/>
      <c r="MC14" s="572"/>
      <c r="MD14" s="572"/>
      <c r="ME14" s="572"/>
      <c r="MF14" s="572"/>
      <c r="MG14" s="572"/>
      <c r="MH14" s="572"/>
      <c r="MI14" s="572"/>
      <c r="MJ14" s="572"/>
    </row>
    <row r="15" spans="1:349" s="577" customFormat="1" ht="51" hidden="1" customHeight="1" thickBot="1" x14ac:dyDescent="0.3">
      <c r="A15" s="597" t="s">
        <v>2700</v>
      </c>
      <c r="B15" s="592" t="s">
        <v>2663</v>
      </c>
      <c r="C15" s="598" t="s">
        <v>24</v>
      </c>
      <c r="D15" s="592" t="s">
        <v>99</v>
      </c>
      <c r="E15" s="598"/>
      <c r="F15" s="591" t="s">
        <v>2832</v>
      </c>
      <c r="G15" s="591" t="s">
        <v>2833</v>
      </c>
      <c r="H15" s="599" t="s">
        <v>2834</v>
      </c>
      <c r="I15" s="600" t="s">
        <v>2604</v>
      </c>
      <c r="J15" s="600" t="s">
        <v>2835</v>
      </c>
      <c r="K15" s="600" t="s">
        <v>2666</v>
      </c>
      <c r="L15" s="592" t="s">
        <v>247</v>
      </c>
      <c r="M15" s="592" t="s">
        <v>360</v>
      </c>
      <c r="N15" s="592" t="s">
        <v>2668</v>
      </c>
      <c r="O15" s="592" t="s">
        <v>6</v>
      </c>
      <c r="P15" s="591" t="s">
        <v>84</v>
      </c>
      <c r="Q15" s="592" t="s">
        <v>2663</v>
      </c>
      <c r="R15" s="592">
        <v>2020</v>
      </c>
      <c r="S15" s="592" t="s">
        <v>2701</v>
      </c>
      <c r="T15" s="592" t="s">
        <v>2702</v>
      </c>
      <c r="U15" s="591" t="s">
        <v>54</v>
      </c>
      <c r="V15" s="598" t="s">
        <v>54</v>
      </c>
      <c r="W15" s="592" t="s">
        <v>84</v>
      </c>
      <c r="X15" s="592" t="s">
        <v>84</v>
      </c>
      <c r="Y15" s="592" t="s">
        <v>1000</v>
      </c>
      <c r="Z15" s="592" t="s">
        <v>84</v>
      </c>
      <c r="AA15" s="592" t="s">
        <v>84</v>
      </c>
      <c r="AB15" s="601" t="s">
        <v>54</v>
      </c>
      <c r="AC15" s="601" t="s">
        <v>54</v>
      </c>
      <c r="AD15" s="602"/>
      <c r="AE15" s="601" t="s">
        <v>62</v>
      </c>
      <c r="AF15" s="601" t="s">
        <v>62</v>
      </c>
      <c r="AG15" s="605">
        <v>0</v>
      </c>
      <c r="AH15" s="605">
        <v>0</v>
      </c>
      <c r="AI15" s="605">
        <v>0</v>
      </c>
      <c r="AJ15" s="605">
        <v>0</v>
      </c>
      <c r="AK15" s="644">
        <v>0</v>
      </c>
      <c r="AL15" s="645">
        <v>0</v>
      </c>
      <c r="AM15" s="605"/>
      <c r="AN15" s="651">
        <f>Monitoreo!AN15</f>
        <v>0</v>
      </c>
      <c r="AO15" s="651">
        <f>Monitoreo!AO15</f>
        <v>0</v>
      </c>
      <c r="AP15" s="651">
        <f>Monitoreo!AP15</f>
        <v>0</v>
      </c>
      <c r="AQ15" s="651">
        <f>Monitoreo!AQ15</f>
        <v>0</v>
      </c>
      <c r="AR15" s="651">
        <f>Monitoreo!AR15</f>
        <v>0</v>
      </c>
      <c r="AS15" s="651">
        <f>Monitoreo!AS15</f>
        <v>0</v>
      </c>
      <c r="AT15" s="645">
        <f>Monitoreo!AT15</f>
        <v>0</v>
      </c>
      <c r="AU15" s="651">
        <f>Monitoreo!AU15</f>
        <v>0</v>
      </c>
      <c r="AV15" s="640"/>
      <c r="AW15" s="645"/>
      <c r="AX15" s="645"/>
      <c r="AY15" s="645"/>
      <c r="AZ15" s="642"/>
      <c r="BA15" s="645"/>
      <c r="BB15" s="645"/>
      <c r="BC15" s="572"/>
      <c r="BD15" s="572"/>
      <c r="BE15" s="572"/>
      <c r="BF15" s="572"/>
      <c r="BG15" s="572"/>
      <c r="BH15" s="572"/>
      <c r="BI15" s="572"/>
      <c r="BJ15" s="572"/>
      <c r="BK15" s="572"/>
      <c r="BL15" s="572"/>
      <c r="BM15" s="572"/>
      <c r="BN15" s="572"/>
      <c r="BO15" s="572"/>
      <c r="BP15" s="572"/>
      <c r="BQ15" s="572"/>
      <c r="BR15" s="572"/>
      <c r="BS15" s="572"/>
      <c r="BT15" s="572"/>
      <c r="BU15" s="572"/>
      <c r="BV15" s="572"/>
      <c r="BW15" s="572"/>
      <c r="BX15" s="572"/>
      <c r="BY15" s="572"/>
      <c r="BZ15" s="572"/>
      <c r="CA15" s="572"/>
      <c r="CB15" s="572"/>
      <c r="CC15" s="572"/>
      <c r="CD15" s="572"/>
      <c r="CE15" s="572"/>
      <c r="CF15" s="572"/>
      <c r="CG15" s="572"/>
      <c r="CH15" s="572"/>
      <c r="CI15" s="572"/>
      <c r="CJ15" s="572"/>
      <c r="CK15" s="572"/>
      <c r="CL15" s="572"/>
      <c r="CM15" s="572"/>
      <c r="CN15" s="572"/>
      <c r="CO15" s="572"/>
      <c r="CP15" s="572"/>
      <c r="CQ15" s="572"/>
      <c r="CR15" s="572"/>
      <c r="CS15" s="572"/>
      <c r="CT15" s="572"/>
      <c r="CU15" s="572"/>
      <c r="CV15" s="572"/>
      <c r="CW15" s="572"/>
      <c r="CX15" s="572"/>
      <c r="CY15" s="572"/>
      <c r="CZ15" s="572"/>
      <c r="DA15" s="572"/>
      <c r="DB15" s="572"/>
      <c r="DC15" s="572"/>
      <c r="DD15" s="572"/>
      <c r="DE15" s="572"/>
      <c r="DF15" s="572"/>
      <c r="DG15" s="572"/>
      <c r="DH15" s="572"/>
      <c r="DI15" s="572"/>
      <c r="DJ15" s="572"/>
      <c r="DK15" s="572"/>
      <c r="DL15" s="572"/>
      <c r="DM15" s="572"/>
      <c r="DN15" s="572"/>
      <c r="DO15" s="572"/>
      <c r="DP15" s="572"/>
      <c r="DQ15" s="572"/>
      <c r="DR15" s="572"/>
      <c r="DS15" s="572"/>
      <c r="DT15" s="572"/>
      <c r="DU15" s="572"/>
      <c r="DV15" s="572"/>
      <c r="DW15" s="572"/>
      <c r="DX15" s="572"/>
      <c r="DY15" s="572"/>
      <c r="DZ15" s="572"/>
      <c r="EA15" s="572"/>
      <c r="EB15" s="572"/>
      <c r="EC15" s="572"/>
      <c r="ED15" s="572"/>
      <c r="EE15" s="572"/>
      <c r="EF15" s="572"/>
      <c r="EG15" s="572"/>
      <c r="EH15" s="572"/>
      <c r="EI15" s="572"/>
      <c r="EJ15" s="572"/>
      <c r="EK15" s="572"/>
      <c r="EL15" s="572"/>
      <c r="EM15" s="572"/>
      <c r="EN15" s="572"/>
      <c r="EO15" s="572"/>
      <c r="EP15" s="572"/>
      <c r="EQ15" s="572"/>
      <c r="ER15" s="572"/>
      <c r="ES15" s="572"/>
      <c r="ET15" s="572"/>
      <c r="EU15" s="572"/>
      <c r="EV15" s="572"/>
      <c r="EW15" s="572"/>
      <c r="EX15" s="572"/>
      <c r="EY15" s="572"/>
      <c r="EZ15" s="572"/>
      <c r="FA15" s="572"/>
      <c r="FB15" s="572"/>
      <c r="FC15" s="572"/>
      <c r="FD15" s="572"/>
      <c r="FE15" s="572"/>
      <c r="FF15" s="572"/>
      <c r="FG15" s="572"/>
      <c r="FH15" s="572"/>
      <c r="FI15" s="572"/>
      <c r="FJ15" s="572"/>
      <c r="FK15" s="572"/>
      <c r="FL15" s="572"/>
      <c r="FM15" s="572"/>
      <c r="FN15" s="572"/>
      <c r="FO15" s="572"/>
      <c r="FP15" s="572"/>
      <c r="FQ15" s="572"/>
      <c r="FR15" s="572"/>
      <c r="FS15" s="572"/>
      <c r="FT15" s="572"/>
      <c r="FU15" s="572"/>
      <c r="FV15" s="572"/>
      <c r="FW15" s="572"/>
      <c r="FX15" s="572"/>
      <c r="FY15" s="572"/>
      <c r="FZ15" s="572"/>
      <c r="GA15" s="572"/>
      <c r="GB15" s="572"/>
      <c r="GC15" s="572"/>
      <c r="GD15" s="572"/>
      <c r="GE15" s="572"/>
      <c r="GF15" s="572"/>
      <c r="GG15" s="572"/>
      <c r="GH15" s="572"/>
      <c r="GI15" s="572"/>
      <c r="GJ15" s="572"/>
      <c r="GK15" s="572"/>
      <c r="GL15" s="572"/>
      <c r="GM15" s="572"/>
      <c r="GN15" s="572"/>
      <c r="GO15" s="572"/>
      <c r="GP15" s="572"/>
      <c r="GQ15" s="572"/>
      <c r="GR15" s="572"/>
      <c r="GS15" s="572"/>
      <c r="GT15" s="572"/>
      <c r="GU15" s="572"/>
      <c r="GV15" s="572"/>
      <c r="GW15" s="572"/>
      <c r="GX15" s="572"/>
      <c r="GY15" s="572"/>
      <c r="GZ15" s="572"/>
      <c r="HA15" s="572"/>
      <c r="HB15" s="572"/>
      <c r="HC15" s="572"/>
      <c r="HD15" s="572"/>
      <c r="HE15" s="572"/>
      <c r="HF15" s="572"/>
      <c r="HG15" s="572"/>
      <c r="HH15" s="572"/>
      <c r="HI15" s="572"/>
      <c r="HJ15" s="572"/>
      <c r="HK15" s="572"/>
      <c r="HL15" s="572"/>
      <c r="HM15" s="572"/>
      <c r="HN15" s="572"/>
      <c r="HO15" s="572"/>
      <c r="HP15" s="572"/>
      <c r="HQ15" s="572"/>
      <c r="HR15" s="572"/>
      <c r="HS15" s="572"/>
      <c r="HT15" s="572"/>
      <c r="HU15" s="572"/>
      <c r="HV15" s="572"/>
      <c r="HW15" s="572"/>
      <c r="HX15" s="572"/>
      <c r="HY15" s="572"/>
      <c r="HZ15" s="572"/>
      <c r="IA15" s="572"/>
      <c r="IB15" s="572"/>
      <c r="IC15" s="572"/>
      <c r="ID15" s="572"/>
      <c r="IE15" s="572"/>
      <c r="IF15" s="572"/>
      <c r="IG15" s="572"/>
      <c r="IH15" s="572"/>
      <c r="II15" s="572"/>
      <c r="IJ15" s="572"/>
      <c r="IK15" s="572"/>
      <c r="IL15" s="572"/>
      <c r="IM15" s="572"/>
      <c r="IN15" s="572"/>
      <c r="IO15" s="572"/>
      <c r="IP15" s="572"/>
      <c r="IQ15" s="572"/>
      <c r="IR15" s="572"/>
      <c r="IS15" s="572"/>
      <c r="IT15" s="572"/>
      <c r="IU15" s="572"/>
      <c r="IV15" s="572"/>
      <c r="IW15" s="572"/>
      <c r="IX15" s="572"/>
      <c r="IY15" s="572"/>
      <c r="IZ15" s="572"/>
      <c r="JA15" s="572"/>
      <c r="JB15" s="572"/>
      <c r="JC15" s="572"/>
      <c r="JD15" s="572"/>
      <c r="JE15" s="572"/>
      <c r="JF15" s="572"/>
      <c r="JG15" s="572"/>
      <c r="JH15" s="572"/>
      <c r="JI15" s="572"/>
      <c r="JJ15" s="572"/>
      <c r="JK15" s="572"/>
      <c r="JL15" s="572"/>
      <c r="JM15" s="572"/>
      <c r="JN15" s="572"/>
      <c r="JO15" s="572"/>
      <c r="JP15" s="572"/>
      <c r="JQ15" s="572"/>
      <c r="JR15" s="572"/>
      <c r="JS15" s="572"/>
      <c r="JT15" s="572"/>
      <c r="JU15" s="572"/>
      <c r="JV15" s="572"/>
      <c r="JW15" s="572"/>
      <c r="JX15" s="572"/>
      <c r="JY15" s="572"/>
      <c r="JZ15" s="572"/>
      <c r="KA15" s="572"/>
      <c r="KB15" s="572"/>
      <c r="KC15" s="572"/>
      <c r="KD15" s="572"/>
      <c r="KE15" s="572"/>
      <c r="KF15" s="572"/>
      <c r="KG15" s="572"/>
      <c r="KH15" s="572"/>
      <c r="KI15" s="572"/>
      <c r="KJ15" s="572"/>
      <c r="KK15" s="572"/>
      <c r="KL15" s="572"/>
      <c r="KM15" s="572"/>
      <c r="KN15" s="572"/>
      <c r="KO15" s="572"/>
      <c r="KP15" s="572"/>
      <c r="KQ15" s="572"/>
      <c r="KR15" s="572"/>
      <c r="KS15" s="572"/>
      <c r="KT15" s="572"/>
      <c r="KU15" s="572"/>
      <c r="KV15" s="572"/>
      <c r="KW15" s="572"/>
      <c r="KX15" s="572"/>
      <c r="KY15" s="572"/>
      <c r="KZ15" s="572"/>
      <c r="LA15" s="572"/>
      <c r="LB15" s="572"/>
      <c r="LC15" s="572"/>
      <c r="LD15" s="572"/>
      <c r="LE15" s="572"/>
      <c r="LF15" s="572"/>
      <c r="LG15" s="572"/>
      <c r="LH15" s="572"/>
      <c r="LI15" s="572"/>
      <c r="LJ15" s="572"/>
      <c r="LK15" s="572"/>
      <c r="LL15" s="572"/>
      <c r="LM15" s="572"/>
      <c r="LN15" s="572"/>
      <c r="LO15" s="572"/>
      <c r="LP15" s="572"/>
      <c r="LQ15" s="572"/>
      <c r="LR15" s="572"/>
      <c r="LS15" s="572"/>
      <c r="LT15" s="572"/>
      <c r="LU15" s="572"/>
      <c r="LV15" s="572"/>
      <c r="LW15" s="572"/>
      <c r="LX15" s="572"/>
      <c r="LY15" s="572"/>
      <c r="LZ15" s="572"/>
      <c r="MA15" s="572"/>
      <c r="MB15" s="572"/>
      <c r="MC15" s="572"/>
      <c r="MD15" s="572"/>
      <c r="ME15" s="572"/>
      <c r="MF15" s="572"/>
      <c r="MG15" s="572"/>
      <c r="MH15" s="572"/>
      <c r="MI15" s="572"/>
      <c r="MJ15" s="572"/>
    </row>
    <row r="16" spans="1:349" s="577" customFormat="1" ht="51" hidden="1" customHeight="1" thickBot="1" x14ac:dyDescent="0.3">
      <c r="A16" s="597" t="s">
        <v>2710</v>
      </c>
      <c r="B16" s="592" t="s">
        <v>2663</v>
      </c>
      <c r="C16" s="598" t="s">
        <v>24</v>
      </c>
      <c r="D16" s="592" t="s">
        <v>99</v>
      </c>
      <c r="E16" s="598"/>
      <c r="F16" s="591" t="s">
        <v>2832</v>
      </c>
      <c r="G16" s="591" t="s">
        <v>2833</v>
      </c>
      <c r="H16" s="599" t="s">
        <v>2834</v>
      </c>
      <c r="I16" s="600" t="s">
        <v>2604</v>
      </c>
      <c r="J16" s="600" t="s">
        <v>2835</v>
      </c>
      <c r="K16" s="600" t="s">
        <v>2666</v>
      </c>
      <c r="L16" s="592" t="s">
        <v>326</v>
      </c>
      <c r="M16" s="592" t="s">
        <v>873</v>
      </c>
      <c r="N16" s="592" t="s">
        <v>2668</v>
      </c>
      <c r="O16" s="592" t="s">
        <v>6</v>
      </c>
      <c r="P16" s="591" t="s">
        <v>84</v>
      </c>
      <c r="Q16" s="592" t="s">
        <v>2663</v>
      </c>
      <c r="R16" s="592">
        <v>2020</v>
      </c>
      <c r="S16" s="592" t="s">
        <v>2711</v>
      </c>
      <c r="T16" s="592" t="s">
        <v>2712</v>
      </c>
      <c r="U16" s="591" t="s">
        <v>54</v>
      </c>
      <c r="V16" s="598" t="s">
        <v>54</v>
      </c>
      <c r="W16" s="592" t="s">
        <v>84</v>
      </c>
      <c r="X16" s="592" t="s">
        <v>84</v>
      </c>
      <c r="Y16" s="592" t="s">
        <v>1000</v>
      </c>
      <c r="Z16" s="592" t="s">
        <v>84</v>
      </c>
      <c r="AA16" s="592" t="s">
        <v>84</v>
      </c>
      <c r="AB16" s="601" t="s">
        <v>54</v>
      </c>
      <c r="AC16" s="601" t="s">
        <v>54</v>
      </c>
      <c r="AD16" s="602"/>
      <c r="AE16" s="601" t="s">
        <v>62</v>
      </c>
      <c r="AF16" s="601" t="s">
        <v>62</v>
      </c>
      <c r="AG16" s="605">
        <v>0</v>
      </c>
      <c r="AH16" s="605">
        <v>0</v>
      </c>
      <c r="AI16" s="605">
        <v>0</v>
      </c>
      <c r="AJ16" s="605">
        <v>0</v>
      </c>
      <c r="AK16" s="644">
        <v>0</v>
      </c>
      <c r="AL16" s="645">
        <v>0</v>
      </c>
      <c r="AM16" s="605"/>
      <c r="AN16" s="651">
        <f>Monitoreo!AN16</f>
        <v>0</v>
      </c>
      <c r="AO16" s="651">
        <f>Monitoreo!AO16</f>
        <v>0</v>
      </c>
      <c r="AP16" s="651">
        <f>Monitoreo!AP16</f>
        <v>0</v>
      </c>
      <c r="AQ16" s="651">
        <f>Monitoreo!AQ16</f>
        <v>0</v>
      </c>
      <c r="AR16" s="651">
        <f>Monitoreo!AR16</f>
        <v>0</v>
      </c>
      <c r="AS16" s="651">
        <f>Monitoreo!AS16</f>
        <v>0</v>
      </c>
      <c r="AT16" s="645">
        <f>Monitoreo!AT16</f>
        <v>0</v>
      </c>
      <c r="AU16" s="651">
        <f>Monitoreo!AU16</f>
        <v>0</v>
      </c>
      <c r="AV16" s="640"/>
      <c r="AW16" s="645"/>
      <c r="AX16" s="645"/>
      <c r="AY16" s="645"/>
      <c r="AZ16" s="642"/>
      <c r="BA16" s="645"/>
      <c r="BB16" s="645"/>
      <c r="BC16" s="572"/>
      <c r="BD16" s="572"/>
      <c r="BE16" s="572"/>
      <c r="BF16" s="572"/>
      <c r="BG16" s="572"/>
      <c r="BH16" s="572"/>
      <c r="BI16" s="572"/>
      <c r="BJ16" s="572"/>
      <c r="BK16" s="572"/>
      <c r="BL16" s="572"/>
      <c r="BM16" s="572"/>
      <c r="BN16" s="572"/>
      <c r="BO16" s="572"/>
      <c r="BP16" s="572"/>
      <c r="BQ16" s="572"/>
      <c r="BR16" s="572"/>
      <c r="BS16" s="572"/>
      <c r="BT16" s="572"/>
      <c r="BU16" s="572"/>
      <c r="BV16" s="572"/>
      <c r="BW16" s="572"/>
      <c r="BX16" s="572"/>
      <c r="BY16" s="572"/>
      <c r="BZ16" s="572"/>
      <c r="CA16" s="572"/>
      <c r="CB16" s="572"/>
      <c r="CC16" s="572"/>
      <c r="CD16" s="572"/>
      <c r="CE16" s="572"/>
      <c r="CF16" s="572"/>
      <c r="CG16" s="572"/>
      <c r="CH16" s="572"/>
      <c r="CI16" s="572"/>
      <c r="CJ16" s="572"/>
      <c r="CK16" s="572"/>
      <c r="CL16" s="572"/>
      <c r="CM16" s="572"/>
      <c r="CN16" s="572"/>
      <c r="CO16" s="572"/>
      <c r="CP16" s="572"/>
      <c r="CQ16" s="572"/>
      <c r="CR16" s="572"/>
      <c r="CS16" s="572"/>
      <c r="CT16" s="572"/>
      <c r="CU16" s="572"/>
      <c r="CV16" s="572"/>
      <c r="CW16" s="572"/>
      <c r="CX16" s="572"/>
      <c r="CY16" s="572"/>
      <c r="CZ16" s="572"/>
      <c r="DA16" s="572"/>
      <c r="DB16" s="572"/>
      <c r="DC16" s="572"/>
      <c r="DD16" s="572"/>
      <c r="DE16" s="572"/>
      <c r="DF16" s="572"/>
      <c r="DG16" s="572"/>
      <c r="DH16" s="572"/>
      <c r="DI16" s="572"/>
      <c r="DJ16" s="572"/>
      <c r="DK16" s="572"/>
      <c r="DL16" s="572"/>
      <c r="DM16" s="572"/>
      <c r="DN16" s="572"/>
      <c r="DO16" s="572"/>
      <c r="DP16" s="572"/>
      <c r="DQ16" s="572"/>
      <c r="DR16" s="572"/>
      <c r="DS16" s="572"/>
      <c r="DT16" s="572"/>
      <c r="DU16" s="572"/>
      <c r="DV16" s="572"/>
      <c r="DW16" s="572"/>
      <c r="DX16" s="572"/>
      <c r="DY16" s="572"/>
      <c r="DZ16" s="572"/>
      <c r="EA16" s="572"/>
      <c r="EB16" s="572"/>
      <c r="EC16" s="572"/>
      <c r="ED16" s="572"/>
      <c r="EE16" s="572"/>
      <c r="EF16" s="572"/>
      <c r="EG16" s="572"/>
      <c r="EH16" s="572"/>
      <c r="EI16" s="572"/>
      <c r="EJ16" s="572"/>
      <c r="EK16" s="572"/>
      <c r="EL16" s="572"/>
      <c r="EM16" s="572"/>
      <c r="EN16" s="572"/>
      <c r="EO16" s="572"/>
      <c r="EP16" s="572"/>
      <c r="EQ16" s="572"/>
      <c r="ER16" s="572"/>
      <c r="ES16" s="572"/>
      <c r="ET16" s="572"/>
      <c r="EU16" s="572"/>
      <c r="EV16" s="572"/>
      <c r="EW16" s="572"/>
      <c r="EX16" s="572"/>
      <c r="EY16" s="572"/>
      <c r="EZ16" s="572"/>
      <c r="FA16" s="572"/>
      <c r="FB16" s="572"/>
      <c r="FC16" s="572"/>
      <c r="FD16" s="572"/>
      <c r="FE16" s="572"/>
      <c r="FF16" s="572"/>
      <c r="FG16" s="572"/>
      <c r="FH16" s="572"/>
      <c r="FI16" s="572"/>
      <c r="FJ16" s="572"/>
      <c r="FK16" s="572"/>
      <c r="FL16" s="572"/>
      <c r="FM16" s="572"/>
      <c r="FN16" s="572"/>
      <c r="FO16" s="572"/>
      <c r="FP16" s="572"/>
      <c r="FQ16" s="572"/>
      <c r="FR16" s="572"/>
      <c r="FS16" s="572"/>
      <c r="FT16" s="572"/>
      <c r="FU16" s="572"/>
      <c r="FV16" s="572"/>
      <c r="FW16" s="572"/>
      <c r="FX16" s="572"/>
      <c r="FY16" s="572"/>
      <c r="FZ16" s="572"/>
      <c r="GA16" s="572"/>
      <c r="GB16" s="572"/>
      <c r="GC16" s="572"/>
      <c r="GD16" s="572"/>
      <c r="GE16" s="572"/>
      <c r="GF16" s="572"/>
      <c r="GG16" s="572"/>
      <c r="GH16" s="572"/>
      <c r="GI16" s="572"/>
      <c r="GJ16" s="572"/>
      <c r="GK16" s="572"/>
      <c r="GL16" s="572"/>
      <c r="GM16" s="572"/>
      <c r="GN16" s="572"/>
      <c r="GO16" s="572"/>
      <c r="GP16" s="572"/>
      <c r="GQ16" s="572"/>
      <c r="GR16" s="572"/>
      <c r="GS16" s="572"/>
      <c r="GT16" s="572"/>
      <c r="GU16" s="572"/>
      <c r="GV16" s="572"/>
      <c r="GW16" s="572"/>
      <c r="GX16" s="572"/>
      <c r="GY16" s="572"/>
      <c r="GZ16" s="572"/>
      <c r="HA16" s="572"/>
      <c r="HB16" s="572"/>
      <c r="HC16" s="572"/>
      <c r="HD16" s="572"/>
      <c r="HE16" s="572"/>
      <c r="HF16" s="572"/>
      <c r="HG16" s="572"/>
      <c r="HH16" s="572"/>
      <c r="HI16" s="572"/>
      <c r="HJ16" s="572"/>
      <c r="HK16" s="572"/>
      <c r="HL16" s="572"/>
      <c r="HM16" s="572"/>
      <c r="HN16" s="572"/>
      <c r="HO16" s="572"/>
      <c r="HP16" s="572"/>
      <c r="HQ16" s="572"/>
      <c r="HR16" s="572"/>
      <c r="HS16" s="572"/>
      <c r="HT16" s="572"/>
      <c r="HU16" s="572"/>
      <c r="HV16" s="572"/>
      <c r="HW16" s="572"/>
      <c r="HX16" s="572"/>
      <c r="HY16" s="572"/>
      <c r="HZ16" s="572"/>
      <c r="IA16" s="572"/>
      <c r="IB16" s="572"/>
      <c r="IC16" s="572"/>
      <c r="ID16" s="572"/>
      <c r="IE16" s="572"/>
      <c r="IF16" s="572"/>
      <c r="IG16" s="572"/>
      <c r="IH16" s="572"/>
      <c r="II16" s="572"/>
      <c r="IJ16" s="572"/>
      <c r="IK16" s="572"/>
      <c r="IL16" s="572"/>
      <c r="IM16" s="572"/>
      <c r="IN16" s="572"/>
      <c r="IO16" s="572"/>
      <c r="IP16" s="572"/>
      <c r="IQ16" s="572"/>
      <c r="IR16" s="572"/>
      <c r="IS16" s="572"/>
      <c r="IT16" s="572"/>
      <c r="IU16" s="572"/>
      <c r="IV16" s="572"/>
      <c r="IW16" s="572"/>
      <c r="IX16" s="572"/>
      <c r="IY16" s="572"/>
      <c r="IZ16" s="572"/>
      <c r="JA16" s="572"/>
      <c r="JB16" s="572"/>
      <c r="JC16" s="572"/>
      <c r="JD16" s="572"/>
      <c r="JE16" s="572"/>
      <c r="JF16" s="572"/>
      <c r="JG16" s="572"/>
      <c r="JH16" s="572"/>
      <c r="JI16" s="572"/>
      <c r="JJ16" s="572"/>
      <c r="JK16" s="572"/>
      <c r="JL16" s="572"/>
      <c r="JM16" s="572"/>
      <c r="JN16" s="572"/>
      <c r="JO16" s="572"/>
      <c r="JP16" s="572"/>
      <c r="JQ16" s="572"/>
      <c r="JR16" s="572"/>
      <c r="JS16" s="572"/>
      <c r="JT16" s="572"/>
      <c r="JU16" s="572"/>
      <c r="JV16" s="572"/>
      <c r="JW16" s="572"/>
      <c r="JX16" s="572"/>
      <c r="JY16" s="572"/>
      <c r="JZ16" s="572"/>
      <c r="KA16" s="572"/>
      <c r="KB16" s="572"/>
      <c r="KC16" s="572"/>
      <c r="KD16" s="572"/>
      <c r="KE16" s="572"/>
      <c r="KF16" s="572"/>
      <c r="KG16" s="572"/>
      <c r="KH16" s="572"/>
      <c r="KI16" s="572"/>
      <c r="KJ16" s="572"/>
      <c r="KK16" s="572"/>
      <c r="KL16" s="572"/>
      <c r="KM16" s="572"/>
      <c r="KN16" s="572"/>
      <c r="KO16" s="572"/>
      <c r="KP16" s="572"/>
      <c r="KQ16" s="572"/>
      <c r="KR16" s="572"/>
      <c r="KS16" s="572"/>
      <c r="KT16" s="572"/>
      <c r="KU16" s="572"/>
      <c r="KV16" s="572"/>
      <c r="KW16" s="572"/>
      <c r="KX16" s="572"/>
      <c r="KY16" s="572"/>
      <c r="KZ16" s="572"/>
      <c r="LA16" s="572"/>
      <c r="LB16" s="572"/>
      <c r="LC16" s="572"/>
      <c r="LD16" s="572"/>
      <c r="LE16" s="572"/>
      <c r="LF16" s="572"/>
      <c r="LG16" s="572"/>
      <c r="LH16" s="572"/>
      <c r="LI16" s="572"/>
      <c r="LJ16" s="572"/>
      <c r="LK16" s="572"/>
      <c r="LL16" s="572"/>
      <c r="LM16" s="572"/>
      <c r="LN16" s="572"/>
      <c r="LO16" s="572"/>
      <c r="LP16" s="572"/>
      <c r="LQ16" s="572"/>
      <c r="LR16" s="572"/>
      <c r="LS16" s="572"/>
      <c r="LT16" s="572"/>
      <c r="LU16" s="572"/>
      <c r="LV16" s="572"/>
      <c r="LW16" s="572"/>
      <c r="LX16" s="572"/>
      <c r="LY16" s="572"/>
      <c r="LZ16" s="572"/>
      <c r="MA16" s="572"/>
      <c r="MB16" s="572"/>
      <c r="MC16" s="572"/>
      <c r="MD16" s="572"/>
      <c r="ME16" s="572"/>
      <c r="MF16" s="572"/>
      <c r="MG16" s="572"/>
      <c r="MH16" s="572"/>
      <c r="MI16" s="572"/>
      <c r="MJ16" s="572"/>
    </row>
    <row r="17" spans="1:349" s="577" customFormat="1" ht="51" hidden="1" customHeight="1" thickBot="1" x14ac:dyDescent="0.3">
      <c r="A17" s="597" t="s">
        <v>2757</v>
      </c>
      <c r="B17" s="592" t="s">
        <v>2637</v>
      </c>
      <c r="C17" s="598" t="s">
        <v>2636</v>
      </c>
      <c r="D17" s="592" t="s">
        <v>102</v>
      </c>
      <c r="E17" s="598" t="s">
        <v>40</v>
      </c>
      <c r="F17" s="591" t="s">
        <v>2852</v>
      </c>
      <c r="G17" s="591" t="s">
        <v>2853</v>
      </c>
      <c r="H17" s="599" t="s">
        <v>2854</v>
      </c>
      <c r="I17" s="600" t="s">
        <v>2684</v>
      </c>
      <c r="J17" s="600" t="s">
        <v>2855</v>
      </c>
      <c r="K17" s="600" t="s">
        <v>2686</v>
      </c>
      <c r="L17" s="592" t="s">
        <v>2755</v>
      </c>
      <c r="M17" s="592" t="s">
        <v>2756</v>
      </c>
      <c r="N17" s="592" t="s">
        <v>2644</v>
      </c>
      <c r="O17" s="592" t="s">
        <v>6</v>
      </c>
      <c r="P17" s="591" t="s">
        <v>84</v>
      </c>
      <c r="Q17" s="592" t="s">
        <v>2720</v>
      </c>
      <c r="R17" s="592">
        <v>2019</v>
      </c>
      <c r="S17" s="592" t="s">
        <v>2758</v>
      </c>
      <c r="T17" s="592" t="s">
        <v>2759</v>
      </c>
      <c r="U17" s="591" t="s">
        <v>54</v>
      </c>
      <c r="V17" s="598" t="s">
        <v>54</v>
      </c>
      <c r="W17" s="592" t="s">
        <v>84</v>
      </c>
      <c r="X17" s="592" t="s">
        <v>84</v>
      </c>
      <c r="Y17" s="592" t="s">
        <v>84</v>
      </c>
      <c r="Z17" s="592" t="s">
        <v>84</v>
      </c>
      <c r="AA17" s="592" t="s">
        <v>84</v>
      </c>
      <c r="AB17" s="601" t="s">
        <v>54</v>
      </c>
      <c r="AC17" s="601" t="s">
        <v>54</v>
      </c>
      <c r="AD17" s="602"/>
      <c r="AE17" s="601" t="s">
        <v>62</v>
      </c>
      <c r="AF17" s="601" t="s">
        <v>62</v>
      </c>
      <c r="AG17" s="605">
        <v>0</v>
      </c>
      <c r="AH17" s="605">
        <v>0</v>
      </c>
      <c r="AI17" s="605">
        <v>0</v>
      </c>
      <c r="AJ17" s="605">
        <v>0</v>
      </c>
      <c r="AK17" s="644">
        <v>0</v>
      </c>
      <c r="AL17" s="645">
        <v>0</v>
      </c>
      <c r="AM17" s="605"/>
      <c r="AN17" s="651">
        <f>Monitoreo!AN17</f>
        <v>0</v>
      </c>
      <c r="AO17" s="651">
        <f>Monitoreo!AO17</f>
        <v>0</v>
      </c>
      <c r="AP17" s="651">
        <f>Monitoreo!AP17</f>
        <v>0</v>
      </c>
      <c r="AQ17" s="651">
        <f>Monitoreo!AQ17</f>
        <v>0</v>
      </c>
      <c r="AR17" s="651">
        <f>Monitoreo!AR17</f>
        <v>0</v>
      </c>
      <c r="AS17" s="651">
        <f>Monitoreo!AS17</f>
        <v>0</v>
      </c>
      <c r="AT17" s="645">
        <f>Monitoreo!AT17</f>
        <v>0</v>
      </c>
      <c r="AU17" s="651">
        <f>Monitoreo!AU17</f>
        <v>0</v>
      </c>
      <c r="AV17" s="640"/>
      <c r="AW17" s="645"/>
      <c r="AX17" s="645"/>
      <c r="AY17" s="645"/>
      <c r="AZ17" s="642"/>
      <c r="BA17" s="645"/>
      <c r="BB17" s="645"/>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581"/>
      <c r="CG17" s="581"/>
      <c r="CH17" s="581"/>
      <c r="CI17" s="581"/>
      <c r="CJ17" s="581"/>
      <c r="CK17" s="581"/>
      <c r="CL17" s="581"/>
      <c r="CM17" s="581"/>
      <c r="CN17" s="581"/>
      <c r="CO17" s="581"/>
      <c r="CP17" s="581"/>
      <c r="CQ17" s="581"/>
      <c r="CR17" s="581"/>
      <c r="CS17" s="581"/>
      <c r="CT17" s="581"/>
      <c r="CU17" s="581"/>
      <c r="CV17" s="581"/>
      <c r="CW17" s="581"/>
      <c r="CX17" s="581"/>
      <c r="CY17" s="581"/>
      <c r="CZ17" s="581"/>
      <c r="DA17" s="581"/>
      <c r="DB17" s="581"/>
      <c r="DC17" s="581"/>
      <c r="DD17" s="581"/>
      <c r="DE17" s="581"/>
      <c r="DF17" s="581"/>
      <c r="DG17" s="581"/>
      <c r="DH17" s="581"/>
      <c r="DI17" s="581"/>
      <c r="DJ17" s="581"/>
      <c r="DK17" s="581"/>
      <c r="DL17" s="581"/>
      <c r="DM17" s="581"/>
      <c r="DN17" s="581"/>
      <c r="DO17" s="581"/>
      <c r="DP17" s="581"/>
      <c r="DQ17" s="581"/>
      <c r="DR17" s="581"/>
      <c r="DS17" s="581"/>
      <c r="DT17" s="581"/>
      <c r="DU17" s="581"/>
      <c r="DV17" s="581"/>
      <c r="DW17" s="581"/>
      <c r="DX17" s="581"/>
      <c r="DY17" s="581"/>
      <c r="DZ17" s="581"/>
      <c r="EA17" s="581"/>
      <c r="EB17" s="581"/>
      <c r="EC17" s="581"/>
      <c r="ED17" s="581"/>
      <c r="EE17" s="581"/>
      <c r="EF17" s="581"/>
      <c r="EG17" s="581"/>
      <c r="EH17" s="581"/>
      <c r="EI17" s="581"/>
      <c r="EJ17" s="581"/>
      <c r="EK17" s="581"/>
      <c r="EL17" s="581"/>
      <c r="EM17" s="581"/>
      <c r="EN17" s="581"/>
      <c r="EO17" s="581"/>
      <c r="EP17" s="581"/>
      <c r="EQ17" s="581"/>
      <c r="ER17" s="581"/>
      <c r="ES17" s="581"/>
      <c r="ET17" s="581"/>
      <c r="EU17" s="581"/>
      <c r="EV17" s="581"/>
      <c r="EW17" s="581"/>
      <c r="EX17" s="581"/>
      <c r="EY17" s="581"/>
      <c r="EZ17" s="581"/>
      <c r="FA17" s="581"/>
      <c r="FB17" s="581"/>
      <c r="FC17" s="581"/>
      <c r="FD17" s="581"/>
      <c r="FE17" s="581"/>
      <c r="FF17" s="581"/>
      <c r="FG17" s="581"/>
      <c r="FH17" s="581"/>
      <c r="FI17" s="581"/>
      <c r="FJ17" s="581"/>
      <c r="FK17" s="581"/>
      <c r="FL17" s="581"/>
      <c r="FM17" s="581"/>
      <c r="FN17" s="581"/>
      <c r="FO17" s="581"/>
      <c r="FP17" s="581"/>
      <c r="FQ17" s="581"/>
      <c r="FR17" s="581"/>
      <c r="FS17" s="581"/>
      <c r="FT17" s="581"/>
      <c r="FU17" s="581"/>
      <c r="FV17" s="581"/>
      <c r="FW17" s="581"/>
      <c r="FX17" s="581"/>
      <c r="FY17" s="581"/>
      <c r="FZ17" s="581"/>
      <c r="GA17" s="581"/>
      <c r="GB17" s="581"/>
      <c r="GC17" s="581"/>
      <c r="GD17" s="581"/>
      <c r="GE17" s="581"/>
      <c r="GF17" s="581"/>
      <c r="GG17" s="581"/>
      <c r="GH17" s="581"/>
      <c r="GI17" s="581"/>
      <c r="GJ17" s="581"/>
      <c r="GK17" s="581"/>
      <c r="GL17" s="581"/>
      <c r="GM17" s="581"/>
      <c r="GN17" s="581"/>
      <c r="GO17" s="581"/>
      <c r="GP17" s="581"/>
      <c r="GQ17" s="581"/>
      <c r="GR17" s="581"/>
      <c r="GS17" s="581"/>
      <c r="GT17" s="581"/>
      <c r="GU17" s="581"/>
      <c r="GV17" s="581"/>
      <c r="GW17" s="581"/>
      <c r="GX17" s="581"/>
      <c r="GY17" s="581"/>
      <c r="GZ17" s="581"/>
      <c r="HA17" s="581"/>
      <c r="HB17" s="581"/>
      <c r="HC17" s="581"/>
      <c r="HD17" s="581"/>
      <c r="HE17" s="581"/>
      <c r="HF17" s="581"/>
      <c r="HG17" s="581"/>
      <c r="HH17" s="581"/>
      <c r="HI17" s="581"/>
      <c r="HJ17" s="581"/>
      <c r="HK17" s="581"/>
      <c r="HL17" s="581"/>
      <c r="HM17" s="581"/>
      <c r="HN17" s="581"/>
      <c r="HO17" s="581"/>
      <c r="HP17" s="581"/>
      <c r="HQ17" s="581"/>
      <c r="HR17" s="581"/>
      <c r="HS17" s="581"/>
      <c r="HT17" s="581"/>
      <c r="HU17" s="581"/>
      <c r="HV17" s="581"/>
      <c r="HW17" s="581"/>
      <c r="HX17" s="581"/>
      <c r="HY17" s="581"/>
      <c r="HZ17" s="581"/>
      <c r="IA17" s="581"/>
      <c r="IB17" s="581"/>
      <c r="IC17" s="581"/>
      <c r="ID17" s="581"/>
      <c r="IE17" s="581"/>
      <c r="IF17" s="581"/>
      <c r="IG17" s="581"/>
      <c r="IH17" s="581"/>
      <c r="II17" s="581"/>
      <c r="IJ17" s="581"/>
      <c r="IK17" s="581"/>
      <c r="IL17" s="581"/>
      <c r="IM17" s="581"/>
      <c r="IN17" s="581"/>
      <c r="IO17" s="581"/>
      <c r="IP17" s="581"/>
      <c r="IQ17" s="581"/>
      <c r="IR17" s="581"/>
      <c r="IS17" s="581"/>
      <c r="IT17" s="581"/>
      <c r="IU17" s="581"/>
      <c r="IV17" s="581"/>
      <c r="IW17" s="581"/>
      <c r="IX17" s="581"/>
      <c r="IY17" s="581"/>
      <c r="IZ17" s="581"/>
      <c r="JA17" s="581"/>
      <c r="JB17" s="581"/>
      <c r="JC17" s="581"/>
      <c r="JD17" s="581"/>
      <c r="JE17" s="581"/>
      <c r="JF17" s="581"/>
      <c r="JG17" s="581"/>
      <c r="JH17" s="581"/>
      <c r="JI17" s="581"/>
      <c r="JJ17" s="581"/>
      <c r="JK17" s="581"/>
      <c r="JL17" s="581"/>
      <c r="JM17" s="581"/>
      <c r="JN17" s="581"/>
      <c r="JO17" s="581"/>
      <c r="JP17" s="581"/>
      <c r="JQ17" s="581"/>
      <c r="JR17" s="581"/>
      <c r="JS17" s="581"/>
      <c r="JT17" s="581"/>
      <c r="JU17" s="581"/>
      <c r="JV17" s="581"/>
      <c r="JW17" s="581"/>
      <c r="JX17" s="581"/>
      <c r="JY17" s="581"/>
      <c r="JZ17" s="581"/>
      <c r="KA17" s="581"/>
      <c r="KB17" s="581"/>
      <c r="KC17" s="581"/>
      <c r="KD17" s="581"/>
      <c r="KE17" s="581"/>
      <c r="KF17" s="581"/>
      <c r="KG17" s="581"/>
      <c r="KH17" s="581"/>
      <c r="KI17" s="581"/>
      <c r="KJ17" s="581"/>
      <c r="KK17" s="581"/>
      <c r="KL17" s="581"/>
      <c r="KM17" s="581"/>
      <c r="KN17" s="581"/>
      <c r="KO17" s="581"/>
      <c r="KP17" s="581"/>
      <c r="KQ17" s="581"/>
      <c r="KR17" s="581"/>
      <c r="KS17" s="581"/>
      <c r="KT17" s="581"/>
      <c r="KU17" s="581"/>
      <c r="KV17" s="581"/>
      <c r="KW17" s="581"/>
      <c r="KX17" s="581"/>
      <c r="KY17" s="581"/>
      <c r="KZ17" s="581"/>
      <c r="LA17" s="581"/>
      <c r="LB17" s="581"/>
      <c r="LC17" s="581"/>
      <c r="LD17" s="581"/>
      <c r="LE17" s="581"/>
      <c r="LF17" s="581"/>
      <c r="LG17" s="581"/>
      <c r="LH17" s="581"/>
      <c r="LI17" s="581"/>
      <c r="LJ17" s="581"/>
      <c r="LK17" s="581"/>
      <c r="LL17" s="581"/>
      <c r="LM17" s="581"/>
      <c r="LN17" s="581"/>
      <c r="LO17" s="581"/>
      <c r="LP17" s="581"/>
      <c r="LQ17" s="581"/>
      <c r="LR17" s="581"/>
      <c r="LS17" s="581"/>
      <c r="LT17" s="581"/>
      <c r="LU17" s="581"/>
      <c r="LV17" s="581"/>
      <c r="LW17" s="581"/>
      <c r="LX17" s="581"/>
      <c r="LY17" s="581"/>
      <c r="LZ17" s="581"/>
      <c r="MA17" s="581"/>
      <c r="MB17" s="581"/>
      <c r="MC17" s="581"/>
      <c r="MD17" s="581"/>
      <c r="ME17" s="581"/>
      <c r="MF17" s="581"/>
      <c r="MG17" s="581"/>
      <c r="MH17" s="581"/>
      <c r="MI17" s="581"/>
      <c r="MJ17" s="581"/>
      <c r="MK17" s="581"/>
    </row>
    <row r="18" spans="1:349" s="577" customFormat="1" ht="120" customHeight="1" thickBot="1" x14ac:dyDescent="0.3">
      <c r="A18" s="597" t="s">
        <v>2856</v>
      </c>
      <c r="B18" s="592" t="s">
        <v>81</v>
      </c>
      <c r="C18" s="598" t="s">
        <v>24</v>
      </c>
      <c r="D18" s="592" t="s">
        <v>99</v>
      </c>
      <c r="E18" s="598" t="s">
        <v>81</v>
      </c>
      <c r="F18" s="591" t="s">
        <v>81</v>
      </c>
      <c r="G18" s="591" t="s">
        <v>2857</v>
      </c>
      <c r="H18" s="599" t="s">
        <v>2834</v>
      </c>
      <c r="I18" s="600" t="s">
        <v>2604</v>
      </c>
      <c r="J18" s="600" t="s">
        <v>2657</v>
      </c>
      <c r="K18" s="600" t="s">
        <v>2658</v>
      </c>
      <c r="L18" s="592" t="s">
        <v>252</v>
      </c>
      <c r="M18" s="592" t="s">
        <v>2858</v>
      </c>
      <c r="N18" s="592" t="s">
        <v>2644</v>
      </c>
      <c r="O18" s="592" t="s">
        <v>6</v>
      </c>
      <c r="P18" s="591" t="s">
        <v>84</v>
      </c>
      <c r="Q18" s="592" t="s">
        <v>2859</v>
      </c>
      <c r="R18" s="592">
        <v>2021</v>
      </c>
      <c r="S18" s="592" t="s">
        <v>2860</v>
      </c>
      <c r="T18" s="592" t="s">
        <v>2861</v>
      </c>
      <c r="U18" s="591" t="s">
        <v>2862</v>
      </c>
      <c r="V18" s="598" t="s">
        <v>2863</v>
      </c>
      <c r="W18" s="592">
        <v>1</v>
      </c>
      <c r="X18" s="592" t="s">
        <v>2858</v>
      </c>
      <c r="Y18" s="592" t="s">
        <v>2864</v>
      </c>
      <c r="Z18" s="592">
        <v>1</v>
      </c>
      <c r="AA18" s="592" t="s">
        <v>2865</v>
      </c>
      <c r="AB18" s="601">
        <v>44531</v>
      </c>
      <c r="AC18" s="601">
        <v>44773</v>
      </c>
      <c r="AD18" s="602"/>
      <c r="AE18" s="601" t="s">
        <v>64</v>
      </c>
      <c r="AF18" s="601" t="s">
        <v>64</v>
      </c>
      <c r="AG18" s="640">
        <v>45274</v>
      </c>
      <c r="AH18" s="605" t="s">
        <v>2866</v>
      </c>
      <c r="AI18" s="605" t="s">
        <v>2867</v>
      </c>
      <c r="AJ18" s="605" t="s">
        <v>2841</v>
      </c>
      <c r="AK18" s="644">
        <v>0.2</v>
      </c>
      <c r="AL18" s="645" t="s">
        <v>198</v>
      </c>
      <c r="AM18" s="605"/>
      <c r="AN18" s="640">
        <f>Monitoreo!AN18</f>
        <v>45342</v>
      </c>
      <c r="AO18" s="651" t="str">
        <f>Monitoreo!AO18</f>
        <v>PRIMER SEGUIMIENTO 2024: Se actualizó, aprobó, adoptó y publicó el Programa de Gestión Documental - PGD, conforme a los procesos archivísticos contemplados, dicho documento fue oficializado el día 01/12/2023 y  aprobado por Cómite Institucional de Gestión y Desempeño el pasado 22/12/2023 por todos sus integrantes, y publicado en la pagina web del insituto el pasado 10/01/2024 por la oficina asesora de comunicaciones, el cual se puede verificar en el siguiente link https://www.idipron.gov.co/gestion-documental-programa-de-gestion-documental.
Resultado del indicador: ((1/1)*100%)=100%
Análisis del indicador: Se actualizó, aprobó, adoptó y publicó el Programa de Gestión Documental - PGD, conforme a lo programado.
Estado: La actividad se encuentra finalizada</v>
      </c>
      <c r="AP18" s="651" t="str">
        <f>Monitoreo!AP18</f>
        <v>1. Programa de Gestión Documental actualizado versión 05. 
2. Pantallazo oficialización programa de Gestión Documental 
3. Acta Comité Institucional de Gestión y Desempeño - Aprobación Programa de Gestión Documental
4. Resolución 810-2023 - adopción Programa de Gestión Documental
5. Pantallazo solicitud y publicación en la página web</v>
      </c>
      <c r="AQ18" s="651" t="str">
        <f>Monitoreo!AQ18</f>
        <v>Ninguna</v>
      </c>
      <c r="AR18" s="642">
        <f>Monitoreo!AR18</f>
        <v>1</v>
      </c>
      <c r="AS18" s="651" t="str">
        <f>Monitoreo!AS18</f>
        <v>Se evidencia el programa y correo de oficialización con fecha del 1/12/2023.
Acta de aprobación del programa con fecha del  22/12/02023
Resolución 810 del 28/12/2023 por el cual se adopta el programa de Gestión Documental en la entidad.
La acción queda al 100%</v>
      </c>
      <c r="AT18" s="645">
        <f>Monitoreo!AT18</f>
        <v>-556</v>
      </c>
      <c r="AU18" s="651" t="str">
        <f>Monitoreo!AU18</f>
        <v>VENCIDO</v>
      </c>
      <c r="AV18" s="640">
        <v>45410</v>
      </c>
      <c r="AW18" s="645" t="s">
        <v>3753</v>
      </c>
      <c r="AX18" s="645" t="s">
        <v>1512</v>
      </c>
      <c r="AY18" s="645" t="s">
        <v>3754</v>
      </c>
      <c r="AZ18" s="642">
        <v>1</v>
      </c>
      <c r="BA18" s="645" t="s">
        <v>49</v>
      </c>
      <c r="BB18" s="645"/>
      <c r="BC18" s="572"/>
      <c r="BD18" s="572"/>
      <c r="BE18" s="572"/>
      <c r="BF18" s="572"/>
      <c r="BG18" s="572"/>
      <c r="BH18" s="572"/>
      <c r="BI18" s="572"/>
      <c r="BJ18" s="572"/>
      <c r="BK18" s="572"/>
      <c r="BL18" s="572"/>
      <c r="BM18" s="572"/>
      <c r="BN18" s="572"/>
      <c r="BO18" s="572"/>
      <c r="BP18" s="572"/>
      <c r="BQ18" s="572"/>
      <c r="BR18" s="572"/>
      <c r="BS18" s="572"/>
      <c r="BT18" s="572"/>
      <c r="BU18" s="572"/>
      <c r="BV18" s="572"/>
      <c r="BW18" s="572"/>
      <c r="BX18" s="572"/>
      <c r="BY18" s="572"/>
      <c r="BZ18" s="572"/>
      <c r="CA18" s="572"/>
      <c r="CB18" s="572"/>
      <c r="CC18" s="572"/>
      <c r="CD18" s="572"/>
      <c r="CE18" s="572"/>
      <c r="CF18" s="572"/>
      <c r="CG18" s="572"/>
      <c r="CH18" s="572"/>
      <c r="CI18" s="572"/>
      <c r="CJ18" s="572"/>
      <c r="CK18" s="572"/>
      <c r="CL18" s="572"/>
      <c r="CM18" s="572"/>
      <c r="CN18" s="572"/>
      <c r="CO18" s="572"/>
      <c r="CP18" s="572"/>
      <c r="CQ18" s="572"/>
      <c r="CR18" s="572"/>
      <c r="CS18" s="572"/>
      <c r="CT18" s="572"/>
      <c r="CU18" s="572"/>
      <c r="CV18" s="572"/>
      <c r="CW18" s="572"/>
      <c r="CX18" s="572"/>
      <c r="CY18" s="572"/>
      <c r="CZ18" s="572"/>
      <c r="DA18" s="572"/>
      <c r="DB18" s="572"/>
      <c r="DC18" s="572"/>
      <c r="DD18" s="572"/>
      <c r="DE18" s="572"/>
      <c r="DF18" s="572"/>
      <c r="DG18" s="572"/>
      <c r="DH18" s="572"/>
      <c r="DI18" s="572"/>
      <c r="DJ18" s="572"/>
      <c r="DK18" s="572"/>
      <c r="DL18" s="572"/>
      <c r="DM18" s="572"/>
      <c r="DN18" s="572"/>
      <c r="DO18" s="572"/>
      <c r="DP18" s="572"/>
      <c r="DQ18" s="572"/>
      <c r="DR18" s="572"/>
      <c r="DS18" s="572"/>
      <c r="DT18" s="572"/>
      <c r="DU18" s="572"/>
      <c r="DV18" s="572"/>
      <c r="DW18" s="572"/>
      <c r="DX18" s="572"/>
      <c r="DY18" s="572"/>
      <c r="DZ18" s="572"/>
      <c r="EA18" s="572"/>
      <c r="EB18" s="572"/>
      <c r="EC18" s="572"/>
      <c r="ED18" s="572"/>
      <c r="EE18" s="572"/>
      <c r="EF18" s="572"/>
      <c r="EG18" s="572"/>
      <c r="EH18" s="572"/>
      <c r="EI18" s="572"/>
      <c r="EJ18" s="572"/>
      <c r="EK18" s="572"/>
      <c r="EL18" s="572"/>
      <c r="EM18" s="572"/>
      <c r="EN18" s="572"/>
      <c r="EO18" s="572"/>
      <c r="EP18" s="572"/>
      <c r="EQ18" s="572"/>
      <c r="ER18" s="572"/>
      <c r="ES18" s="572"/>
      <c r="ET18" s="572"/>
      <c r="EU18" s="572"/>
      <c r="EV18" s="572"/>
      <c r="EW18" s="572"/>
      <c r="EX18" s="572"/>
      <c r="EY18" s="572"/>
      <c r="EZ18" s="572"/>
      <c r="FA18" s="572"/>
      <c r="FB18" s="572"/>
      <c r="FC18" s="572"/>
      <c r="FD18" s="572"/>
      <c r="FE18" s="572"/>
      <c r="FF18" s="572"/>
      <c r="FG18" s="572"/>
      <c r="FH18" s="572"/>
      <c r="FI18" s="572"/>
      <c r="FJ18" s="572"/>
      <c r="FK18" s="572"/>
      <c r="FL18" s="572"/>
      <c r="FM18" s="572"/>
      <c r="FN18" s="572"/>
      <c r="FO18" s="572"/>
      <c r="FP18" s="572"/>
      <c r="FQ18" s="572"/>
      <c r="FR18" s="572"/>
      <c r="FS18" s="572"/>
      <c r="FT18" s="572"/>
      <c r="FU18" s="572"/>
      <c r="FV18" s="572"/>
      <c r="FW18" s="572"/>
      <c r="FX18" s="572"/>
      <c r="FY18" s="572"/>
      <c r="FZ18" s="572"/>
      <c r="GA18" s="572"/>
      <c r="GB18" s="572"/>
      <c r="GC18" s="572"/>
      <c r="GD18" s="572"/>
      <c r="GE18" s="572"/>
      <c r="GF18" s="572"/>
      <c r="GG18" s="572"/>
      <c r="GH18" s="572"/>
      <c r="GI18" s="572"/>
      <c r="GJ18" s="572"/>
      <c r="GK18" s="572"/>
      <c r="GL18" s="572"/>
      <c r="GM18" s="572"/>
      <c r="GN18" s="572"/>
      <c r="GO18" s="572"/>
      <c r="GP18" s="572"/>
      <c r="GQ18" s="572"/>
      <c r="GR18" s="572"/>
      <c r="GS18" s="572"/>
      <c r="GT18" s="572"/>
      <c r="GU18" s="572"/>
      <c r="GV18" s="572"/>
      <c r="GW18" s="572"/>
      <c r="GX18" s="572"/>
      <c r="GY18" s="572"/>
      <c r="GZ18" s="572"/>
      <c r="HA18" s="572"/>
      <c r="HB18" s="572"/>
      <c r="HC18" s="572"/>
      <c r="HD18" s="572"/>
      <c r="HE18" s="572"/>
      <c r="HF18" s="572"/>
      <c r="HG18" s="572"/>
      <c r="HH18" s="572"/>
      <c r="HI18" s="572"/>
      <c r="HJ18" s="572"/>
      <c r="HK18" s="572"/>
      <c r="HL18" s="572"/>
      <c r="HM18" s="572"/>
      <c r="HN18" s="572"/>
      <c r="HO18" s="572"/>
      <c r="HP18" s="572"/>
      <c r="HQ18" s="572"/>
      <c r="HR18" s="572"/>
      <c r="HS18" s="572"/>
      <c r="HT18" s="572"/>
      <c r="HU18" s="572"/>
      <c r="HV18" s="572"/>
      <c r="HW18" s="572"/>
      <c r="HX18" s="572"/>
      <c r="HY18" s="572"/>
      <c r="HZ18" s="572"/>
      <c r="IA18" s="572"/>
      <c r="IB18" s="572"/>
      <c r="IC18" s="572"/>
      <c r="ID18" s="572"/>
      <c r="IE18" s="572"/>
      <c r="IF18" s="572"/>
      <c r="IG18" s="572"/>
      <c r="IH18" s="572"/>
      <c r="II18" s="572"/>
      <c r="IJ18" s="572"/>
      <c r="IK18" s="572"/>
      <c r="IL18" s="572"/>
      <c r="IM18" s="572"/>
      <c r="IN18" s="572"/>
      <c r="IO18" s="572"/>
      <c r="IP18" s="572"/>
      <c r="IQ18" s="572"/>
      <c r="IR18" s="572"/>
      <c r="IS18" s="572"/>
      <c r="IT18" s="572"/>
      <c r="IU18" s="572"/>
      <c r="IV18" s="572"/>
      <c r="IW18" s="572"/>
      <c r="IX18" s="572"/>
      <c r="IY18" s="572"/>
      <c r="IZ18" s="572"/>
      <c r="JA18" s="572"/>
      <c r="JB18" s="572"/>
      <c r="JC18" s="572"/>
      <c r="JD18" s="572"/>
      <c r="JE18" s="572"/>
      <c r="JF18" s="572"/>
      <c r="JG18" s="572"/>
      <c r="JH18" s="572"/>
      <c r="JI18" s="572"/>
      <c r="JJ18" s="572"/>
      <c r="JK18" s="572"/>
      <c r="JL18" s="572"/>
      <c r="JM18" s="572"/>
      <c r="JN18" s="572"/>
      <c r="JO18" s="572"/>
      <c r="JP18" s="572"/>
      <c r="JQ18" s="572"/>
      <c r="JR18" s="572"/>
      <c r="JS18" s="572"/>
      <c r="JT18" s="572"/>
      <c r="JU18" s="572"/>
      <c r="JV18" s="572"/>
      <c r="JW18" s="572"/>
      <c r="JX18" s="572"/>
      <c r="JY18" s="572"/>
      <c r="JZ18" s="572"/>
      <c r="KA18" s="572"/>
      <c r="KB18" s="572"/>
      <c r="KC18" s="572"/>
      <c r="KD18" s="572"/>
      <c r="KE18" s="572"/>
      <c r="KF18" s="572"/>
      <c r="KG18" s="572"/>
      <c r="KH18" s="572"/>
      <c r="KI18" s="572"/>
      <c r="KJ18" s="572"/>
      <c r="KK18" s="572"/>
      <c r="KL18" s="572"/>
      <c r="KM18" s="572"/>
      <c r="KN18" s="572"/>
      <c r="KO18" s="572"/>
      <c r="KP18" s="572"/>
      <c r="KQ18" s="572"/>
      <c r="KR18" s="572"/>
      <c r="KS18" s="572"/>
      <c r="KT18" s="572"/>
      <c r="KU18" s="572"/>
      <c r="KV18" s="572"/>
      <c r="KW18" s="572"/>
      <c r="KX18" s="572"/>
      <c r="KY18" s="572"/>
      <c r="KZ18" s="572"/>
      <c r="LA18" s="572"/>
      <c r="LB18" s="572"/>
      <c r="LC18" s="572"/>
      <c r="LD18" s="572"/>
      <c r="LE18" s="572"/>
      <c r="LF18" s="572"/>
      <c r="LG18" s="572"/>
      <c r="LH18" s="572"/>
      <c r="LI18" s="572"/>
      <c r="LJ18" s="572"/>
      <c r="LK18" s="572"/>
      <c r="LL18" s="572"/>
      <c r="LM18" s="572"/>
      <c r="LN18" s="572"/>
      <c r="LO18" s="572"/>
      <c r="LP18" s="572"/>
      <c r="LQ18" s="572"/>
      <c r="LR18" s="572"/>
      <c r="LS18" s="572"/>
      <c r="LT18" s="572"/>
      <c r="LU18" s="572"/>
      <c r="LV18" s="572"/>
      <c r="LW18" s="572"/>
      <c r="LX18" s="572"/>
      <c r="LY18" s="572"/>
      <c r="LZ18" s="572"/>
      <c r="MA18" s="572"/>
      <c r="MB18" s="572"/>
      <c r="MC18" s="572"/>
      <c r="MD18" s="572"/>
      <c r="ME18" s="572"/>
      <c r="MF18" s="572"/>
      <c r="MG18" s="572"/>
      <c r="MH18" s="572"/>
      <c r="MI18" s="572"/>
      <c r="MJ18" s="572"/>
    </row>
    <row r="19" spans="1:349" s="580" customFormat="1" ht="60.75" customHeight="1" thickBot="1" x14ac:dyDescent="0.3">
      <c r="A19" s="597" t="s">
        <v>2868</v>
      </c>
      <c r="B19" s="592" t="s">
        <v>81</v>
      </c>
      <c r="C19" s="598" t="s">
        <v>24</v>
      </c>
      <c r="D19" s="592" t="s">
        <v>99</v>
      </c>
      <c r="E19" s="598" t="s">
        <v>81</v>
      </c>
      <c r="F19" s="591" t="s">
        <v>81</v>
      </c>
      <c r="G19" s="591" t="s">
        <v>2857</v>
      </c>
      <c r="H19" s="599" t="s">
        <v>2834</v>
      </c>
      <c r="I19" s="600" t="s">
        <v>2604</v>
      </c>
      <c r="J19" s="600" t="s">
        <v>2657</v>
      </c>
      <c r="K19" s="600" t="s">
        <v>2658</v>
      </c>
      <c r="L19" s="592" t="s">
        <v>252</v>
      </c>
      <c r="M19" s="592" t="s">
        <v>1303</v>
      </c>
      <c r="N19" s="592" t="s">
        <v>2644</v>
      </c>
      <c r="O19" s="592" t="s">
        <v>6</v>
      </c>
      <c r="P19" s="591" t="s">
        <v>84</v>
      </c>
      <c r="Q19" s="592" t="s">
        <v>2859</v>
      </c>
      <c r="R19" s="592">
        <v>2021</v>
      </c>
      <c r="S19" s="592" t="s">
        <v>2869</v>
      </c>
      <c r="T19" s="592" t="s">
        <v>2870</v>
      </c>
      <c r="U19" s="591" t="s">
        <v>2871</v>
      </c>
      <c r="V19" s="598" t="s">
        <v>2872</v>
      </c>
      <c r="W19" s="592">
        <v>1</v>
      </c>
      <c r="X19" s="592" t="s">
        <v>2873</v>
      </c>
      <c r="Y19" s="592" t="s">
        <v>2874</v>
      </c>
      <c r="Z19" s="592">
        <v>1</v>
      </c>
      <c r="AA19" s="592" t="s">
        <v>2875</v>
      </c>
      <c r="AB19" s="601">
        <v>44562</v>
      </c>
      <c r="AC19" s="601">
        <v>45641</v>
      </c>
      <c r="AD19" s="602"/>
      <c r="AE19" s="601" t="s">
        <v>64</v>
      </c>
      <c r="AF19" s="601" t="s">
        <v>64</v>
      </c>
      <c r="AG19" s="640">
        <v>45274</v>
      </c>
      <c r="AH19" s="605" t="s">
        <v>2866</v>
      </c>
      <c r="AI19" s="605" t="s">
        <v>2867</v>
      </c>
      <c r="AJ19" s="605" t="s">
        <v>2841</v>
      </c>
      <c r="AK19" s="644">
        <v>0</v>
      </c>
      <c r="AL19" s="645" t="s">
        <v>48</v>
      </c>
      <c r="AM19" s="605"/>
      <c r="AN19" s="651">
        <f>Monitoreo!AN19</f>
        <v>0</v>
      </c>
      <c r="AO19" s="651">
        <f>Monitoreo!AO19</f>
        <v>0</v>
      </c>
      <c r="AP19" s="651">
        <f>Monitoreo!AP19</f>
        <v>0</v>
      </c>
      <c r="AQ19" s="651">
        <f>Monitoreo!AQ19</f>
        <v>0</v>
      </c>
      <c r="AR19" s="651">
        <f>Monitoreo!AR19</f>
        <v>0</v>
      </c>
      <c r="AS19" s="651">
        <f>Monitoreo!AS19</f>
        <v>0</v>
      </c>
      <c r="AT19" s="645">
        <f>Monitoreo!AT19</f>
        <v>312</v>
      </c>
      <c r="AU19" s="651" t="str">
        <f>Monitoreo!AU19</f>
        <v>CON TIEMPO</v>
      </c>
      <c r="AV19" s="640">
        <v>45415</v>
      </c>
      <c r="AW19" s="645" t="s">
        <v>3755</v>
      </c>
      <c r="AX19" s="592" t="s">
        <v>2875</v>
      </c>
      <c r="AY19" s="645" t="s">
        <v>3215</v>
      </c>
      <c r="AZ19" s="642">
        <v>0</v>
      </c>
      <c r="BA19" s="645" t="s">
        <v>48</v>
      </c>
      <c r="BB19" s="645"/>
      <c r="BC19" s="572"/>
      <c r="BD19" s="572"/>
      <c r="BE19" s="572"/>
      <c r="BF19" s="572"/>
      <c r="BG19" s="572"/>
      <c r="BH19" s="572"/>
      <c r="BI19" s="572"/>
      <c r="BJ19" s="572"/>
      <c r="BK19" s="572"/>
      <c r="BL19" s="572"/>
      <c r="BM19" s="572"/>
      <c r="BN19" s="572"/>
      <c r="BO19" s="572"/>
      <c r="BP19" s="572"/>
      <c r="BQ19" s="572"/>
      <c r="BR19" s="572"/>
      <c r="BS19" s="572"/>
      <c r="BT19" s="572"/>
      <c r="BU19" s="572"/>
      <c r="BV19" s="572"/>
      <c r="BW19" s="572"/>
      <c r="BX19" s="572"/>
      <c r="BY19" s="572"/>
      <c r="BZ19" s="572"/>
      <c r="CA19" s="572"/>
      <c r="CB19" s="572"/>
      <c r="CC19" s="572"/>
      <c r="CD19" s="572"/>
      <c r="CE19" s="572"/>
      <c r="CF19" s="572"/>
      <c r="CG19" s="572"/>
      <c r="CH19" s="572"/>
      <c r="CI19" s="572"/>
      <c r="CJ19" s="572"/>
      <c r="CK19" s="572"/>
      <c r="CL19" s="572"/>
      <c r="CM19" s="572"/>
      <c r="CN19" s="572"/>
      <c r="CO19" s="572"/>
      <c r="CP19" s="572"/>
      <c r="CQ19" s="572"/>
      <c r="CR19" s="572"/>
      <c r="CS19" s="572"/>
      <c r="CT19" s="572"/>
      <c r="CU19" s="572"/>
      <c r="CV19" s="572"/>
      <c r="CW19" s="572"/>
      <c r="CX19" s="572"/>
      <c r="CY19" s="572"/>
      <c r="CZ19" s="572"/>
      <c r="DA19" s="572"/>
      <c r="DB19" s="572"/>
      <c r="DC19" s="572"/>
      <c r="DD19" s="572"/>
      <c r="DE19" s="572"/>
      <c r="DF19" s="572"/>
      <c r="DG19" s="572"/>
      <c r="DH19" s="572"/>
      <c r="DI19" s="572"/>
      <c r="DJ19" s="572"/>
      <c r="DK19" s="572"/>
      <c r="DL19" s="572"/>
      <c r="DM19" s="572"/>
      <c r="DN19" s="572"/>
      <c r="DO19" s="572"/>
      <c r="DP19" s="572"/>
      <c r="DQ19" s="572"/>
      <c r="DR19" s="572"/>
      <c r="DS19" s="572"/>
      <c r="DT19" s="572"/>
      <c r="DU19" s="572"/>
      <c r="DV19" s="572"/>
      <c r="DW19" s="572"/>
      <c r="DX19" s="572"/>
      <c r="DY19" s="572"/>
      <c r="DZ19" s="572"/>
      <c r="EA19" s="572"/>
      <c r="EB19" s="572"/>
      <c r="EC19" s="572"/>
      <c r="ED19" s="572"/>
      <c r="EE19" s="572"/>
      <c r="EF19" s="572"/>
      <c r="EG19" s="572"/>
      <c r="EH19" s="572"/>
      <c r="EI19" s="572"/>
      <c r="EJ19" s="572"/>
      <c r="EK19" s="572"/>
      <c r="EL19" s="572"/>
      <c r="EM19" s="572"/>
      <c r="EN19" s="572"/>
      <c r="EO19" s="572"/>
      <c r="EP19" s="572"/>
      <c r="EQ19" s="572"/>
      <c r="ER19" s="572"/>
      <c r="ES19" s="572"/>
      <c r="ET19" s="572"/>
      <c r="EU19" s="572"/>
      <c r="EV19" s="572"/>
      <c r="EW19" s="572"/>
      <c r="EX19" s="572"/>
      <c r="EY19" s="572"/>
      <c r="EZ19" s="572"/>
      <c r="FA19" s="572"/>
      <c r="FB19" s="572"/>
      <c r="FC19" s="572"/>
      <c r="FD19" s="572"/>
      <c r="FE19" s="572"/>
      <c r="FF19" s="572"/>
      <c r="FG19" s="572"/>
      <c r="FH19" s="572"/>
      <c r="FI19" s="572"/>
      <c r="FJ19" s="572"/>
      <c r="FK19" s="572"/>
      <c r="FL19" s="572"/>
      <c r="FM19" s="572"/>
      <c r="FN19" s="572"/>
      <c r="FO19" s="572"/>
      <c r="FP19" s="572"/>
      <c r="FQ19" s="572"/>
      <c r="FR19" s="572"/>
      <c r="FS19" s="572"/>
      <c r="FT19" s="572"/>
      <c r="FU19" s="572"/>
      <c r="FV19" s="572"/>
      <c r="FW19" s="572"/>
      <c r="FX19" s="572"/>
      <c r="FY19" s="572"/>
      <c r="FZ19" s="572"/>
      <c r="GA19" s="572"/>
      <c r="GB19" s="572"/>
      <c r="GC19" s="572"/>
      <c r="GD19" s="572"/>
      <c r="GE19" s="572"/>
      <c r="GF19" s="572"/>
      <c r="GG19" s="572"/>
      <c r="GH19" s="572"/>
      <c r="GI19" s="572"/>
      <c r="GJ19" s="572"/>
      <c r="GK19" s="572"/>
      <c r="GL19" s="572"/>
      <c r="GM19" s="572"/>
      <c r="GN19" s="572"/>
      <c r="GO19" s="572"/>
      <c r="GP19" s="572"/>
      <c r="GQ19" s="572"/>
      <c r="GR19" s="572"/>
      <c r="GS19" s="572"/>
      <c r="GT19" s="572"/>
      <c r="GU19" s="572"/>
      <c r="GV19" s="572"/>
      <c r="GW19" s="572"/>
      <c r="GX19" s="572"/>
      <c r="GY19" s="572"/>
      <c r="GZ19" s="572"/>
      <c r="HA19" s="572"/>
      <c r="HB19" s="572"/>
      <c r="HC19" s="572"/>
      <c r="HD19" s="572"/>
      <c r="HE19" s="572"/>
      <c r="HF19" s="572"/>
      <c r="HG19" s="572"/>
      <c r="HH19" s="572"/>
      <c r="HI19" s="572"/>
      <c r="HJ19" s="572"/>
      <c r="HK19" s="572"/>
      <c r="HL19" s="572"/>
      <c r="HM19" s="572"/>
      <c r="HN19" s="572"/>
      <c r="HO19" s="572"/>
      <c r="HP19" s="572"/>
      <c r="HQ19" s="572"/>
      <c r="HR19" s="572"/>
      <c r="HS19" s="572"/>
      <c r="HT19" s="572"/>
      <c r="HU19" s="572"/>
      <c r="HV19" s="572"/>
      <c r="HW19" s="572"/>
      <c r="HX19" s="572"/>
      <c r="HY19" s="572"/>
      <c r="HZ19" s="572"/>
      <c r="IA19" s="572"/>
      <c r="IB19" s="572"/>
      <c r="IC19" s="572"/>
      <c r="ID19" s="572"/>
      <c r="IE19" s="572"/>
      <c r="IF19" s="572"/>
      <c r="IG19" s="572"/>
      <c r="IH19" s="572"/>
      <c r="II19" s="572"/>
      <c r="IJ19" s="572"/>
      <c r="IK19" s="572"/>
      <c r="IL19" s="572"/>
      <c r="IM19" s="572"/>
      <c r="IN19" s="572"/>
      <c r="IO19" s="572"/>
      <c r="IP19" s="572"/>
      <c r="IQ19" s="572"/>
      <c r="IR19" s="572"/>
      <c r="IS19" s="572"/>
      <c r="IT19" s="572"/>
      <c r="IU19" s="572"/>
      <c r="IV19" s="572"/>
      <c r="IW19" s="572"/>
      <c r="IX19" s="572"/>
      <c r="IY19" s="572"/>
      <c r="IZ19" s="572"/>
      <c r="JA19" s="572"/>
      <c r="JB19" s="572"/>
      <c r="JC19" s="572"/>
      <c r="JD19" s="572"/>
      <c r="JE19" s="572"/>
      <c r="JF19" s="572"/>
      <c r="JG19" s="572"/>
      <c r="JH19" s="572"/>
      <c r="JI19" s="572"/>
      <c r="JJ19" s="572"/>
      <c r="JK19" s="572"/>
      <c r="JL19" s="572"/>
      <c r="JM19" s="572"/>
      <c r="JN19" s="572"/>
      <c r="JO19" s="572"/>
      <c r="JP19" s="572"/>
      <c r="JQ19" s="572"/>
      <c r="JR19" s="572"/>
      <c r="JS19" s="572"/>
      <c r="JT19" s="572"/>
      <c r="JU19" s="572"/>
      <c r="JV19" s="572"/>
      <c r="JW19" s="572"/>
      <c r="JX19" s="572"/>
      <c r="JY19" s="572"/>
      <c r="JZ19" s="572"/>
      <c r="KA19" s="572"/>
      <c r="KB19" s="572"/>
      <c r="KC19" s="572"/>
      <c r="KD19" s="572"/>
      <c r="KE19" s="572"/>
      <c r="KF19" s="572"/>
      <c r="KG19" s="572"/>
      <c r="KH19" s="572"/>
      <c r="KI19" s="572"/>
      <c r="KJ19" s="572"/>
      <c r="KK19" s="572"/>
      <c r="KL19" s="572"/>
      <c r="KM19" s="572"/>
      <c r="KN19" s="572"/>
      <c r="KO19" s="572"/>
      <c r="KP19" s="572"/>
      <c r="KQ19" s="572"/>
      <c r="KR19" s="572"/>
      <c r="KS19" s="572"/>
      <c r="KT19" s="572"/>
      <c r="KU19" s="572"/>
      <c r="KV19" s="572"/>
      <c r="KW19" s="572"/>
      <c r="KX19" s="572"/>
      <c r="KY19" s="572"/>
      <c r="KZ19" s="572"/>
      <c r="LA19" s="572"/>
      <c r="LB19" s="572"/>
      <c r="LC19" s="572"/>
      <c r="LD19" s="572"/>
      <c r="LE19" s="572"/>
      <c r="LF19" s="572"/>
      <c r="LG19" s="572"/>
      <c r="LH19" s="572"/>
      <c r="LI19" s="572"/>
      <c r="LJ19" s="572"/>
      <c r="LK19" s="572"/>
      <c r="LL19" s="572"/>
      <c r="LM19" s="572"/>
      <c r="LN19" s="572"/>
      <c r="LO19" s="572"/>
      <c r="LP19" s="572"/>
      <c r="LQ19" s="572"/>
      <c r="LR19" s="572"/>
      <c r="LS19" s="572"/>
      <c r="LT19" s="572"/>
      <c r="LU19" s="572"/>
      <c r="LV19" s="572"/>
      <c r="LW19" s="572"/>
      <c r="LX19" s="572"/>
      <c r="LY19" s="572"/>
      <c r="LZ19" s="572"/>
      <c r="MA19" s="572"/>
      <c r="MB19" s="572"/>
      <c r="MC19" s="572"/>
      <c r="MD19" s="572"/>
      <c r="ME19" s="572"/>
      <c r="MF19" s="572"/>
      <c r="MG19" s="572"/>
      <c r="MH19" s="572"/>
      <c r="MI19" s="572"/>
      <c r="MJ19" s="572"/>
      <c r="MK19" s="577"/>
    </row>
    <row r="20" spans="1:349" s="577" customFormat="1" ht="56.25" customHeight="1" thickBot="1" x14ac:dyDescent="0.3">
      <c r="A20" s="597" t="s">
        <v>2876</v>
      </c>
      <c r="B20" s="592" t="s">
        <v>81</v>
      </c>
      <c r="C20" s="598" t="s">
        <v>24</v>
      </c>
      <c r="D20" s="592" t="s">
        <v>99</v>
      </c>
      <c r="E20" s="598" t="s">
        <v>81</v>
      </c>
      <c r="F20" s="591" t="s">
        <v>81</v>
      </c>
      <c r="G20" s="591" t="s">
        <v>2857</v>
      </c>
      <c r="H20" s="599" t="s">
        <v>2834</v>
      </c>
      <c r="I20" s="600" t="s">
        <v>2604</v>
      </c>
      <c r="J20" s="600" t="s">
        <v>2657</v>
      </c>
      <c r="K20" s="600" t="s">
        <v>2658</v>
      </c>
      <c r="L20" s="592" t="s">
        <v>252</v>
      </c>
      <c r="M20" s="592" t="s">
        <v>1303</v>
      </c>
      <c r="N20" s="592" t="s">
        <v>2644</v>
      </c>
      <c r="O20" s="592" t="s">
        <v>6</v>
      </c>
      <c r="P20" s="591" t="s">
        <v>84</v>
      </c>
      <c r="Q20" s="592" t="s">
        <v>2859</v>
      </c>
      <c r="R20" s="592">
        <v>2021</v>
      </c>
      <c r="S20" s="592" t="s">
        <v>2877</v>
      </c>
      <c r="T20" s="592" t="s">
        <v>2878</v>
      </c>
      <c r="U20" s="591" t="s">
        <v>2879</v>
      </c>
      <c r="V20" s="598" t="s">
        <v>2880</v>
      </c>
      <c r="W20" s="592">
        <v>1</v>
      </c>
      <c r="X20" s="592" t="s">
        <v>2881</v>
      </c>
      <c r="Y20" s="592" t="s">
        <v>2882</v>
      </c>
      <c r="Z20" s="592">
        <v>1</v>
      </c>
      <c r="AA20" s="592" t="s">
        <v>2883</v>
      </c>
      <c r="AB20" s="601">
        <v>44562</v>
      </c>
      <c r="AC20" s="601">
        <v>45641</v>
      </c>
      <c r="AD20" s="602"/>
      <c r="AE20" s="601" t="s">
        <v>64</v>
      </c>
      <c r="AF20" s="601" t="s">
        <v>64</v>
      </c>
      <c r="AG20" s="640">
        <v>45274</v>
      </c>
      <c r="AH20" s="605" t="s">
        <v>2866</v>
      </c>
      <c r="AI20" s="605" t="s">
        <v>2867</v>
      </c>
      <c r="AJ20" s="605" t="s">
        <v>2841</v>
      </c>
      <c r="AK20" s="644">
        <v>0</v>
      </c>
      <c r="AL20" s="645" t="s">
        <v>48</v>
      </c>
      <c r="AM20" s="605"/>
      <c r="AN20" s="651">
        <f>Monitoreo!AN20</f>
        <v>0</v>
      </c>
      <c r="AO20" s="651">
        <f>Monitoreo!AO20</f>
        <v>0</v>
      </c>
      <c r="AP20" s="651">
        <f>Monitoreo!AP20</f>
        <v>0</v>
      </c>
      <c r="AQ20" s="651">
        <f>Monitoreo!AQ20</f>
        <v>0</v>
      </c>
      <c r="AR20" s="651">
        <f>Monitoreo!AR20</f>
        <v>0</v>
      </c>
      <c r="AS20" s="651">
        <f>Monitoreo!AS20</f>
        <v>0</v>
      </c>
      <c r="AT20" s="645">
        <f>Monitoreo!AT20</f>
        <v>312</v>
      </c>
      <c r="AU20" s="651" t="str">
        <f>Monitoreo!AU20</f>
        <v>CON TIEMPO</v>
      </c>
      <c r="AV20" s="640">
        <v>45415</v>
      </c>
      <c r="AW20" s="645" t="s">
        <v>3755</v>
      </c>
      <c r="AX20" s="592" t="s">
        <v>2883</v>
      </c>
      <c r="AY20" s="645" t="s">
        <v>3215</v>
      </c>
      <c r="AZ20" s="642">
        <v>0</v>
      </c>
      <c r="BA20" s="645" t="s">
        <v>48</v>
      </c>
      <c r="BB20" s="645"/>
      <c r="BC20" s="572"/>
      <c r="BD20" s="572"/>
      <c r="BE20" s="572"/>
      <c r="BF20" s="572"/>
      <c r="BG20" s="572"/>
      <c r="BH20" s="572"/>
      <c r="BI20" s="572"/>
      <c r="BJ20" s="572"/>
      <c r="BK20" s="572"/>
      <c r="BL20" s="572"/>
      <c r="BM20" s="572"/>
      <c r="BN20" s="572"/>
      <c r="BO20" s="572"/>
      <c r="BP20" s="572"/>
      <c r="BQ20" s="572"/>
      <c r="BR20" s="572"/>
      <c r="BS20" s="572"/>
      <c r="BT20" s="572"/>
      <c r="BU20" s="572"/>
      <c r="BV20" s="572"/>
      <c r="BW20" s="572"/>
      <c r="BX20" s="572"/>
      <c r="BY20" s="572"/>
      <c r="BZ20" s="572"/>
      <c r="CA20" s="572"/>
      <c r="CB20" s="572"/>
      <c r="CC20" s="572"/>
      <c r="CD20" s="572"/>
      <c r="CE20" s="572"/>
      <c r="CF20" s="572"/>
      <c r="CG20" s="572"/>
      <c r="CH20" s="572"/>
      <c r="CI20" s="572"/>
      <c r="CJ20" s="572"/>
      <c r="CK20" s="572"/>
      <c r="CL20" s="572"/>
      <c r="CM20" s="572"/>
      <c r="CN20" s="572"/>
      <c r="CO20" s="572"/>
      <c r="CP20" s="572"/>
      <c r="CQ20" s="572"/>
      <c r="CR20" s="572"/>
      <c r="CS20" s="572"/>
      <c r="CT20" s="572"/>
      <c r="CU20" s="572"/>
      <c r="CV20" s="572"/>
      <c r="CW20" s="572"/>
      <c r="CX20" s="572"/>
      <c r="CY20" s="572"/>
      <c r="CZ20" s="572"/>
      <c r="DA20" s="572"/>
      <c r="DB20" s="572"/>
      <c r="DC20" s="572"/>
      <c r="DD20" s="572"/>
      <c r="DE20" s="572"/>
      <c r="DF20" s="572"/>
      <c r="DG20" s="572"/>
      <c r="DH20" s="572"/>
      <c r="DI20" s="572"/>
      <c r="DJ20" s="572"/>
      <c r="DK20" s="572"/>
      <c r="DL20" s="572"/>
      <c r="DM20" s="572"/>
      <c r="DN20" s="572"/>
      <c r="DO20" s="572"/>
      <c r="DP20" s="572"/>
      <c r="DQ20" s="572"/>
      <c r="DR20" s="572"/>
      <c r="DS20" s="572"/>
      <c r="DT20" s="572"/>
      <c r="DU20" s="572"/>
      <c r="DV20" s="572"/>
      <c r="DW20" s="572"/>
      <c r="DX20" s="572"/>
      <c r="DY20" s="572"/>
      <c r="DZ20" s="572"/>
      <c r="EA20" s="572"/>
      <c r="EB20" s="572"/>
      <c r="EC20" s="572"/>
      <c r="ED20" s="572"/>
      <c r="EE20" s="572"/>
      <c r="EF20" s="572"/>
      <c r="EG20" s="572"/>
      <c r="EH20" s="572"/>
      <c r="EI20" s="572"/>
      <c r="EJ20" s="572"/>
      <c r="EK20" s="572"/>
      <c r="EL20" s="572"/>
      <c r="EM20" s="572"/>
      <c r="EN20" s="572"/>
      <c r="EO20" s="572"/>
      <c r="EP20" s="572"/>
      <c r="EQ20" s="572"/>
      <c r="ER20" s="572"/>
      <c r="ES20" s="572"/>
      <c r="ET20" s="572"/>
      <c r="EU20" s="572"/>
      <c r="EV20" s="572"/>
      <c r="EW20" s="572"/>
      <c r="EX20" s="572"/>
      <c r="EY20" s="572"/>
      <c r="EZ20" s="572"/>
      <c r="FA20" s="572"/>
      <c r="FB20" s="572"/>
      <c r="FC20" s="572"/>
      <c r="FD20" s="572"/>
      <c r="FE20" s="572"/>
      <c r="FF20" s="572"/>
      <c r="FG20" s="572"/>
      <c r="FH20" s="572"/>
      <c r="FI20" s="572"/>
      <c r="FJ20" s="572"/>
      <c r="FK20" s="572"/>
      <c r="FL20" s="572"/>
      <c r="FM20" s="572"/>
      <c r="FN20" s="572"/>
      <c r="FO20" s="572"/>
      <c r="FP20" s="572"/>
      <c r="FQ20" s="572"/>
      <c r="FR20" s="572"/>
      <c r="FS20" s="572"/>
      <c r="FT20" s="572"/>
      <c r="FU20" s="572"/>
      <c r="FV20" s="572"/>
      <c r="FW20" s="572"/>
      <c r="FX20" s="572"/>
      <c r="FY20" s="572"/>
      <c r="FZ20" s="572"/>
      <c r="GA20" s="572"/>
      <c r="GB20" s="572"/>
      <c r="GC20" s="572"/>
      <c r="GD20" s="572"/>
      <c r="GE20" s="572"/>
      <c r="GF20" s="572"/>
      <c r="GG20" s="572"/>
      <c r="GH20" s="572"/>
      <c r="GI20" s="572"/>
      <c r="GJ20" s="572"/>
      <c r="GK20" s="572"/>
      <c r="GL20" s="572"/>
      <c r="GM20" s="572"/>
      <c r="GN20" s="572"/>
      <c r="GO20" s="572"/>
      <c r="GP20" s="572"/>
      <c r="GQ20" s="572"/>
      <c r="GR20" s="572"/>
      <c r="GS20" s="572"/>
      <c r="GT20" s="572"/>
      <c r="GU20" s="572"/>
      <c r="GV20" s="572"/>
      <c r="GW20" s="572"/>
      <c r="GX20" s="572"/>
      <c r="GY20" s="572"/>
      <c r="GZ20" s="572"/>
      <c r="HA20" s="572"/>
      <c r="HB20" s="572"/>
      <c r="HC20" s="572"/>
      <c r="HD20" s="572"/>
      <c r="HE20" s="572"/>
      <c r="HF20" s="572"/>
      <c r="HG20" s="572"/>
      <c r="HH20" s="572"/>
      <c r="HI20" s="572"/>
      <c r="HJ20" s="572"/>
      <c r="HK20" s="572"/>
      <c r="HL20" s="572"/>
      <c r="HM20" s="572"/>
      <c r="HN20" s="572"/>
      <c r="HO20" s="572"/>
      <c r="HP20" s="572"/>
      <c r="HQ20" s="572"/>
      <c r="HR20" s="572"/>
      <c r="HS20" s="572"/>
      <c r="HT20" s="572"/>
      <c r="HU20" s="572"/>
      <c r="HV20" s="572"/>
      <c r="HW20" s="572"/>
      <c r="HX20" s="572"/>
      <c r="HY20" s="572"/>
      <c r="HZ20" s="572"/>
      <c r="IA20" s="572"/>
      <c r="IB20" s="572"/>
      <c r="IC20" s="572"/>
      <c r="ID20" s="572"/>
      <c r="IE20" s="572"/>
      <c r="IF20" s="572"/>
      <c r="IG20" s="572"/>
      <c r="IH20" s="572"/>
      <c r="II20" s="572"/>
      <c r="IJ20" s="572"/>
      <c r="IK20" s="572"/>
      <c r="IL20" s="572"/>
      <c r="IM20" s="572"/>
      <c r="IN20" s="572"/>
      <c r="IO20" s="572"/>
      <c r="IP20" s="572"/>
      <c r="IQ20" s="572"/>
      <c r="IR20" s="572"/>
      <c r="IS20" s="572"/>
      <c r="IT20" s="572"/>
      <c r="IU20" s="572"/>
      <c r="IV20" s="572"/>
      <c r="IW20" s="572"/>
      <c r="IX20" s="572"/>
      <c r="IY20" s="572"/>
      <c r="IZ20" s="572"/>
      <c r="JA20" s="572"/>
      <c r="JB20" s="572"/>
      <c r="JC20" s="572"/>
      <c r="JD20" s="572"/>
      <c r="JE20" s="572"/>
      <c r="JF20" s="572"/>
      <c r="JG20" s="572"/>
      <c r="JH20" s="572"/>
      <c r="JI20" s="572"/>
      <c r="JJ20" s="572"/>
      <c r="JK20" s="572"/>
      <c r="JL20" s="572"/>
      <c r="JM20" s="572"/>
      <c r="JN20" s="572"/>
      <c r="JO20" s="572"/>
      <c r="JP20" s="572"/>
      <c r="JQ20" s="572"/>
      <c r="JR20" s="572"/>
      <c r="JS20" s="572"/>
      <c r="JT20" s="572"/>
      <c r="JU20" s="572"/>
      <c r="JV20" s="572"/>
      <c r="JW20" s="572"/>
      <c r="JX20" s="572"/>
      <c r="JY20" s="572"/>
      <c r="JZ20" s="572"/>
      <c r="KA20" s="572"/>
      <c r="KB20" s="572"/>
      <c r="KC20" s="572"/>
      <c r="KD20" s="572"/>
      <c r="KE20" s="572"/>
      <c r="KF20" s="572"/>
      <c r="KG20" s="572"/>
      <c r="KH20" s="572"/>
      <c r="KI20" s="572"/>
      <c r="KJ20" s="572"/>
      <c r="KK20" s="572"/>
      <c r="KL20" s="572"/>
      <c r="KM20" s="572"/>
      <c r="KN20" s="572"/>
      <c r="KO20" s="572"/>
      <c r="KP20" s="572"/>
      <c r="KQ20" s="572"/>
      <c r="KR20" s="572"/>
      <c r="KS20" s="572"/>
      <c r="KT20" s="572"/>
      <c r="KU20" s="572"/>
      <c r="KV20" s="572"/>
      <c r="KW20" s="572"/>
      <c r="KX20" s="572"/>
      <c r="KY20" s="572"/>
      <c r="KZ20" s="572"/>
      <c r="LA20" s="572"/>
      <c r="LB20" s="572"/>
      <c r="LC20" s="572"/>
      <c r="LD20" s="572"/>
      <c r="LE20" s="572"/>
      <c r="LF20" s="572"/>
      <c r="LG20" s="572"/>
      <c r="LH20" s="572"/>
      <c r="LI20" s="572"/>
      <c r="LJ20" s="572"/>
      <c r="LK20" s="572"/>
      <c r="LL20" s="572"/>
      <c r="LM20" s="572"/>
      <c r="LN20" s="572"/>
      <c r="LO20" s="572"/>
      <c r="LP20" s="572"/>
      <c r="LQ20" s="572"/>
      <c r="LR20" s="572"/>
      <c r="LS20" s="572"/>
      <c r="LT20" s="572"/>
      <c r="LU20" s="572"/>
      <c r="LV20" s="572"/>
      <c r="LW20" s="572"/>
      <c r="LX20" s="572"/>
      <c r="LY20" s="572"/>
      <c r="LZ20" s="572"/>
      <c r="MA20" s="572"/>
      <c r="MB20" s="572"/>
      <c r="MC20" s="572"/>
      <c r="MD20" s="572"/>
      <c r="ME20" s="572"/>
      <c r="MF20" s="572"/>
      <c r="MG20" s="572"/>
      <c r="MH20" s="572"/>
      <c r="MI20" s="572"/>
      <c r="MJ20" s="572"/>
    </row>
    <row r="21" spans="1:349" ht="103.5" hidden="1" customHeight="1" thickBot="1" x14ac:dyDescent="0.3">
      <c r="A21" s="597" t="s">
        <v>2884</v>
      </c>
      <c r="B21" s="592" t="s">
        <v>2885</v>
      </c>
      <c r="C21" s="598" t="s">
        <v>2636</v>
      </c>
      <c r="D21" s="592" t="s">
        <v>102</v>
      </c>
      <c r="E21" s="598" t="s">
        <v>102</v>
      </c>
      <c r="F21" s="591" t="s">
        <v>2843</v>
      </c>
      <c r="G21" s="591" t="s">
        <v>2844</v>
      </c>
      <c r="H21" s="599" t="s">
        <v>2834</v>
      </c>
      <c r="I21" s="600" t="s">
        <v>2604</v>
      </c>
      <c r="J21" s="600" t="s">
        <v>2835</v>
      </c>
      <c r="K21" s="600" t="s">
        <v>2666</v>
      </c>
      <c r="L21" s="592" t="s">
        <v>2886</v>
      </c>
      <c r="M21" s="592" t="s">
        <v>2887</v>
      </c>
      <c r="N21" s="592" t="s">
        <v>1535</v>
      </c>
      <c r="O21" s="592" t="s">
        <v>6</v>
      </c>
      <c r="P21" s="591" t="s">
        <v>2888</v>
      </c>
      <c r="Q21" s="592" t="s">
        <v>2889</v>
      </c>
      <c r="R21" s="592">
        <v>2022</v>
      </c>
      <c r="S21" s="592" t="s">
        <v>2890</v>
      </c>
      <c r="T21" s="592" t="s">
        <v>2891</v>
      </c>
      <c r="U21" s="591" t="s">
        <v>2892</v>
      </c>
      <c r="V21" s="598" t="s">
        <v>2893</v>
      </c>
      <c r="W21" s="592">
        <v>1</v>
      </c>
      <c r="X21" s="592" t="s">
        <v>2894</v>
      </c>
      <c r="Y21" s="592" t="s">
        <v>2895</v>
      </c>
      <c r="Z21" s="615">
        <v>1</v>
      </c>
      <c r="AA21" s="592" t="s">
        <v>2896</v>
      </c>
      <c r="AB21" s="601">
        <v>45108</v>
      </c>
      <c r="AC21" s="601">
        <v>45290</v>
      </c>
      <c r="AD21" s="602"/>
      <c r="AE21" s="601" t="s">
        <v>64</v>
      </c>
      <c r="AF21" s="601" t="s">
        <v>64</v>
      </c>
      <c r="AG21" s="640">
        <v>45310</v>
      </c>
      <c r="AH21" s="605" t="s">
        <v>2897</v>
      </c>
      <c r="AI21" s="605" t="s">
        <v>2898</v>
      </c>
      <c r="AJ21" s="605" t="s">
        <v>2841</v>
      </c>
      <c r="AK21" s="644">
        <v>0</v>
      </c>
      <c r="AL21" s="645" t="s">
        <v>198</v>
      </c>
      <c r="AM21" s="605"/>
      <c r="AN21" s="640">
        <f>Monitoreo!AN21</f>
        <v>45362</v>
      </c>
      <c r="AO21" s="651" t="str">
        <f>Monitoreo!AO21</f>
        <v>Se actualizó el procedimiento Abastecimiento de materias primas a los servicios de alimentación A-GIAE-PR-011, el cual fue oficializado el 10/01/2024, en el cual se incluyeron las especificaciones necesarias con relación a la cobertura de la población atendida (Condiciones generales 2, 3, 4, 5 y 6). La Seguridad Alimentaria y la Subdirección Poblacional, son quienes determinan las especificaciones con relación a la cobertura de la población atendida;  por tanto, son quienes diligenciarán y remitirán semanalmente el formato “solicitud de alimentos A-GIAE-FT-039” al Economato.
Se socializó mediante correo electrónico el día 15/01/2024.
Resultado del indicador: ((1/1)*100%)=100%
Análisis del indicador:Se realizó actualización del procedimiento A-GIAE-PR-011 Abastecimiento de materias primas a los servicios de alimentación, conforme a lo programado.
Estado: La actividad se encuentra finalizada</v>
      </c>
      <c r="AP21" s="651" t="str">
        <f>Monitoreo!AP21</f>
        <v>Procedimiento A-GIAE-PR-011 Abastecimiento de materias primas a los servicios de alimentación
Correo oficialización A-GIAE-PR-011 Abastecimiento de materias primas a los servicios de alimentación
Correo socialización A-GIAE-PR-011 Abastecimiento de materias primas a los servicios de alimentación</v>
      </c>
      <c r="AQ21" s="651" t="str">
        <f>Monitoreo!AQ21</f>
        <v>N/A</v>
      </c>
      <c r="AR21" s="642">
        <f>Monitoreo!AR21</f>
        <v>1</v>
      </c>
      <c r="AS21" s="651" t="str">
        <f>Monitoreo!AS21</f>
        <v>CUMPLIMIENTO TOTAL</v>
      </c>
      <c r="AT21" s="645">
        <f>Monitoreo!AT21</f>
        <v>-39</v>
      </c>
      <c r="AU21" s="651" t="str">
        <f>Monitoreo!AU21</f>
        <v>VENCIDO</v>
      </c>
      <c r="AV21" s="640">
        <v>45341</v>
      </c>
      <c r="AW21" s="672" t="s">
        <v>3756</v>
      </c>
      <c r="AX21" s="645" t="s">
        <v>1512</v>
      </c>
      <c r="AY21" s="645" t="s">
        <v>481</v>
      </c>
      <c r="AZ21" s="642">
        <v>1</v>
      </c>
      <c r="BA21" s="671" t="s">
        <v>49</v>
      </c>
      <c r="BB21" s="645"/>
      <c r="BC21" s="572"/>
      <c r="BD21" s="572"/>
      <c r="BE21" s="572"/>
      <c r="BF21" s="572"/>
      <c r="BG21" s="572"/>
      <c r="BH21" s="572"/>
      <c r="BI21" s="572"/>
      <c r="BJ21" s="572"/>
      <c r="BK21" s="572"/>
      <c r="BL21" s="572"/>
      <c r="BM21" s="572"/>
      <c r="BN21" s="572"/>
      <c r="BO21" s="572"/>
      <c r="BP21" s="572"/>
      <c r="BQ21" s="572"/>
      <c r="BR21" s="572"/>
      <c r="BS21" s="572"/>
      <c r="BT21" s="572"/>
      <c r="BU21" s="572"/>
      <c r="BV21" s="572"/>
      <c r="BW21" s="572"/>
      <c r="BX21" s="572"/>
      <c r="BY21" s="572"/>
      <c r="BZ21" s="572"/>
      <c r="CA21" s="572"/>
      <c r="CB21" s="572"/>
      <c r="CC21" s="572"/>
      <c r="CD21" s="572"/>
      <c r="CE21" s="572"/>
      <c r="CF21" s="572"/>
      <c r="CG21" s="572"/>
      <c r="CH21" s="572"/>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572"/>
      <c r="DF21" s="572"/>
      <c r="DG21" s="572"/>
      <c r="DH21" s="572"/>
      <c r="DI21" s="572"/>
      <c r="DJ21" s="572"/>
      <c r="DK21" s="572"/>
      <c r="DL21" s="572"/>
      <c r="DM21" s="572"/>
      <c r="DN21" s="572"/>
      <c r="DO21" s="572"/>
      <c r="DP21" s="572"/>
      <c r="DQ21" s="572"/>
      <c r="DR21" s="572"/>
      <c r="DS21" s="572"/>
      <c r="DT21" s="572"/>
      <c r="DU21" s="572"/>
      <c r="DV21" s="572"/>
      <c r="DW21" s="572"/>
      <c r="DX21" s="572"/>
      <c r="DY21" s="572"/>
      <c r="DZ21" s="572"/>
      <c r="EA21" s="572"/>
      <c r="EB21" s="572"/>
      <c r="EC21" s="572"/>
      <c r="ED21" s="572"/>
      <c r="EE21" s="572"/>
      <c r="EF21" s="572"/>
      <c r="EG21" s="572"/>
      <c r="EH21" s="572"/>
      <c r="EI21" s="572"/>
      <c r="EJ21" s="572"/>
      <c r="EK21" s="572"/>
      <c r="EL21" s="572"/>
      <c r="EM21" s="572"/>
      <c r="EN21" s="572"/>
      <c r="EO21" s="572"/>
      <c r="EP21" s="572"/>
      <c r="EQ21" s="572"/>
      <c r="ER21" s="572"/>
      <c r="ES21" s="572"/>
      <c r="ET21" s="572"/>
      <c r="EU21" s="572"/>
      <c r="EV21" s="572"/>
      <c r="EW21" s="572"/>
      <c r="EX21" s="572"/>
      <c r="EY21" s="572"/>
      <c r="EZ21" s="572"/>
      <c r="FA21" s="572"/>
      <c r="FB21" s="572"/>
      <c r="FC21" s="572"/>
      <c r="FD21" s="572"/>
      <c r="FE21" s="572"/>
      <c r="FF21" s="572"/>
      <c r="FG21" s="572"/>
      <c r="FH21" s="572"/>
      <c r="FI21" s="572"/>
      <c r="FJ21" s="572"/>
      <c r="FK21" s="572"/>
      <c r="FL21" s="572"/>
      <c r="FM21" s="572"/>
      <c r="FN21" s="572"/>
      <c r="FO21" s="572"/>
      <c r="FP21" s="572"/>
      <c r="FQ21" s="572"/>
      <c r="FR21" s="572"/>
      <c r="FS21" s="572"/>
      <c r="FT21" s="572"/>
      <c r="FU21" s="572"/>
      <c r="FV21" s="572"/>
      <c r="FW21" s="572"/>
      <c r="FX21" s="572"/>
      <c r="FY21" s="572"/>
      <c r="FZ21" s="572"/>
      <c r="GA21" s="572"/>
      <c r="GB21" s="572"/>
      <c r="GC21" s="572"/>
      <c r="GD21" s="572"/>
      <c r="GE21" s="572"/>
      <c r="GF21" s="572"/>
      <c r="GG21" s="572"/>
      <c r="GH21" s="572"/>
      <c r="GI21" s="572"/>
      <c r="GJ21" s="572"/>
      <c r="GK21" s="572"/>
      <c r="GL21" s="572"/>
      <c r="GM21" s="572"/>
      <c r="GN21" s="572"/>
      <c r="GO21" s="572"/>
      <c r="GP21" s="572"/>
      <c r="GQ21" s="572"/>
      <c r="GR21" s="572"/>
      <c r="GS21" s="572"/>
      <c r="GT21" s="572"/>
      <c r="GU21" s="572"/>
      <c r="GV21" s="572"/>
      <c r="GW21" s="572"/>
      <c r="GX21" s="572"/>
      <c r="GY21" s="572"/>
      <c r="GZ21" s="572"/>
      <c r="HA21" s="572"/>
      <c r="HB21" s="572"/>
      <c r="HC21" s="572"/>
      <c r="HD21" s="572"/>
      <c r="HE21" s="572"/>
      <c r="HF21" s="572"/>
      <c r="HG21" s="572"/>
      <c r="HH21" s="572"/>
      <c r="HI21" s="572"/>
      <c r="HJ21" s="572"/>
      <c r="HK21" s="572"/>
      <c r="HL21" s="572"/>
      <c r="HM21" s="572"/>
      <c r="HN21" s="572"/>
      <c r="HO21" s="572"/>
      <c r="HP21" s="572"/>
      <c r="HQ21" s="572"/>
      <c r="HR21" s="572"/>
      <c r="HS21" s="572"/>
      <c r="HT21" s="572"/>
      <c r="HU21" s="572"/>
      <c r="HV21" s="572"/>
      <c r="HW21" s="572"/>
      <c r="HX21" s="572"/>
      <c r="HY21" s="572"/>
      <c r="HZ21" s="572"/>
      <c r="IA21" s="572"/>
      <c r="IB21" s="572"/>
      <c r="IC21" s="572"/>
      <c r="ID21" s="572"/>
      <c r="IE21" s="572"/>
      <c r="IF21" s="572"/>
      <c r="IG21" s="572"/>
      <c r="IH21" s="572"/>
      <c r="II21" s="572"/>
      <c r="IJ21" s="572"/>
      <c r="IK21" s="572"/>
      <c r="IL21" s="572"/>
      <c r="IM21" s="572"/>
      <c r="IN21" s="572"/>
      <c r="IO21" s="572"/>
      <c r="IP21" s="572"/>
      <c r="IQ21" s="572"/>
      <c r="IR21" s="572"/>
      <c r="IS21" s="572"/>
      <c r="IT21" s="572"/>
      <c r="IU21" s="572"/>
      <c r="IV21" s="572"/>
      <c r="IW21" s="572"/>
      <c r="IX21" s="572"/>
      <c r="IY21" s="572"/>
      <c r="IZ21" s="572"/>
      <c r="JA21" s="572"/>
      <c r="JB21" s="572"/>
      <c r="JC21" s="572"/>
      <c r="JD21" s="572"/>
      <c r="JE21" s="572"/>
      <c r="JF21" s="572"/>
      <c r="JG21" s="572"/>
      <c r="JH21" s="572"/>
      <c r="JI21" s="572"/>
      <c r="JJ21" s="572"/>
      <c r="JK21" s="572"/>
      <c r="JL21" s="572"/>
      <c r="JM21" s="572"/>
      <c r="JN21" s="572"/>
      <c r="JO21" s="572"/>
      <c r="JP21" s="572"/>
      <c r="JQ21" s="572"/>
      <c r="JR21" s="572"/>
      <c r="JS21" s="572"/>
      <c r="JT21" s="572"/>
      <c r="JU21" s="572"/>
      <c r="JV21" s="572"/>
      <c r="JW21" s="572"/>
      <c r="JX21" s="572"/>
      <c r="JY21" s="572"/>
      <c r="JZ21" s="572"/>
      <c r="KA21" s="572"/>
      <c r="KB21" s="572"/>
      <c r="KC21" s="572"/>
      <c r="KD21" s="572"/>
      <c r="KE21" s="572"/>
      <c r="KF21" s="572"/>
      <c r="KG21" s="572"/>
      <c r="KH21" s="572"/>
      <c r="KI21" s="572"/>
      <c r="KJ21" s="572"/>
      <c r="KK21" s="572"/>
      <c r="KL21" s="572"/>
      <c r="KM21" s="572"/>
      <c r="KN21" s="572"/>
      <c r="KO21" s="572"/>
      <c r="KP21" s="572"/>
      <c r="KQ21" s="572"/>
      <c r="KR21" s="572"/>
      <c r="KS21" s="572"/>
      <c r="KT21" s="572"/>
      <c r="KU21" s="572"/>
      <c r="KV21" s="572"/>
      <c r="KW21" s="572"/>
      <c r="KX21" s="572"/>
      <c r="KY21" s="572"/>
      <c r="KZ21" s="572"/>
      <c r="LA21" s="572"/>
      <c r="LB21" s="572"/>
      <c r="LC21" s="572"/>
      <c r="LD21" s="572"/>
      <c r="LE21" s="572"/>
      <c r="LF21" s="572"/>
      <c r="LG21" s="572"/>
      <c r="LH21" s="572"/>
      <c r="LI21" s="572"/>
      <c r="LJ21" s="572"/>
      <c r="LK21" s="572"/>
      <c r="LL21" s="572"/>
      <c r="LM21" s="572"/>
      <c r="LN21" s="572"/>
      <c r="LO21" s="572"/>
      <c r="LP21" s="572"/>
      <c r="LQ21" s="572"/>
      <c r="LR21" s="572"/>
      <c r="LS21" s="572"/>
      <c r="LT21" s="572"/>
      <c r="LU21" s="572"/>
      <c r="LV21" s="572"/>
      <c r="LW21" s="572"/>
      <c r="LX21" s="572"/>
      <c r="LY21" s="572"/>
      <c r="LZ21" s="572"/>
      <c r="MA21" s="572"/>
      <c r="MB21" s="572"/>
      <c r="MC21" s="572"/>
      <c r="MD21" s="572"/>
      <c r="ME21" s="572"/>
      <c r="MF21" s="572"/>
      <c r="MG21" s="572"/>
      <c r="MH21" s="572"/>
      <c r="MI21" s="572"/>
      <c r="MJ21" s="572"/>
      <c r="MK21" s="572"/>
    </row>
    <row r="22" spans="1:349" s="572" customFormat="1" ht="38.25" hidden="1" customHeight="1" thickBot="1" x14ac:dyDescent="0.3">
      <c r="A22" s="597" t="s">
        <v>2899</v>
      </c>
      <c r="B22" s="592" t="s">
        <v>229</v>
      </c>
      <c r="C22" s="598" t="s">
        <v>2900</v>
      </c>
      <c r="D22" s="592" t="s">
        <v>99</v>
      </c>
      <c r="E22" s="598"/>
      <c r="F22" s="591" t="s">
        <v>2901</v>
      </c>
      <c r="G22" s="591" t="s">
        <v>2658</v>
      </c>
      <c r="H22" s="599" t="s">
        <v>2834</v>
      </c>
      <c r="I22" s="600" t="s">
        <v>2604</v>
      </c>
      <c r="J22" s="600" t="s">
        <v>2657</v>
      </c>
      <c r="K22" s="600" t="s">
        <v>2658</v>
      </c>
      <c r="L22" s="592" t="s">
        <v>229</v>
      </c>
      <c r="M22" s="592" t="s">
        <v>2902</v>
      </c>
      <c r="N22" s="592" t="s">
        <v>1535</v>
      </c>
      <c r="O22" s="592" t="s">
        <v>2903</v>
      </c>
      <c r="P22" s="591">
        <v>9</v>
      </c>
      <c r="Q22" s="592" t="s">
        <v>2904</v>
      </c>
      <c r="R22" s="592" t="s">
        <v>2905</v>
      </c>
      <c r="S22" s="592" t="s">
        <v>2906</v>
      </c>
      <c r="T22" s="592" t="s">
        <v>2907</v>
      </c>
      <c r="U22" s="591" t="s">
        <v>2908</v>
      </c>
      <c r="V22" s="598" t="s">
        <v>2909</v>
      </c>
      <c r="W22" s="592">
        <v>3</v>
      </c>
      <c r="X22" s="592" t="s">
        <v>2910</v>
      </c>
      <c r="Y22" s="592" t="s">
        <v>2911</v>
      </c>
      <c r="Z22" s="592">
        <v>3</v>
      </c>
      <c r="AA22" s="592" t="s">
        <v>2912</v>
      </c>
      <c r="AB22" s="601">
        <v>44805</v>
      </c>
      <c r="AC22" s="601">
        <v>45168</v>
      </c>
      <c r="AD22" s="602"/>
      <c r="AE22" s="601" t="s">
        <v>64</v>
      </c>
      <c r="AF22" s="601" t="s">
        <v>64</v>
      </c>
      <c r="AG22" s="640">
        <v>45250</v>
      </c>
      <c r="AH22" s="605" t="s">
        <v>2913</v>
      </c>
      <c r="AI22" s="605" t="s">
        <v>2914</v>
      </c>
      <c r="AJ22" s="605" t="s">
        <v>2915</v>
      </c>
      <c r="AK22" s="644">
        <v>0.66</v>
      </c>
      <c r="AL22" s="645" t="s">
        <v>198</v>
      </c>
      <c r="AM22" s="605"/>
      <c r="AN22" s="640">
        <f>Monitoreo!AN22</f>
        <v>45337</v>
      </c>
      <c r="AO22" s="651" t="str">
        <f>Monitoreo!AO22</f>
        <v>PRIMER SEGUIMIENTO 2024: Se recibieron y atendieron 3 solicitudes de recolección de aceites usados, cuyos residuos se generan en los talleres que se imparten en la UPI Perdomo.  Las recolecciones se realizaron los días 15/09/2022, 24/11/2023 y 11/01/2024 y fueron atendidas en términos de oportunidad y efectividad.
Resultado del Indicador: (3/3)*100% = 100% 
Análisis del Indicador: Se realizaron 3 recolecciones de aceites usados en la UPI Perdomo, conforme a lo programado. 
 Se reporta un avance en la meta del 100%
Estado: La actividad se encuentra finalizada</v>
      </c>
      <c r="AP22" s="651" t="str">
        <f>Monitoreo!AP22</f>
        <v>1. Manifiestos de recolección de aceites</v>
      </c>
      <c r="AQ22" s="651" t="str">
        <f>Monitoreo!AQ22</f>
        <v>Ninguna</v>
      </c>
      <c r="AR22" s="642">
        <f>Monitoreo!AR22</f>
        <v>1</v>
      </c>
      <c r="AS22" s="651" t="str">
        <f>Monitoreo!AS22</f>
        <v>CUMPLIMIENTO TOTAL</v>
      </c>
      <c r="AT22" s="645">
        <f>Monitoreo!AT22</f>
        <v>-161</v>
      </c>
      <c r="AU22" s="651" t="str">
        <f>Monitoreo!AU22</f>
        <v>VENCIDO</v>
      </c>
      <c r="AV22" s="640">
        <v>45341</v>
      </c>
      <c r="AW22" s="672" t="s">
        <v>3757</v>
      </c>
      <c r="AX22" s="645" t="s">
        <v>1512</v>
      </c>
      <c r="AY22" s="645" t="s">
        <v>481</v>
      </c>
      <c r="AZ22" s="642">
        <v>1</v>
      </c>
      <c r="BA22" s="671" t="s">
        <v>49</v>
      </c>
      <c r="BB22" s="645"/>
    </row>
    <row r="23" spans="1:349" s="572" customFormat="1" ht="120" customHeight="1" thickBot="1" x14ac:dyDescent="0.3">
      <c r="A23" s="597" t="s">
        <v>2916</v>
      </c>
      <c r="B23" s="592" t="s">
        <v>229</v>
      </c>
      <c r="C23" s="598" t="s">
        <v>2900</v>
      </c>
      <c r="D23" s="592" t="s">
        <v>99</v>
      </c>
      <c r="E23" s="598"/>
      <c r="F23" s="591" t="s">
        <v>2901</v>
      </c>
      <c r="G23" s="591" t="s">
        <v>2658</v>
      </c>
      <c r="H23" s="599" t="s">
        <v>2834</v>
      </c>
      <c r="I23" s="600" t="s">
        <v>2604</v>
      </c>
      <c r="J23" s="600" t="s">
        <v>2657</v>
      </c>
      <c r="K23" s="600" t="s">
        <v>2658</v>
      </c>
      <c r="L23" s="592" t="s">
        <v>229</v>
      </c>
      <c r="M23" s="592" t="s">
        <v>2917</v>
      </c>
      <c r="N23" s="592" t="s">
        <v>1535</v>
      </c>
      <c r="O23" s="592" t="s">
        <v>2903</v>
      </c>
      <c r="P23" s="591">
        <v>11</v>
      </c>
      <c r="Q23" s="592" t="s">
        <v>2904</v>
      </c>
      <c r="R23" s="592" t="s">
        <v>2905</v>
      </c>
      <c r="S23" s="592" t="s">
        <v>2918</v>
      </c>
      <c r="T23" s="592" t="s">
        <v>2919</v>
      </c>
      <c r="U23" s="591" t="s">
        <v>2920</v>
      </c>
      <c r="V23" s="598" t="s">
        <v>2921</v>
      </c>
      <c r="W23" s="592">
        <v>1</v>
      </c>
      <c r="X23" s="592" t="s">
        <v>2922</v>
      </c>
      <c r="Y23" s="592" t="s">
        <v>2923</v>
      </c>
      <c r="Z23" s="592">
        <v>1</v>
      </c>
      <c r="AA23" s="592" t="s">
        <v>2924</v>
      </c>
      <c r="AB23" s="601">
        <v>44805</v>
      </c>
      <c r="AC23" s="601">
        <v>44864</v>
      </c>
      <c r="AD23" s="602"/>
      <c r="AE23" s="601" t="s">
        <v>64</v>
      </c>
      <c r="AF23" s="601" t="s">
        <v>64</v>
      </c>
      <c r="AG23" s="640">
        <v>45250</v>
      </c>
      <c r="AH23" s="605" t="s">
        <v>2925</v>
      </c>
      <c r="AI23" s="605" t="s">
        <v>2926</v>
      </c>
      <c r="AJ23" s="605" t="s">
        <v>2915</v>
      </c>
      <c r="AK23" s="644">
        <v>0.8</v>
      </c>
      <c r="AL23" s="645" t="s">
        <v>198</v>
      </c>
      <c r="AM23" s="605"/>
      <c r="AN23" s="651">
        <f>Monitoreo!AN23</f>
        <v>0</v>
      </c>
      <c r="AO23" s="651">
        <f>Monitoreo!AO23</f>
        <v>0</v>
      </c>
      <c r="AP23" s="651">
        <f>Monitoreo!AP23</f>
        <v>0</v>
      </c>
      <c r="AQ23" s="651">
        <f>Monitoreo!AQ23</f>
        <v>0</v>
      </c>
      <c r="AR23" s="651">
        <f>Monitoreo!AR23</f>
        <v>0</v>
      </c>
      <c r="AS23" s="651">
        <f>Monitoreo!AS23</f>
        <v>0</v>
      </c>
      <c r="AT23" s="645">
        <f>Monitoreo!AT23</f>
        <v>-465</v>
      </c>
      <c r="AU23" s="651" t="str">
        <f>Monitoreo!AU23</f>
        <v>VENCIDO</v>
      </c>
      <c r="AV23" s="640">
        <v>45415</v>
      </c>
      <c r="AW23" s="645" t="s">
        <v>3755</v>
      </c>
      <c r="AX23" s="592" t="s">
        <v>3758</v>
      </c>
      <c r="AY23" s="645" t="s">
        <v>3215</v>
      </c>
      <c r="AZ23" s="642">
        <v>0</v>
      </c>
      <c r="BA23" s="645" t="s">
        <v>198</v>
      </c>
      <c r="BB23" s="645"/>
    </row>
    <row r="24" spans="1:349" ht="133.5" customHeight="1" thickBot="1" x14ac:dyDescent="0.3">
      <c r="A24" s="597" t="s">
        <v>2927</v>
      </c>
      <c r="B24" s="592" t="s">
        <v>229</v>
      </c>
      <c r="C24" s="598" t="s">
        <v>2900</v>
      </c>
      <c r="D24" s="592" t="s">
        <v>99</v>
      </c>
      <c r="E24" s="598"/>
      <c r="F24" s="591" t="s">
        <v>2832</v>
      </c>
      <c r="G24" s="591" t="s">
        <v>2833</v>
      </c>
      <c r="H24" s="599" t="s">
        <v>2834</v>
      </c>
      <c r="I24" s="600" t="s">
        <v>2604</v>
      </c>
      <c r="J24" s="600" t="s">
        <v>2835</v>
      </c>
      <c r="K24" s="600" t="s">
        <v>2666</v>
      </c>
      <c r="L24" s="592" t="s">
        <v>229</v>
      </c>
      <c r="M24" s="592" t="s">
        <v>2928</v>
      </c>
      <c r="N24" s="592" t="s">
        <v>2668</v>
      </c>
      <c r="O24" s="592" t="s">
        <v>2903</v>
      </c>
      <c r="P24" s="591">
        <v>37</v>
      </c>
      <c r="Q24" s="592" t="s">
        <v>2904</v>
      </c>
      <c r="R24" s="592" t="s">
        <v>2905</v>
      </c>
      <c r="S24" s="592" t="s">
        <v>2929</v>
      </c>
      <c r="T24" s="592" t="s">
        <v>2930</v>
      </c>
      <c r="U24" s="591" t="s">
        <v>2931</v>
      </c>
      <c r="V24" s="598" t="s">
        <v>2932</v>
      </c>
      <c r="W24" s="592">
        <v>1</v>
      </c>
      <c r="X24" s="592" t="s">
        <v>2933</v>
      </c>
      <c r="Y24" s="592" t="s">
        <v>2934</v>
      </c>
      <c r="Z24" s="592">
        <v>1</v>
      </c>
      <c r="AA24" s="592" t="s">
        <v>2935</v>
      </c>
      <c r="AB24" s="601">
        <v>44805</v>
      </c>
      <c r="AC24" s="601">
        <v>45168</v>
      </c>
      <c r="AD24" s="602"/>
      <c r="AE24" s="601" t="s">
        <v>64</v>
      </c>
      <c r="AF24" s="601" t="s">
        <v>64</v>
      </c>
      <c r="AG24" s="640">
        <v>45272</v>
      </c>
      <c r="AH24" s="605" t="s">
        <v>2936</v>
      </c>
      <c r="AI24" s="605" t="s">
        <v>2937</v>
      </c>
      <c r="AJ24" s="605" t="s">
        <v>2938</v>
      </c>
      <c r="AK24" s="644">
        <v>0</v>
      </c>
      <c r="AL24" s="645" t="s">
        <v>198</v>
      </c>
      <c r="AM24" s="605"/>
      <c r="AN24" s="651">
        <f>Monitoreo!AN24</f>
        <v>0</v>
      </c>
      <c r="AO24" s="651">
        <f>Monitoreo!AO24</f>
        <v>0</v>
      </c>
      <c r="AP24" s="651">
        <f>Monitoreo!AP24</f>
        <v>0</v>
      </c>
      <c r="AQ24" s="651">
        <f>Monitoreo!AQ24</f>
        <v>0</v>
      </c>
      <c r="AR24" s="651">
        <f>Monitoreo!AR24</f>
        <v>0</v>
      </c>
      <c r="AS24" s="651">
        <f>Monitoreo!AS24</f>
        <v>0</v>
      </c>
      <c r="AT24" s="645">
        <f>Monitoreo!AT24</f>
        <v>-161</v>
      </c>
      <c r="AU24" s="651" t="str">
        <f>Monitoreo!AU24</f>
        <v>VENCIDO</v>
      </c>
      <c r="AV24" s="640">
        <v>45415</v>
      </c>
      <c r="AW24" s="645" t="s">
        <v>3755</v>
      </c>
      <c r="AX24" s="605" t="s">
        <v>2937</v>
      </c>
      <c r="AY24" s="645" t="s">
        <v>3215</v>
      </c>
      <c r="AZ24" s="642">
        <v>0</v>
      </c>
      <c r="BA24" s="645" t="s">
        <v>198</v>
      </c>
      <c r="BB24" s="645"/>
    </row>
    <row r="25" spans="1:349" ht="23.45" hidden="1" customHeight="1" thickBot="1" x14ac:dyDescent="0.3">
      <c r="A25" s="597" t="s">
        <v>2939</v>
      </c>
      <c r="B25" s="624" t="s">
        <v>229</v>
      </c>
      <c r="C25" s="598" t="s">
        <v>2900</v>
      </c>
      <c r="D25" s="592" t="s">
        <v>99</v>
      </c>
      <c r="E25" s="624"/>
      <c r="F25" s="623" t="s">
        <v>2832</v>
      </c>
      <c r="G25" s="623" t="s">
        <v>2833</v>
      </c>
      <c r="H25" s="599" t="s">
        <v>2834</v>
      </c>
      <c r="I25" s="599" t="s">
        <v>2604</v>
      </c>
      <c r="J25" s="599" t="s">
        <v>2835</v>
      </c>
      <c r="K25" s="599" t="s">
        <v>2666</v>
      </c>
      <c r="L25" s="592" t="s">
        <v>229</v>
      </c>
      <c r="M25" s="592" t="s">
        <v>2928</v>
      </c>
      <c r="N25" s="592" t="s">
        <v>2668</v>
      </c>
      <c r="O25" s="592" t="s">
        <v>2903</v>
      </c>
      <c r="P25" s="591">
        <v>38</v>
      </c>
      <c r="Q25" s="592" t="s">
        <v>2904</v>
      </c>
      <c r="R25" s="592" t="s">
        <v>2905</v>
      </c>
      <c r="S25" s="592" t="s">
        <v>2929</v>
      </c>
      <c r="T25" s="592" t="s">
        <v>2930</v>
      </c>
      <c r="U25" s="591" t="s">
        <v>2931</v>
      </c>
      <c r="V25" s="598" t="s">
        <v>2940</v>
      </c>
      <c r="W25" s="592">
        <v>2</v>
      </c>
      <c r="X25" s="592" t="s">
        <v>2941</v>
      </c>
      <c r="Y25" s="592" t="s">
        <v>2942</v>
      </c>
      <c r="Z25" s="592">
        <v>1</v>
      </c>
      <c r="AA25" s="592" t="s">
        <v>2943</v>
      </c>
      <c r="AB25" s="601">
        <v>44805</v>
      </c>
      <c r="AC25" s="601">
        <v>44895</v>
      </c>
      <c r="AD25" s="602">
        <v>45300</v>
      </c>
      <c r="AE25" s="601" t="s">
        <v>64</v>
      </c>
      <c r="AF25" s="601" t="s">
        <v>64</v>
      </c>
      <c r="AG25" s="640">
        <v>45294</v>
      </c>
      <c r="AH25" s="605" t="s">
        <v>2944</v>
      </c>
      <c r="AI25" s="605" t="s">
        <v>1512</v>
      </c>
      <c r="AJ25" s="605" t="s">
        <v>2938</v>
      </c>
      <c r="AK25" s="644">
        <v>1</v>
      </c>
      <c r="AL25" s="645" t="s">
        <v>49</v>
      </c>
      <c r="AM25" s="605"/>
      <c r="AN25" s="645" t="s">
        <v>2945</v>
      </c>
      <c r="AO25" s="645" t="s">
        <v>2945</v>
      </c>
      <c r="AP25" s="658" t="s">
        <v>84</v>
      </c>
      <c r="AQ25" s="658" t="s">
        <v>84</v>
      </c>
      <c r="AR25" s="642">
        <v>1</v>
      </c>
      <c r="AS25" s="645" t="s">
        <v>155</v>
      </c>
      <c r="AT25" s="645" t="s">
        <v>2946</v>
      </c>
      <c r="AU25" s="645" t="s">
        <v>2946</v>
      </c>
      <c r="AV25" s="658" t="s">
        <v>84</v>
      </c>
      <c r="AW25" s="645" t="s">
        <v>2945</v>
      </c>
      <c r="AX25" s="645" t="s">
        <v>2947</v>
      </c>
      <c r="AY25" s="658" t="s">
        <v>97</v>
      </c>
      <c r="AZ25" s="652">
        <v>1</v>
      </c>
      <c r="BA25" s="645" t="s">
        <v>49</v>
      </c>
      <c r="BB25" s="645"/>
    </row>
    <row r="26" spans="1:349" ht="117" customHeight="1" thickBot="1" x14ac:dyDescent="0.3">
      <c r="A26" s="597" t="s">
        <v>2948</v>
      </c>
      <c r="B26" s="592" t="s">
        <v>81</v>
      </c>
      <c r="C26" s="598" t="s">
        <v>2834</v>
      </c>
      <c r="D26" s="592" t="s">
        <v>2604</v>
      </c>
      <c r="E26" s="598" t="s">
        <v>84</v>
      </c>
      <c r="F26" s="591" t="s">
        <v>81</v>
      </c>
      <c r="G26" s="591" t="s">
        <v>2857</v>
      </c>
      <c r="H26" s="599" t="s">
        <v>2834</v>
      </c>
      <c r="I26" s="600" t="s">
        <v>2604</v>
      </c>
      <c r="J26" s="600" t="s">
        <v>2949</v>
      </c>
      <c r="K26" s="600" t="s">
        <v>2658</v>
      </c>
      <c r="L26" s="592"/>
      <c r="M26" s="592"/>
      <c r="N26" s="592"/>
      <c r="O26" s="592" t="s">
        <v>6</v>
      </c>
      <c r="P26" s="591" t="s">
        <v>2950</v>
      </c>
      <c r="Q26" s="592" t="s">
        <v>2951</v>
      </c>
      <c r="R26" s="592" t="s">
        <v>2952</v>
      </c>
      <c r="S26" s="592" t="s">
        <v>2953</v>
      </c>
      <c r="T26" s="592" t="s">
        <v>2954</v>
      </c>
      <c r="U26" s="591" t="s">
        <v>2955</v>
      </c>
      <c r="V26" s="598" t="s">
        <v>2956</v>
      </c>
      <c r="W26" s="592">
        <v>1</v>
      </c>
      <c r="X26" s="592" t="s">
        <v>2957</v>
      </c>
      <c r="Y26" s="592" t="s">
        <v>2958</v>
      </c>
      <c r="Z26" s="592">
        <v>1</v>
      </c>
      <c r="AA26" s="592" t="s">
        <v>2959</v>
      </c>
      <c r="AB26" s="601">
        <v>44929</v>
      </c>
      <c r="AC26" s="601">
        <v>45077</v>
      </c>
      <c r="AD26" s="602"/>
      <c r="AE26" s="601" t="s">
        <v>64</v>
      </c>
      <c r="AF26" s="601" t="s">
        <v>64</v>
      </c>
      <c r="AG26" s="640">
        <v>45274</v>
      </c>
      <c r="AH26" s="605" t="s">
        <v>2866</v>
      </c>
      <c r="AI26" s="605" t="s">
        <v>2867</v>
      </c>
      <c r="AJ26" s="605" t="s">
        <v>2841</v>
      </c>
      <c r="AK26" s="644">
        <v>0</v>
      </c>
      <c r="AL26" s="645" t="s">
        <v>198</v>
      </c>
      <c r="AM26" s="605"/>
      <c r="AN26" s="640">
        <f>Monitoreo!AN25</f>
        <v>45342</v>
      </c>
      <c r="AO26" s="651" t="str">
        <f>Monitoreo!AO25</f>
        <v>PRIMER SEGUIMIENTO 2024: Se actualizó, aprobó, adoptó y publicó el Programa de Gestión Documental - PGD, conforme a los procesos archivísticos contemplados, dicho documento fue oficializado el día 01/12/2023 y  aprobado por Cómite Institucional de Gestión y Desempeño el pasado 22/12/2023 por todos sus integrantes, y publicado en la pagina web del insituto el pasado 10/01/2024 por la oficina asesora de comunicaciones, el cual se puede verificar en el siguiente link https://www.idipron.gov.co/gestion-documental-programa-de-gestion-documental.
Resultado del indicador: ((1/1)*100%)=100%
Análisis del indicador: Se actualizó, aprobó, adoptó y publicó el Programa de Gestión Documental - PGD, conforme a lo programado.
Estado: La actividad se encuentra finalizada</v>
      </c>
      <c r="AP26" s="651" t="str">
        <f>Monitoreo!AP25</f>
        <v>1. Programa de Gestión Documental actualizado versión 05. 
2. Pantallazo oficialización programa de Gestión Documental 
3. Acta Comité Institucional de Gestión y Desempeño - Aprobación Programa de Gestión Documental
4. Resolución 810-2023 - adopción Programa de Gestión Documental
5. Pantallazo solicitud y publicación en la página web</v>
      </c>
      <c r="AQ26" s="651" t="str">
        <f>Monitoreo!AQ25</f>
        <v>Ninguna</v>
      </c>
      <c r="AR26" s="642">
        <f>Monitoreo!AR25</f>
        <v>1</v>
      </c>
      <c r="AS26" s="651" t="str">
        <f>Monitoreo!AS25</f>
        <v>Se evidencia el programa y correo de oficialización con fecha del 1/12/2023.
Acta de aprobación del programa con fecha del  22/12/02023
Resolución 810 del 28/12/2023 por el cual se adopta el programa de Gestión Documental en la entidad
La acción queda al 100%</v>
      </c>
      <c r="AT26" s="645">
        <f>Monitoreo!AT25</f>
        <v>-252</v>
      </c>
      <c r="AU26" s="651" t="str">
        <f>Monitoreo!AU25</f>
        <v>VENCIDO</v>
      </c>
      <c r="AV26" s="640">
        <v>45410</v>
      </c>
      <c r="AW26" s="645" t="s">
        <v>3759</v>
      </c>
      <c r="AX26" s="645" t="s">
        <v>1512</v>
      </c>
      <c r="AY26" s="645" t="s">
        <v>3754</v>
      </c>
      <c r="AZ26" s="642">
        <v>1</v>
      </c>
      <c r="BA26" s="645" t="s">
        <v>49</v>
      </c>
      <c r="BB26" s="645"/>
    </row>
    <row r="27" spans="1:349" ht="23.45" hidden="1" customHeight="1" thickBot="1" x14ac:dyDescent="0.3">
      <c r="A27" s="597" t="s">
        <v>2960</v>
      </c>
      <c r="B27" s="592" t="s">
        <v>2805</v>
      </c>
      <c r="C27" s="598" t="s">
        <v>2961</v>
      </c>
      <c r="D27" s="592" t="s">
        <v>2962</v>
      </c>
      <c r="E27" s="598" t="s">
        <v>84</v>
      </c>
      <c r="F27" s="591" t="s">
        <v>2805</v>
      </c>
      <c r="G27" s="591" t="s">
        <v>2806</v>
      </c>
      <c r="H27" s="599" t="s">
        <v>2807</v>
      </c>
      <c r="I27" s="600" t="s">
        <v>2770</v>
      </c>
      <c r="J27" s="600" t="s">
        <v>2808</v>
      </c>
      <c r="K27" s="600" t="s">
        <v>2772</v>
      </c>
      <c r="L27" s="592"/>
      <c r="M27" s="592"/>
      <c r="N27" s="592"/>
      <c r="O27" s="592" t="s">
        <v>8</v>
      </c>
      <c r="P27" s="591">
        <v>5</v>
      </c>
      <c r="Q27" s="592" t="s">
        <v>2963</v>
      </c>
      <c r="R27" s="592">
        <v>2022</v>
      </c>
      <c r="S27" s="592" t="s">
        <v>2964</v>
      </c>
      <c r="T27" s="592" t="s">
        <v>2965</v>
      </c>
      <c r="U27" s="591" t="s">
        <v>2966</v>
      </c>
      <c r="V27" s="598" t="s">
        <v>2967</v>
      </c>
      <c r="W27" s="592">
        <v>1</v>
      </c>
      <c r="X27" s="592" t="s">
        <v>2968</v>
      </c>
      <c r="Y27" s="592" t="s">
        <v>2969</v>
      </c>
      <c r="Z27" s="592">
        <v>1</v>
      </c>
      <c r="AA27" s="592" t="s">
        <v>2970</v>
      </c>
      <c r="AB27" s="601">
        <v>44854</v>
      </c>
      <c r="AC27" s="601">
        <v>45219</v>
      </c>
      <c r="AD27" s="602">
        <v>45313</v>
      </c>
      <c r="AE27" s="601" t="s">
        <v>64</v>
      </c>
      <c r="AF27" s="601" t="s">
        <v>64</v>
      </c>
      <c r="AG27" s="640">
        <v>45310</v>
      </c>
      <c r="AH27" s="605" t="s">
        <v>2971</v>
      </c>
      <c r="AI27" s="605" t="s">
        <v>1512</v>
      </c>
      <c r="AJ27" s="605" t="s">
        <v>481</v>
      </c>
      <c r="AK27" s="644">
        <v>1</v>
      </c>
      <c r="AL27" s="645" t="s">
        <v>49</v>
      </c>
      <c r="AM27" s="605"/>
      <c r="AN27" s="645" t="s">
        <v>2945</v>
      </c>
      <c r="AO27" s="645" t="s">
        <v>2945</v>
      </c>
      <c r="AP27" s="658" t="s">
        <v>84</v>
      </c>
      <c r="AQ27" s="658" t="s">
        <v>84</v>
      </c>
      <c r="AR27" s="642">
        <v>1</v>
      </c>
      <c r="AS27" s="645" t="s">
        <v>155</v>
      </c>
      <c r="AT27" s="645" t="s">
        <v>2946</v>
      </c>
      <c r="AU27" s="645" t="s">
        <v>2946</v>
      </c>
      <c r="AV27" s="658" t="s">
        <v>84</v>
      </c>
      <c r="AW27" s="645" t="s">
        <v>2945</v>
      </c>
      <c r="AX27" s="645" t="s">
        <v>2947</v>
      </c>
      <c r="AY27" s="658" t="s">
        <v>97</v>
      </c>
      <c r="AZ27" s="652">
        <v>1</v>
      </c>
      <c r="BA27" s="645" t="s">
        <v>49</v>
      </c>
      <c r="BB27" s="645"/>
    </row>
    <row r="28" spans="1:349" ht="219" customHeight="1" thickBot="1" x14ac:dyDescent="0.3">
      <c r="A28" s="597" t="s">
        <v>2972</v>
      </c>
      <c r="B28" s="592" t="s">
        <v>2805</v>
      </c>
      <c r="C28" s="598" t="s">
        <v>2961</v>
      </c>
      <c r="D28" s="592" t="s">
        <v>2962</v>
      </c>
      <c r="E28" s="598" t="s">
        <v>84</v>
      </c>
      <c r="F28" s="591" t="s">
        <v>2832</v>
      </c>
      <c r="G28" s="591" t="s">
        <v>2833</v>
      </c>
      <c r="H28" s="599" t="s">
        <v>2834</v>
      </c>
      <c r="I28" s="600" t="s">
        <v>2604</v>
      </c>
      <c r="J28" s="600" t="s">
        <v>2835</v>
      </c>
      <c r="K28" s="600" t="s">
        <v>2666</v>
      </c>
      <c r="L28" s="592"/>
      <c r="M28" s="592"/>
      <c r="N28" s="592"/>
      <c r="O28" s="592" t="s">
        <v>8</v>
      </c>
      <c r="P28" s="591">
        <v>8</v>
      </c>
      <c r="Q28" s="592" t="s">
        <v>2973</v>
      </c>
      <c r="R28" s="592">
        <v>2022</v>
      </c>
      <c r="S28" s="592" t="s">
        <v>2974</v>
      </c>
      <c r="T28" s="592" t="s">
        <v>2975</v>
      </c>
      <c r="U28" s="591" t="s">
        <v>2976</v>
      </c>
      <c r="V28" s="598" t="s">
        <v>2977</v>
      </c>
      <c r="W28" s="592">
        <v>2</v>
      </c>
      <c r="X28" s="592" t="s">
        <v>2978</v>
      </c>
      <c r="Y28" s="592" t="s">
        <v>2979</v>
      </c>
      <c r="Z28" s="592">
        <v>1</v>
      </c>
      <c r="AA28" s="592" t="s">
        <v>2980</v>
      </c>
      <c r="AB28" s="601">
        <v>44958</v>
      </c>
      <c r="AC28" s="601">
        <v>45198</v>
      </c>
      <c r="AD28" s="602"/>
      <c r="AE28" s="601" t="s">
        <v>64</v>
      </c>
      <c r="AF28" s="601" t="s">
        <v>64</v>
      </c>
      <c r="AG28" s="640">
        <v>45272</v>
      </c>
      <c r="AH28" s="605" t="s">
        <v>2981</v>
      </c>
      <c r="AI28" s="605" t="s">
        <v>2982</v>
      </c>
      <c r="AJ28" s="605" t="s">
        <v>2938</v>
      </c>
      <c r="AK28" s="644">
        <v>0</v>
      </c>
      <c r="AL28" s="645" t="s">
        <v>198</v>
      </c>
      <c r="AM28" s="605"/>
      <c r="AN28" s="651">
        <f>Monitoreo!AN26</f>
        <v>0</v>
      </c>
      <c r="AO28" s="651">
        <f>Monitoreo!AO26</f>
        <v>0</v>
      </c>
      <c r="AP28" s="651">
        <f>Monitoreo!AP26</f>
        <v>0</v>
      </c>
      <c r="AQ28" s="651">
        <f>Monitoreo!AQ26</f>
        <v>0</v>
      </c>
      <c r="AR28" s="651">
        <f>Monitoreo!AR26</f>
        <v>0</v>
      </c>
      <c r="AS28" s="651">
        <f>Monitoreo!AS26</f>
        <v>0</v>
      </c>
      <c r="AT28" s="645">
        <f>Monitoreo!AT26</f>
        <v>-131</v>
      </c>
      <c r="AU28" s="651" t="str">
        <f>Monitoreo!AU26</f>
        <v>VENCIDO</v>
      </c>
      <c r="AV28" s="640">
        <v>45415</v>
      </c>
      <c r="AW28" s="645" t="s">
        <v>3755</v>
      </c>
      <c r="AX28" s="592" t="s">
        <v>2980</v>
      </c>
      <c r="AY28" s="645" t="s">
        <v>3215</v>
      </c>
      <c r="AZ28" s="642">
        <v>0</v>
      </c>
      <c r="BA28" s="645" t="s">
        <v>198</v>
      </c>
      <c r="BB28" s="645"/>
    </row>
    <row r="29" spans="1:349" ht="93.75" customHeight="1" thickBot="1" x14ac:dyDescent="0.3">
      <c r="A29" s="701" t="s">
        <v>2983</v>
      </c>
      <c r="B29" s="592" t="s">
        <v>2805</v>
      </c>
      <c r="C29" s="598" t="s">
        <v>2984</v>
      </c>
      <c r="D29" s="592" t="s">
        <v>2641</v>
      </c>
      <c r="E29" s="598" t="s">
        <v>84</v>
      </c>
      <c r="F29" s="591" t="s">
        <v>2805</v>
      </c>
      <c r="G29" s="591" t="s">
        <v>2806</v>
      </c>
      <c r="H29" s="599" t="s">
        <v>2985</v>
      </c>
      <c r="I29" s="600" t="s">
        <v>2986</v>
      </c>
      <c r="J29" s="600" t="s">
        <v>2987</v>
      </c>
      <c r="K29" s="600" t="s">
        <v>2643</v>
      </c>
      <c r="L29" s="592"/>
      <c r="M29" s="592"/>
      <c r="N29" s="592"/>
      <c r="O29" s="592" t="s">
        <v>8</v>
      </c>
      <c r="P29" s="591">
        <v>3</v>
      </c>
      <c r="Q29" s="592" t="s">
        <v>2988</v>
      </c>
      <c r="R29" s="592">
        <v>2022</v>
      </c>
      <c r="S29" s="592" t="s">
        <v>2989</v>
      </c>
      <c r="T29" s="592" t="s">
        <v>2990</v>
      </c>
      <c r="U29" s="591" t="s">
        <v>2991</v>
      </c>
      <c r="V29" s="598" t="s">
        <v>2992</v>
      </c>
      <c r="W29" s="592">
        <v>1</v>
      </c>
      <c r="X29" s="592" t="s">
        <v>2993</v>
      </c>
      <c r="Y29" s="592" t="s">
        <v>2994</v>
      </c>
      <c r="Z29" s="592">
        <v>1</v>
      </c>
      <c r="AA29" s="592" t="s">
        <v>2995</v>
      </c>
      <c r="AB29" s="601">
        <v>44944</v>
      </c>
      <c r="AC29" s="601">
        <v>45217</v>
      </c>
      <c r="AD29" s="602">
        <v>45320</v>
      </c>
      <c r="AE29" s="601" t="s">
        <v>64</v>
      </c>
      <c r="AF29" s="601" t="s">
        <v>64</v>
      </c>
      <c r="AG29" s="641">
        <v>45317</v>
      </c>
      <c r="AH29" s="638" t="s">
        <v>2996</v>
      </c>
      <c r="AI29" s="639" t="s">
        <v>1512</v>
      </c>
      <c r="AJ29" s="639" t="s">
        <v>2997</v>
      </c>
      <c r="AK29" s="655">
        <v>1</v>
      </c>
      <c r="AL29" s="646" t="s">
        <v>49</v>
      </c>
      <c r="AM29" s="605"/>
      <c r="AN29" s="645" t="s">
        <v>2945</v>
      </c>
      <c r="AO29" s="645" t="s">
        <v>2945</v>
      </c>
      <c r="AP29" s="658" t="s">
        <v>84</v>
      </c>
      <c r="AQ29" s="658" t="s">
        <v>84</v>
      </c>
      <c r="AR29" s="642">
        <v>1</v>
      </c>
      <c r="AS29" s="645" t="s">
        <v>155</v>
      </c>
      <c r="AT29" s="645" t="s">
        <v>2946</v>
      </c>
      <c r="AU29" s="645" t="s">
        <v>2946</v>
      </c>
      <c r="AV29" s="702">
        <v>45415</v>
      </c>
      <c r="AW29" s="638" t="s">
        <v>2996</v>
      </c>
      <c r="AX29" s="639" t="s">
        <v>1512</v>
      </c>
      <c r="AY29" s="639" t="s">
        <v>2997</v>
      </c>
      <c r="AZ29" s="655">
        <v>1</v>
      </c>
      <c r="BA29" s="645" t="s">
        <v>49</v>
      </c>
      <c r="BB29" s="645"/>
    </row>
    <row r="30" spans="1:349" ht="23.45" hidden="1" customHeight="1" thickBot="1" x14ac:dyDescent="0.3">
      <c r="A30" s="597" t="s">
        <v>2998</v>
      </c>
      <c r="B30" s="624" t="s">
        <v>2805</v>
      </c>
      <c r="C30" s="598" t="s">
        <v>2999</v>
      </c>
      <c r="D30" s="592" t="s">
        <v>3000</v>
      </c>
      <c r="E30" s="624" t="s">
        <v>84</v>
      </c>
      <c r="F30" s="623" t="s">
        <v>2832</v>
      </c>
      <c r="G30" s="623" t="s">
        <v>2833</v>
      </c>
      <c r="H30" s="599" t="s">
        <v>2834</v>
      </c>
      <c r="I30" s="599" t="s">
        <v>2604</v>
      </c>
      <c r="J30" s="599" t="s">
        <v>2835</v>
      </c>
      <c r="K30" s="599" t="s">
        <v>2666</v>
      </c>
      <c r="L30" s="592"/>
      <c r="M30" s="592"/>
      <c r="N30" s="592"/>
      <c r="O30" s="592" t="s">
        <v>7</v>
      </c>
      <c r="P30" s="591" t="s">
        <v>3001</v>
      </c>
      <c r="Q30" s="592" t="s">
        <v>3002</v>
      </c>
      <c r="R30" s="592">
        <v>2022</v>
      </c>
      <c r="S30" s="592" t="s">
        <v>3003</v>
      </c>
      <c r="T30" s="592" t="s">
        <v>3004</v>
      </c>
      <c r="U30" s="591" t="s">
        <v>3005</v>
      </c>
      <c r="V30" s="598" t="s">
        <v>3006</v>
      </c>
      <c r="W30" s="592">
        <v>2</v>
      </c>
      <c r="X30" s="592" t="s">
        <v>3007</v>
      </c>
      <c r="Y30" s="592" t="s">
        <v>3008</v>
      </c>
      <c r="Z30" s="592">
        <v>1</v>
      </c>
      <c r="AA30" s="592" t="s">
        <v>3009</v>
      </c>
      <c r="AB30" s="601">
        <v>44928</v>
      </c>
      <c r="AC30" s="601">
        <v>45198</v>
      </c>
      <c r="AD30" s="602">
        <v>45300</v>
      </c>
      <c r="AE30" s="601" t="s">
        <v>64</v>
      </c>
      <c r="AF30" s="601" t="s">
        <v>64</v>
      </c>
      <c r="AG30" s="640">
        <v>45295</v>
      </c>
      <c r="AH30" s="605" t="s">
        <v>3010</v>
      </c>
      <c r="AI30" s="605" t="s">
        <v>1512</v>
      </c>
      <c r="AJ30" s="605" t="s">
        <v>481</v>
      </c>
      <c r="AK30" s="644">
        <v>1</v>
      </c>
      <c r="AL30" s="645" t="s">
        <v>49</v>
      </c>
      <c r="AM30" s="605"/>
      <c r="AN30" s="645" t="s">
        <v>2945</v>
      </c>
      <c r="AO30" s="645" t="s">
        <v>2945</v>
      </c>
      <c r="AP30" s="658" t="s">
        <v>84</v>
      </c>
      <c r="AQ30" s="658" t="s">
        <v>84</v>
      </c>
      <c r="AR30" s="642">
        <v>1</v>
      </c>
      <c r="AS30" s="645" t="s">
        <v>155</v>
      </c>
      <c r="AT30" s="645" t="s">
        <v>2946</v>
      </c>
      <c r="AU30" s="645" t="s">
        <v>2946</v>
      </c>
      <c r="AV30" s="658" t="s">
        <v>84</v>
      </c>
      <c r="AW30" s="645" t="s">
        <v>2945</v>
      </c>
      <c r="AX30" s="645" t="s">
        <v>2947</v>
      </c>
      <c r="AY30" s="658" t="s">
        <v>97</v>
      </c>
      <c r="AZ30" s="652">
        <v>1</v>
      </c>
      <c r="BA30" s="645" t="s">
        <v>49</v>
      </c>
      <c r="BB30" s="645"/>
    </row>
    <row r="31" spans="1:349" ht="143.25" customHeight="1" thickBot="1" x14ac:dyDescent="0.3">
      <c r="A31" s="597" t="s">
        <v>3011</v>
      </c>
      <c r="B31" s="592" t="s">
        <v>3012</v>
      </c>
      <c r="C31" s="598" t="s">
        <v>3013</v>
      </c>
      <c r="D31" s="592" t="s">
        <v>3014</v>
      </c>
      <c r="E31" s="598" t="s">
        <v>84</v>
      </c>
      <c r="F31" s="591" t="s">
        <v>3012</v>
      </c>
      <c r="G31" s="591" t="s">
        <v>3015</v>
      </c>
      <c r="H31" s="599" t="s">
        <v>3013</v>
      </c>
      <c r="I31" s="600" t="s">
        <v>3014</v>
      </c>
      <c r="J31" s="600" t="s">
        <v>84</v>
      </c>
      <c r="K31" s="600" t="s">
        <v>84</v>
      </c>
      <c r="L31" s="592"/>
      <c r="M31" s="592"/>
      <c r="N31" s="592"/>
      <c r="O31" s="592" t="s">
        <v>6</v>
      </c>
      <c r="P31" s="591" t="s">
        <v>3016</v>
      </c>
      <c r="Q31" s="592" t="s">
        <v>3017</v>
      </c>
      <c r="R31" s="592">
        <v>2022</v>
      </c>
      <c r="S31" s="592" t="s">
        <v>3018</v>
      </c>
      <c r="T31" s="592" t="s">
        <v>3019</v>
      </c>
      <c r="U31" s="591" t="s">
        <v>3020</v>
      </c>
      <c r="V31" s="598" t="s">
        <v>3021</v>
      </c>
      <c r="W31" s="592">
        <v>1</v>
      </c>
      <c r="X31" s="592" t="s">
        <v>3022</v>
      </c>
      <c r="Y31" s="592" t="s">
        <v>3023</v>
      </c>
      <c r="Z31" s="592">
        <v>1</v>
      </c>
      <c r="AA31" s="592" t="s">
        <v>3024</v>
      </c>
      <c r="AB31" s="601">
        <v>44986</v>
      </c>
      <c r="AC31" s="601">
        <v>45260</v>
      </c>
      <c r="AD31" s="602"/>
      <c r="AE31" s="601" t="s">
        <v>64</v>
      </c>
      <c r="AF31" s="601" t="s">
        <v>64</v>
      </c>
      <c r="AG31" s="640">
        <v>45310</v>
      </c>
      <c r="AH31" s="605" t="s">
        <v>3025</v>
      </c>
      <c r="AI31" s="605" t="s">
        <v>3026</v>
      </c>
      <c r="AJ31" s="605" t="s">
        <v>2841</v>
      </c>
      <c r="AK31" s="644">
        <v>0.5</v>
      </c>
      <c r="AL31" s="645" t="s">
        <v>198</v>
      </c>
      <c r="AM31" s="605"/>
      <c r="AN31" s="651">
        <f>Monitoreo!AN27</f>
        <v>0</v>
      </c>
      <c r="AO31" s="651">
        <f>Monitoreo!AO27</f>
        <v>0</v>
      </c>
      <c r="AP31" s="651">
        <f>Monitoreo!AP27</f>
        <v>0</v>
      </c>
      <c r="AQ31" s="651">
        <f>Monitoreo!AQ27</f>
        <v>0</v>
      </c>
      <c r="AR31" s="651">
        <f>Monitoreo!AR27</f>
        <v>0</v>
      </c>
      <c r="AS31" s="651">
        <f>Monitoreo!AS27</f>
        <v>0</v>
      </c>
      <c r="AT31" s="645">
        <f>Monitoreo!AT27</f>
        <v>-69</v>
      </c>
      <c r="AU31" s="651" t="str">
        <f>Monitoreo!AU27</f>
        <v>VENCIDO</v>
      </c>
      <c r="AV31" s="640">
        <v>45415</v>
      </c>
      <c r="AW31" s="645" t="s">
        <v>3755</v>
      </c>
      <c r="AX31" s="592" t="s">
        <v>3024</v>
      </c>
      <c r="AY31" s="645" t="s">
        <v>3215</v>
      </c>
      <c r="AZ31" s="642">
        <v>0</v>
      </c>
      <c r="BA31" s="645" t="s">
        <v>198</v>
      </c>
      <c r="BB31" s="645"/>
    </row>
    <row r="32" spans="1:349" ht="214.5" customHeight="1" thickBot="1" x14ac:dyDescent="0.3">
      <c r="A32" s="597" t="s">
        <v>3027</v>
      </c>
      <c r="B32" s="592" t="s">
        <v>3012</v>
      </c>
      <c r="C32" s="598" t="s">
        <v>3013</v>
      </c>
      <c r="D32" s="592" t="s">
        <v>3014</v>
      </c>
      <c r="E32" s="598" t="s">
        <v>84</v>
      </c>
      <c r="F32" s="591" t="s">
        <v>3012</v>
      </c>
      <c r="G32" s="591" t="s">
        <v>3015</v>
      </c>
      <c r="H32" s="599" t="s">
        <v>3013</v>
      </c>
      <c r="I32" s="600" t="s">
        <v>3014</v>
      </c>
      <c r="J32" s="600" t="s">
        <v>84</v>
      </c>
      <c r="K32" s="600" t="s">
        <v>84</v>
      </c>
      <c r="L32" s="592"/>
      <c r="M32" s="592"/>
      <c r="N32" s="592"/>
      <c r="O32" s="592" t="s">
        <v>6</v>
      </c>
      <c r="P32" s="591" t="s">
        <v>3028</v>
      </c>
      <c r="Q32" s="592" t="s">
        <v>3017</v>
      </c>
      <c r="R32" s="592">
        <v>2022</v>
      </c>
      <c r="S32" s="592" t="s">
        <v>3029</v>
      </c>
      <c r="T32" s="592" t="s">
        <v>3030</v>
      </c>
      <c r="U32" s="591" t="s">
        <v>3031</v>
      </c>
      <c r="V32" s="598" t="s">
        <v>3032</v>
      </c>
      <c r="W32" s="592">
        <v>1</v>
      </c>
      <c r="X32" s="592" t="s">
        <v>3033</v>
      </c>
      <c r="Y32" s="592" t="s">
        <v>3034</v>
      </c>
      <c r="Z32" s="592">
        <v>1</v>
      </c>
      <c r="AA32" s="592" t="s">
        <v>3035</v>
      </c>
      <c r="AB32" s="601">
        <v>44986</v>
      </c>
      <c r="AC32" s="601">
        <v>45199</v>
      </c>
      <c r="AD32" s="602"/>
      <c r="AE32" s="601" t="s">
        <v>64</v>
      </c>
      <c r="AF32" s="601" t="s">
        <v>64</v>
      </c>
      <c r="AG32" s="640">
        <v>45310</v>
      </c>
      <c r="AH32" s="605" t="s">
        <v>3036</v>
      </c>
      <c r="AI32" s="605" t="s">
        <v>3037</v>
      </c>
      <c r="AJ32" s="605" t="s">
        <v>2841</v>
      </c>
      <c r="AK32" s="644">
        <v>0</v>
      </c>
      <c r="AL32" s="645" t="s">
        <v>198</v>
      </c>
      <c r="AM32" s="605"/>
      <c r="AN32" s="651">
        <f>Monitoreo!AN28</f>
        <v>0</v>
      </c>
      <c r="AO32" s="651">
        <f>Monitoreo!AO28</f>
        <v>0</v>
      </c>
      <c r="AP32" s="651">
        <f>Monitoreo!AP28</f>
        <v>0</v>
      </c>
      <c r="AQ32" s="651">
        <f>Monitoreo!AQ28</f>
        <v>0</v>
      </c>
      <c r="AR32" s="651">
        <f>Monitoreo!AR28</f>
        <v>0</v>
      </c>
      <c r="AS32" s="651">
        <f>Monitoreo!AS28</f>
        <v>0</v>
      </c>
      <c r="AT32" s="645">
        <f>Monitoreo!AT28</f>
        <v>-130</v>
      </c>
      <c r="AU32" s="651" t="str">
        <f>Monitoreo!AU28</f>
        <v>VENCIDO</v>
      </c>
      <c r="AV32" s="640">
        <v>45415</v>
      </c>
      <c r="AW32" s="645" t="s">
        <v>3755</v>
      </c>
      <c r="AX32" s="700" t="s">
        <v>3760</v>
      </c>
      <c r="AY32" s="645" t="s">
        <v>3215</v>
      </c>
      <c r="AZ32" s="642">
        <v>0</v>
      </c>
      <c r="BA32" s="645" t="s">
        <v>198</v>
      </c>
      <c r="BB32" s="645"/>
    </row>
    <row r="33" spans="1:54" ht="171.75" customHeight="1" thickBot="1" x14ac:dyDescent="0.3">
      <c r="A33" s="597" t="s">
        <v>3038</v>
      </c>
      <c r="B33" s="592" t="s">
        <v>3012</v>
      </c>
      <c r="C33" s="598" t="s">
        <v>3013</v>
      </c>
      <c r="D33" s="592" t="s">
        <v>3014</v>
      </c>
      <c r="E33" s="598" t="s">
        <v>84</v>
      </c>
      <c r="F33" s="591" t="s">
        <v>3012</v>
      </c>
      <c r="G33" s="591" t="s">
        <v>3015</v>
      </c>
      <c r="H33" s="599" t="s">
        <v>3013</v>
      </c>
      <c r="I33" s="600" t="s">
        <v>3014</v>
      </c>
      <c r="J33" s="600" t="s">
        <v>84</v>
      </c>
      <c r="K33" s="600" t="s">
        <v>84</v>
      </c>
      <c r="L33" s="592"/>
      <c r="M33" s="592"/>
      <c r="N33" s="592"/>
      <c r="O33" s="592" t="s">
        <v>6</v>
      </c>
      <c r="P33" s="591" t="s">
        <v>2950</v>
      </c>
      <c r="Q33" s="592" t="s">
        <v>3017</v>
      </c>
      <c r="R33" s="592">
        <v>2022</v>
      </c>
      <c r="S33" s="592" t="s">
        <v>3039</v>
      </c>
      <c r="T33" s="592" t="s">
        <v>3040</v>
      </c>
      <c r="U33" s="591" t="s">
        <v>3041</v>
      </c>
      <c r="V33" s="598" t="s">
        <v>3042</v>
      </c>
      <c r="W33" s="592">
        <v>1</v>
      </c>
      <c r="X33" s="592" t="s">
        <v>3043</v>
      </c>
      <c r="Y33" s="592" t="s">
        <v>3044</v>
      </c>
      <c r="Z33" s="592">
        <v>1</v>
      </c>
      <c r="AA33" s="592" t="s">
        <v>3045</v>
      </c>
      <c r="AB33" s="601">
        <v>44928</v>
      </c>
      <c r="AC33" s="601">
        <v>45260</v>
      </c>
      <c r="AD33" s="602"/>
      <c r="AE33" s="601" t="s">
        <v>64</v>
      </c>
      <c r="AF33" s="601" t="s">
        <v>64</v>
      </c>
      <c r="AG33" s="640">
        <v>45310</v>
      </c>
      <c r="AH33" s="605" t="s">
        <v>3046</v>
      </c>
      <c r="AI33" s="605" t="s">
        <v>3047</v>
      </c>
      <c r="AJ33" s="605" t="s">
        <v>2841</v>
      </c>
      <c r="AK33" s="644">
        <v>0.1</v>
      </c>
      <c r="AL33" s="645" t="s">
        <v>198</v>
      </c>
      <c r="AM33" s="605"/>
      <c r="AN33" s="651">
        <f>Monitoreo!AN29</f>
        <v>0</v>
      </c>
      <c r="AO33" s="651">
        <f>Monitoreo!AO29</f>
        <v>0</v>
      </c>
      <c r="AP33" s="651">
        <f>Monitoreo!AP29</f>
        <v>0</v>
      </c>
      <c r="AQ33" s="651">
        <f>Monitoreo!AQ29</f>
        <v>0</v>
      </c>
      <c r="AR33" s="651">
        <f>Monitoreo!AR29</f>
        <v>0</v>
      </c>
      <c r="AS33" s="651">
        <f>Monitoreo!AS29</f>
        <v>0</v>
      </c>
      <c r="AT33" s="645">
        <f>Monitoreo!AT29</f>
        <v>-69</v>
      </c>
      <c r="AU33" s="651" t="str">
        <f>Monitoreo!AU29</f>
        <v>VENCIDO</v>
      </c>
      <c r="AV33" s="640">
        <v>45415</v>
      </c>
      <c r="AW33" s="645" t="s">
        <v>3755</v>
      </c>
      <c r="AX33" s="592" t="s">
        <v>3045</v>
      </c>
      <c r="AY33" s="645" t="s">
        <v>3215</v>
      </c>
      <c r="AZ33" s="642">
        <v>0</v>
      </c>
      <c r="BA33" s="645" t="s">
        <v>198</v>
      </c>
      <c r="BB33" s="645"/>
    </row>
    <row r="34" spans="1:54" ht="145.5" customHeight="1" thickBot="1" x14ac:dyDescent="0.3">
      <c r="A34" s="597" t="s">
        <v>3048</v>
      </c>
      <c r="B34" s="592" t="s">
        <v>3012</v>
      </c>
      <c r="C34" s="598" t="s">
        <v>3013</v>
      </c>
      <c r="D34" s="592" t="s">
        <v>3014</v>
      </c>
      <c r="E34" s="598" t="s">
        <v>84</v>
      </c>
      <c r="F34" s="591" t="s">
        <v>3012</v>
      </c>
      <c r="G34" s="591" t="s">
        <v>3015</v>
      </c>
      <c r="H34" s="599" t="s">
        <v>3013</v>
      </c>
      <c r="I34" s="600" t="s">
        <v>3014</v>
      </c>
      <c r="J34" s="600" t="s">
        <v>84</v>
      </c>
      <c r="K34" s="600" t="s">
        <v>84</v>
      </c>
      <c r="L34" s="592"/>
      <c r="M34" s="592"/>
      <c r="N34" s="592"/>
      <c r="O34" s="592" t="s">
        <v>6</v>
      </c>
      <c r="P34" s="591" t="s">
        <v>3049</v>
      </c>
      <c r="Q34" s="592" t="s">
        <v>3017</v>
      </c>
      <c r="R34" s="592">
        <v>2022</v>
      </c>
      <c r="S34" s="592" t="s">
        <v>3050</v>
      </c>
      <c r="T34" s="592" t="s">
        <v>3051</v>
      </c>
      <c r="U34" s="591" t="s">
        <v>3052</v>
      </c>
      <c r="V34" s="598" t="s">
        <v>3053</v>
      </c>
      <c r="W34" s="592">
        <v>1</v>
      </c>
      <c r="X34" s="592" t="s">
        <v>3054</v>
      </c>
      <c r="Y34" s="592" t="s">
        <v>3055</v>
      </c>
      <c r="Z34" s="592">
        <v>1</v>
      </c>
      <c r="AA34" s="592" t="s">
        <v>3056</v>
      </c>
      <c r="AB34" s="601">
        <v>44928</v>
      </c>
      <c r="AC34" s="601">
        <v>45199</v>
      </c>
      <c r="AD34" s="602"/>
      <c r="AE34" s="601" t="s">
        <v>64</v>
      </c>
      <c r="AF34" s="601" t="s">
        <v>64</v>
      </c>
      <c r="AG34" s="640">
        <v>45310</v>
      </c>
      <c r="AH34" s="605" t="s">
        <v>3057</v>
      </c>
      <c r="AI34" s="605" t="s">
        <v>3058</v>
      </c>
      <c r="AJ34" s="605" t="s">
        <v>2841</v>
      </c>
      <c r="AK34" s="644">
        <v>0.75</v>
      </c>
      <c r="AL34" s="645" t="s">
        <v>198</v>
      </c>
      <c r="AM34" s="605"/>
      <c r="AN34" s="651">
        <f>Monitoreo!AN30</f>
        <v>0</v>
      </c>
      <c r="AO34" s="651">
        <f>Monitoreo!AO30</f>
        <v>0</v>
      </c>
      <c r="AP34" s="651">
        <f>Monitoreo!AP30</f>
        <v>0</v>
      </c>
      <c r="AQ34" s="651">
        <f>Monitoreo!AQ30</f>
        <v>0</v>
      </c>
      <c r="AR34" s="651">
        <f>Monitoreo!AR30</f>
        <v>0</v>
      </c>
      <c r="AS34" s="651">
        <f>Monitoreo!AS30</f>
        <v>0</v>
      </c>
      <c r="AT34" s="645">
        <f>Monitoreo!AT30</f>
        <v>-130</v>
      </c>
      <c r="AU34" s="651" t="str">
        <f>Monitoreo!AU30</f>
        <v>VENCIDO</v>
      </c>
      <c r="AV34" s="640">
        <v>45415</v>
      </c>
      <c r="AW34" s="645" t="s">
        <v>3755</v>
      </c>
      <c r="AX34" s="592" t="s">
        <v>3761</v>
      </c>
      <c r="AY34" s="645" t="s">
        <v>3215</v>
      </c>
      <c r="AZ34" s="642">
        <v>0</v>
      </c>
      <c r="BA34" s="645" t="s">
        <v>198</v>
      </c>
      <c r="BB34" s="645"/>
    </row>
    <row r="35" spans="1:54" ht="71.25" customHeight="1" thickBot="1" x14ac:dyDescent="0.3">
      <c r="A35" s="597" t="s">
        <v>3059</v>
      </c>
      <c r="B35" s="592" t="s">
        <v>3012</v>
      </c>
      <c r="C35" s="598" t="s">
        <v>3013</v>
      </c>
      <c r="D35" s="592" t="s">
        <v>3014</v>
      </c>
      <c r="E35" s="598" t="s">
        <v>84</v>
      </c>
      <c r="F35" s="591" t="s">
        <v>3012</v>
      </c>
      <c r="G35" s="591" t="s">
        <v>3015</v>
      </c>
      <c r="H35" s="599" t="s">
        <v>3013</v>
      </c>
      <c r="I35" s="600" t="s">
        <v>3014</v>
      </c>
      <c r="J35" s="600" t="s">
        <v>84</v>
      </c>
      <c r="K35" s="600" t="s">
        <v>84</v>
      </c>
      <c r="L35" s="592"/>
      <c r="M35" s="592"/>
      <c r="N35" s="592"/>
      <c r="O35" s="592" t="s">
        <v>6</v>
      </c>
      <c r="P35" s="591" t="s">
        <v>3049</v>
      </c>
      <c r="Q35" s="592" t="s">
        <v>3017</v>
      </c>
      <c r="R35" s="592">
        <v>2022</v>
      </c>
      <c r="S35" s="592" t="s">
        <v>3050</v>
      </c>
      <c r="T35" s="592" t="s">
        <v>3051</v>
      </c>
      <c r="U35" s="591" t="s">
        <v>3052</v>
      </c>
      <c r="V35" s="598" t="s">
        <v>3060</v>
      </c>
      <c r="W35" s="592">
        <v>2</v>
      </c>
      <c r="X35" s="592" t="s">
        <v>3061</v>
      </c>
      <c r="Y35" s="592" t="s">
        <v>3062</v>
      </c>
      <c r="Z35" s="592">
        <v>1</v>
      </c>
      <c r="AA35" s="592" t="s">
        <v>3063</v>
      </c>
      <c r="AB35" s="601">
        <v>44928</v>
      </c>
      <c r="AC35" s="601">
        <v>45199</v>
      </c>
      <c r="AD35" s="602"/>
      <c r="AE35" s="601" t="s">
        <v>64</v>
      </c>
      <c r="AF35" s="601" t="s">
        <v>64</v>
      </c>
      <c r="AG35" s="640">
        <v>45310</v>
      </c>
      <c r="AH35" s="605" t="s">
        <v>3064</v>
      </c>
      <c r="AI35" s="605" t="s">
        <v>3065</v>
      </c>
      <c r="AJ35" s="605" t="s">
        <v>2841</v>
      </c>
      <c r="AK35" s="644">
        <v>0.5</v>
      </c>
      <c r="AL35" s="645" t="s">
        <v>198</v>
      </c>
      <c r="AM35" s="605"/>
      <c r="AN35" s="651">
        <f>Monitoreo!AN31</f>
        <v>0</v>
      </c>
      <c r="AO35" s="651">
        <f>Monitoreo!AO31</f>
        <v>0</v>
      </c>
      <c r="AP35" s="651">
        <f>Monitoreo!AP31</f>
        <v>0</v>
      </c>
      <c r="AQ35" s="651">
        <f>Monitoreo!AQ31</f>
        <v>0</v>
      </c>
      <c r="AR35" s="651">
        <f>Monitoreo!AR31</f>
        <v>0</v>
      </c>
      <c r="AS35" s="651">
        <f>Monitoreo!AS31</f>
        <v>0</v>
      </c>
      <c r="AT35" s="645">
        <f>Monitoreo!AT31</f>
        <v>-130</v>
      </c>
      <c r="AU35" s="651" t="str">
        <f>Monitoreo!AU31</f>
        <v>VENCIDO</v>
      </c>
      <c r="AV35" s="640">
        <v>45415</v>
      </c>
      <c r="AW35" s="645" t="s">
        <v>3755</v>
      </c>
      <c r="AX35" s="592" t="s">
        <v>3063</v>
      </c>
      <c r="AY35" s="645" t="s">
        <v>3215</v>
      </c>
      <c r="AZ35" s="642">
        <v>0</v>
      </c>
      <c r="BA35" s="645" t="s">
        <v>198</v>
      </c>
      <c r="BB35" s="645"/>
    </row>
    <row r="36" spans="1:54" ht="71.25" hidden="1" customHeight="1" thickBot="1" x14ac:dyDescent="0.3">
      <c r="A36" s="597" t="s">
        <v>3066</v>
      </c>
      <c r="B36" s="592" t="s">
        <v>3067</v>
      </c>
      <c r="C36" s="598" t="s">
        <v>3068</v>
      </c>
      <c r="D36" s="592" t="s">
        <v>2604</v>
      </c>
      <c r="E36" s="598" t="s">
        <v>84</v>
      </c>
      <c r="F36" s="591" t="s">
        <v>2852</v>
      </c>
      <c r="G36" s="591" t="s">
        <v>2853</v>
      </c>
      <c r="H36" s="599" t="s">
        <v>3069</v>
      </c>
      <c r="I36" s="600" t="s">
        <v>2684</v>
      </c>
      <c r="J36" s="600" t="s">
        <v>2685</v>
      </c>
      <c r="K36" s="600" t="s">
        <v>2686</v>
      </c>
      <c r="L36" s="592" t="s">
        <v>3070</v>
      </c>
      <c r="M36" s="592" t="s">
        <v>3070</v>
      </c>
      <c r="N36" s="592" t="s">
        <v>3070</v>
      </c>
      <c r="O36" s="592" t="s">
        <v>7</v>
      </c>
      <c r="P36" s="591" t="s">
        <v>3071</v>
      </c>
      <c r="Q36" s="592">
        <v>75</v>
      </c>
      <c r="R36" s="592">
        <v>2023</v>
      </c>
      <c r="S36" s="592" t="s">
        <v>3072</v>
      </c>
      <c r="T36" s="592" t="s">
        <v>3073</v>
      </c>
      <c r="U36" s="591" t="s">
        <v>3074</v>
      </c>
      <c r="V36" s="598" t="s">
        <v>3075</v>
      </c>
      <c r="W36" s="592">
        <v>2</v>
      </c>
      <c r="X36" s="592" t="s">
        <v>3076</v>
      </c>
      <c r="Y36" s="592" t="s">
        <v>3077</v>
      </c>
      <c r="Z36" s="592">
        <v>1</v>
      </c>
      <c r="AA36" s="592" t="s">
        <v>3078</v>
      </c>
      <c r="AB36" s="601">
        <v>45108</v>
      </c>
      <c r="AC36" s="601">
        <v>45291</v>
      </c>
      <c r="AD36" s="602">
        <v>45313</v>
      </c>
      <c r="AE36" s="601" t="s">
        <v>64</v>
      </c>
      <c r="AF36" s="601" t="s">
        <v>64</v>
      </c>
      <c r="AG36" s="640">
        <v>45310</v>
      </c>
      <c r="AH36" s="605" t="s">
        <v>3079</v>
      </c>
      <c r="AI36" s="605" t="s">
        <v>1512</v>
      </c>
      <c r="AJ36" s="605" t="s">
        <v>481</v>
      </c>
      <c r="AK36" s="644">
        <v>1</v>
      </c>
      <c r="AL36" s="645" t="s">
        <v>49</v>
      </c>
      <c r="AM36" s="605"/>
      <c r="AN36" s="645" t="s">
        <v>2945</v>
      </c>
      <c r="AO36" s="645" t="s">
        <v>2945</v>
      </c>
      <c r="AP36" s="658" t="s">
        <v>84</v>
      </c>
      <c r="AQ36" s="658" t="s">
        <v>84</v>
      </c>
      <c r="AR36" s="642">
        <v>1</v>
      </c>
      <c r="AS36" s="645" t="s">
        <v>155</v>
      </c>
      <c r="AT36" s="645" t="s">
        <v>2946</v>
      </c>
      <c r="AU36" s="645" t="s">
        <v>2946</v>
      </c>
      <c r="AV36" s="658" t="s">
        <v>84</v>
      </c>
      <c r="AW36" s="645" t="s">
        <v>2945</v>
      </c>
      <c r="AX36" s="645" t="s">
        <v>2947</v>
      </c>
      <c r="AY36" s="658" t="s">
        <v>97</v>
      </c>
      <c r="AZ36" s="652">
        <v>1</v>
      </c>
      <c r="BA36" s="645" t="s">
        <v>49</v>
      </c>
      <c r="BB36" s="645"/>
    </row>
    <row r="37" spans="1:54" ht="71.25" customHeight="1" thickBot="1" x14ac:dyDescent="0.3">
      <c r="A37" s="597" t="s">
        <v>3080</v>
      </c>
      <c r="B37" s="592" t="s">
        <v>3067</v>
      </c>
      <c r="C37" s="598" t="s">
        <v>3068</v>
      </c>
      <c r="D37" s="592" t="s">
        <v>2604</v>
      </c>
      <c r="E37" s="598" t="s">
        <v>84</v>
      </c>
      <c r="F37" s="591" t="s">
        <v>3012</v>
      </c>
      <c r="G37" s="591" t="s">
        <v>3015</v>
      </c>
      <c r="H37" s="599" t="s">
        <v>3081</v>
      </c>
      <c r="I37" s="600" t="s">
        <v>3014</v>
      </c>
      <c r="J37" s="600" t="s">
        <v>84</v>
      </c>
      <c r="K37" s="600" t="s">
        <v>84</v>
      </c>
      <c r="L37" s="592" t="s">
        <v>3070</v>
      </c>
      <c r="M37" s="592" t="s">
        <v>3070</v>
      </c>
      <c r="N37" s="592" t="s">
        <v>3070</v>
      </c>
      <c r="O37" s="592" t="s">
        <v>7</v>
      </c>
      <c r="P37" s="591" t="s">
        <v>3082</v>
      </c>
      <c r="Q37" s="592">
        <v>75</v>
      </c>
      <c r="R37" s="592">
        <v>2023</v>
      </c>
      <c r="S37" s="592" t="s">
        <v>3072</v>
      </c>
      <c r="T37" s="592" t="s">
        <v>3073</v>
      </c>
      <c r="U37" s="591" t="s">
        <v>3083</v>
      </c>
      <c r="V37" s="598" t="s">
        <v>3084</v>
      </c>
      <c r="W37" s="592">
        <v>8</v>
      </c>
      <c r="X37" s="592" t="s">
        <v>3085</v>
      </c>
      <c r="Y37" s="592" t="s">
        <v>3086</v>
      </c>
      <c r="Z37" s="592">
        <v>1</v>
      </c>
      <c r="AA37" s="592" t="s">
        <v>3087</v>
      </c>
      <c r="AB37" s="601">
        <v>45078</v>
      </c>
      <c r="AC37" s="601">
        <v>45290</v>
      </c>
      <c r="AD37" s="602" t="s">
        <v>3070</v>
      </c>
      <c r="AE37" s="601" t="s">
        <v>64</v>
      </c>
      <c r="AF37" s="601" t="s">
        <v>64</v>
      </c>
      <c r="AG37" s="640">
        <v>45310</v>
      </c>
      <c r="AH37" s="605" t="s">
        <v>3088</v>
      </c>
      <c r="AI37" s="605" t="s">
        <v>3065</v>
      </c>
      <c r="AJ37" s="605" t="s">
        <v>2841</v>
      </c>
      <c r="AK37" s="644">
        <v>0.5</v>
      </c>
      <c r="AL37" s="645" t="s">
        <v>198</v>
      </c>
      <c r="AM37" s="605"/>
      <c r="AN37" s="651">
        <f>Monitoreo!AN32</f>
        <v>45362</v>
      </c>
      <c r="AO37" s="651" t="str">
        <f>Monitoreo!AO32</f>
        <v>Se realiza la actualización y oficialización del procedimiento 004 MANTENIMIENTO PREVENTIVO DE SOFTWARE Y HARDWARE  E-GTIC-PR-004</v>
      </c>
      <c r="AP37" s="651" t="str">
        <f>Monitoreo!AP32</f>
        <v>Procedimiento actualizado y correo de oficialización</v>
      </c>
      <c r="AQ37" s="651" t="str">
        <f>Monitoreo!AQ32</f>
        <v>N/A</v>
      </c>
      <c r="AR37" s="642">
        <f>Monitoreo!AR32</f>
        <v>1</v>
      </c>
      <c r="AS37" s="651" t="str">
        <f>Monitoreo!AS32</f>
        <v>CUMPLIMIENTO TOTAL</v>
      </c>
      <c r="AT37" s="645">
        <f>Monitoreo!AT32</f>
        <v>-39</v>
      </c>
      <c r="AU37" s="651" t="str">
        <f>Monitoreo!AU32</f>
        <v>VENCIDO</v>
      </c>
      <c r="AV37" s="640">
        <v>45415</v>
      </c>
      <c r="AW37" s="645" t="s">
        <v>3755</v>
      </c>
      <c r="AX37" s="592" t="s">
        <v>3087</v>
      </c>
      <c r="AY37" s="645" t="s">
        <v>3215</v>
      </c>
      <c r="AZ37" s="642">
        <v>0</v>
      </c>
      <c r="BA37" s="645" t="s">
        <v>198</v>
      </c>
      <c r="BB37" s="645"/>
    </row>
    <row r="38" spans="1:54" ht="43.5" customHeight="1" thickBot="1" x14ac:dyDescent="0.3">
      <c r="A38" s="597" t="s">
        <v>3089</v>
      </c>
      <c r="B38" s="592" t="s">
        <v>3067</v>
      </c>
      <c r="C38" s="598" t="s">
        <v>3068</v>
      </c>
      <c r="D38" s="592" t="s">
        <v>2604</v>
      </c>
      <c r="E38" s="598" t="s">
        <v>84</v>
      </c>
      <c r="F38" s="591" t="s">
        <v>2843</v>
      </c>
      <c r="G38" s="591" t="s">
        <v>2844</v>
      </c>
      <c r="H38" s="599" t="s">
        <v>2834</v>
      </c>
      <c r="I38" s="600" t="s">
        <v>2604</v>
      </c>
      <c r="J38" s="600" t="s">
        <v>3090</v>
      </c>
      <c r="K38" s="600" t="s">
        <v>2666</v>
      </c>
      <c r="L38" s="592" t="s">
        <v>3070</v>
      </c>
      <c r="M38" s="592" t="s">
        <v>3070</v>
      </c>
      <c r="N38" s="592" t="s">
        <v>3070</v>
      </c>
      <c r="O38" s="592" t="s">
        <v>7</v>
      </c>
      <c r="P38" s="591" t="s">
        <v>3091</v>
      </c>
      <c r="Q38" s="592">
        <v>75</v>
      </c>
      <c r="R38" s="592">
        <v>2023</v>
      </c>
      <c r="S38" s="592" t="s">
        <v>3092</v>
      </c>
      <c r="T38" s="592" t="s">
        <v>3093</v>
      </c>
      <c r="U38" s="591" t="s">
        <v>3094</v>
      </c>
      <c r="V38" s="598" t="s">
        <v>3095</v>
      </c>
      <c r="W38" s="592">
        <v>1</v>
      </c>
      <c r="X38" s="592" t="s">
        <v>3096</v>
      </c>
      <c r="Y38" s="592" t="s">
        <v>3097</v>
      </c>
      <c r="Z38" s="592">
        <v>1</v>
      </c>
      <c r="AA38" s="592" t="s">
        <v>3098</v>
      </c>
      <c r="AB38" s="601">
        <v>45078</v>
      </c>
      <c r="AC38" s="601">
        <v>45260</v>
      </c>
      <c r="AD38" s="602" t="s">
        <v>3070</v>
      </c>
      <c r="AE38" s="601" t="s">
        <v>64</v>
      </c>
      <c r="AF38" s="601" t="s">
        <v>64</v>
      </c>
      <c r="AG38" s="640">
        <v>45274</v>
      </c>
      <c r="AH38" s="605" t="s">
        <v>2866</v>
      </c>
      <c r="AI38" s="605" t="s">
        <v>3099</v>
      </c>
      <c r="AJ38" s="605" t="s">
        <v>2841</v>
      </c>
      <c r="AK38" s="644">
        <v>0</v>
      </c>
      <c r="AL38" s="645" t="s">
        <v>198</v>
      </c>
      <c r="AM38" s="605"/>
      <c r="AN38" s="640">
        <f>Monitoreo!AN33</f>
        <v>45362</v>
      </c>
      <c r="AO38" s="651" t="str">
        <f>Monitoreo!AO33</f>
        <v>Se realizó la actualización del procedimiento Baja de Bienes Devolutivos Elementos de Consumo Controlado o de Consumo en Bodega A-GIAE-PR-001, el cual fue oficializado el día 27/02/2024, en la cual, se incluyó la definición clara del Certificado de Destinación Final dentro del glosario.
Se socializó mediante correo electrónico el día 7/03/2024.
Resultado del indicador: ((1/1)*100%)=100%
Análisis del indicador:Se realizó actualización del procedimiento Baja de Bienes Devolutivos Elementos de Consumo Controlado o de Consumo en Bodega A-GIAE-PR-001, conforme a lo programado.
Estado: La actividad se encuentra finalizada</v>
      </c>
      <c r="AP38" s="651" t="str">
        <f>Monitoreo!AP33</f>
        <v xml:space="preserve">Procedimiento Baja de Bienes Devolutivos Elementos de Consumo Controlado o de Consumo en Bodega A-GIAE-PR-001 
Correo oficialización Baja de Bienes Devolutivos Elementos de Consumo Controlado o de Consumo en Bodega A-GIAE-PR-001 
Correo socialización Baja de Bienes Devolutivos Elementos de Consumo Controlado o de Consumo en Bodega A-GIAE-PR-001 </v>
      </c>
      <c r="AQ38" s="651" t="str">
        <f>Monitoreo!AQ33</f>
        <v>N/A</v>
      </c>
      <c r="AR38" s="642">
        <f>Monitoreo!AR33</f>
        <v>1</v>
      </c>
      <c r="AS38" s="651" t="str">
        <f>Monitoreo!AS33</f>
        <v>CUMPLIMIENTO TOTAL</v>
      </c>
      <c r="AT38" s="645">
        <f>Monitoreo!AT33</f>
        <v>-69</v>
      </c>
      <c r="AU38" s="651" t="str">
        <f>Monitoreo!AU33</f>
        <v>VENCIDO</v>
      </c>
      <c r="AV38" s="640">
        <v>45365</v>
      </c>
      <c r="AW38" s="645" t="s">
        <v>3762</v>
      </c>
      <c r="AX38" s="645" t="s">
        <v>1512</v>
      </c>
      <c r="AY38" s="645" t="s">
        <v>3326</v>
      </c>
      <c r="AZ38" s="642">
        <v>1</v>
      </c>
      <c r="BA38" s="678" t="s">
        <v>49</v>
      </c>
      <c r="BB38" s="645"/>
    </row>
    <row r="39" spans="1:54" ht="129.75" customHeight="1" thickBot="1" x14ac:dyDescent="0.3">
      <c r="A39" s="597" t="s">
        <v>3100</v>
      </c>
      <c r="B39" s="592" t="s">
        <v>3067</v>
      </c>
      <c r="C39" s="598" t="s">
        <v>3068</v>
      </c>
      <c r="D39" s="592" t="s">
        <v>2604</v>
      </c>
      <c r="E39" s="598" t="s">
        <v>84</v>
      </c>
      <c r="F39" s="591" t="s">
        <v>2843</v>
      </c>
      <c r="G39" s="591" t="s">
        <v>2844</v>
      </c>
      <c r="H39" s="599" t="s">
        <v>2834</v>
      </c>
      <c r="I39" s="600" t="s">
        <v>2604</v>
      </c>
      <c r="J39" s="600" t="s">
        <v>3090</v>
      </c>
      <c r="K39" s="600" t="s">
        <v>2666</v>
      </c>
      <c r="L39" s="592" t="s">
        <v>3070</v>
      </c>
      <c r="M39" s="592" t="s">
        <v>3070</v>
      </c>
      <c r="N39" s="592" t="s">
        <v>3070</v>
      </c>
      <c r="O39" s="592" t="s">
        <v>7</v>
      </c>
      <c r="P39" s="591" t="s">
        <v>1938</v>
      </c>
      <c r="Q39" s="592">
        <v>75</v>
      </c>
      <c r="R39" s="592">
        <v>2023</v>
      </c>
      <c r="S39" s="592" t="s">
        <v>3101</v>
      </c>
      <c r="T39" s="592" t="s">
        <v>3102</v>
      </c>
      <c r="U39" s="591" t="s">
        <v>3103</v>
      </c>
      <c r="V39" s="598" t="s">
        <v>3104</v>
      </c>
      <c r="W39" s="592">
        <v>1</v>
      </c>
      <c r="X39" s="592" t="s">
        <v>3105</v>
      </c>
      <c r="Y39" s="592" t="s">
        <v>3106</v>
      </c>
      <c r="Z39" s="592">
        <v>1</v>
      </c>
      <c r="AA39" s="592" t="s">
        <v>3107</v>
      </c>
      <c r="AB39" s="601">
        <v>45078</v>
      </c>
      <c r="AC39" s="601">
        <v>45260</v>
      </c>
      <c r="AD39" s="602" t="s">
        <v>3070</v>
      </c>
      <c r="AE39" s="601" t="s">
        <v>64</v>
      </c>
      <c r="AF39" s="601" t="s">
        <v>64</v>
      </c>
      <c r="AG39" s="640">
        <v>45274</v>
      </c>
      <c r="AH39" s="605" t="s">
        <v>2866</v>
      </c>
      <c r="AI39" s="605" t="s">
        <v>3108</v>
      </c>
      <c r="AJ39" s="605" t="s">
        <v>2841</v>
      </c>
      <c r="AK39" s="644">
        <v>0</v>
      </c>
      <c r="AL39" s="645" t="s">
        <v>198</v>
      </c>
      <c r="AM39" s="605"/>
      <c r="AN39" s="640">
        <f>Monitoreo!AN34</f>
        <v>45399</v>
      </c>
      <c r="AO39" s="651" t="str">
        <f>Monitoreo!AO34</f>
        <v>Se actualizó el Instructivo Control de Bienes Devolutivos A-GIAE-IN-005, el día 15/04/2024, en que se definió la actividad a seguir en caso de que no haya faltantes ni sobrantes (página 7). Se socializó mediante correo electrónico el día 15/04/2024.
Resultado del indicador: ((1/1)*100%)=100%
Análisis del indicador:Se realizó actualización, oficialización y socialización del Instructivo Control de Bienes Devolutivos A-GIAE-IN-005, conforme a lo programado.
Estado: La actividad se encuentra finalizada</v>
      </c>
      <c r="AP39" s="651" t="str">
        <f>Monitoreo!AP34</f>
        <v>Instructivo Control de Bienes Devolutivos A-GIAE-IN-005
Correo oficialización Instructivo Control de Bienes Devolutivos A-GIAE-IN-005
Correo socialización Instructivo Control de Bienes Devolutivos A-GIAE-IN-005</v>
      </c>
      <c r="AQ39" s="651" t="str">
        <f>Monitoreo!AQ34</f>
        <v>N/A</v>
      </c>
      <c r="AR39" s="642">
        <f>Monitoreo!AR34</f>
        <v>1</v>
      </c>
      <c r="AS39" s="651" t="str">
        <f>Monitoreo!AS34</f>
        <v>Se evidencia en la pagina 7 del instructivo A-GIAE-IN-005 - CONTROL DE BIENES DEVOLUTIVOS Y/O  ELEMENTOS CONSUMO CONTROLADO EN  SERVICIO, las acciones en cado de no registrar novedad en este caso sobrantes o faltantes
La acción queda al 100%</v>
      </c>
      <c r="AT39" s="645">
        <f>Monitoreo!AT34</f>
        <v>-69</v>
      </c>
      <c r="AU39" s="651" t="str">
        <f>Monitoreo!AU34</f>
        <v>VENCIDO</v>
      </c>
      <c r="AV39" s="640">
        <v>45410</v>
      </c>
      <c r="AW39" s="645" t="s">
        <v>3763</v>
      </c>
      <c r="AX39" s="645" t="s">
        <v>1512</v>
      </c>
      <c r="AY39" s="645" t="s">
        <v>3754</v>
      </c>
      <c r="AZ39" s="642">
        <v>1</v>
      </c>
      <c r="BA39" s="645" t="s">
        <v>49</v>
      </c>
      <c r="BB39" s="645"/>
    </row>
    <row r="40" spans="1:54" ht="23.45" hidden="1" customHeight="1" thickBot="1" x14ac:dyDescent="0.3">
      <c r="A40" s="597" t="s">
        <v>3109</v>
      </c>
      <c r="B40" s="592" t="s">
        <v>3067</v>
      </c>
      <c r="C40" s="598" t="s">
        <v>3068</v>
      </c>
      <c r="D40" s="592" t="s">
        <v>2604</v>
      </c>
      <c r="E40" s="598" t="s">
        <v>84</v>
      </c>
      <c r="F40" s="591" t="s">
        <v>2843</v>
      </c>
      <c r="G40" s="591" t="s">
        <v>2844</v>
      </c>
      <c r="H40" s="599" t="s">
        <v>2834</v>
      </c>
      <c r="I40" s="600" t="s">
        <v>2604</v>
      </c>
      <c r="J40" s="600" t="s">
        <v>3090</v>
      </c>
      <c r="K40" s="600" t="s">
        <v>2666</v>
      </c>
      <c r="L40" s="592" t="s">
        <v>3070</v>
      </c>
      <c r="M40" s="592" t="s">
        <v>3070</v>
      </c>
      <c r="N40" s="592" t="s">
        <v>3070</v>
      </c>
      <c r="O40" s="592" t="s">
        <v>7</v>
      </c>
      <c r="P40" s="591" t="s">
        <v>3110</v>
      </c>
      <c r="Q40" s="592">
        <v>75</v>
      </c>
      <c r="R40" s="592">
        <v>2023</v>
      </c>
      <c r="S40" s="592" t="s">
        <v>3111</v>
      </c>
      <c r="T40" s="592" t="s">
        <v>3112</v>
      </c>
      <c r="U40" s="591" t="s">
        <v>3113</v>
      </c>
      <c r="V40" s="598" t="s">
        <v>3114</v>
      </c>
      <c r="W40" s="592">
        <v>1</v>
      </c>
      <c r="X40" s="592" t="s">
        <v>3115</v>
      </c>
      <c r="Y40" s="592" t="s">
        <v>3116</v>
      </c>
      <c r="Z40" s="592">
        <v>1</v>
      </c>
      <c r="AA40" s="592" t="s">
        <v>3117</v>
      </c>
      <c r="AB40" s="601">
        <v>45078</v>
      </c>
      <c r="AC40" s="601">
        <v>45260</v>
      </c>
      <c r="AD40" s="602" t="s">
        <v>3070</v>
      </c>
      <c r="AE40" s="601" t="s">
        <v>64</v>
      </c>
      <c r="AF40" s="601" t="s">
        <v>64</v>
      </c>
      <c r="AG40" s="640">
        <v>45274</v>
      </c>
      <c r="AH40" s="605" t="s">
        <v>2866</v>
      </c>
      <c r="AI40" s="605" t="s">
        <v>3118</v>
      </c>
      <c r="AJ40" s="605" t="s">
        <v>2841</v>
      </c>
      <c r="AK40" s="644">
        <v>0</v>
      </c>
      <c r="AL40" s="645" t="s">
        <v>198</v>
      </c>
      <c r="AM40" s="605"/>
      <c r="AN40" s="640">
        <f>Monitoreo!AN35</f>
        <v>45337</v>
      </c>
      <c r="AO40" s="651" t="str">
        <f>Monitoreo!AO35</f>
        <v xml:space="preserve">PRIMER SEGUIMIENTO 2024: Se realizó la actualización y socialización de los procedimientos Baja de elementos de consumo, consumo controlado o bienes devolutivos por responsabilidad A-GIAE-PR-006, el día 10/01/2024 y Reclasificación de bienes devolutivos a consumo controlado" A-GIAE-PR-007, el día 12/01/2024, con el fin de unificar los conceptos mencionados en los mismos, especialmente el concepto relacionado con la definición de los elementos de consumo controlado. 
Resultado del indicador: ((1/1)*100%)=100%
Análisis del indicador:Se realizó actualización de los procedimientos Baja de elementos de consumo, consumo controlado o bienes devolutivos por responsabilidad" A-GIAE-PR-006 y Reclasificación de bienes devolutivos a consumo controlado" A-GIAE-PR-007, conforme a lo programado.
Estado: La actividad se encuentra finalizada
</v>
      </c>
      <c r="AP40" s="651" t="str">
        <f>Monitoreo!AP35</f>
        <v>Procedimientos Baja de elementos de consumo, consumo controlado o bienes devolutivos por responsabilidad A-GIAE-PR-006
Procedimiento Reclasificación de bienes devolutivos a consumo controlado" A-GIAE-PR-007
Correo oficialización Baja de elementos de consumo, consumo controlado o bienes devolutivos por responsabilidad A-GIAE-PR-006
Correo oficialización Reclasificación de bienes devolutivos a consumo controlado" A-GIAE-PR-007
Correo socialización procedimientos</v>
      </c>
      <c r="AQ40" s="651" t="str">
        <f>Monitoreo!AQ35</f>
        <v>Ninguna</v>
      </c>
      <c r="AR40" s="642">
        <f>Monitoreo!AR35</f>
        <v>1</v>
      </c>
      <c r="AS40" s="651" t="str">
        <f>Monitoreo!AS35</f>
        <v>CUMPLIMIENTO TOTAL</v>
      </c>
      <c r="AT40" s="645">
        <f>Monitoreo!AT35</f>
        <v>-69</v>
      </c>
      <c r="AU40" s="651" t="str">
        <f>Monitoreo!AU35</f>
        <v>VENCIDO</v>
      </c>
      <c r="AV40" s="640">
        <v>45341</v>
      </c>
      <c r="AW40" s="672" t="s">
        <v>3764</v>
      </c>
      <c r="AX40" s="645" t="s">
        <v>1512</v>
      </c>
      <c r="AY40" s="645" t="s">
        <v>481</v>
      </c>
      <c r="AZ40" s="642">
        <v>1</v>
      </c>
      <c r="BA40" s="671" t="s">
        <v>49</v>
      </c>
      <c r="BB40" s="645"/>
    </row>
    <row r="41" spans="1:54" ht="153" hidden="1" customHeight="1" thickBot="1" x14ac:dyDescent="0.3">
      <c r="A41" s="597" t="s">
        <v>3119</v>
      </c>
      <c r="B41" s="592" t="s">
        <v>3067</v>
      </c>
      <c r="C41" s="598" t="s">
        <v>3068</v>
      </c>
      <c r="D41" s="592" t="s">
        <v>2604</v>
      </c>
      <c r="E41" s="598" t="s">
        <v>84</v>
      </c>
      <c r="F41" s="591" t="s">
        <v>2832</v>
      </c>
      <c r="G41" s="591" t="s">
        <v>2833</v>
      </c>
      <c r="H41" s="599" t="s">
        <v>2834</v>
      </c>
      <c r="I41" s="600" t="s">
        <v>2604</v>
      </c>
      <c r="J41" s="600" t="s">
        <v>3090</v>
      </c>
      <c r="K41" s="600" t="s">
        <v>2666</v>
      </c>
      <c r="L41" s="592" t="s">
        <v>3070</v>
      </c>
      <c r="M41" s="592" t="s">
        <v>3070</v>
      </c>
      <c r="N41" s="592" t="s">
        <v>3070</v>
      </c>
      <c r="O41" s="592" t="s">
        <v>7</v>
      </c>
      <c r="P41" s="591" t="s">
        <v>3120</v>
      </c>
      <c r="Q41" s="592">
        <v>75</v>
      </c>
      <c r="R41" s="592">
        <v>2023</v>
      </c>
      <c r="S41" s="592" t="s">
        <v>3121</v>
      </c>
      <c r="T41" s="592" t="s">
        <v>3122</v>
      </c>
      <c r="U41" s="591" t="s">
        <v>3123</v>
      </c>
      <c r="V41" s="598" t="s">
        <v>3124</v>
      </c>
      <c r="W41" s="592">
        <v>1</v>
      </c>
      <c r="X41" s="592" t="s">
        <v>3125</v>
      </c>
      <c r="Y41" s="592" t="s">
        <v>3126</v>
      </c>
      <c r="Z41" s="592">
        <v>1</v>
      </c>
      <c r="AA41" s="592" t="s">
        <v>3127</v>
      </c>
      <c r="AB41" s="601">
        <v>45078</v>
      </c>
      <c r="AC41" s="601">
        <v>45289</v>
      </c>
      <c r="AD41" s="602" t="s">
        <v>3070</v>
      </c>
      <c r="AE41" s="601" t="s">
        <v>64</v>
      </c>
      <c r="AF41" s="601" t="s">
        <v>64</v>
      </c>
      <c r="AG41" s="640">
        <v>45295</v>
      </c>
      <c r="AH41" s="605" t="s">
        <v>3128</v>
      </c>
      <c r="AI41" s="605" t="s">
        <v>3129</v>
      </c>
      <c r="AJ41" s="605" t="s">
        <v>481</v>
      </c>
      <c r="AK41" s="644">
        <v>0</v>
      </c>
      <c r="AL41" s="645" t="s">
        <v>198</v>
      </c>
      <c r="AM41" s="605"/>
      <c r="AN41" s="640">
        <f>Monitoreo!AN36</f>
        <v>45337</v>
      </c>
      <c r="AO41" s="651" t="str">
        <f>Monitoreo!AO36</f>
        <v xml:space="preserve">PRIMER SEGUIMIENTO 2024: El día 6/11/2023 se realizó verificación con participación de la Gerencia de Recursos Físicos y Gestión Documental, con el fin de validar el estado de los formatos CONTROL DE INSPECCIÓN Y EJECUCIÓN  DE MANTENIMIENTO DE BIENES E INFRAESTRUCTURA A-GAMB-FT-007 diligenciados por el proceso durante el 2023, para que éstos cumplan con lo dispuesto por gestión documental. Se verificó que contaran con las firmas requeridas, que estuviesen correctamente diligenciados y se subsanaron los que no se encontraban en correcto estado, se verificó que se encontraran correctamente archivados.
Resultado del indicador: (1/1)*100=100%
Analisis del indicador: Se realizó verificación del estado de los formatos A-GAMB-FT-007 en conjunto con el proceso de gestión documental, conforme a lo programado. Se reporta un avance en la meta del 100%.
Estado: La actividad se encuentra finalizada
</v>
      </c>
      <c r="AP41" s="651" t="str">
        <f>Monitoreo!AP36</f>
        <v>Acta de verificación del estado de los formatos A-GAMB-FT-007 diligenciados por el proceso durante el 2023
Formatos Control de Inspección y Ejecución de Mantenimiento de Bienes e Infraestructura A-GAMB-FT-007 ajustados</v>
      </c>
      <c r="AQ41" s="651" t="str">
        <f>Monitoreo!AQ36</f>
        <v>Ninguna</v>
      </c>
      <c r="AR41" s="642">
        <f>Monitoreo!AR36</f>
        <v>1</v>
      </c>
      <c r="AS41" s="651" t="str">
        <f>Monitoreo!AS36</f>
        <v>CUMPLIMIENTO TOTAL</v>
      </c>
      <c r="AT41" s="645">
        <f>Monitoreo!AT36</f>
        <v>-40</v>
      </c>
      <c r="AU41" s="651" t="str">
        <f>Monitoreo!AU36</f>
        <v>VENCIDO</v>
      </c>
      <c r="AV41" s="640">
        <v>45341</v>
      </c>
      <c r="AW41" s="672" t="s">
        <v>3765</v>
      </c>
      <c r="AX41" s="645" t="s">
        <v>1512</v>
      </c>
      <c r="AY41" s="645" t="s">
        <v>481</v>
      </c>
      <c r="AZ41" s="642">
        <v>1</v>
      </c>
      <c r="BA41" s="671" t="s">
        <v>49</v>
      </c>
      <c r="BB41" s="645"/>
    </row>
    <row r="42" spans="1:54" ht="213.75" customHeight="1" thickBot="1" x14ac:dyDescent="0.3">
      <c r="A42" s="597" t="s">
        <v>3130</v>
      </c>
      <c r="B42" s="592" t="s">
        <v>3067</v>
      </c>
      <c r="C42" s="598" t="s">
        <v>3068</v>
      </c>
      <c r="D42" s="592" t="s">
        <v>2604</v>
      </c>
      <c r="E42" s="598" t="s">
        <v>84</v>
      </c>
      <c r="F42" s="591" t="s">
        <v>2832</v>
      </c>
      <c r="G42" s="591" t="s">
        <v>2833</v>
      </c>
      <c r="H42" s="599" t="s">
        <v>2834</v>
      </c>
      <c r="I42" s="600" t="s">
        <v>2604</v>
      </c>
      <c r="J42" s="600" t="s">
        <v>3090</v>
      </c>
      <c r="K42" s="600" t="s">
        <v>2666</v>
      </c>
      <c r="L42" s="592" t="s">
        <v>3070</v>
      </c>
      <c r="M42" s="592" t="s">
        <v>3070</v>
      </c>
      <c r="N42" s="592" t="s">
        <v>3070</v>
      </c>
      <c r="O42" s="592" t="s">
        <v>7</v>
      </c>
      <c r="P42" s="591" t="s">
        <v>3131</v>
      </c>
      <c r="Q42" s="592">
        <v>75</v>
      </c>
      <c r="R42" s="592">
        <v>2023</v>
      </c>
      <c r="S42" s="592" t="s">
        <v>3132</v>
      </c>
      <c r="T42" s="592" t="s">
        <v>3133</v>
      </c>
      <c r="U42" s="591" t="s">
        <v>3134</v>
      </c>
      <c r="V42" s="598" t="s">
        <v>3135</v>
      </c>
      <c r="W42" s="592">
        <v>2</v>
      </c>
      <c r="X42" s="592" t="s">
        <v>3136</v>
      </c>
      <c r="Y42" s="592" t="s">
        <v>3137</v>
      </c>
      <c r="Z42" s="592">
        <v>1</v>
      </c>
      <c r="AA42" s="592" t="s">
        <v>3138</v>
      </c>
      <c r="AB42" s="601">
        <v>45078</v>
      </c>
      <c r="AC42" s="601">
        <v>45289</v>
      </c>
      <c r="AD42" s="602" t="s">
        <v>3070</v>
      </c>
      <c r="AE42" s="601" t="s">
        <v>64</v>
      </c>
      <c r="AF42" s="601" t="s">
        <v>64</v>
      </c>
      <c r="AG42" s="640">
        <v>45295</v>
      </c>
      <c r="AH42" s="605" t="s">
        <v>3139</v>
      </c>
      <c r="AI42" s="605" t="s">
        <v>3140</v>
      </c>
      <c r="AJ42" s="605" t="s">
        <v>3141</v>
      </c>
      <c r="AK42" s="644">
        <v>0.5</v>
      </c>
      <c r="AL42" s="645" t="s">
        <v>198</v>
      </c>
      <c r="AM42" s="605"/>
      <c r="AN42" s="651">
        <f>Monitoreo!AN37</f>
        <v>45400</v>
      </c>
      <c r="AO42" s="651" t="str">
        <f>Monitoreo!AO37</f>
        <v>A través de memorando con radicado 2023IE5424 del 28/09/2023, se envió a la gerencia de Contratación, el informe técnico y el plan de trabajo en el cual se definieron las acciones respecto a la afectación de las pólizas de calidad y estabilidad de las obras de las UPIS Bosa y Conservatorio,
Resultado del indicador: ((1/1)*100%)=100%
Análisis del indicador: Se elaboró plan de trabajo en el que se definieron las acciones respecto a la afectación de las pólizas de calidad y estabilidad de las obras de las UPIS Bosa y onservatorio, conforme a lo programado.
Estado de la actividad: La actividad se encuentra finalizada.</v>
      </c>
      <c r="AP42" s="651" t="str">
        <f>Monitoreo!AP37</f>
        <v>Memorando y plan de trabajo</v>
      </c>
      <c r="AQ42" s="651" t="str">
        <f>Monitoreo!AQ37</f>
        <v>Ninguna</v>
      </c>
      <c r="AR42" s="642">
        <f>Monitoreo!AR37</f>
        <v>1</v>
      </c>
      <c r="AS42" s="651" t="str">
        <f>Monitoreo!AS37</f>
        <v>Se evidencia memorando con plan de trabajo con fecha del 28/03/2023
La acción queda al 100%</v>
      </c>
      <c r="AT42" s="645">
        <f>Monitoreo!AT37</f>
        <v>-40</v>
      </c>
      <c r="AU42" s="651" t="str">
        <f>Monitoreo!AU37</f>
        <v>VENCIDO</v>
      </c>
      <c r="AV42" s="640">
        <v>45410</v>
      </c>
      <c r="AW42" s="645" t="s">
        <v>3766</v>
      </c>
      <c r="AX42" s="645" t="s">
        <v>1512</v>
      </c>
      <c r="AY42" s="645" t="s">
        <v>3754</v>
      </c>
      <c r="AZ42" s="642">
        <v>1</v>
      </c>
      <c r="BA42" s="645" t="s">
        <v>49</v>
      </c>
      <c r="BB42" s="645"/>
    </row>
    <row r="43" spans="1:54" ht="23.45" hidden="1" customHeight="1" thickBot="1" x14ac:dyDescent="0.3">
      <c r="A43" s="597" t="s">
        <v>3142</v>
      </c>
      <c r="B43" s="592" t="s">
        <v>3067</v>
      </c>
      <c r="C43" s="598" t="s">
        <v>3068</v>
      </c>
      <c r="D43" s="592" t="s">
        <v>2604</v>
      </c>
      <c r="E43" s="598" t="s">
        <v>84</v>
      </c>
      <c r="F43" s="591" t="s">
        <v>2805</v>
      </c>
      <c r="G43" s="591" t="s">
        <v>2806</v>
      </c>
      <c r="H43" s="599" t="s">
        <v>3143</v>
      </c>
      <c r="I43" s="600" t="s">
        <v>2770</v>
      </c>
      <c r="J43" s="600" t="s">
        <v>2808</v>
      </c>
      <c r="K43" s="600" t="s">
        <v>2772</v>
      </c>
      <c r="L43" s="592" t="s">
        <v>3070</v>
      </c>
      <c r="M43" s="592" t="s">
        <v>3070</v>
      </c>
      <c r="N43" s="592" t="s">
        <v>3070</v>
      </c>
      <c r="O43" s="592" t="s">
        <v>7</v>
      </c>
      <c r="P43" s="591" t="s">
        <v>3144</v>
      </c>
      <c r="Q43" s="592">
        <v>75</v>
      </c>
      <c r="R43" s="592">
        <v>2023</v>
      </c>
      <c r="S43" s="592" t="s">
        <v>3145</v>
      </c>
      <c r="T43" s="592" t="s">
        <v>3146</v>
      </c>
      <c r="U43" s="591" t="s">
        <v>3147</v>
      </c>
      <c r="V43" s="598" t="s">
        <v>3148</v>
      </c>
      <c r="W43" s="592">
        <v>4</v>
      </c>
      <c r="X43" s="592" t="s">
        <v>3149</v>
      </c>
      <c r="Y43" s="592" t="s">
        <v>3150</v>
      </c>
      <c r="Z43" s="592">
        <v>1</v>
      </c>
      <c r="AA43" s="592" t="s">
        <v>3151</v>
      </c>
      <c r="AB43" s="601">
        <v>45078</v>
      </c>
      <c r="AC43" s="601">
        <v>45306</v>
      </c>
      <c r="AD43" s="602">
        <v>45313</v>
      </c>
      <c r="AE43" s="601" t="s">
        <v>64</v>
      </c>
      <c r="AF43" s="601" t="s">
        <v>64</v>
      </c>
      <c r="AG43" s="640">
        <v>45310</v>
      </c>
      <c r="AH43" s="605" t="s">
        <v>3152</v>
      </c>
      <c r="AI43" s="605" t="s">
        <v>1512</v>
      </c>
      <c r="AJ43" s="605" t="s">
        <v>481</v>
      </c>
      <c r="AK43" s="644">
        <v>1</v>
      </c>
      <c r="AL43" s="645" t="s">
        <v>49</v>
      </c>
      <c r="AM43" s="605"/>
      <c r="AN43" s="645" t="s">
        <v>2945</v>
      </c>
      <c r="AO43" s="645" t="s">
        <v>2945</v>
      </c>
      <c r="AP43" s="658" t="s">
        <v>84</v>
      </c>
      <c r="AQ43" s="658" t="s">
        <v>84</v>
      </c>
      <c r="AR43" s="642">
        <v>1</v>
      </c>
      <c r="AS43" s="645" t="s">
        <v>155</v>
      </c>
      <c r="AT43" s="645" t="s">
        <v>2946</v>
      </c>
      <c r="AU43" s="645" t="s">
        <v>2946</v>
      </c>
      <c r="AV43" s="658" t="s">
        <v>84</v>
      </c>
      <c r="AW43" s="645" t="s">
        <v>2945</v>
      </c>
      <c r="AX43" s="645" t="s">
        <v>2947</v>
      </c>
      <c r="AY43" s="658" t="s">
        <v>97</v>
      </c>
      <c r="AZ43" s="652">
        <v>1</v>
      </c>
      <c r="BA43" s="645" t="s">
        <v>49</v>
      </c>
      <c r="BB43" s="645"/>
    </row>
    <row r="44" spans="1:54" ht="23.45" hidden="1" customHeight="1" thickBot="1" x14ac:dyDescent="0.3">
      <c r="A44" s="597" t="s">
        <v>3153</v>
      </c>
      <c r="B44" s="592" t="s">
        <v>3067</v>
      </c>
      <c r="C44" s="598" t="s">
        <v>3068</v>
      </c>
      <c r="D44" s="592" t="s">
        <v>2604</v>
      </c>
      <c r="E44" s="598" t="s">
        <v>70</v>
      </c>
      <c r="F44" s="591" t="s">
        <v>3154</v>
      </c>
      <c r="G44" s="591" t="s">
        <v>2833</v>
      </c>
      <c r="H44" s="599" t="s">
        <v>2834</v>
      </c>
      <c r="I44" s="600" t="s">
        <v>2604</v>
      </c>
      <c r="J44" s="600" t="s">
        <v>3090</v>
      </c>
      <c r="K44" s="600" t="s">
        <v>2666</v>
      </c>
      <c r="L44" s="592" t="s">
        <v>3070</v>
      </c>
      <c r="M44" s="592" t="s">
        <v>3070</v>
      </c>
      <c r="N44" s="592" t="s">
        <v>3070</v>
      </c>
      <c r="O44" s="592" t="s">
        <v>7</v>
      </c>
      <c r="P44" s="591" t="s">
        <v>3155</v>
      </c>
      <c r="Q44" s="592">
        <v>75</v>
      </c>
      <c r="R44" s="592">
        <v>2023</v>
      </c>
      <c r="S44" s="592" t="s">
        <v>3156</v>
      </c>
      <c r="T44" s="592" t="s">
        <v>3157</v>
      </c>
      <c r="U44" s="591" t="s">
        <v>3158</v>
      </c>
      <c r="V44" s="598" t="s">
        <v>3159</v>
      </c>
      <c r="W44" s="592">
        <v>2</v>
      </c>
      <c r="X44" s="592" t="s">
        <v>3136</v>
      </c>
      <c r="Y44" s="592" t="s">
        <v>3160</v>
      </c>
      <c r="Z44" s="592">
        <v>1</v>
      </c>
      <c r="AA44" s="592" t="s">
        <v>3161</v>
      </c>
      <c r="AB44" s="601">
        <v>45170</v>
      </c>
      <c r="AC44" s="601">
        <v>45289</v>
      </c>
      <c r="AD44" s="602" t="s">
        <v>3070</v>
      </c>
      <c r="AE44" s="601" t="s">
        <v>64</v>
      </c>
      <c r="AF44" s="601" t="s">
        <v>64</v>
      </c>
      <c r="AG44" s="640">
        <v>45310</v>
      </c>
      <c r="AH44" s="605" t="s">
        <v>2897</v>
      </c>
      <c r="AI44" s="605" t="s">
        <v>2898</v>
      </c>
      <c r="AJ44" s="605" t="s">
        <v>2841</v>
      </c>
      <c r="AK44" s="644">
        <v>0</v>
      </c>
      <c r="AL44" s="645" t="s">
        <v>198</v>
      </c>
      <c r="AM44" s="605"/>
      <c r="AN44" s="640">
        <f>Monitoreo!AN38</f>
        <v>45337</v>
      </c>
      <c r="AO44" s="651" t="str">
        <f>Monitoreo!AO38</f>
        <v>PRIMER SEGUIMIENTO 2024: Se realizó reunión el día 18/12/2023 entre la Gerencia de Recursos Físicos y la Oficina Jurídica, en la cual se elaboró el Plan de Trabajo en que se establecieron las acciones a realizar, respecto a la disposición de los predios El Cuja, El Tuparro y La Vega. El plan de trabajo se encuentra dentro del acta de la reunión mencionada. 
Resultado del indicador: (1/1)*100=100%
Analisis del indicador: Se elaboró plan de trabajo para definir acciones respecto a la disposición de los predios El Cuja, El Tuparro y La Vega, conforme a lo programado. Se reporta un avance en la meta del 100%.
Estado: La actividad se encuentra finalizada.</v>
      </c>
      <c r="AP44" s="651" t="str">
        <f>Monitoreo!AP38</f>
        <v>Acta de reunión y plan de trabajo disposición predios El Cuja, El Tuparro y La vega.</v>
      </c>
      <c r="AQ44" s="651" t="str">
        <f>Monitoreo!AQ38</f>
        <v>Se cumple con los productos propuestos</v>
      </c>
      <c r="AR44" s="642">
        <f>Monitoreo!AR38</f>
        <v>1</v>
      </c>
      <c r="AS44" s="651" t="str">
        <f>Monitoreo!AS38</f>
        <v>CUMPLIMIENTO TOTAL</v>
      </c>
      <c r="AT44" s="645">
        <f>Monitoreo!AT38</f>
        <v>-40</v>
      </c>
      <c r="AU44" s="651" t="str">
        <f>Monitoreo!AU38</f>
        <v>VENCIDO</v>
      </c>
      <c r="AV44" s="640">
        <v>45341</v>
      </c>
      <c r="AW44" s="672" t="s">
        <v>3767</v>
      </c>
      <c r="AX44" s="645" t="s">
        <v>1512</v>
      </c>
      <c r="AY44" s="645" t="s">
        <v>481</v>
      </c>
      <c r="AZ44" s="642">
        <v>1</v>
      </c>
      <c r="BA44" s="671" t="s">
        <v>49</v>
      </c>
      <c r="BB44" s="645"/>
    </row>
    <row r="45" spans="1:54" ht="23.45" hidden="1" customHeight="1" thickBot="1" x14ac:dyDescent="0.3">
      <c r="A45" s="597" t="s">
        <v>3162</v>
      </c>
      <c r="B45" s="592" t="s">
        <v>3067</v>
      </c>
      <c r="C45" s="598" t="s">
        <v>3068</v>
      </c>
      <c r="D45" s="592" t="s">
        <v>2604</v>
      </c>
      <c r="E45" s="598" t="s">
        <v>84</v>
      </c>
      <c r="F45" s="591" t="s">
        <v>3154</v>
      </c>
      <c r="G45" s="591" t="s">
        <v>2833</v>
      </c>
      <c r="H45" s="599" t="s">
        <v>2834</v>
      </c>
      <c r="I45" s="600" t="s">
        <v>2604</v>
      </c>
      <c r="J45" s="600" t="s">
        <v>3090</v>
      </c>
      <c r="K45" s="600" t="s">
        <v>2666</v>
      </c>
      <c r="L45" s="592" t="s">
        <v>3070</v>
      </c>
      <c r="M45" s="592" t="s">
        <v>3070</v>
      </c>
      <c r="N45" s="592" t="s">
        <v>3070</v>
      </c>
      <c r="O45" s="592" t="s">
        <v>7</v>
      </c>
      <c r="P45" s="591" t="s">
        <v>3163</v>
      </c>
      <c r="Q45" s="592">
        <v>75</v>
      </c>
      <c r="R45" s="592">
        <v>2023</v>
      </c>
      <c r="S45" s="592" t="s">
        <v>3164</v>
      </c>
      <c r="T45" s="592" t="s">
        <v>3165</v>
      </c>
      <c r="U45" s="591" t="s">
        <v>3166</v>
      </c>
      <c r="V45" s="598" t="s">
        <v>3167</v>
      </c>
      <c r="W45" s="592">
        <v>1</v>
      </c>
      <c r="X45" s="592" t="s">
        <v>3168</v>
      </c>
      <c r="Y45" s="592" t="s">
        <v>3169</v>
      </c>
      <c r="Z45" s="592">
        <v>1</v>
      </c>
      <c r="AA45" s="592" t="s">
        <v>3170</v>
      </c>
      <c r="AB45" s="601">
        <v>45078</v>
      </c>
      <c r="AC45" s="601">
        <v>45289</v>
      </c>
      <c r="AD45" s="602" t="s">
        <v>3070</v>
      </c>
      <c r="AE45" s="601" t="s">
        <v>64</v>
      </c>
      <c r="AF45" s="601" t="s">
        <v>64</v>
      </c>
      <c r="AG45" s="640">
        <v>45310</v>
      </c>
      <c r="AH45" s="605" t="s">
        <v>2897</v>
      </c>
      <c r="AI45" s="605" t="s">
        <v>2898</v>
      </c>
      <c r="AJ45" s="605" t="s">
        <v>2841</v>
      </c>
      <c r="AK45" s="644">
        <v>0</v>
      </c>
      <c r="AL45" s="645" t="s">
        <v>198</v>
      </c>
      <c r="AM45" s="605"/>
      <c r="AN45" s="640">
        <f>Monitoreo!AN39</f>
        <v>45337</v>
      </c>
      <c r="AO45" s="651" t="str">
        <f>Monitoreo!AO39</f>
        <v>PRIMER SEGUIMIENTO 2024: Se efectuaron conciliaciones trimestrales de los saldos contables frente a los indicios de deterioro de cada uno de los predios los días 30/09/2023 y el 27/12/2023, las cuales fueron realizadas entre la Gerencia de Recursos Fisicos y la Gerencia Financiera. Como resultado de dichas concialiaciones se concluye que los valores de la depreciación acumulada y por depreciar que se lleva por parte de la Gerencia de Recursos Fisicos a partir de los saldos anteriores coinciden con los reportes contables. 
Resultado del indicador: (1/1)*100=100%
Analisis del indicador: Se realizaron conciliaciones trimestrales de los saldos contables frente a los indicios de deterioro, conforme a lo programado. Se reporta un avance en la meta del 100%.
Estado: La actividad se encuentra finalizada.</v>
      </c>
      <c r="AP45" s="651" t="str">
        <f>Monitoreo!AP39</f>
        <v>Acta de conciliación de saldos contables frente a indicios de deterioro 1
Acta de conciliación de saldos contables frente a indicios de deterioro 2</v>
      </c>
      <c r="AQ45" s="651" t="str">
        <f>Monitoreo!AQ39</f>
        <v>Ninguna</v>
      </c>
      <c r="AR45" s="642">
        <f>Monitoreo!AR39</f>
        <v>1</v>
      </c>
      <c r="AS45" s="651" t="str">
        <f>Monitoreo!AS39</f>
        <v>CUMPLIMIENTO TOTAL</v>
      </c>
      <c r="AT45" s="645">
        <f>Monitoreo!AT39</f>
        <v>-40</v>
      </c>
      <c r="AU45" s="651" t="str">
        <f>Monitoreo!AU39</f>
        <v>VENCIDO</v>
      </c>
      <c r="AV45" s="640">
        <v>45341</v>
      </c>
      <c r="AW45" s="672" t="s">
        <v>3768</v>
      </c>
      <c r="AX45" s="645" t="s">
        <v>1512</v>
      </c>
      <c r="AY45" s="645" t="s">
        <v>481</v>
      </c>
      <c r="AZ45" s="642">
        <v>1</v>
      </c>
      <c r="BA45" s="671" t="s">
        <v>49</v>
      </c>
      <c r="BB45" s="645"/>
    </row>
    <row r="46" spans="1:54" ht="408" customHeight="1" thickBot="1" x14ac:dyDescent="0.3">
      <c r="A46" s="597" t="s">
        <v>3171</v>
      </c>
      <c r="B46" s="592" t="s">
        <v>3172</v>
      </c>
      <c r="C46" s="598" t="s">
        <v>2961</v>
      </c>
      <c r="D46" s="592" t="s">
        <v>2962</v>
      </c>
      <c r="E46" s="598"/>
      <c r="F46" s="591" t="s">
        <v>2843</v>
      </c>
      <c r="G46" s="591" t="s">
        <v>2844</v>
      </c>
      <c r="H46" s="599" t="s">
        <v>2834</v>
      </c>
      <c r="I46" s="600" t="s">
        <v>2604</v>
      </c>
      <c r="J46" s="600" t="s">
        <v>2835</v>
      </c>
      <c r="K46" s="600" t="s">
        <v>2666</v>
      </c>
      <c r="L46" s="592"/>
      <c r="M46" s="592"/>
      <c r="N46" s="592"/>
      <c r="O46" s="592" t="s">
        <v>8</v>
      </c>
      <c r="P46" s="591">
        <v>1</v>
      </c>
      <c r="Q46" s="592" t="s">
        <v>3173</v>
      </c>
      <c r="R46" s="592">
        <v>2022</v>
      </c>
      <c r="S46" s="592" t="s">
        <v>3174</v>
      </c>
      <c r="T46" s="592" t="s">
        <v>3175</v>
      </c>
      <c r="U46" s="591" t="s">
        <v>3176</v>
      </c>
      <c r="V46" s="598" t="s">
        <v>3177</v>
      </c>
      <c r="W46" s="592">
        <v>1</v>
      </c>
      <c r="X46" s="592" t="s">
        <v>3178</v>
      </c>
      <c r="Y46" s="592" t="s">
        <v>3179</v>
      </c>
      <c r="Z46" s="592">
        <v>1</v>
      </c>
      <c r="AA46" s="592" t="s">
        <v>3180</v>
      </c>
      <c r="AB46" s="601">
        <v>45078</v>
      </c>
      <c r="AC46" s="601">
        <v>45280</v>
      </c>
      <c r="AD46" s="602"/>
      <c r="AE46" s="601"/>
      <c r="AF46" s="601"/>
      <c r="AG46" s="640">
        <v>45310</v>
      </c>
      <c r="AH46" s="605" t="s">
        <v>2897</v>
      </c>
      <c r="AI46" s="605" t="s">
        <v>2898</v>
      </c>
      <c r="AJ46" s="605" t="s">
        <v>2841</v>
      </c>
      <c r="AK46" s="644">
        <v>0</v>
      </c>
      <c r="AL46" s="645" t="s">
        <v>198</v>
      </c>
      <c r="AM46" s="605"/>
      <c r="AN46" s="651">
        <f>Monitoreo!AN40</f>
        <v>45362</v>
      </c>
      <c r="AO46" s="651" t="str">
        <f>Monitoreo!AO40</f>
        <v>Se reportaron mensualmente las novedades en la ejecución del contrato presentadas en las Unidades de Protección Integral correspondeientes a los meses de julio, agosto, septiembre, octubre, noviembre y diciembre.
El numeral 6 del informe de supervisión, describe las novedades presentadas por las Unidades de Protección Integral, para los meses de julio, agosto y septiembre; por lo que se anexan los correos electrónicos y los formatos de producto no conforme A-GIAE-FT-035 mediante los cuales se informó sobre dichas no conformidades.
Para los meses de octubre, noviembre y diciembre, se aportan los correos electrónicos en los que se informó de dichas no conformidades presentadas en la ejecución del contrato, al supervisor.
Resultado del indicador: ((5/5)*100%)=100%
Análisis del indicador:Se realizó el reporte mensual de novedades presentadas, conforme a lo programado.
Estado: La actividad se encuentra finalizada</v>
      </c>
      <c r="AP46" s="651" t="str">
        <f>Monitoreo!AP40</f>
        <v xml:space="preserve">Informes de supervisión de los meses de julio, agosto y septiembre.
Formatos de producto no conforme A-GIAE-FT-035 de los meses de julio, agosto y septiembre.
Correos de las no conformidades presentadas de los meses de julio, agosto y septiembre.
Correos de las no conformidades presentadas, con copia al supervisor del contrato, de los meses de octubre, noviembre y diciembre, 
</v>
      </c>
      <c r="AQ46" s="651" t="str">
        <f>Monitoreo!AQ40</f>
        <v>N/A</v>
      </c>
      <c r="AR46" s="642">
        <f>Monitoreo!AR40</f>
        <v>1</v>
      </c>
      <c r="AS46" s="651" t="str">
        <f>Monitoreo!AS40</f>
        <v>CUMPLIMIENTO TOTAL</v>
      </c>
      <c r="AT46" s="645">
        <f>Monitoreo!AT40</f>
        <v>-49</v>
      </c>
      <c r="AU46" s="651" t="str">
        <f>Monitoreo!AU40</f>
        <v>VENCIDO</v>
      </c>
      <c r="AV46" s="640">
        <v>45363</v>
      </c>
      <c r="AW46" s="645" t="s">
        <v>3769</v>
      </c>
      <c r="AX46" s="645" t="s">
        <v>3770</v>
      </c>
      <c r="AY46" s="645" t="s">
        <v>2938</v>
      </c>
      <c r="AZ46" s="642">
        <v>1</v>
      </c>
      <c r="BA46" s="645" t="s">
        <v>49</v>
      </c>
      <c r="BB46" s="645"/>
    </row>
    <row r="47" spans="1:54" ht="323.25" customHeight="1" thickBot="1" x14ac:dyDescent="0.3">
      <c r="A47" s="597" t="s">
        <v>3181</v>
      </c>
      <c r="B47" s="592" t="s">
        <v>3172</v>
      </c>
      <c r="C47" s="598" t="s">
        <v>2961</v>
      </c>
      <c r="D47" s="592" t="s">
        <v>2962</v>
      </c>
      <c r="E47" s="598"/>
      <c r="F47" s="591" t="s">
        <v>2843</v>
      </c>
      <c r="G47" s="591" t="s">
        <v>2844</v>
      </c>
      <c r="H47" s="599" t="s">
        <v>2834</v>
      </c>
      <c r="I47" s="600" t="s">
        <v>2604</v>
      </c>
      <c r="J47" s="600" t="s">
        <v>2835</v>
      </c>
      <c r="K47" s="600" t="s">
        <v>2666</v>
      </c>
      <c r="L47" s="592"/>
      <c r="M47" s="592"/>
      <c r="N47" s="592"/>
      <c r="O47" s="592" t="s">
        <v>8</v>
      </c>
      <c r="P47" s="591">
        <v>1</v>
      </c>
      <c r="Q47" s="592" t="s">
        <v>3173</v>
      </c>
      <c r="R47" s="592">
        <v>2022</v>
      </c>
      <c r="S47" s="592" t="s">
        <v>3174</v>
      </c>
      <c r="T47" s="592" t="s">
        <v>3175</v>
      </c>
      <c r="U47" s="591" t="s">
        <v>3176</v>
      </c>
      <c r="V47" s="598" t="s">
        <v>3182</v>
      </c>
      <c r="W47" s="592">
        <v>2</v>
      </c>
      <c r="X47" s="592" t="s">
        <v>3183</v>
      </c>
      <c r="Y47" s="592" t="s">
        <v>3184</v>
      </c>
      <c r="Z47" s="592">
        <v>1</v>
      </c>
      <c r="AA47" s="592" t="s">
        <v>3185</v>
      </c>
      <c r="AB47" s="601">
        <v>45078</v>
      </c>
      <c r="AC47" s="601">
        <v>45280</v>
      </c>
      <c r="AD47" s="602"/>
      <c r="AE47" s="601"/>
      <c r="AF47" s="601"/>
      <c r="AG47" s="640">
        <v>45310</v>
      </c>
      <c r="AH47" s="605" t="s">
        <v>2897</v>
      </c>
      <c r="AI47" s="605" t="s">
        <v>2898</v>
      </c>
      <c r="AJ47" s="605" t="s">
        <v>2841</v>
      </c>
      <c r="AK47" s="644">
        <v>0</v>
      </c>
      <c r="AL47" s="645" t="s">
        <v>198</v>
      </c>
      <c r="AM47" s="605"/>
      <c r="AN47" s="651">
        <f>Monitoreo!AN41</f>
        <v>45362</v>
      </c>
      <c r="AO47" s="651" t="str">
        <f>Monitoreo!AO41</f>
        <v>Se actualizó el procedimiento  A-GIAE-PR-011 Abastecimiento de materias primas a los servicios de alimentación, el cual fue oficializado el 10/01/2024, donde se clarificaron las acciones a seguir en el momento en que se identifiquen no conformidades del proveedor (actividades 17, 18, 19, 20, 21 y 22).
Se socializó mediante correo electrónico el día 15/01/2024.
Resultado del indicador: ((1/1)*100%)=100%
Análisis del indicador:Se realizó actualización del procedimiento A-GIAE-PR-011 Abastecimiento de materias primas a los servicios de alimentación, conforme a lo programado.
Estado: La actividad se encuentra finalizada</v>
      </c>
      <c r="AP47" s="651" t="str">
        <f>Monitoreo!AP41</f>
        <v>Procedimiento A-GIAE-PR-011 Abastecimiento de materias primas a los servicios de alimentación
Correo oficialización A-GIAE-PR-011 Abastecimiento de materias primas a los servicios de alimentación
Correo socialización A-GIAE-PR-011 Abastecimiento de materias primas a los servicios de alimentación</v>
      </c>
      <c r="AQ47" s="651" t="str">
        <f>Monitoreo!AQ41</f>
        <v>N/A</v>
      </c>
      <c r="AR47" s="642">
        <f>Monitoreo!AR41</f>
        <v>1</v>
      </c>
      <c r="AS47" s="651" t="str">
        <f>Monitoreo!AS41</f>
        <v>CUMPLIMIENTO TOTAL</v>
      </c>
      <c r="AT47" s="645">
        <f>Monitoreo!AT41</f>
        <v>-49</v>
      </c>
      <c r="AU47" s="651" t="str">
        <f>Monitoreo!AU41</f>
        <v>VENCIDO</v>
      </c>
      <c r="AV47" s="640">
        <v>45363</v>
      </c>
      <c r="AW47" s="651" t="s">
        <v>3771</v>
      </c>
      <c r="AX47" s="645" t="s">
        <v>3770</v>
      </c>
      <c r="AY47" s="645" t="s">
        <v>2938</v>
      </c>
      <c r="AZ47" s="642">
        <v>1</v>
      </c>
      <c r="BA47" s="645" t="s">
        <v>49</v>
      </c>
      <c r="BB47" s="645"/>
    </row>
    <row r="48" spans="1:54" ht="246" customHeight="1" thickBot="1" x14ac:dyDescent="0.3">
      <c r="A48" s="597" t="s">
        <v>3186</v>
      </c>
      <c r="B48" s="592" t="s">
        <v>3172</v>
      </c>
      <c r="C48" s="598" t="s">
        <v>2961</v>
      </c>
      <c r="D48" s="592" t="s">
        <v>2962</v>
      </c>
      <c r="E48" s="598"/>
      <c r="F48" s="591" t="s">
        <v>2843</v>
      </c>
      <c r="G48" s="591" t="s">
        <v>2844</v>
      </c>
      <c r="H48" s="599" t="s">
        <v>2834</v>
      </c>
      <c r="I48" s="600" t="s">
        <v>2604</v>
      </c>
      <c r="J48" s="600" t="s">
        <v>2835</v>
      </c>
      <c r="K48" s="600" t="s">
        <v>2666</v>
      </c>
      <c r="L48" s="592"/>
      <c r="M48" s="592"/>
      <c r="N48" s="592"/>
      <c r="O48" s="592" t="s">
        <v>8</v>
      </c>
      <c r="P48" s="591">
        <v>1</v>
      </c>
      <c r="Q48" s="592" t="s">
        <v>3173</v>
      </c>
      <c r="R48" s="592">
        <v>2022</v>
      </c>
      <c r="S48" s="592" t="s">
        <v>3174</v>
      </c>
      <c r="T48" s="592" t="s">
        <v>3175</v>
      </c>
      <c r="U48" s="591" t="s">
        <v>3176</v>
      </c>
      <c r="V48" s="598" t="s">
        <v>3187</v>
      </c>
      <c r="W48" s="592">
        <v>1</v>
      </c>
      <c r="X48" s="592" t="s">
        <v>3188</v>
      </c>
      <c r="Y48" s="592" t="s">
        <v>3189</v>
      </c>
      <c r="Z48" s="592">
        <v>1</v>
      </c>
      <c r="AA48" s="592" t="s">
        <v>3190</v>
      </c>
      <c r="AB48" s="601">
        <v>45078</v>
      </c>
      <c r="AC48" s="601">
        <v>45280</v>
      </c>
      <c r="AD48" s="602"/>
      <c r="AE48" s="601"/>
      <c r="AF48" s="601"/>
      <c r="AG48" s="640">
        <v>45310</v>
      </c>
      <c r="AH48" s="605" t="s">
        <v>2897</v>
      </c>
      <c r="AI48" s="605" t="s">
        <v>2898</v>
      </c>
      <c r="AJ48" s="605" t="s">
        <v>2841</v>
      </c>
      <c r="AK48" s="644">
        <v>0</v>
      </c>
      <c r="AL48" s="645" t="s">
        <v>198</v>
      </c>
      <c r="AM48" s="605"/>
      <c r="AN48" s="651">
        <f>Monitoreo!AN42</f>
        <v>45362</v>
      </c>
      <c r="AO48" s="651" t="str">
        <f>Monitoreo!AO42</f>
        <v>Se actualizó el procedimiento  A-GIAE-PR-011 Abastecimiento de materias primas a los servicios de alimentación, el cual fue oficializado el 10/01/2024, donde se incluyó el reporte mensual de las novedades que se presenten dentro de la ejecución del contrato al supervisor del mismo (actividad 22).
Se socializó mediante correo electrónico el día 15/01/2024.
Resultado del indicador: ((1/1)*100%)=100%
Análisis del indicador:Se realizó actualización del procedimiento A-GIAE-PR-011 Abastecimiento de materias primas a los servicios de alimentación, conforme a lo programado.
Estado: La actividad se encuentra finalizada</v>
      </c>
      <c r="AP48" s="651" t="str">
        <f>Monitoreo!AP42</f>
        <v>Procedimiento A-GIAE-PR-011 Abastecimiento de materias primas a los servicios de alimentación
Correo oficialización A-GIAE-PR-011 Abastecimiento de materias primas a los servicios de alimentación
Correo socialización A-GIAE-PR-011 Abastecimiento de materias primas a los servicios de alimentación</v>
      </c>
      <c r="AQ48" s="651" t="str">
        <f>Monitoreo!AQ42</f>
        <v>N/A</v>
      </c>
      <c r="AR48" s="642">
        <f>Monitoreo!AR42</f>
        <v>1</v>
      </c>
      <c r="AS48" s="651" t="str">
        <f>Monitoreo!AS42</f>
        <v>CUMPLIMIENTO TOTAL</v>
      </c>
      <c r="AT48" s="645">
        <f>Monitoreo!AT42</f>
        <v>-49</v>
      </c>
      <c r="AU48" s="651" t="str">
        <f>Monitoreo!AU42</f>
        <v>VENCIDO</v>
      </c>
      <c r="AV48" s="640">
        <v>45363</v>
      </c>
      <c r="AW48" s="651" t="s">
        <v>3771</v>
      </c>
      <c r="AX48" s="645" t="s">
        <v>3770</v>
      </c>
      <c r="AY48" s="645" t="s">
        <v>2938</v>
      </c>
      <c r="AZ48" s="642">
        <v>1</v>
      </c>
      <c r="BA48" s="645" t="s">
        <v>49</v>
      </c>
      <c r="BB48" s="645"/>
    </row>
    <row r="49" spans="1:54" ht="61.5" hidden="1" customHeight="1" thickBot="1" x14ac:dyDescent="0.3">
      <c r="A49" s="597" t="s">
        <v>3191</v>
      </c>
      <c r="B49" s="592" t="s">
        <v>3172</v>
      </c>
      <c r="C49" s="598" t="s">
        <v>2999</v>
      </c>
      <c r="D49" s="592" t="s">
        <v>3000</v>
      </c>
      <c r="E49" s="598"/>
      <c r="F49" s="591" t="s">
        <v>3192</v>
      </c>
      <c r="G49" s="591" t="s">
        <v>2806</v>
      </c>
      <c r="H49" s="599" t="s">
        <v>3193</v>
      </c>
      <c r="I49" s="600" t="s">
        <v>3000</v>
      </c>
      <c r="J49" s="600" t="s">
        <v>2987</v>
      </c>
      <c r="K49" s="600" t="s">
        <v>2643</v>
      </c>
      <c r="L49" s="592"/>
      <c r="M49" s="592"/>
      <c r="N49" s="592"/>
      <c r="O49" s="592" t="s">
        <v>6</v>
      </c>
      <c r="P49" s="591">
        <v>1</v>
      </c>
      <c r="Q49" s="592" t="s">
        <v>3194</v>
      </c>
      <c r="R49" s="592">
        <v>2023</v>
      </c>
      <c r="S49" s="592" t="s">
        <v>3195</v>
      </c>
      <c r="T49" s="592" t="s">
        <v>3196</v>
      </c>
      <c r="U49" s="591" t="s">
        <v>3197</v>
      </c>
      <c r="V49" s="598" t="s">
        <v>3198</v>
      </c>
      <c r="W49" s="592">
        <v>1</v>
      </c>
      <c r="X49" s="592" t="s">
        <v>3199</v>
      </c>
      <c r="Y49" s="592" t="s">
        <v>3200</v>
      </c>
      <c r="Z49" s="592" t="s">
        <v>3201</v>
      </c>
      <c r="AA49" s="592" t="s">
        <v>3202</v>
      </c>
      <c r="AB49" s="601">
        <v>45078</v>
      </c>
      <c r="AC49" s="601">
        <v>45291</v>
      </c>
      <c r="AD49" s="602">
        <v>45313</v>
      </c>
      <c r="AE49" s="601"/>
      <c r="AF49" s="601"/>
      <c r="AG49" s="640">
        <v>45310</v>
      </c>
      <c r="AH49" s="605" t="s">
        <v>3203</v>
      </c>
      <c r="AI49" s="605" t="s">
        <v>1512</v>
      </c>
      <c r="AJ49" s="605" t="s">
        <v>2938</v>
      </c>
      <c r="AK49" s="644">
        <v>1</v>
      </c>
      <c r="AL49" s="645" t="s">
        <v>49</v>
      </c>
      <c r="AM49" s="605"/>
      <c r="AN49" s="645" t="s">
        <v>2945</v>
      </c>
      <c r="AO49" s="645" t="s">
        <v>2945</v>
      </c>
      <c r="AP49" s="658" t="s">
        <v>84</v>
      </c>
      <c r="AQ49" s="658" t="s">
        <v>84</v>
      </c>
      <c r="AR49" s="642">
        <v>1</v>
      </c>
      <c r="AS49" s="645" t="s">
        <v>155</v>
      </c>
      <c r="AT49" s="645" t="s">
        <v>2946</v>
      </c>
      <c r="AU49" s="645" t="s">
        <v>2946</v>
      </c>
      <c r="AV49" s="658" t="s">
        <v>84</v>
      </c>
      <c r="AW49" s="645" t="s">
        <v>2945</v>
      </c>
      <c r="AX49" s="645" t="s">
        <v>2947</v>
      </c>
      <c r="AY49" s="658" t="s">
        <v>97</v>
      </c>
      <c r="AZ49" s="652">
        <v>1</v>
      </c>
      <c r="BA49" s="645" t="s">
        <v>49</v>
      </c>
      <c r="BB49" s="645"/>
    </row>
    <row r="50" spans="1:54" ht="110.25" customHeight="1" thickBot="1" x14ac:dyDescent="0.3">
      <c r="A50" s="597" t="s">
        <v>3204</v>
      </c>
      <c r="B50" s="592" t="s">
        <v>3172</v>
      </c>
      <c r="C50" s="598" t="s">
        <v>2999</v>
      </c>
      <c r="D50" s="592" t="s">
        <v>3000</v>
      </c>
      <c r="E50" s="598"/>
      <c r="F50" s="591" t="s">
        <v>3192</v>
      </c>
      <c r="G50" s="591" t="s">
        <v>2806</v>
      </c>
      <c r="H50" s="599" t="s">
        <v>3193</v>
      </c>
      <c r="I50" s="600" t="s">
        <v>3000</v>
      </c>
      <c r="J50" s="600" t="s">
        <v>2987</v>
      </c>
      <c r="K50" s="600" t="s">
        <v>2643</v>
      </c>
      <c r="L50" s="592"/>
      <c r="M50" s="592"/>
      <c r="N50" s="592"/>
      <c r="O50" s="592" t="s">
        <v>6</v>
      </c>
      <c r="P50" s="591">
        <v>1</v>
      </c>
      <c r="Q50" s="592" t="s">
        <v>3194</v>
      </c>
      <c r="R50" s="592">
        <v>2023</v>
      </c>
      <c r="S50" s="592" t="s">
        <v>3195</v>
      </c>
      <c r="T50" s="592" t="s">
        <v>3196</v>
      </c>
      <c r="U50" s="591" t="s">
        <v>3205</v>
      </c>
      <c r="V50" s="598" t="s">
        <v>3206</v>
      </c>
      <c r="W50" s="592">
        <v>2</v>
      </c>
      <c r="X50" s="592" t="s">
        <v>3207</v>
      </c>
      <c r="Y50" s="592" t="s">
        <v>3208</v>
      </c>
      <c r="Z50" s="592" t="s">
        <v>3209</v>
      </c>
      <c r="AA50" s="592" t="s">
        <v>3210</v>
      </c>
      <c r="AB50" s="601">
        <v>45078</v>
      </c>
      <c r="AC50" s="601">
        <v>45291</v>
      </c>
      <c r="AD50" s="602"/>
      <c r="AE50" s="601"/>
      <c r="AF50" s="601"/>
      <c r="AG50" s="641">
        <v>45317</v>
      </c>
      <c r="AH50" s="638" t="s">
        <v>3211</v>
      </c>
      <c r="AI50" s="639" t="s">
        <v>1512</v>
      </c>
      <c r="AJ50" s="639" t="s">
        <v>2841</v>
      </c>
      <c r="AK50" s="655">
        <v>0</v>
      </c>
      <c r="AL50" s="668" t="s">
        <v>3212</v>
      </c>
      <c r="AM50" s="605"/>
      <c r="AN50" s="651">
        <f>Monitoreo!AN43</f>
        <v>45401</v>
      </c>
      <c r="AO50" s="651" t="str">
        <f>Monitoreo!AO43</f>
        <v xml:space="preserve">Primer seguimiento: 
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Resultado del indicador: Documento instructivo / 1 documento instructivoproyectado= 0
Análisis del indicador: Se reporta un avance del indicador 10%, con la creaciòn en borrador del documento.
</v>
      </c>
      <c r="AP50" s="651" t="str">
        <f>Monitoreo!AP43</f>
        <v>*Correo enviado a planeaciòn
*Documento borrador</v>
      </c>
      <c r="AQ50" s="651" t="str">
        <f>Monitoreo!AQ43</f>
        <v>Instructivo oficializado y publicado</v>
      </c>
      <c r="AR50" s="642">
        <f>Monitoreo!AR43</f>
        <v>0.05</v>
      </c>
      <c r="AS50" s="651" t="str">
        <f>Monitoreo!AS43</f>
        <v>Se evidencia correo con la solicitud de revisión del documento a la OAP
Queda pendiente la oficialización de instructivo.
La acción queda al 5%</v>
      </c>
      <c r="AT50" s="645">
        <f>Monitoreo!AT43</f>
        <v>-38</v>
      </c>
      <c r="AU50" s="651" t="str">
        <f>Monitoreo!AU43</f>
        <v>VENCIDO</v>
      </c>
      <c r="AV50" s="640">
        <v>45412</v>
      </c>
      <c r="AW50" s="645" t="s">
        <v>3772</v>
      </c>
      <c r="AX50" s="645" t="s">
        <v>3214</v>
      </c>
      <c r="AY50" s="645" t="s">
        <v>3215</v>
      </c>
      <c r="AZ50" s="642">
        <v>0</v>
      </c>
      <c r="BA50" s="645" t="s">
        <v>198</v>
      </c>
      <c r="BB50" s="645"/>
    </row>
    <row r="51" spans="1:54" ht="99" customHeight="1" thickBot="1" x14ac:dyDescent="0.3">
      <c r="A51" s="597" t="s">
        <v>3216</v>
      </c>
      <c r="B51" s="592" t="s">
        <v>3172</v>
      </c>
      <c r="C51" s="598" t="s">
        <v>2999</v>
      </c>
      <c r="D51" s="592" t="s">
        <v>3000</v>
      </c>
      <c r="E51" s="598"/>
      <c r="F51" s="591" t="s">
        <v>3192</v>
      </c>
      <c r="G51" s="591" t="s">
        <v>2806</v>
      </c>
      <c r="H51" s="599" t="s">
        <v>3193</v>
      </c>
      <c r="I51" s="600" t="s">
        <v>3000</v>
      </c>
      <c r="J51" s="600" t="s">
        <v>2987</v>
      </c>
      <c r="K51" s="600" t="s">
        <v>2643</v>
      </c>
      <c r="L51" s="592"/>
      <c r="M51" s="592"/>
      <c r="N51" s="592"/>
      <c r="O51" s="592" t="s">
        <v>6</v>
      </c>
      <c r="P51" s="591">
        <v>2</v>
      </c>
      <c r="Q51" s="592" t="s">
        <v>3194</v>
      </c>
      <c r="R51" s="592">
        <v>2023</v>
      </c>
      <c r="S51" s="592" t="s">
        <v>3217</v>
      </c>
      <c r="T51" s="592" t="s">
        <v>3218</v>
      </c>
      <c r="U51" s="591" t="s">
        <v>3219</v>
      </c>
      <c r="V51" s="598" t="s">
        <v>3220</v>
      </c>
      <c r="W51" s="592">
        <v>1</v>
      </c>
      <c r="X51" s="592" t="s">
        <v>3207</v>
      </c>
      <c r="Y51" s="592" t="s">
        <v>3208</v>
      </c>
      <c r="Z51" s="592" t="s">
        <v>3209</v>
      </c>
      <c r="AA51" s="592" t="s">
        <v>3221</v>
      </c>
      <c r="AB51" s="601">
        <v>45078</v>
      </c>
      <c r="AC51" s="601">
        <v>45291</v>
      </c>
      <c r="AD51" s="602"/>
      <c r="AE51" s="601"/>
      <c r="AF51" s="601"/>
      <c r="AG51" s="641">
        <v>45317</v>
      </c>
      <c r="AH51" s="638" t="s">
        <v>3211</v>
      </c>
      <c r="AI51" s="639" t="s">
        <v>1512</v>
      </c>
      <c r="AJ51" s="639" t="s">
        <v>2841</v>
      </c>
      <c r="AK51" s="655">
        <v>0</v>
      </c>
      <c r="AL51" s="668" t="s">
        <v>3212</v>
      </c>
      <c r="AM51" s="605"/>
      <c r="AN51" s="651">
        <f>Monitoreo!AN44</f>
        <v>45401</v>
      </c>
      <c r="AO51" s="651" t="str">
        <f>Monitoreo!AO44</f>
        <v xml:space="preserve">Primer seguimiento: 
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Resultado del indicador: Documento instructivo / 1 documento instructivoproyectado= 0
Análisis del indicador: Se reporta un avance del indicador 10%, con la creaciòn en borrador del documento.
</v>
      </c>
      <c r="AP51" s="651" t="str">
        <f>Monitoreo!AP44</f>
        <v>*Correo enviado a planeaciòn
*Documento borrador</v>
      </c>
      <c r="AQ51" s="651" t="str">
        <f>Monitoreo!AQ44</f>
        <v>Instructivo oficializado y publicado</v>
      </c>
      <c r="AR51" s="642">
        <f>Monitoreo!AR44</f>
        <v>0.05</v>
      </c>
      <c r="AS51" s="651" t="str">
        <f>Monitoreo!AS44</f>
        <v>Se evidencia correo con la solicitud de revisión del documento a la OAP
Queda pendiente la oficialización de instructivo
La acción queda al 5%</v>
      </c>
      <c r="AT51" s="645">
        <f>Monitoreo!AT44</f>
        <v>-38</v>
      </c>
      <c r="AU51" s="651" t="str">
        <f>Monitoreo!AU44</f>
        <v>VENCIDO</v>
      </c>
      <c r="AV51" s="640">
        <v>45412</v>
      </c>
      <c r="AW51" s="645" t="s">
        <v>3213</v>
      </c>
      <c r="AX51" s="645" t="s">
        <v>3773</v>
      </c>
      <c r="AY51" s="645" t="s">
        <v>3215</v>
      </c>
      <c r="AZ51" s="642">
        <v>0</v>
      </c>
      <c r="BA51" s="645" t="s">
        <v>198</v>
      </c>
      <c r="BB51" s="645"/>
    </row>
    <row r="52" spans="1:54" ht="30" hidden="1" customHeight="1" thickBot="1" x14ac:dyDescent="0.3">
      <c r="A52" s="597" t="s">
        <v>3222</v>
      </c>
      <c r="B52" s="592" t="s">
        <v>3172</v>
      </c>
      <c r="C52" s="598" t="s">
        <v>2999</v>
      </c>
      <c r="D52" s="592" t="s">
        <v>3000</v>
      </c>
      <c r="E52" s="598"/>
      <c r="F52" s="591" t="s">
        <v>3192</v>
      </c>
      <c r="G52" s="591" t="s">
        <v>2806</v>
      </c>
      <c r="H52" s="599" t="s">
        <v>3193</v>
      </c>
      <c r="I52" s="600" t="s">
        <v>3000</v>
      </c>
      <c r="J52" s="600" t="s">
        <v>2987</v>
      </c>
      <c r="K52" s="600" t="s">
        <v>2643</v>
      </c>
      <c r="L52" s="592"/>
      <c r="M52" s="592"/>
      <c r="N52" s="592"/>
      <c r="O52" s="592" t="s">
        <v>6</v>
      </c>
      <c r="P52" s="591">
        <v>2</v>
      </c>
      <c r="Q52" s="592" t="s">
        <v>3194</v>
      </c>
      <c r="R52" s="592">
        <v>2023</v>
      </c>
      <c r="S52" s="592" t="s">
        <v>3217</v>
      </c>
      <c r="T52" s="592" t="s">
        <v>3218</v>
      </c>
      <c r="U52" s="591" t="s">
        <v>3223</v>
      </c>
      <c r="V52" s="598" t="s">
        <v>3224</v>
      </c>
      <c r="W52" s="592">
        <v>2</v>
      </c>
      <c r="X52" s="592" t="s">
        <v>3225</v>
      </c>
      <c r="Y52" s="592" t="s">
        <v>3226</v>
      </c>
      <c r="Z52" s="592" t="s">
        <v>3227</v>
      </c>
      <c r="AA52" s="592" t="s">
        <v>3228</v>
      </c>
      <c r="AB52" s="601">
        <v>45078</v>
      </c>
      <c r="AC52" s="601">
        <v>45291</v>
      </c>
      <c r="AD52" s="602">
        <v>45313</v>
      </c>
      <c r="AE52" s="601"/>
      <c r="AF52" s="601"/>
      <c r="AG52" s="640">
        <v>45310</v>
      </c>
      <c r="AH52" s="605" t="s">
        <v>3229</v>
      </c>
      <c r="AI52" s="605" t="s">
        <v>1512</v>
      </c>
      <c r="AJ52" s="605" t="s">
        <v>2938</v>
      </c>
      <c r="AK52" s="644">
        <v>1</v>
      </c>
      <c r="AL52" s="645" t="s">
        <v>49</v>
      </c>
      <c r="AM52" s="605"/>
      <c r="AN52" s="645" t="s">
        <v>2945</v>
      </c>
      <c r="AO52" s="645" t="s">
        <v>2945</v>
      </c>
      <c r="AP52" s="658" t="s">
        <v>84</v>
      </c>
      <c r="AQ52" s="658" t="s">
        <v>84</v>
      </c>
      <c r="AR52" s="642">
        <v>1</v>
      </c>
      <c r="AS52" s="645" t="s">
        <v>155</v>
      </c>
      <c r="AT52" s="645" t="s">
        <v>2946</v>
      </c>
      <c r="AU52" s="645" t="s">
        <v>2946</v>
      </c>
      <c r="AV52" s="658" t="s">
        <v>84</v>
      </c>
      <c r="AW52" s="645" t="s">
        <v>2945</v>
      </c>
      <c r="AX52" s="645" t="s">
        <v>2947</v>
      </c>
      <c r="AY52" s="658" t="s">
        <v>97</v>
      </c>
      <c r="AZ52" s="652">
        <v>1</v>
      </c>
      <c r="BA52" s="645" t="s">
        <v>49</v>
      </c>
      <c r="BB52" s="645"/>
    </row>
    <row r="53" spans="1:54" ht="96" customHeight="1" thickBot="1" x14ac:dyDescent="0.3">
      <c r="A53" s="597" t="s">
        <v>3230</v>
      </c>
      <c r="B53" s="592" t="s">
        <v>3172</v>
      </c>
      <c r="C53" s="598" t="s">
        <v>2999</v>
      </c>
      <c r="D53" s="592" t="s">
        <v>3000</v>
      </c>
      <c r="E53" s="598"/>
      <c r="F53" s="591" t="s">
        <v>3192</v>
      </c>
      <c r="G53" s="591" t="s">
        <v>2806</v>
      </c>
      <c r="H53" s="599" t="s">
        <v>3193</v>
      </c>
      <c r="I53" s="600" t="s">
        <v>3000</v>
      </c>
      <c r="J53" s="600" t="s">
        <v>2987</v>
      </c>
      <c r="K53" s="600" t="s">
        <v>2643</v>
      </c>
      <c r="L53" s="592"/>
      <c r="M53" s="592"/>
      <c r="N53" s="592"/>
      <c r="O53" s="592" t="s">
        <v>6</v>
      </c>
      <c r="P53" s="591">
        <v>3</v>
      </c>
      <c r="Q53" s="592" t="s">
        <v>3194</v>
      </c>
      <c r="R53" s="592">
        <v>2023</v>
      </c>
      <c r="S53" s="592" t="s">
        <v>3231</v>
      </c>
      <c r="T53" s="592" t="s">
        <v>3232</v>
      </c>
      <c r="U53" s="591" t="s">
        <v>3233</v>
      </c>
      <c r="V53" s="598" t="s">
        <v>3234</v>
      </c>
      <c r="W53" s="592">
        <v>1</v>
      </c>
      <c r="X53" s="592" t="s">
        <v>3207</v>
      </c>
      <c r="Y53" s="592" t="s">
        <v>3208</v>
      </c>
      <c r="Z53" s="592" t="s">
        <v>3235</v>
      </c>
      <c r="AA53" s="592" t="s">
        <v>3236</v>
      </c>
      <c r="AB53" s="601">
        <v>45078</v>
      </c>
      <c r="AC53" s="601">
        <v>45291</v>
      </c>
      <c r="AD53" s="602"/>
      <c r="AE53" s="601"/>
      <c r="AF53" s="601"/>
      <c r="AG53" s="641">
        <v>45317</v>
      </c>
      <c r="AH53" s="638" t="s">
        <v>3211</v>
      </c>
      <c r="AI53" s="639" t="s">
        <v>1512</v>
      </c>
      <c r="AJ53" s="639" t="s">
        <v>2841</v>
      </c>
      <c r="AK53" s="655">
        <v>0</v>
      </c>
      <c r="AL53" s="668" t="s">
        <v>3212</v>
      </c>
      <c r="AM53" s="605"/>
      <c r="AN53" s="651">
        <f>Monitoreo!AN45</f>
        <v>45401</v>
      </c>
      <c r="AO53" s="651" t="str">
        <f>Monitoreo!AO45</f>
        <v xml:space="preserve">Primer seguimiento: 
Avance de actividades: Desde la Subdirección de Oportunidades se adelanto la creaciòn de un instructivo, que de cuenta de los parametros normativos en la celebraciòn de convenios, dicho docuemento se paso a revisiòn de la Oficina Asesora de Planeaciòn  el dìa  04 de abril del 2024, y se esta a la espera d ela retroalimentaciòn.
Resultado del indicador: Documento instructivo / 1 documento instructivoproyectado= 0
Análisis del indicador: Se reporta un avance del indicador, con la creaciòn en borrador del documento.
</v>
      </c>
      <c r="AP53" s="651" t="str">
        <f>Monitoreo!AP45</f>
        <v>*Correo enviado a planeaciòn
*Documento borrador</v>
      </c>
      <c r="AQ53" s="651" t="str">
        <f>Monitoreo!AQ45</f>
        <v>Instructivo oficializado y publicado</v>
      </c>
      <c r="AR53" s="642">
        <f>Monitoreo!AR45</f>
        <v>0.05</v>
      </c>
      <c r="AS53" s="651" t="str">
        <f>Monitoreo!AS45</f>
        <v>Se evidencia correo con la solicitud de revisión del documento a la OAP
Queda pendiente la oficialización de instructivo
La acción queda al 5%</v>
      </c>
      <c r="AT53" s="645">
        <f>Monitoreo!AT45</f>
        <v>-38</v>
      </c>
      <c r="AU53" s="651" t="str">
        <f>Monitoreo!AU45</f>
        <v>VENCIDO</v>
      </c>
      <c r="AV53" s="640">
        <v>45412</v>
      </c>
      <c r="AW53" s="645" t="s">
        <v>3213</v>
      </c>
      <c r="AX53" s="645" t="s">
        <v>3214</v>
      </c>
      <c r="AY53" s="645" t="s">
        <v>3215</v>
      </c>
      <c r="AZ53" s="642">
        <v>0</v>
      </c>
      <c r="BA53" s="645" t="s">
        <v>198</v>
      </c>
      <c r="BB53" s="645"/>
    </row>
    <row r="54" spans="1:54" ht="23.45" hidden="1" customHeight="1" thickBot="1" x14ac:dyDescent="0.25">
      <c r="A54" s="616" t="s">
        <v>3237</v>
      </c>
      <c r="B54" s="617" t="s">
        <v>3238</v>
      </c>
      <c r="C54" s="617" t="s">
        <v>3239</v>
      </c>
      <c r="D54" s="617" t="s">
        <v>3240</v>
      </c>
      <c r="E54" s="617" t="s">
        <v>3070</v>
      </c>
      <c r="F54" s="617" t="s">
        <v>3241</v>
      </c>
      <c r="G54" s="617" t="s">
        <v>3242</v>
      </c>
      <c r="H54" s="618" t="s">
        <v>3243</v>
      </c>
      <c r="I54" s="618" t="s">
        <v>3240</v>
      </c>
      <c r="J54" s="618" t="s">
        <v>84</v>
      </c>
      <c r="K54" s="618" t="s">
        <v>84</v>
      </c>
      <c r="L54" s="617" t="s">
        <v>3070</v>
      </c>
      <c r="M54" s="617" t="s">
        <v>3070</v>
      </c>
      <c r="N54" s="617" t="s">
        <v>3070</v>
      </c>
      <c r="O54" s="617" t="s">
        <v>6</v>
      </c>
      <c r="P54" s="617">
        <v>7.2</v>
      </c>
      <c r="Q54" s="617" t="s">
        <v>3244</v>
      </c>
      <c r="R54" s="617">
        <v>2023</v>
      </c>
      <c r="S54" s="617" t="s">
        <v>3245</v>
      </c>
      <c r="T54" s="617" t="s">
        <v>3246</v>
      </c>
      <c r="U54" s="617" t="s">
        <v>3247</v>
      </c>
      <c r="V54" s="617" t="s">
        <v>3248</v>
      </c>
      <c r="W54" s="617">
        <v>2</v>
      </c>
      <c r="X54" s="617" t="s">
        <v>3249</v>
      </c>
      <c r="Y54" s="617" t="s">
        <v>3250</v>
      </c>
      <c r="Z54" s="617" t="s">
        <v>3251</v>
      </c>
      <c r="AA54" s="617" t="s">
        <v>3252</v>
      </c>
      <c r="AB54" s="619">
        <v>45170</v>
      </c>
      <c r="AC54" s="619">
        <v>45260</v>
      </c>
      <c r="AD54" s="602">
        <v>45313</v>
      </c>
      <c r="AE54" s="601"/>
      <c r="AF54" s="601"/>
      <c r="AG54" s="640">
        <v>45310</v>
      </c>
      <c r="AH54" s="605" t="s">
        <v>3253</v>
      </c>
      <c r="AI54" s="605" t="s">
        <v>1512</v>
      </c>
      <c r="AJ54" s="605" t="s">
        <v>2938</v>
      </c>
      <c r="AK54" s="644">
        <v>1</v>
      </c>
      <c r="AL54" s="645" t="s">
        <v>49</v>
      </c>
      <c r="AM54" s="605"/>
      <c r="AN54" s="645" t="s">
        <v>2945</v>
      </c>
      <c r="AO54" s="645" t="s">
        <v>2945</v>
      </c>
      <c r="AP54" s="658" t="s">
        <v>84</v>
      </c>
      <c r="AQ54" s="658" t="s">
        <v>84</v>
      </c>
      <c r="AR54" s="642">
        <v>1</v>
      </c>
      <c r="AS54" s="645" t="s">
        <v>155</v>
      </c>
      <c r="AT54" s="645" t="s">
        <v>2946</v>
      </c>
      <c r="AU54" s="645" t="s">
        <v>2946</v>
      </c>
      <c r="AV54" s="658" t="s">
        <v>84</v>
      </c>
      <c r="AW54" s="645" t="s">
        <v>2945</v>
      </c>
      <c r="AX54" s="645" t="s">
        <v>2947</v>
      </c>
      <c r="AY54" s="658" t="s">
        <v>97</v>
      </c>
      <c r="AZ54" s="652">
        <v>1</v>
      </c>
      <c r="BA54" s="645" t="s">
        <v>49</v>
      </c>
      <c r="BB54" s="645"/>
    </row>
    <row r="55" spans="1:54" ht="23.45" hidden="1" customHeight="1" thickBot="1" x14ac:dyDescent="0.25">
      <c r="A55" s="616" t="s">
        <v>3254</v>
      </c>
      <c r="B55" s="617" t="s">
        <v>3255</v>
      </c>
      <c r="C55" s="617" t="s">
        <v>3255</v>
      </c>
      <c r="D55" s="617" t="s">
        <v>3255</v>
      </c>
      <c r="E55" s="617" t="s">
        <v>3070</v>
      </c>
      <c r="F55" s="617" t="s">
        <v>2805</v>
      </c>
      <c r="G55" s="617" t="s">
        <v>2806</v>
      </c>
      <c r="H55" s="618" t="s">
        <v>3143</v>
      </c>
      <c r="I55" s="618" t="s">
        <v>2770</v>
      </c>
      <c r="J55" s="618" t="s">
        <v>2808</v>
      </c>
      <c r="K55" s="618" t="s">
        <v>2772</v>
      </c>
      <c r="L55" s="617" t="s">
        <v>3070</v>
      </c>
      <c r="M55" s="617" t="s">
        <v>3070</v>
      </c>
      <c r="N55" s="617" t="s">
        <v>3070</v>
      </c>
      <c r="O55" s="617" t="s">
        <v>3256</v>
      </c>
      <c r="P55" s="617" t="s">
        <v>3257</v>
      </c>
      <c r="Q55" s="617" t="s">
        <v>3258</v>
      </c>
      <c r="R55" s="617">
        <v>2023</v>
      </c>
      <c r="S55" s="617" t="s">
        <v>3259</v>
      </c>
      <c r="T55" s="617" t="s">
        <v>3260</v>
      </c>
      <c r="U55" s="617" t="s">
        <v>3261</v>
      </c>
      <c r="V55" s="617" t="s">
        <v>3262</v>
      </c>
      <c r="W55" s="617">
        <v>2</v>
      </c>
      <c r="X55" s="617" t="s">
        <v>3263</v>
      </c>
      <c r="Y55" s="617" t="s">
        <v>3264</v>
      </c>
      <c r="Z55" s="617">
        <v>1</v>
      </c>
      <c r="AA55" s="617" t="s">
        <v>3265</v>
      </c>
      <c r="AB55" s="619">
        <v>45200</v>
      </c>
      <c r="AC55" s="619">
        <v>45275</v>
      </c>
      <c r="AD55" s="602">
        <v>45313</v>
      </c>
      <c r="AE55" s="601"/>
      <c r="AF55" s="601"/>
      <c r="AG55" s="640">
        <v>45310</v>
      </c>
      <c r="AH55" s="605" t="s">
        <v>3266</v>
      </c>
      <c r="AI55" s="605" t="s">
        <v>1512</v>
      </c>
      <c r="AJ55" s="605" t="s">
        <v>481</v>
      </c>
      <c r="AK55" s="644">
        <v>1</v>
      </c>
      <c r="AL55" s="645" t="s">
        <v>49</v>
      </c>
      <c r="AM55" s="605"/>
      <c r="AN55" s="645" t="s">
        <v>2945</v>
      </c>
      <c r="AO55" s="645" t="s">
        <v>2945</v>
      </c>
      <c r="AP55" s="658" t="s">
        <v>84</v>
      </c>
      <c r="AQ55" s="658" t="s">
        <v>84</v>
      </c>
      <c r="AR55" s="642">
        <v>1</v>
      </c>
      <c r="AS55" s="645" t="s">
        <v>155</v>
      </c>
      <c r="AT55" s="645" t="s">
        <v>2946</v>
      </c>
      <c r="AU55" s="645" t="s">
        <v>2946</v>
      </c>
      <c r="AV55" s="658" t="s">
        <v>84</v>
      </c>
      <c r="AW55" s="645" t="s">
        <v>2945</v>
      </c>
      <c r="AX55" s="645" t="s">
        <v>2947</v>
      </c>
      <c r="AY55" s="658" t="s">
        <v>97</v>
      </c>
      <c r="AZ55" s="652">
        <v>1</v>
      </c>
      <c r="BA55" s="645" t="s">
        <v>49</v>
      </c>
      <c r="BB55" s="645"/>
    </row>
    <row r="56" spans="1:54" ht="118.5" customHeight="1" thickBot="1" x14ac:dyDescent="0.25">
      <c r="A56" s="616" t="s">
        <v>3267</v>
      </c>
      <c r="B56" s="617" t="s">
        <v>3255</v>
      </c>
      <c r="C56" s="617" t="s">
        <v>3255</v>
      </c>
      <c r="D56" s="617" t="s">
        <v>3255</v>
      </c>
      <c r="E56" s="617" t="s">
        <v>3070</v>
      </c>
      <c r="F56" s="617" t="s">
        <v>3268</v>
      </c>
      <c r="G56" s="617" t="s">
        <v>3269</v>
      </c>
      <c r="H56" s="618" t="s">
        <v>313</v>
      </c>
      <c r="I56" s="618" t="s">
        <v>95</v>
      </c>
      <c r="J56" s="618" t="s">
        <v>84</v>
      </c>
      <c r="K56" s="618" t="s">
        <v>84</v>
      </c>
      <c r="L56" s="617" t="s">
        <v>3070</v>
      </c>
      <c r="M56" s="617" t="s">
        <v>3070</v>
      </c>
      <c r="N56" s="617" t="s">
        <v>3070</v>
      </c>
      <c r="O56" s="617" t="s">
        <v>3256</v>
      </c>
      <c r="P56" s="617" t="s">
        <v>3270</v>
      </c>
      <c r="Q56" s="617" t="s">
        <v>3258</v>
      </c>
      <c r="R56" s="617">
        <v>2023</v>
      </c>
      <c r="S56" s="617" t="s">
        <v>3271</v>
      </c>
      <c r="T56" s="617" t="s">
        <v>3272</v>
      </c>
      <c r="U56" s="617" t="s">
        <v>3273</v>
      </c>
      <c r="V56" s="617" t="s">
        <v>3274</v>
      </c>
      <c r="W56" s="617">
        <v>1</v>
      </c>
      <c r="X56" s="617" t="s">
        <v>3275</v>
      </c>
      <c r="Y56" s="617" t="s">
        <v>3276</v>
      </c>
      <c r="Z56" s="617">
        <v>1</v>
      </c>
      <c r="AA56" s="617" t="s">
        <v>3277</v>
      </c>
      <c r="AB56" s="619">
        <v>45200</v>
      </c>
      <c r="AC56" s="619">
        <v>45381</v>
      </c>
      <c r="AD56" s="602"/>
      <c r="AE56" s="601"/>
      <c r="AF56" s="601"/>
      <c r="AG56" s="640">
        <v>45272</v>
      </c>
      <c r="AH56" s="605" t="s">
        <v>3278</v>
      </c>
      <c r="AI56" s="605" t="s">
        <v>3279</v>
      </c>
      <c r="AJ56" s="605" t="s">
        <v>2938</v>
      </c>
      <c r="AK56" s="644">
        <v>0</v>
      </c>
      <c r="AL56" s="645" t="s">
        <v>48</v>
      </c>
      <c r="AM56" s="605"/>
      <c r="AN56" s="640">
        <f>Monitoreo!AN46</f>
        <v>45384</v>
      </c>
      <c r="AO56" s="651" t="str">
        <f>Monitoreo!AO46</f>
        <v>Se realizo la oficialización del formato 026 HERRAMIENTA DE PROYECCION METAS POBLACIONALES E-DES-FT-026 VR 01.</v>
      </c>
      <c r="AP56" s="651" t="str">
        <f>Monitoreo!AP46</f>
        <v>Se incluye el formato 026 HERRAMIENTA DE PROYECCION METAS POBLACIONALES E-DES-FT-026 VR 01, correo de oficialización y documento explicativo</v>
      </c>
      <c r="AQ56" s="651" t="str">
        <f>Monitoreo!AQ46</f>
        <v>N/A</v>
      </c>
      <c r="AR56" s="642">
        <f>Monitoreo!AR46</f>
        <v>1</v>
      </c>
      <c r="AS56" s="651" t="str">
        <f>Monitoreo!AS46</f>
        <v>Se evidencia la creación y la oficialización del formato E-DES-FT-026  - HERRAMIENTA DE PROYECCION METAS POBLACIONALES.
La acción queda al 100%</v>
      </c>
      <c r="AT56" s="645">
        <f>Monitoreo!AT46</f>
        <v>52</v>
      </c>
      <c r="AU56" s="651" t="str">
        <f>Monitoreo!AU46</f>
        <v>CON TIEMPO</v>
      </c>
      <c r="AV56" s="640">
        <v>45412</v>
      </c>
      <c r="AW56" s="645" t="s">
        <v>3774</v>
      </c>
      <c r="AX56" s="645" t="s">
        <v>1512</v>
      </c>
      <c r="AY56" s="645" t="s">
        <v>3215</v>
      </c>
      <c r="AZ56" s="642">
        <v>1</v>
      </c>
      <c r="BA56" s="645" t="s">
        <v>49</v>
      </c>
      <c r="BB56" s="645"/>
    </row>
    <row r="57" spans="1:54" ht="108" customHeight="1" thickBot="1" x14ac:dyDescent="0.25">
      <c r="A57" s="616" t="s">
        <v>3281</v>
      </c>
      <c r="B57" s="617" t="s">
        <v>3255</v>
      </c>
      <c r="C57" s="617" t="s">
        <v>3255</v>
      </c>
      <c r="D57" s="617" t="s">
        <v>3255</v>
      </c>
      <c r="E57" s="617" t="s">
        <v>3070</v>
      </c>
      <c r="F57" s="617" t="s">
        <v>3268</v>
      </c>
      <c r="G57" s="617" t="s">
        <v>3269</v>
      </c>
      <c r="H57" s="618" t="s">
        <v>313</v>
      </c>
      <c r="I57" s="618" t="s">
        <v>95</v>
      </c>
      <c r="J57" s="618" t="s">
        <v>84</v>
      </c>
      <c r="K57" s="618" t="s">
        <v>84</v>
      </c>
      <c r="L57" s="617" t="s">
        <v>3070</v>
      </c>
      <c r="M57" s="617" t="s">
        <v>3070</v>
      </c>
      <c r="N57" s="617" t="s">
        <v>3070</v>
      </c>
      <c r="O57" s="617" t="s">
        <v>3256</v>
      </c>
      <c r="P57" s="617" t="s">
        <v>3282</v>
      </c>
      <c r="Q57" s="617" t="s">
        <v>3258</v>
      </c>
      <c r="R57" s="617">
        <v>2023</v>
      </c>
      <c r="S57" s="617" t="s">
        <v>3283</v>
      </c>
      <c r="T57" s="617" t="s">
        <v>3284</v>
      </c>
      <c r="U57" s="617" t="s">
        <v>3285</v>
      </c>
      <c r="V57" s="617" t="s">
        <v>3274</v>
      </c>
      <c r="W57" s="617">
        <v>1</v>
      </c>
      <c r="X57" s="617" t="s">
        <v>3275</v>
      </c>
      <c r="Y57" s="617" t="s">
        <v>3276</v>
      </c>
      <c r="Z57" s="617">
        <v>1</v>
      </c>
      <c r="AA57" s="617" t="s">
        <v>3277</v>
      </c>
      <c r="AB57" s="619">
        <v>45200</v>
      </c>
      <c r="AC57" s="619">
        <v>45381</v>
      </c>
      <c r="AD57" s="602"/>
      <c r="AE57" s="601"/>
      <c r="AF57" s="601"/>
      <c r="AG57" s="640">
        <v>45272</v>
      </c>
      <c r="AH57" s="605" t="s">
        <v>3278</v>
      </c>
      <c r="AI57" s="605" t="s">
        <v>3279</v>
      </c>
      <c r="AJ57" s="605" t="s">
        <v>2938</v>
      </c>
      <c r="AK57" s="644">
        <v>0</v>
      </c>
      <c r="AL57" s="645" t="s">
        <v>48</v>
      </c>
      <c r="AM57" s="605"/>
      <c r="AN57" s="640">
        <f>Monitoreo!AN47</f>
        <v>45384</v>
      </c>
      <c r="AO57" s="651" t="str">
        <f>Monitoreo!AO47</f>
        <v>Se realizo la oficialización del formato 026 HERRAMIENTA DE PROYECCION METAS POBLACIONALES E-DES-FT-026 VR 01.</v>
      </c>
      <c r="AP57" s="651" t="str">
        <f>Monitoreo!AP47</f>
        <v>Se incluye el formato 026 HERRAMIENTA DE PROYECCION METAS POBLACIONALES E-DES-FT-026 VR 01, correo de oficialización y documento explicativo</v>
      </c>
      <c r="AQ57" s="651" t="str">
        <f>Monitoreo!AQ47</f>
        <v>N/A</v>
      </c>
      <c r="AR57" s="642">
        <f>Monitoreo!AR47</f>
        <v>1</v>
      </c>
      <c r="AS57" s="651" t="str">
        <f>Monitoreo!AS47</f>
        <v>Se evidencia la creación y la oficialización del formato E-DES-FT-026  - HERRAMIENTA DE PROYECCION METAS POBLACIONALES.
La acción queda al 100%</v>
      </c>
      <c r="AT57" s="645">
        <f>Monitoreo!AT47</f>
        <v>52</v>
      </c>
      <c r="AU57" s="651" t="str">
        <f>Monitoreo!AU47</f>
        <v>CON TIEMPO</v>
      </c>
      <c r="AV57" s="640">
        <v>45412</v>
      </c>
      <c r="AW57" s="645" t="s">
        <v>3774</v>
      </c>
      <c r="AX57" s="645" t="s">
        <v>1512</v>
      </c>
      <c r="AY57" s="645" t="s">
        <v>3215</v>
      </c>
      <c r="AZ57" s="642">
        <v>1</v>
      </c>
      <c r="BA57" s="645" t="s">
        <v>49</v>
      </c>
      <c r="BB57" s="645"/>
    </row>
    <row r="58" spans="1:54" ht="73.5" hidden="1" customHeight="1" thickBot="1" x14ac:dyDescent="0.25">
      <c r="A58" s="616" t="s">
        <v>3286</v>
      </c>
      <c r="B58" s="617" t="s">
        <v>3255</v>
      </c>
      <c r="C58" s="617" t="s">
        <v>3255</v>
      </c>
      <c r="D58" s="617" t="s">
        <v>3255</v>
      </c>
      <c r="E58" s="617" t="s">
        <v>3070</v>
      </c>
      <c r="F58" s="617" t="s">
        <v>2901</v>
      </c>
      <c r="G58" s="617" t="s">
        <v>2658</v>
      </c>
      <c r="H58" s="618" t="s">
        <v>2834</v>
      </c>
      <c r="I58" s="618" t="s">
        <v>2604</v>
      </c>
      <c r="J58" s="618" t="s">
        <v>2657</v>
      </c>
      <c r="K58" s="618" t="s">
        <v>2658</v>
      </c>
      <c r="L58" s="617" t="s">
        <v>3070</v>
      </c>
      <c r="M58" s="617" t="s">
        <v>3070</v>
      </c>
      <c r="N58" s="617" t="s">
        <v>3070</v>
      </c>
      <c r="O58" s="617" t="s">
        <v>3256</v>
      </c>
      <c r="P58" s="617" t="s">
        <v>656</v>
      </c>
      <c r="Q58" s="617" t="s">
        <v>3258</v>
      </c>
      <c r="R58" s="617">
        <v>2023</v>
      </c>
      <c r="S58" s="617" t="s">
        <v>3287</v>
      </c>
      <c r="T58" s="617" t="s">
        <v>3288</v>
      </c>
      <c r="U58" s="617" t="s">
        <v>3289</v>
      </c>
      <c r="V58" s="617" t="s">
        <v>3290</v>
      </c>
      <c r="W58" s="617">
        <v>2</v>
      </c>
      <c r="X58" s="617" t="s">
        <v>3291</v>
      </c>
      <c r="Y58" s="617" t="s">
        <v>3292</v>
      </c>
      <c r="Z58" s="617">
        <v>1</v>
      </c>
      <c r="AA58" s="617" t="s">
        <v>3293</v>
      </c>
      <c r="AB58" s="619">
        <v>45201</v>
      </c>
      <c r="AC58" s="619">
        <v>45275</v>
      </c>
      <c r="AD58" s="602"/>
      <c r="AE58" s="601"/>
      <c r="AF58" s="601"/>
      <c r="AG58" s="640">
        <v>45272</v>
      </c>
      <c r="AH58" s="605" t="s">
        <v>3294</v>
      </c>
      <c r="AI58" s="605" t="s">
        <v>3295</v>
      </c>
      <c r="AJ58" s="605" t="s">
        <v>2938</v>
      </c>
      <c r="AK58" s="644">
        <v>0</v>
      </c>
      <c r="AL58" s="645" t="s">
        <v>198</v>
      </c>
      <c r="AM58" s="605"/>
      <c r="AN58" s="640">
        <f>Monitoreo!AN48</f>
        <v>45337</v>
      </c>
      <c r="AO58" s="651" t="str">
        <f>Monitoreo!AO48</f>
        <v xml:space="preserve">PRIMER SEGUIMIENTO 2024: Es importante mencionar que el contrato 2153 de 2023 suscrito para el mantenimiento de los pozos sépticos inició el día 1 de diciembre de 2023 por motivo del proceso de la evaluacion de los proponentes y el ajuste de las fichas de contratacion, procesos que requirieron ampliar el plazo de acuerdo a lo inicialmente programado. Por lo tanto, entre el 11 de diciembre y el 25 de enero se realizó la revisión y mantenimiento de los 18 pozos sépticos ubicados en las UPI San Francisco, Arcadia, El Eden y Carmen de Apicalá.
Resultado del Indicador: (18/18)*100% = 100%
Análisis del Indicador: Se realizó la revisión y mantenimiento de 18 pozos sépticos en las UPI San francisco, Arcadia, El Eden y Carmen de Apicala, conforme a lo programado. 
 Se reporta un avance en la meta del 100%
Estado: La actividad se encuentra finalizada
</v>
      </c>
      <c r="AP58" s="651" t="str">
        <f>Monitoreo!AP48</f>
        <v>1. Informe de Intervención de los pozos sépticos</v>
      </c>
      <c r="AQ58" s="651" t="str">
        <f>Monitoreo!AQ48</f>
        <v>Ninguna</v>
      </c>
      <c r="AR58" s="642">
        <f>Monitoreo!AR48</f>
        <v>1</v>
      </c>
      <c r="AS58" s="651" t="str">
        <f>Monitoreo!AS48</f>
        <v>CUMPLIMIENTO TOTAL</v>
      </c>
      <c r="AT58" s="645">
        <f>Monitoreo!AT48</f>
        <v>-54</v>
      </c>
      <c r="AU58" s="651" t="str">
        <f>Monitoreo!AU48</f>
        <v>VENCIDO</v>
      </c>
      <c r="AV58" s="640">
        <v>45341</v>
      </c>
      <c r="AW58" s="672" t="s">
        <v>3775</v>
      </c>
      <c r="AX58" s="645" t="s">
        <v>1512</v>
      </c>
      <c r="AY58" s="645" t="s">
        <v>481</v>
      </c>
      <c r="AZ58" s="642">
        <v>1</v>
      </c>
      <c r="BA58" s="671" t="s">
        <v>49</v>
      </c>
      <c r="BB58" s="645"/>
    </row>
    <row r="59" spans="1:54" ht="23.45" hidden="1" customHeight="1" thickBot="1" x14ac:dyDescent="0.25">
      <c r="A59" s="616" t="s">
        <v>3296</v>
      </c>
      <c r="B59" s="617" t="s">
        <v>3255</v>
      </c>
      <c r="C59" s="617" t="s">
        <v>3255</v>
      </c>
      <c r="D59" s="617" t="s">
        <v>3255</v>
      </c>
      <c r="E59" s="617" t="s">
        <v>3070</v>
      </c>
      <c r="F59" s="617" t="s">
        <v>2805</v>
      </c>
      <c r="G59" s="617" t="s">
        <v>2806</v>
      </c>
      <c r="H59" s="618" t="s">
        <v>3297</v>
      </c>
      <c r="I59" s="618" t="s">
        <v>3000</v>
      </c>
      <c r="J59" s="618" t="s">
        <v>3298</v>
      </c>
      <c r="K59" s="618" t="s">
        <v>3299</v>
      </c>
      <c r="L59" s="617" t="s">
        <v>3070</v>
      </c>
      <c r="M59" s="617" t="s">
        <v>3070</v>
      </c>
      <c r="N59" s="617" t="s">
        <v>3070</v>
      </c>
      <c r="O59" s="617" t="s">
        <v>3256</v>
      </c>
      <c r="P59" s="617" t="s">
        <v>3300</v>
      </c>
      <c r="Q59" s="617" t="s">
        <v>3258</v>
      </c>
      <c r="R59" s="617">
        <v>2023</v>
      </c>
      <c r="S59" s="617" t="s">
        <v>3301</v>
      </c>
      <c r="T59" s="617" t="s">
        <v>3302</v>
      </c>
      <c r="U59" s="617" t="s">
        <v>3303</v>
      </c>
      <c r="V59" s="617" t="s">
        <v>3304</v>
      </c>
      <c r="W59" s="617">
        <v>1</v>
      </c>
      <c r="X59" s="617" t="s">
        <v>3305</v>
      </c>
      <c r="Y59" s="617" t="s">
        <v>3306</v>
      </c>
      <c r="Z59" s="617">
        <v>1</v>
      </c>
      <c r="AA59" s="617" t="s">
        <v>3307</v>
      </c>
      <c r="AB59" s="619">
        <v>45214</v>
      </c>
      <c r="AC59" s="619">
        <v>45280</v>
      </c>
      <c r="AD59" s="602">
        <v>45313</v>
      </c>
      <c r="AE59" s="601"/>
      <c r="AF59" s="601"/>
      <c r="AG59" s="640">
        <v>45310</v>
      </c>
      <c r="AH59" s="605" t="s">
        <v>3308</v>
      </c>
      <c r="AI59" s="605" t="s">
        <v>1512</v>
      </c>
      <c r="AJ59" s="605" t="s">
        <v>481</v>
      </c>
      <c r="AK59" s="644">
        <v>1</v>
      </c>
      <c r="AL59" s="645" t="s">
        <v>49</v>
      </c>
      <c r="AM59" s="605"/>
      <c r="AN59" s="645" t="s">
        <v>2945</v>
      </c>
      <c r="AO59" s="645" t="s">
        <v>2945</v>
      </c>
      <c r="AP59" s="658" t="s">
        <v>84</v>
      </c>
      <c r="AQ59" s="658" t="s">
        <v>84</v>
      </c>
      <c r="AR59" s="642">
        <v>1</v>
      </c>
      <c r="AS59" s="645" t="s">
        <v>155</v>
      </c>
      <c r="AT59" s="645" t="s">
        <v>2946</v>
      </c>
      <c r="AU59" s="645" t="s">
        <v>2946</v>
      </c>
      <c r="AV59" s="658" t="s">
        <v>84</v>
      </c>
      <c r="AW59" s="645" t="s">
        <v>2945</v>
      </c>
      <c r="AX59" s="645" t="s">
        <v>2947</v>
      </c>
      <c r="AY59" s="658" t="s">
        <v>97</v>
      </c>
      <c r="AZ59" s="652">
        <v>1</v>
      </c>
      <c r="BA59" s="645" t="s">
        <v>49</v>
      </c>
      <c r="BB59" s="645"/>
    </row>
    <row r="60" spans="1:54" ht="108" customHeight="1" thickBot="1" x14ac:dyDescent="0.25">
      <c r="A60" s="616" t="s">
        <v>3309</v>
      </c>
      <c r="B60" s="617" t="s">
        <v>3255</v>
      </c>
      <c r="C60" s="617" t="s">
        <v>3255</v>
      </c>
      <c r="D60" s="617" t="s">
        <v>3255</v>
      </c>
      <c r="E60" s="617" t="s">
        <v>3070</v>
      </c>
      <c r="F60" s="617" t="s">
        <v>2832</v>
      </c>
      <c r="G60" s="617" t="s">
        <v>2833</v>
      </c>
      <c r="H60" s="618" t="s">
        <v>2834</v>
      </c>
      <c r="I60" s="618" t="s">
        <v>2604</v>
      </c>
      <c r="J60" s="618" t="s">
        <v>3090</v>
      </c>
      <c r="K60" s="618" t="s">
        <v>2666</v>
      </c>
      <c r="L60" s="617" t="s">
        <v>3070</v>
      </c>
      <c r="M60" s="617" t="s">
        <v>3070</v>
      </c>
      <c r="N60" s="617" t="s">
        <v>3070</v>
      </c>
      <c r="O60" s="617" t="s">
        <v>3256</v>
      </c>
      <c r="P60" s="617" t="s">
        <v>3310</v>
      </c>
      <c r="Q60" s="617" t="s">
        <v>3258</v>
      </c>
      <c r="R60" s="617">
        <v>2023</v>
      </c>
      <c r="S60" s="617" t="s">
        <v>3311</v>
      </c>
      <c r="T60" s="617" t="s">
        <v>3312</v>
      </c>
      <c r="U60" s="617" t="s">
        <v>3313</v>
      </c>
      <c r="V60" s="617" t="s">
        <v>3314</v>
      </c>
      <c r="W60" s="617">
        <v>1</v>
      </c>
      <c r="X60" s="617" t="s">
        <v>3315</v>
      </c>
      <c r="Y60" s="617" t="s">
        <v>3316</v>
      </c>
      <c r="Z60" s="617">
        <v>1</v>
      </c>
      <c r="AA60" s="617" t="s">
        <v>3317</v>
      </c>
      <c r="AB60" s="619">
        <v>45201</v>
      </c>
      <c r="AC60" s="619">
        <v>45275</v>
      </c>
      <c r="AD60" s="602"/>
      <c r="AE60" s="601"/>
      <c r="AF60" s="601"/>
      <c r="AG60" s="640">
        <v>45273</v>
      </c>
      <c r="AH60" s="605" t="s">
        <v>3318</v>
      </c>
      <c r="AI60" s="605" t="s">
        <v>3314</v>
      </c>
      <c r="AJ60" s="605" t="s">
        <v>481</v>
      </c>
      <c r="AK60" s="644">
        <v>0</v>
      </c>
      <c r="AL60" s="645" t="s">
        <v>198</v>
      </c>
      <c r="AM60" s="605"/>
      <c r="AN60" s="651">
        <f>Monitoreo!AN49</f>
        <v>45400</v>
      </c>
      <c r="AO60" s="651" t="str">
        <f>Monitoreo!AO49</f>
        <v>Se gestionó la elaboración de un informe técnico independiente sobre el estado de la edificación y de las actividades de mantenimiento realizadas en la UPI Luna Park, el cual fue elaborado durante el tercer trimestre de 2023.
Resultado del indicador: ((1/1)*100%)=100%
Análisis del indicador: Se gestionó la elaboración de un informe técnico independiente sobre el estado de la edificación y de las actividades de mantenimiento realizadas en la UPI Luna Park, conforme a lo programado.
Estado de la actividad: La actividad se encuentra finalizada.</v>
      </c>
      <c r="AP60" s="651" t="str">
        <f>Monitoreo!AP49</f>
        <v>Informe técnico UPI Luna Pak</v>
      </c>
      <c r="AQ60" s="651" t="str">
        <f>Monitoreo!AQ49</f>
        <v>Ninguna</v>
      </c>
      <c r="AR60" s="642">
        <f>Monitoreo!AR49</f>
        <v>1</v>
      </c>
      <c r="AS60" s="651" t="str">
        <f>Monitoreo!AS49</f>
        <v>Se realizó informe tecnico con fecha del 26 de enero del 2024 a la UPI Luna Park
La acción queda al 100%</v>
      </c>
      <c r="AT60" s="645">
        <f>Monitoreo!AT49</f>
        <v>-54</v>
      </c>
      <c r="AU60" s="651" t="str">
        <f>Monitoreo!AU49</f>
        <v>VENCIDO</v>
      </c>
      <c r="AV60" s="640">
        <v>45410</v>
      </c>
      <c r="AW60" s="645" t="s">
        <v>3776</v>
      </c>
      <c r="AX60" s="645" t="s">
        <v>1512</v>
      </c>
      <c r="AY60" s="645" t="s">
        <v>3754</v>
      </c>
      <c r="AZ60" s="642">
        <v>1</v>
      </c>
      <c r="BA60" s="645" t="s">
        <v>49</v>
      </c>
      <c r="BB60" s="645"/>
    </row>
    <row r="61" spans="1:54" ht="202.5" hidden="1" customHeight="1" thickBot="1" x14ac:dyDescent="0.25">
      <c r="A61" s="616" t="s">
        <v>3319</v>
      </c>
      <c r="B61" s="617" t="s">
        <v>3255</v>
      </c>
      <c r="C61" s="617" t="s">
        <v>3255</v>
      </c>
      <c r="D61" s="617" t="s">
        <v>3255</v>
      </c>
      <c r="E61" s="617" t="s">
        <v>3070</v>
      </c>
      <c r="F61" s="617" t="s">
        <v>2832</v>
      </c>
      <c r="G61" s="617" t="s">
        <v>2833</v>
      </c>
      <c r="H61" s="618" t="s">
        <v>2834</v>
      </c>
      <c r="I61" s="618" t="s">
        <v>2604</v>
      </c>
      <c r="J61" s="618" t="s">
        <v>3090</v>
      </c>
      <c r="K61" s="618" t="s">
        <v>2666</v>
      </c>
      <c r="L61" s="617" t="s">
        <v>3070</v>
      </c>
      <c r="M61" s="617" t="s">
        <v>3070</v>
      </c>
      <c r="N61" s="617" t="s">
        <v>3070</v>
      </c>
      <c r="O61" s="617" t="s">
        <v>3256</v>
      </c>
      <c r="P61" s="617" t="s">
        <v>3310</v>
      </c>
      <c r="Q61" s="617" t="s">
        <v>3258</v>
      </c>
      <c r="R61" s="617">
        <v>2023</v>
      </c>
      <c r="S61" s="617" t="s">
        <v>3311</v>
      </c>
      <c r="T61" s="617" t="s">
        <v>3312</v>
      </c>
      <c r="U61" s="617" t="s">
        <v>3313</v>
      </c>
      <c r="V61" s="617" t="s">
        <v>3320</v>
      </c>
      <c r="W61" s="617">
        <v>2</v>
      </c>
      <c r="X61" s="617" t="s">
        <v>3321</v>
      </c>
      <c r="Y61" s="617" t="s">
        <v>3322</v>
      </c>
      <c r="Z61" s="617">
        <v>1</v>
      </c>
      <c r="AA61" s="617" t="s">
        <v>3323</v>
      </c>
      <c r="AB61" s="619">
        <v>45201</v>
      </c>
      <c r="AC61" s="619">
        <v>45275</v>
      </c>
      <c r="AD61" s="602"/>
      <c r="AE61" s="601"/>
      <c r="AF61" s="601"/>
      <c r="AG61" s="640">
        <v>45296</v>
      </c>
      <c r="AH61" s="605" t="s">
        <v>3324</v>
      </c>
      <c r="AI61" s="605" t="s">
        <v>3325</v>
      </c>
      <c r="AJ61" s="605" t="s">
        <v>3326</v>
      </c>
      <c r="AK61" s="644">
        <v>0.5</v>
      </c>
      <c r="AL61" s="645" t="s">
        <v>198</v>
      </c>
      <c r="AM61" s="605"/>
      <c r="AN61" s="640">
        <f>Monitoreo!AN50</f>
        <v>45337</v>
      </c>
      <c r="AO61" s="651" t="str">
        <f>Monitoreo!AO50</f>
        <v>PRIMER SEGUIMIENTO 2024: Se realizaron visitas de seguimiento mensual el día 31 de octubre de 2023 y el día 30 de noviembre de 2023, en las cuales se verificó el estado de las instalaciones de la UPI Luna Park, se tomó registro fotográfico y se diligenció el formato informe semanal de intervenciones A-GAMB-FT-011.
Resultado del indicador: (2/2)*100=100%
Análisis del indicador: Se realizaron dos (2) visitas de seguimiento al estado de las instalaciones de la UPI Luna Park, conforme a lo programado. Se reporta un avance en la meta del 100%.
Estado: La actividad se encuentra finalizada.</v>
      </c>
      <c r="AP61" s="651" t="str">
        <f>Monitoreo!AP50</f>
        <v>1. Informe visita de seguimiento UPI Luna Park A-GAMB-FT-011 octubre
2. Informe visita de seguimiento UPI Luna Park A-GAMB-FT-011 noviembre</v>
      </c>
      <c r="AQ61" s="651" t="str">
        <f>Monitoreo!AQ50</f>
        <v>Ninguna</v>
      </c>
      <c r="AR61" s="642">
        <f>Monitoreo!AR50</f>
        <v>1</v>
      </c>
      <c r="AS61" s="651" t="str">
        <f>Monitoreo!AS50</f>
        <v>CUMPLIMIENTO TOTAL</v>
      </c>
      <c r="AT61" s="645">
        <f>Monitoreo!AT50</f>
        <v>-54</v>
      </c>
      <c r="AU61" s="651" t="str">
        <f>Monitoreo!AU50</f>
        <v>VENCIDO</v>
      </c>
      <c r="AV61" s="640">
        <v>45341</v>
      </c>
      <c r="AW61" s="672" t="s">
        <v>3777</v>
      </c>
      <c r="AX61" s="645" t="s">
        <v>1512</v>
      </c>
      <c r="AY61" s="645" t="s">
        <v>481</v>
      </c>
      <c r="AZ61" s="642">
        <v>1</v>
      </c>
      <c r="BA61" s="671" t="s">
        <v>49</v>
      </c>
      <c r="BB61" s="645"/>
    </row>
    <row r="62" spans="1:54" ht="23.45" hidden="1" customHeight="1" thickBot="1" x14ac:dyDescent="0.25">
      <c r="A62" s="616" t="s">
        <v>3327</v>
      </c>
      <c r="B62" s="617" t="s">
        <v>3255</v>
      </c>
      <c r="C62" s="617" t="s">
        <v>3255</v>
      </c>
      <c r="D62" s="617" t="s">
        <v>3255</v>
      </c>
      <c r="E62" s="617" t="s">
        <v>3070</v>
      </c>
      <c r="F62" s="617" t="s">
        <v>2901</v>
      </c>
      <c r="G62" s="617" t="s">
        <v>2658</v>
      </c>
      <c r="H62" s="618" t="s">
        <v>2834</v>
      </c>
      <c r="I62" s="618" t="s">
        <v>2604</v>
      </c>
      <c r="J62" s="618" t="s">
        <v>2657</v>
      </c>
      <c r="K62" s="618" t="s">
        <v>2658</v>
      </c>
      <c r="L62" s="617" t="s">
        <v>3070</v>
      </c>
      <c r="M62" s="617" t="s">
        <v>3070</v>
      </c>
      <c r="N62" s="617" t="s">
        <v>3070</v>
      </c>
      <c r="O62" s="617" t="s">
        <v>3256</v>
      </c>
      <c r="P62" s="617" t="s">
        <v>3328</v>
      </c>
      <c r="Q62" s="617" t="s">
        <v>3258</v>
      </c>
      <c r="R62" s="617">
        <v>2023</v>
      </c>
      <c r="S62" s="617" t="s">
        <v>3329</v>
      </c>
      <c r="T62" s="617" t="s">
        <v>3330</v>
      </c>
      <c r="U62" s="617" t="s">
        <v>3289</v>
      </c>
      <c r="V62" s="617" t="s">
        <v>3290</v>
      </c>
      <c r="W62" s="617">
        <v>2</v>
      </c>
      <c r="X62" s="617" t="s">
        <v>3331</v>
      </c>
      <c r="Y62" s="617" t="s">
        <v>3292</v>
      </c>
      <c r="Z62" s="617">
        <v>1</v>
      </c>
      <c r="AA62" s="617" t="s">
        <v>3293</v>
      </c>
      <c r="AB62" s="619">
        <v>45201</v>
      </c>
      <c r="AC62" s="619">
        <v>45275</v>
      </c>
      <c r="AD62" s="602"/>
      <c r="AE62" s="601"/>
      <c r="AF62" s="601"/>
      <c r="AG62" s="640">
        <v>45272</v>
      </c>
      <c r="AH62" s="605" t="s">
        <v>3294</v>
      </c>
      <c r="AI62" s="605" t="s">
        <v>3295</v>
      </c>
      <c r="AJ62" s="605" t="s">
        <v>2938</v>
      </c>
      <c r="AK62" s="644">
        <v>0</v>
      </c>
      <c r="AL62" s="645" t="s">
        <v>198</v>
      </c>
      <c r="AM62" s="605"/>
      <c r="AN62" s="640">
        <f>Monitoreo!AN51</f>
        <v>45337</v>
      </c>
      <c r="AO62" s="651" t="str">
        <f>Monitoreo!AO51</f>
        <v xml:space="preserve">PRIMER SEGUIMIENTO 2024: Es importante mencionar que el contrato 2153 de 2023 suscrito para el mantenimiento de los pozos sépticos inició el día 1 de diciembre de 2023 por motivo del proceso de la evaluacion de los proponentes y el ajuste de las fichas de contratacion, procesos que requirieron ampliar el plazo de acuerdo a lo inicialmente programado. Por lo tanto, entre el 11 de diciembre y el 25 de enero se realizó la revisión y mantenimiento de los 18 pozos sépticos ubicados en las UPI San Francisco, Arcadia, El Eden y Carmen de Apicalá.
Resultado del Indicador: (18/18)*100% = 100%
Análisis del Indicador: Se realizó la revisión y mantenimiento de 18 pozos sépticos en las UPI San francisco, Arcadia, El Eden y Carmen de Apicala, conforme a lo programado. 
 Se reporta un avance en la meta del 100%
Estado: La actividad se encuentra finalizada
</v>
      </c>
      <c r="AP62" s="651" t="str">
        <f>Monitoreo!AP51</f>
        <v>1. Informe de Intervención de los pozos sépticos</v>
      </c>
      <c r="AQ62" s="651" t="str">
        <f>Monitoreo!AQ51</f>
        <v>Ninguna</v>
      </c>
      <c r="AR62" s="642">
        <f>Monitoreo!AR51</f>
        <v>1</v>
      </c>
      <c r="AS62" s="651" t="str">
        <f>Monitoreo!AS51</f>
        <v>CUMPLIMIENTO TOTAL</v>
      </c>
      <c r="AT62" s="645">
        <f>Monitoreo!AT51</f>
        <v>-54</v>
      </c>
      <c r="AU62" s="651" t="str">
        <f>Monitoreo!AU51</f>
        <v>VENCIDO</v>
      </c>
      <c r="AV62" s="640">
        <v>45341</v>
      </c>
      <c r="AW62" s="672" t="s">
        <v>3775</v>
      </c>
      <c r="AX62" s="645" t="s">
        <v>1512</v>
      </c>
      <c r="AY62" s="645" t="s">
        <v>481</v>
      </c>
      <c r="AZ62" s="642">
        <v>1</v>
      </c>
      <c r="BA62" s="671" t="s">
        <v>49</v>
      </c>
      <c r="BB62" s="645"/>
    </row>
    <row r="63" spans="1:54" ht="23.45" hidden="1" customHeight="1" thickBot="1" x14ac:dyDescent="0.25">
      <c r="A63" s="616" t="s">
        <v>3332</v>
      </c>
      <c r="B63" s="625" t="s">
        <v>3255</v>
      </c>
      <c r="C63" s="617" t="s">
        <v>3255</v>
      </c>
      <c r="D63" s="617" t="s">
        <v>3255</v>
      </c>
      <c r="E63" s="625" t="s">
        <v>3070</v>
      </c>
      <c r="F63" s="625" t="s">
        <v>2466</v>
      </c>
      <c r="G63" s="625" t="s">
        <v>3333</v>
      </c>
      <c r="H63" s="637" t="s">
        <v>2834</v>
      </c>
      <c r="I63" s="626" t="s">
        <v>2604</v>
      </c>
      <c r="J63" s="626" t="s">
        <v>3334</v>
      </c>
      <c r="K63" s="626" t="s">
        <v>3333</v>
      </c>
      <c r="L63" s="617" t="s">
        <v>3070</v>
      </c>
      <c r="M63" s="617" t="s">
        <v>3070</v>
      </c>
      <c r="N63" s="617" t="s">
        <v>3070</v>
      </c>
      <c r="O63" s="617" t="s">
        <v>3256</v>
      </c>
      <c r="P63" s="617" t="s">
        <v>3335</v>
      </c>
      <c r="Q63" s="617" t="s">
        <v>3258</v>
      </c>
      <c r="R63" s="617">
        <v>2023</v>
      </c>
      <c r="S63" s="617" t="s">
        <v>3336</v>
      </c>
      <c r="T63" s="617" t="s">
        <v>3337</v>
      </c>
      <c r="U63" s="617" t="s">
        <v>3338</v>
      </c>
      <c r="V63" s="617" t="s">
        <v>3339</v>
      </c>
      <c r="W63" s="617">
        <v>1</v>
      </c>
      <c r="X63" s="617" t="s">
        <v>3340</v>
      </c>
      <c r="Y63" s="617" t="s">
        <v>3341</v>
      </c>
      <c r="Z63" s="617">
        <v>1</v>
      </c>
      <c r="AA63" s="617" t="s">
        <v>3342</v>
      </c>
      <c r="AB63" s="619">
        <v>45201</v>
      </c>
      <c r="AC63" s="619">
        <v>45275</v>
      </c>
      <c r="AD63" s="602">
        <v>45300</v>
      </c>
      <c r="AE63" s="601"/>
      <c r="AF63" s="601"/>
      <c r="AG63" s="640">
        <v>45296</v>
      </c>
      <c r="AH63" s="605" t="s">
        <v>3343</v>
      </c>
      <c r="AI63" s="605" t="s">
        <v>1512</v>
      </c>
      <c r="AJ63" s="605" t="s">
        <v>3326</v>
      </c>
      <c r="AK63" s="644">
        <v>1</v>
      </c>
      <c r="AL63" s="645" t="s">
        <v>49</v>
      </c>
      <c r="AM63" s="605"/>
      <c r="AN63" s="645" t="s">
        <v>2945</v>
      </c>
      <c r="AO63" s="645" t="s">
        <v>2945</v>
      </c>
      <c r="AP63" s="658" t="s">
        <v>84</v>
      </c>
      <c r="AQ63" s="658" t="s">
        <v>84</v>
      </c>
      <c r="AR63" s="642">
        <v>1</v>
      </c>
      <c r="AS63" s="645" t="s">
        <v>155</v>
      </c>
      <c r="AT63" s="645" t="s">
        <v>2946</v>
      </c>
      <c r="AU63" s="645" t="s">
        <v>2946</v>
      </c>
      <c r="AV63" s="658" t="s">
        <v>84</v>
      </c>
      <c r="AW63" s="645" t="s">
        <v>2945</v>
      </c>
      <c r="AX63" s="645" t="s">
        <v>2947</v>
      </c>
      <c r="AY63" s="658" t="s">
        <v>97</v>
      </c>
      <c r="AZ63" s="652">
        <v>1</v>
      </c>
      <c r="BA63" s="645" t="s">
        <v>49</v>
      </c>
      <c r="BB63" s="645"/>
    </row>
    <row r="64" spans="1:54" ht="23.45" hidden="1" customHeight="1" thickBot="1" x14ac:dyDescent="0.25">
      <c r="A64" s="616" t="s">
        <v>3344</v>
      </c>
      <c r="B64" s="617" t="s">
        <v>3255</v>
      </c>
      <c r="C64" s="617" t="s">
        <v>3255</v>
      </c>
      <c r="D64" s="617" t="s">
        <v>3255</v>
      </c>
      <c r="E64" s="617" t="s">
        <v>3070</v>
      </c>
      <c r="F64" s="617" t="s">
        <v>3241</v>
      </c>
      <c r="G64" s="617" t="s">
        <v>3242</v>
      </c>
      <c r="H64" s="618" t="s">
        <v>3243</v>
      </c>
      <c r="I64" s="618" t="s">
        <v>3240</v>
      </c>
      <c r="J64" s="618" t="s">
        <v>84</v>
      </c>
      <c r="K64" s="618" t="s">
        <v>84</v>
      </c>
      <c r="L64" s="617" t="s">
        <v>3070</v>
      </c>
      <c r="M64" s="617" t="s">
        <v>3070</v>
      </c>
      <c r="N64" s="617" t="s">
        <v>3070</v>
      </c>
      <c r="O64" s="617" t="s">
        <v>3256</v>
      </c>
      <c r="P64" s="617" t="s">
        <v>3345</v>
      </c>
      <c r="Q64" s="617" t="s">
        <v>3258</v>
      </c>
      <c r="R64" s="617">
        <v>2023</v>
      </c>
      <c r="S64" s="617" t="s">
        <v>3346</v>
      </c>
      <c r="T64" s="617" t="s">
        <v>3347</v>
      </c>
      <c r="U64" s="617" t="s">
        <v>3348</v>
      </c>
      <c r="V64" s="617" t="s">
        <v>3349</v>
      </c>
      <c r="W64" s="617">
        <v>1</v>
      </c>
      <c r="X64" s="617" t="s">
        <v>3350</v>
      </c>
      <c r="Y64" s="617" t="s">
        <v>3351</v>
      </c>
      <c r="Z64" s="617">
        <v>1</v>
      </c>
      <c r="AA64" s="617" t="s">
        <v>3352</v>
      </c>
      <c r="AB64" s="619">
        <v>45200</v>
      </c>
      <c r="AC64" s="619">
        <v>45260</v>
      </c>
      <c r="AD64" s="602">
        <v>45313</v>
      </c>
      <c r="AE64" s="601"/>
      <c r="AF64" s="601"/>
      <c r="AG64" s="640">
        <v>45310</v>
      </c>
      <c r="AH64" s="605" t="s">
        <v>3353</v>
      </c>
      <c r="AI64" s="605" t="s">
        <v>1512</v>
      </c>
      <c r="AJ64" s="605" t="s">
        <v>2938</v>
      </c>
      <c r="AK64" s="644">
        <v>1</v>
      </c>
      <c r="AL64" s="645" t="s">
        <v>49</v>
      </c>
      <c r="AM64" s="605"/>
      <c r="AN64" s="645" t="s">
        <v>2945</v>
      </c>
      <c r="AO64" s="645" t="s">
        <v>2945</v>
      </c>
      <c r="AP64" s="658" t="s">
        <v>84</v>
      </c>
      <c r="AQ64" s="658" t="s">
        <v>84</v>
      </c>
      <c r="AR64" s="642">
        <v>1</v>
      </c>
      <c r="AS64" s="645" t="s">
        <v>155</v>
      </c>
      <c r="AT64" s="645" t="s">
        <v>2946</v>
      </c>
      <c r="AU64" s="645" t="s">
        <v>2946</v>
      </c>
      <c r="AV64" s="658" t="s">
        <v>84</v>
      </c>
      <c r="AW64" s="645" t="s">
        <v>2945</v>
      </c>
      <c r="AX64" s="645" t="s">
        <v>2947</v>
      </c>
      <c r="AY64" s="658" t="s">
        <v>97</v>
      </c>
      <c r="AZ64" s="652">
        <v>1</v>
      </c>
      <c r="BA64" s="645" t="s">
        <v>49</v>
      </c>
      <c r="BB64" s="645"/>
    </row>
    <row r="65" spans="1:54" ht="23.45" hidden="1" customHeight="1" thickBot="1" x14ac:dyDescent="0.25">
      <c r="A65" s="616" t="s">
        <v>3354</v>
      </c>
      <c r="B65" s="624" t="s">
        <v>3355</v>
      </c>
      <c r="C65" s="598" t="s">
        <v>3068</v>
      </c>
      <c r="D65" s="592" t="s">
        <v>2604</v>
      </c>
      <c r="E65" s="624"/>
      <c r="F65" s="625" t="s">
        <v>2832</v>
      </c>
      <c r="G65" s="625" t="s">
        <v>2833</v>
      </c>
      <c r="H65" s="637" t="s">
        <v>2834</v>
      </c>
      <c r="I65" s="626" t="s">
        <v>2604</v>
      </c>
      <c r="J65" s="626" t="s">
        <v>3090</v>
      </c>
      <c r="K65" s="626" t="s">
        <v>2666</v>
      </c>
      <c r="L65" s="592"/>
      <c r="M65" s="592"/>
      <c r="N65" s="592"/>
      <c r="O65" s="617" t="s">
        <v>6</v>
      </c>
      <c r="P65" s="591" t="s">
        <v>3356</v>
      </c>
      <c r="Q65" s="592" t="s">
        <v>3357</v>
      </c>
      <c r="R65" s="592">
        <v>2023</v>
      </c>
      <c r="S65" s="617" t="s">
        <v>3358</v>
      </c>
      <c r="T65" s="617" t="s">
        <v>3359</v>
      </c>
      <c r="U65" s="617" t="s">
        <v>3360</v>
      </c>
      <c r="V65" s="617" t="s">
        <v>3361</v>
      </c>
      <c r="W65" s="617">
        <v>1</v>
      </c>
      <c r="X65" s="617" t="s">
        <v>3362</v>
      </c>
      <c r="Y65" s="617" t="s">
        <v>3363</v>
      </c>
      <c r="Z65" s="622">
        <v>1</v>
      </c>
      <c r="AA65" s="620" t="s">
        <v>3364</v>
      </c>
      <c r="AB65" s="621">
        <v>45201</v>
      </c>
      <c r="AC65" s="621">
        <v>45260</v>
      </c>
      <c r="AD65" s="602">
        <v>45300</v>
      </c>
      <c r="AE65" s="601"/>
      <c r="AF65" s="601"/>
      <c r="AG65" s="640">
        <v>45294</v>
      </c>
      <c r="AH65" s="605" t="s">
        <v>3365</v>
      </c>
      <c r="AI65" s="605" t="s">
        <v>1512</v>
      </c>
      <c r="AJ65" s="605" t="s">
        <v>2938</v>
      </c>
      <c r="AK65" s="644">
        <v>1</v>
      </c>
      <c r="AL65" s="645" t="s">
        <v>49</v>
      </c>
      <c r="AM65" s="605"/>
      <c r="AN65" s="645" t="s">
        <v>2945</v>
      </c>
      <c r="AO65" s="645" t="s">
        <v>2945</v>
      </c>
      <c r="AP65" s="658" t="s">
        <v>84</v>
      </c>
      <c r="AQ65" s="658" t="s">
        <v>84</v>
      </c>
      <c r="AR65" s="642">
        <v>1</v>
      </c>
      <c r="AS65" s="645" t="s">
        <v>155</v>
      </c>
      <c r="AT65" s="645" t="s">
        <v>2946</v>
      </c>
      <c r="AU65" s="645" t="s">
        <v>2946</v>
      </c>
      <c r="AV65" s="658" t="s">
        <v>84</v>
      </c>
      <c r="AW65" s="645" t="s">
        <v>2945</v>
      </c>
      <c r="AX65" s="645" t="s">
        <v>2947</v>
      </c>
      <c r="AY65" s="658" t="s">
        <v>97</v>
      </c>
      <c r="AZ65" s="652">
        <v>1</v>
      </c>
      <c r="BA65" s="645" t="s">
        <v>49</v>
      </c>
      <c r="BB65" s="645"/>
    </row>
    <row r="66" spans="1:54" ht="23.45" hidden="1" customHeight="1" thickBot="1" x14ac:dyDescent="0.25">
      <c r="A66" s="616" t="s">
        <v>3366</v>
      </c>
      <c r="B66" s="617" t="s">
        <v>3241</v>
      </c>
      <c r="C66" s="618" t="s">
        <v>3243</v>
      </c>
      <c r="D66" s="618" t="s">
        <v>3240</v>
      </c>
      <c r="E66" s="598"/>
      <c r="F66" s="617" t="s">
        <v>3241</v>
      </c>
      <c r="G66" s="617" t="s">
        <v>3242</v>
      </c>
      <c r="H66" s="618" t="s">
        <v>3243</v>
      </c>
      <c r="I66" s="618" t="s">
        <v>3240</v>
      </c>
      <c r="J66" s="618" t="s">
        <v>84</v>
      </c>
      <c r="K66" s="618" t="s">
        <v>84</v>
      </c>
      <c r="L66" s="592"/>
      <c r="M66" s="592"/>
      <c r="N66" s="592"/>
      <c r="O66" s="617" t="s">
        <v>6</v>
      </c>
      <c r="P66" s="591">
        <v>2</v>
      </c>
      <c r="Q66" s="592" t="s">
        <v>3367</v>
      </c>
      <c r="R66" s="592">
        <v>2023</v>
      </c>
      <c r="S66" s="617" t="s">
        <v>3368</v>
      </c>
      <c r="T66" s="617" t="s">
        <v>3369</v>
      </c>
      <c r="U66" s="617" t="s">
        <v>3370</v>
      </c>
      <c r="V66" s="617" t="s">
        <v>3371</v>
      </c>
      <c r="W66" s="617">
        <v>2</v>
      </c>
      <c r="X66" s="617" t="s">
        <v>3372</v>
      </c>
      <c r="Y66" s="617" t="s">
        <v>3373</v>
      </c>
      <c r="Z66" s="622" t="s">
        <v>3374</v>
      </c>
      <c r="AA66" s="620" t="s">
        <v>3375</v>
      </c>
      <c r="AB66" s="621">
        <v>45205</v>
      </c>
      <c r="AC66" s="621">
        <v>45306</v>
      </c>
      <c r="AD66" s="602">
        <v>45313</v>
      </c>
      <c r="AE66" s="601"/>
      <c r="AF66" s="601"/>
      <c r="AG66" s="640">
        <v>45310</v>
      </c>
      <c r="AH66" s="605" t="s">
        <v>3376</v>
      </c>
      <c r="AI66" s="605" t="s">
        <v>1512</v>
      </c>
      <c r="AJ66" s="605" t="s">
        <v>2938</v>
      </c>
      <c r="AK66" s="644">
        <v>1</v>
      </c>
      <c r="AL66" s="645" t="s">
        <v>49</v>
      </c>
      <c r="AM66" s="605"/>
      <c r="AN66" s="645" t="s">
        <v>2945</v>
      </c>
      <c r="AO66" s="645" t="s">
        <v>2945</v>
      </c>
      <c r="AP66" s="658" t="s">
        <v>84</v>
      </c>
      <c r="AQ66" s="658" t="s">
        <v>84</v>
      </c>
      <c r="AR66" s="642">
        <v>1</v>
      </c>
      <c r="AS66" s="645" t="s">
        <v>155</v>
      </c>
      <c r="AT66" s="645" t="s">
        <v>2946</v>
      </c>
      <c r="AU66" s="645" t="s">
        <v>2946</v>
      </c>
      <c r="AV66" s="658" t="s">
        <v>84</v>
      </c>
      <c r="AW66" s="645" t="s">
        <v>2945</v>
      </c>
      <c r="AX66" s="645" t="s">
        <v>2947</v>
      </c>
      <c r="AY66" s="658" t="s">
        <v>97</v>
      </c>
      <c r="AZ66" s="652">
        <v>1</v>
      </c>
      <c r="BA66" s="645" t="s">
        <v>49</v>
      </c>
      <c r="BB66" s="645"/>
    </row>
    <row r="67" spans="1:54" ht="23.45" hidden="1" customHeight="1" thickBot="1" x14ac:dyDescent="0.25">
      <c r="A67" s="616" t="s">
        <v>3377</v>
      </c>
      <c r="B67" s="617" t="s">
        <v>3241</v>
      </c>
      <c r="C67" s="618" t="s">
        <v>3243</v>
      </c>
      <c r="D67" s="618" t="s">
        <v>3240</v>
      </c>
      <c r="E67" s="598"/>
      <c r="F67" s="617" t="s">
        <v>3241</v>
      </c>
      <c r="G67" s="617" t="s">
        <v>3242</v>
      </c>
      <c r="H67" s="618" t="s">
        <v>3243</v>
      </c>
      <c r="I67" s="618" t="s">
        <v>3240</v>
      </c>
      <c r="J67" s="618" t="s">
        <v>84</v>
      </c>
      <c r="K67" s="618" t="s">
        <v>84</v>
      </c>
      <c r="L67" s="592"/>
      <c r="M67" s="592"/>
      <c r="N67" s="592"/>
      <c r="O67" s="617" t="s">
        <v>6</v>
      </c>
      <c r="P67" s="591">
        <v>2</v>
      </c>
      <c r="Q67" s="592" t="s">
        <v>3367</v>
      </c>
      <c r="R67" s="592">
        <v>2023</v>
      </c>
      <c r="S67" s="617" t="s">
        <v>3368</v>
      </c>
      <c r="T67" s="617" t="s">
        <v>3369</v>
      </c>
      <c r="U67" s="617" t="s">
        <v>3378</v>
      </c>
      <c r="V67" s="617" t="s">
        <v>3379</v>
      </c>
      <c r="W67" s="617">
        <v>3</v>
      </c>
      <c r="X67" s="617" t="s">
        <v>3380</v>
      </c>
      <c r="Y67" s="617" t="s">
        <v>3381</v>
      </c>
      <c r="Z67" s="622" t="s">
        <v>3382</v>
      </c>
      <c r="AA67" s="620" t="s">
        <v>3383</v>
      </c>
      <c r="AB67" s="621">
        <v>45205</v>
      </c>
      <c r="AC67" s="621">
        <v>45290</v>
      </c>
      <c r="AD67" s="602">
        <v>45313</v>
      </c>
      <c r="AE67" s="601"/>
      <c r="AF67" s="601"/>
      <c r="AG67" s="640">
        <v>45310</v>
      </c>
      <c r="AH67" s="605" t="s">
        <v>3384</v>
      </c>
      <c r="AI67" s="605" t="s">
        <v>1512</v>
      </c>
      <c r="AJ67" s="605" t="s">
        <v>2938</v>
      </c>
      <c r="AK67" s="644">
        <v>1</v>
      </c>
      <c r="AL67" s="645" t="s">
        <v>49</v>
      </c>
      <c r="AM67" s="605"/>
      <c r="AN67" s="645" t="s">
        <v>2945</v>
      </c>
      <c r="AO67" s="645" t="s">
        <v>2945</v>
      </c>
      <c r="AP67" s="658" t="s">
        <v>84</v>
      </c>
      <c r="AQ67" s="658" t="s">
        <v>84</v>
      </c>
      <c r="AR67" s="642">
        <v>1</v>
      </c>
      <c r="AS67" s="645" t="s">
        <v>155</v>
      </c>
      <c r="AT67" s="645" t="s">
        <v>2946</v>
      </c>
      <c r="AU67" s="645" t="s">
        <v>2946</v>
      </c>
      <c r="AV67" s="658" t="s">
        <v>84</v>
      </c>
      <c r="AW67" s="645" t="s">
        <v>2945</v>
      </c>
      <c r="AX67" s="645" t="s">
        <v>2947</v>
      </c>
      <c r="AY67" s="658" t="s">
        <v>97</v>
      </c>
      <c r="AZ67" s="652">
        <v>1</v>
      </c>
      <c r="BA67" s="645" t="s">
        <v>49</v>
      </c>
      <c r="BB67" s="645"/>
    </row>
    <row r="68" spans="1:54" ht="23.45" hidden="1" customHeight="1" thickBot="1" x14ac:dyDescent="0.25">
      <c r="A68" s="597" t="s">
        <v>3385</v>
      </c>
      <c r="B68" s="625" t="s">
        <v>3255</v>
      </c>
      <c r="C68" s="617" t="s">
        <v>3255</v>
      </c>
      <c r="D68" s="617" t="s">
        <v>3255</v>
      </c>
      <c r="E68" s="624"/>
      <c r="F68" s="625" t="s">
        <v>2832</v>
      </c>
      <c r="G68" s="625" t="s">
        <v>2833</v>
      </c>
      <c r="H68" s="637" t="s">
        <v>2834</v>
      </c>
      <c r="I68" s="626" t="s">
        <v>2604</v>
      </c>
      <c r="J68" s="626" t="s">
        <v>3090</v>
      </c>
      <c r="K68" s="626" t="s">
        <v>2666</v>
      </c>
      <c r="L68" s="592"/>
      <c r="M68" s="592"/>
      <c r="N68" s="592"/>
      <c r="O68" s="617" t="s">
        <v>3386</v>
      </c>
      <c r="P68" s="591">
        <v>1</v>
      </c>
      <c r="Q68" s="617" t="s">
        <v>3387</v>
      </c>
      <c r="R68" s="592">
        <v>2023</v>
      </c>
      <c r="S68" s="617" t="s">
        <v>3388</v>
      </c>
      <c r="T68" s="617" t="s">
        <v>3389</v>
      </c>
      <c r="U68" s="617" t="s">
        <v>3390</v>
      </c>
      <c r="V68" s="617" t="s">
        <v>3391</v>
      </c>
      <c r="W68" s="617">
        <v>1</v>
      </c>
      <c r="X68" s="617" t="s">
        <v>3392</v>
      </c>
      <c r="Y68" s="617" t="s">
        <v>3393</v>
      </c>
      <c r="Z68" s="622">
        <v>1</v>
      </c>
      <c r="AA68" s="620" t="s">
        <v>3394</v>
      </c>
      <c r="AB68" s="621">
        <v>45216</v>
      </c>
      <c r="AC68" s="621">
        <v>45260</v>
      </c>
      <c r="AD68" s="602">
        <v>45300</v>
      </c>
      <c r="AE68" s="601"/>
      <c r="AF68" s="601"/>
      <c r="AG68" s="640">
        <v>45295</v>
      </c>
      <c r="AH68" s="605" t="s">
        <v>3395</v>
      </c>
      <c r="AI68" s="605" t="s">
        <v>3396</v>
      </c>
      <c r="AJ68" s="605" t="s">
        <v>3141</v>
      </c>
      <c r="AK68" s="644">
        <v>1</v>
      </c>
      <c r="AL68" s="645" t="s">
        <v>49</v>
      </c>
      <c r="AM68" s="605"/>
      <c r="AN68" s="645" t="s">
        <v>2945</v>
      </c>
      <c r="AO68" s="645" t="s">
        <v>2945</v>
      </c>
      <c r="AP68" s="658" t="s">
        <v>84</v>
      </c>
      <c r="AQ68" s="658" t="s">
        <v>84</v>
      </c>
      <c r="AR68" s="642">
        <v>1</v>
      </c>
      <c r="AS68" s="645" t="s">
        <v>155</v>
      </c>
      <c r="AT68" s="645" t="s">
        <v>2946</v>
      </c>
      <c r="AU68" s="645" t="s">
        <v>2946</v>
      </c>
      <c r="AV68" s="658" t="s">
        <v>84</v>
      </c>
      <c r="AW68" s="645" t="s">
        <v>2945</v>
      </c>
      <c r="AX68" s="645" t="s">
        <v>2947</v>
      </c>
      <c r="AY68" s="658" t="s">
        <v>97</v>
      </c>
      <c r="AZ68" s="652">
        <v>1</v>
      </c>
      <c r="BA68" s="645" t="s">
        <v>49</v>
      </c>
      <c r="BB68" s="645"/>
    </row>
    <row r="69" spans="1:54" s="629" customFormat="1" ht="23.45" hidden="1" customHeight="1" thickBot="1" x14ac:dyDescent="0.25">
      <c r="A69" s="633" t="s">
        <v>3397</v>
      </c>
      <c r="B69" s="624" t="s">
        <v>3398</v>
      </c>
      <c r="C69" s="598" t="s">
        <v>3399</v>
      </c>
      <c r="D69" s="592" t="s">
        <v>3400</v>
      </c>
      <c r="E69" s="624"/>
      <c r="F69" s="623" t="s">
        <v>3401</v>
      </c>
      <c r="G69" s="623" t="s">
        <v>3402</v>
      </c>
      <c r="H69" s="599" t="s">
        <v>313</v>
      </c>
      <c r="I69" s="599" t="s">
        <v>95</v>
      </c>
      <c r="J69" s="599" t="s">
        <v>84</v>
      </c>
      <c r="K69" s="599" t="s">
        <v>84</v>
      </c>
      <c r="L69" s="592"/>
      <c r="M69" s="592"/>
      <c r="N69" s="592"/>
      <c r="O69" s="630" t="s">
        <v>6</v>
      </c>
      <c r="P69" s="623" t="s">
        <v>3403</v>
      </c>
      <c r="Q69" s="630" t="s">
        <v>3404</v>
      </c>
      <c r="R69" s="592">
        <v>2023</v>
      </c>
      <c r="S69" s="630" t="s">
        <v>3405</v>
      </c>
      <c r="T69" s="630" t="s">
        <v>3406</v>
      </c>
      <c r="U69" s="630" t="s">
        <v>3407</v>
      </c>
      <c r="V69" s="630" t="s">
        <v>3408</v>
      </c>
      <c r="W69" s="630">
        <v>1</v>
      </c>
      <c r="X69" s="630" t="s">
        <v>3409</v>
      </c>
      <c r="Y69" s="630" t="s">
        <v>3410</v>
      </c>
      <c r="Z69" s="634">
        <v>1</v>
      </c>
      <c r="AA69" s="635" t="s">
        <v>3411</v>
      </c>
      <c r="AB69" s="636">
        <v>45231</v>
      </c>
      <c r="AC69" s="636">
        <v>45260</v>
      </c>
      <c r="AD69" s="602">
        <v>45300</v>
      </c>
      <c r="AE69" s="601"/>
      <c r="AF69" s="601"/>
      <c r="AG69" s="640">
        <v>45296</v>
      </c>
      <c r="AH69" s="605" t="s">
        <v>3412</v>
      </c>
      <c r="AI69" s="605" t="s">
        <v>1512</v>
      </c>
      <c r="AJ69" s="605" t="s">
        <v>2997</v>
      </c>
      <c r="AK69" s="644">
        <v>1</v>
      </c>
      <c r="AL69" s="645" t="s">
        <v>49</v>
      </c>
      <c r="AM69" s="605"/>
      <c r="AN69" s="645" t="s">
        <v>2945</v>
      </c>
      <c r="AO69" s="645" t="s">
        <v>2945</v>
      </c>
      <c r="AP69" s="658" t="s">
        <v>84</v>
      </c>
      <c r="AQ69" s="658" t="s">
        <v>84</v>
      </c>
      <c r="AR69" s="642">
        <v>1</v>
      </c>
      <c r="AS69" s="645" t="s">
        <v>155</v>
      </c>
      <c r="AT69" s="645" t="s">
        <v>2946</v>
      </c>
      <c r="AU69" s="645" t="s">
        <v>2946</v>
      </c>
      <c r="AV69" s="658" t="s">
        <v>84</v>
      </c>
      <c r="AW69" s="645" t="s">
        <v>2945</v>
      </c>
      <c r="AX69" s="645" t="s">
        <v>2947</v>
      </c>
      <c r="AY69" s="658" t="s">
        <v>97</v>
      </c>
      <c r="AZ69" s="652">
        <v>1</v>
      </c>
      <c r="BA69" s="645" t="s">
        <v>49</v>
      </c>
      <c r="BB69" s="645"/>
    </row>
    <row r="70" spans="1:54" ht="63.75" customHeight="1" thickBot="1" x14ac:dyDescent="0.25">
      <c r="A70" s="592" t="s">
        <v>3413</v>
      </c>
      <c r="B70" s="592" t="s">
        <v>3398</v>
      </c>
      <c r="C70" s="598" t="s">
        <v>3399</v>
      </c>
      <c r="D70" s="592" t="s">
        <v>3400</v>
      </c>
      <c r="E70" s="598"/>
      <c r="F70" s="591" t="s">
        <v>3012</v>
      </c>
      <c r="G70" s="591" t="s">
        <v>3015</v>
      </c>
      <c r="H70" s="599" t="s">
        <v>3414</v>
      </c>
      <c r="I70" s="600" t="s">
        <v>3014</v>
      </c>
      <c r="J70" s="600" t="s">
        <v>84</v>
      </c>
      <c r="K70" s="600" t="s">
        <v>84</v>
      </c>
      <c r="L70" s="592"/>
      <c r="M70" s="592"/>
      <c r="N70" s="592"/>
      <c r="O70" s="617" t="s">
        <v>6</v>
      </c>
      <c r="P70" s="623" t="s">
        <v>3415</v>
      </c>
      <c r="Q70" s="617" t="s">
        <v>3404</v>
      </c>
      <c r="R70" s="592">
        <v>2023</v>
      </c>
      <c r="S70" s="617" t="s">
        <v>3416</v>
      </c>
      <c r="T70" s="598" t="s">
        <v>3417</v>
      </c>
      <c r="U70" s="598" t="s">
        <v>3418</v>
      </c>
      <c r="V70" s="601" t="s">
        <v>3419</v>
      </c>
      <c r="W70" s="617">
        <v>1</v>
      </c>
      <c r="X70" s="601" t="s">
        <v>3420</v>
      </c>
      <c r="Y70" s="601" t="s">
        <v>3421</v>
      </c>
      <c r="Z70" s="601" t="s">
        <v>3422</v>
      </c>
      <c r="AA70" s="601" t="s">
        <v>3423</v>
      </c>
      <c r="AB70" s="603">
        <v>45293</v>
      </c>
      <c r="AC70" s="603">
        <v>45412</v>
      </c>
      <c r="AD70" s="603"/>
      <c r="AE70" s="603"/>
      <c r="AF70" s="603"/>
      <c r="AG70" s="605">
        <v>0</v>
      </c>
      <c r="AH70" s="605">
        <v>0</v>
      </c>
      <c r="AI70" s="605">
        <v>0</v>
      </c>
      <c r="AJ70" s="605">
        <v>0</v>
      </c>
      <c r="AK70" s="644">
        <v>0</v>
      </c>
      <c r="AL70" s="645" t="s">
        <v>48</v>
      </c>
      <c r="AM70" s="605"/>
      <c r="AN70" s="651">
        <f>Monitoreo!AN52</f>
        <v>0</v>
      </c>
      <c r="AO70" s="651">
        <f>Monitoreo!AO52</f>
        <v>0</v>
      </c>
      <c r="AP70" s="651">
        <f>Monitoreo!AP52</f>
        <v>0</v>
      </c>
      <c r="AQ70" s="651">
        <f>Monitoreo!AQ52</f>
        <v>0</v>
      </c>
      <c r="AR70" s="651">
        <f>Monitoreo!AR52</f>
        <v>0</v>
      </c>
      <c r="AS70" s="651">
        <f>Monitoreo!AS52</f>
        <v>0</v>
      </c>
      <c r="AT70" s="645">
        <f>Monitoreo!AT52</f>
        <v>83</v>
      </c>
      <c r="AU70" s="651" t="str">
        <f>Monitoreo!AU52</f>
        <v>CON TIEMPO</v>
      </c>
      <c r="AV70" s="640">
        <v>45415</v>
      </c>
      <c r="AW70" s="645" t="s">
        <v>3755</v>
      </c>
      <c r="AX70" s="601" t="s">
        <v>3423</v>
      </c>
      <c r="AY70" s="645" t="s">
        <v>3215</v>
      </c>
      <c r="AZ70" s="642">
        <v>0</v>
      </c>
      <c r="BA70" s="645" t="s">
        <v>48</v>
      </c>
      <c r="BB70" s="645"/>
    </row>
    <row r="71" spans="1:54" ht="63.75" customHeight="1" thickBot="1" x14ac:dyDescent="0.25">
      <c r="A71" s="592" t="s">
        <v>3424</v>
      </c>
      <c r="B71" s="592" t="s">
        <v>3398</v>
      </c>
      <c r="C71" s="598" t="s">
        <v>3399</v>
      </c>
      <c r="D71" s="592" t="s">
        <v>3400</v>
      </c>
      <c r="E71" s="598"/>
      <c r="F71" s="591" t="s">
        <v>3012</v>
      </c>
      <c r="G71" s="591" t="s">
        <v>3015</v>
      </c>
      <c r="H71" s="599" t="s">
        <v>3414</v>
      </c>
      <c r="I71" s="600" t="s">
        <v>3014</v>
      </c>
      <c r="J71" s="600" t="s">
        <v>84</v>
      </c>
      <c r="K71" s="600" t="s">
        <v>84</v>
      </c>
      <c r="L71" s="592"/>
      <c r="M71" s="592"/>
      <c r="N71" s="592"/>
      <c r="O71" s="617" t="s">
        <v>6</v>
      </c>
      <c r="P71" s="623" t="s">
        <v>3415</v>
      </c>
      <c r="Q71" s="617" t="s">
        <v>3404</v>
      </c>
      <c r="R71" s="592">
        <v>2023</v>
      </c>
      <c r="S71" s="617" t="s">
        <v>3416</v>
      </c>
      <c r="T71" s="598" t="s">
        <v>3417</v>
      </c>
      <c r="U71" s="598" t="s">
        <v>3425</v>
      </c>
      <c r="V71" s="601" t="s">
        <v>3426</v>
      </c>
      <c r="W71" s="617">
        <v>2</v>
      </c>
      <c r="X71" s="601" t="s">
        <v>3427</v>
      </c>
      <c r="Y71" s="601" t="s">
        <v>3428</v>
      </c>
      <c r="Z71" s="601" t="s">
        <v>3429</v>
      </c>
      <c r="AA71" s="601" t="s">
        <v>3430</v>
      </c>
      <c r="AB71" s="603">
        <v>45293</v>
      </c>
      <c r="AC71" s="603">
        <v>45412</v>
      </c>
      <c r="AD71" s="603"/>
      <c r="AE71" s="603"/>
      <c r="AF71" s="603"/>
      <c r="AG71" s="605">
        <v>0</v>
      </c>
      <c r="AH71" s="605">
        <v>0</v>
      </c>
      <c r="AI71" s="605">
        <v>0</v>
      </c>
      <c r="AJ71" s="605">
        <v>0</v>
      </c>
      <c r="AK71" s="644">
        <v>0</v>
      </c>
      <c r="AL71" s="645" t="s">
        <v>48</v>
      </c>
      <c r="AM71" s="605"/>
      <c r="AN71" s="651">
        <f>Monitoreo!AN53</f>
        <v>0</v>
      </c>
      <c r="AO71" s="651">
        <f>Monitoreo!AO53</f>
        <v>0</v>
      </c>
      <c r="AP71" s="651">
        <f>Monitoreo!AP53</f>
        <v>0</v>
      </c>
      <c r="AQ71" s="651">
        <f>Monitoreo!AQ53</f>
        <v>0</v>
      </c>
      <c r="AR71" s="651">
        <f>Monitoreo!AR53</f>
        <v>0</v>
      </c>
      <c r="AS71" s="651">
        <f>Monitoreo!AS53</f>
        <v>0</v>
      </c>
      <c r="AT71" s="645">
        <f>Monitoreo!AT53</f>
        <v>83</v>
      </c>
      <c r="AU71" s="651" t="str">
        <f>Monitoreo!AU53</f>
        <v>CON TIEMPO</v>
      </c>
      <c r="AV71" s="640">
        <v>45415</v>
      </c>
      <c r="AW71" s="645" t="s">
        <v>3755</v>
      </c>
      <c r="AX71" s="601" t="s">
        <v>3430</v>
      </c>
      <c r="AY71" s="645" t="s">
        <v>3215</v>
      </c>
      <c r="AZ71" s="642">
        <v>0</v>
      </c>
      <c r="BA71" s="645" t="s">
        <v>48</v>
      </c>
      <c r="BB71" s="645"/>
    </row>
    <row r="72" spans="1:54" ht="89.25" customHeight="1" thickBot="1" x14ac:dyDescent="0.25">
      <c r="A72" s="592" t="s">
        <v>3431</v>
      </c>
      <c r="B72" s="592" t="s">
        <v>3398</v>
      </c>
      <c r="C72" s="598" t="s">
        <v>3399</v>
      </c>
      <c r="D72" s="592" t="s">
        <v>3400</v>
      </c>
      <c r="E72" s="598"/>
      <c r="F72" s="591" t="s">
        <v>3012</v>
      </c>
      <c r="G72" s="591" t="s">
        <v>3015</v>
      </c>
      <c r="H72" s="599" t="s">
        <v>3414</v>
      </c>
      <c r="I72" s="600" t="s">
        <v>3014</v>
      </c>
      <c r="J72" s="600" t="s">
        <v>84</v>
      </c>
      <c r="K72" s="600" t="s">
        <v>84</v>
      </c>
      <c r="L72" s="592"/>
      <c r="M72" s="592"/>
      <c r="N72" s="592"/>
      <c r="O72" s="617" t="s">
        <v>6</v>
      </c>
      <c r="P72" s="623" t="s">
        <v>3432</v>
      </c>
      <c r="Q72" s="617" t="s">
        <v>3404</v>
      </c>
      <c r="R72" s="592">
        <v>2023</v>
      </c>
      <c r="S72" s="617" t="s">
        <v>3433</v>
      </c>
      <c r="T72" s="598" t="s">
        <v>3434</v>
      </c>
      <c r="U72" s="598" t="s">
        <v>3435</v>
      </c>
      <c r="V72" s="601" t="s">
        <v>3436</v>
      </c>
      <c r="W72" s="617">
        <v>2</v>
      </c>
      <c r="X72" s="601" t="s">
        <v>3437</v>
      </c>
      <c r="Y72" s="601" t="s">
        <v>3438</v>
      </c>
      <c r="Z72" s="601" t="s">
        <v>3439</v>
      </c>
      <c r="AA72" s="601" t="s">
        <v>3440</v>
      </c>
      <c r="AB72" s="603">
        <v>45293</v>
      </c>
      <c r="AC72" s="603">
        <v>45619</v>
      </c>
      <c r="AD72" s="603"/>
      <c r="AE72" s="603"/>
      <c r="AF72" s="603"/>
      <c r="AG72" s="605">
        <v>0</v>
      </c>
      <c r="AH72" s="605">
        <v>0</v>
      </c>
      <c r="AI72" s="605">
        <v>0</v>
      </c>
      <c r="AJ72" s="605">
        <v>0</v>
      </c>
      <c r="AK72" s="644">
        <v>0</v>
      </c>
      <c r="AL72" s="645" t="s">
        <v>48</v>
      </c>
      <c r="AM72" s="605"/>
      <c r="AN72" s="651">
        <f>Monitoreo!AN54</f>
        <v>0</v>
      </c>
      <c r="AO72" s="651">
        <f>Monitoreo!AO54</f>
        <v>0</v>
      </c>
      <c r="AP72" s="651">
        <f>Monitoreo!AP54</f>
        <v>0</v>
      </c>
      <c r="AQ72" s="651">
        <f>Monitoreo!AQ54</f>
        <v>0</v>
      </c>
      <c r="AR72" s="651">
        <f>Monitoreo!AR54</f>
        <v>0</v>
      </c>
      <c r="AS72" s="651">
        <f>Monitoreo!AS54</f>
        <v>0</v>
      </c>
      <c r="AT72" s="645">
        <f>Monitoreo!AT54</f>
        <v>290</v>
      </c>
      <c r="AU72" s="651" t="str">
        <f>Monitoreo!AU54</f>
        <v>CON TIEMPO</v>
      </c>
      <c r="AV72" s="640">
        <v>45415</v>
      </c>
      <c r="AW72" s="645" t="s">
        <v>3755</v>
      </c>
      <c r="AX72" s="601" t="s">
        <v>3440</v>
      </c>
      <c r="AY72" s="645" t="s">
        <v>3215</v>
      </c>
      <c r="AZ72" s="642">
        <v>0</v>
      </c>
      <c r="BA72" s="645" t="s">
        <v>48</v>
      </c>
      <c r="BB72" s="645"/>
    </row>
    <row r="73" spans="1:54" ht="89.25" customHeight="1" thickBot="1" x14ac:dyDescent="0.25">
      <c r="A73" s="592" t="s">
        <v>3441</v>
      </c>
      <c r="B73" s="592" t="s">
        <v>3398</v>
      </c>
      <c r="C73" s="598" t="s">
        <v>3399</v>
      </c>
      <c r="D73" s="592" t="s">
        <v>3400</v>
      </c>
      <c r="E73" s="598"/>
      <c r="F73" s="591" t="s">
        <v>3012</v>
      </c>
      <c r="G73" s="591" t="s">
        <v>3015</v>
      </c>
      <c r="H73" s="599" t="s">
        <v>3414</v>
      </c>
      <c r="I73" s="600" t="s">
        <v>3014</v>
      </c>
      <c r="J73" s="600" t="s">
        <v>84</v>
      </c>
      <c r="K73" s="600" t="s">
        <v>84</v>
      </c>
      <c r="L73" s="592"/>
      <c r="M73" s="592"/>
      <c r="N73" s="592"/>
      <c r="O73" s="617" t="s">
        <v>6</v>
      </c>
      <c r="P73" s="623" t="s">
        <v>3432</v>
      </c>
      <c r="Q73" s="617" t="s">
        <v>3404</v>
      </c>
      <c r="R73" s="592">
        <v>2023</v>
      </c>
      <c r="S73" s="617" t="s">
        <v>3433</v>
      </c>
      <c r="T73" s="598" t="s">
        <v>3434</v>
      </c>
      <c r="U73" s="598" t="s">
        <v>3442</v>
      </c>
      <c r="V73" s="601" t="s">
        <v>3443</v>
      </c>
      <c r="W73" s="617">
        <v>3</v>
      </c>
      <c r="X73" s="601" t="s">
        <v>3437</v>
      </c>
      <c r="Y73" s="601" t="s">
        <v>3438</v>
      </c>
      <c r="Z73" s="601" t="s">
        <v>3439</v>
      </c>
      <c r="AA73" s="601" t="s">
        <v>3444</v>
      </c>
      <c r="AB73" s="603">
        <v>45597</v>
      </c>
      <c r="AC73" s="603">
        <v>45322</v>
      </c>
      <c r="AD73" s="603"/>
      <c r="AE73" s="603"/>
      <c r="AF73" s="603"/>
      <c r="AG73" s="605">
        <v>0</v>
      </c>
      <c r="AH73" s="605">
        <v>0</v>
      </c>
      <c r="AI73" s="605">
        <v>0</v>
      </c>
      <c r="AJ73" s="605">
        <v>0</v>
      </c>
      <c r="AK73" s="644">
        <v>0</v>
      </c>
      <c r="AL73" s="645" t="s">
        <v>48</v>
      </c>
      <c r="AM73" s="605"/>
      <c r="AN73" s="651">
        <f>Monitoreo!AN55</f>
        <v>0</v>
      </c>
      <c r="AO73" s="651">
        <f>Monitoreo!AO55</f>
        <v>0</v>
      </c>
      <c r="AP73" s="651">
        <f>Monitoreo!AP55</f>
        <v>0</v>
      </c>
      <c r="AQ73" s="651">
        <f>Monitoreo!AQ55</f>
        <v>0</v>
      </c>
      <c r="AR73" s="651">
        <f>Monitoreo!AR55</f>
        <v>0</v>
      </c>
      <c r="AS73" s="651">
        <f>Monitoreo!AS55</f>
        <v>0</v>
      </c>
      <c r="AT73" s="645">
        <f>Monitoreo!AT55</f>
        <v>-7</v>
      </c>
      <c r="AU73" s="651" t="str">
        <f>Monitoreo!AU55</f>
        <v>VENCIDO</v>
      </c>
      <c r="AV73" s="640">
        <v>45415</v>
      </c>
      <c r="AW73" s="645" t="s">
        <v>3778</v>
      </c>
      <c r="AX73" s="601" t="s">
        <v>3444</v>
      </c>
      <c r="AY73" s="645" t="s">
        <v>3215</v>
      </c>
      <c r="AZ73" s="642">
        <v>0</v>
      </c>
      <c r="BA73" s="645" t="s">
        <v>198</v>
      </c>
      <c r="BB73" s="645"/>
    </row>
    <row r="74" spans="1:54" ht="36.75" customHeight="1" thickBot="1" x14ac:dyDescent="0.25">
      <c r="A74" s="592" t="s">
        <v>3445</v>
      </c>
      <c r="B74" s="617" t="s">
        <v>2832</v>
      </c>
      <c r="C74" s="618" t="s">
        <v>2834</v>
      </c>
      <c r="D74" s="618" t="s">
        <v>2604</v>
      </c>
      <c r="E74" s="598"/>
      <c r="F74" s="617" t="s">
        <v>2832</v>
      </c>
      <c r="G74" s="617" t="s">
        <v>2833</v>
      </c>
      <c r="H74" s="618" t="s">
        <v>2834</v>
      </c>
      <c r="I74" s="618" t="s">
        <v>2604</v>
      </c>
      <c r="J74" s="618" t="s">
        <v>3090</v>
      </c>
      <c r="K74" s="618" t="s">
        <v>2666</v>
      </c>
      <c r="L74" s="592"/>
      <c r="M74" s="592"/>
      <c r="N74" s="592"/>
      <c r="O74" s="617" t="s">
        <v>6</v>
      </c>
      <c r="P74" s="623">
        <v>1</v>
      </c>
      <c r="Q74" s="617" t="s">
        <v>3446</v>
      </c>
      <c r="R74" s="592">
        <v>2023</v>
      </c>
      <c r="S74" s="617" t="s">
        <v>3447</v>
      </c>
      <c r="T74" s="598" t="s">
        <v>3448</v>
      </c>
      <c r="U74" s="598" t="s">
        <v>3449</v>
      </c>
      <c r="V74" s="603" t="s">
        <v>3450</v>
      </c>
      <c r="W74" s="617">
        <v>1</v>
      </c>
      <c r="X74" s="603" t="s">
        <v>3451</v>
      </c>
      <c r="Y74" s="603" t="s">
        <v>3452</v>
      </c>
      <c r="Z74" s="627">
        <v>1</v>
      </c>
      <c r="AA74" s="603" t="s">
        <v>3453</v>
      </c>
      <c r="AB74" s="603">
        <v>45275</v>
      </c>
      <c r="AC74" s="603">
        <v>45471</v>
      </c>
      <c r="AD74" s="603"/>
      <c r="AE74" s="603"/>
      <c r="AF74" s="603"/>
      <c r="AG74" s="605">
        <v>0</v>
      </c>
      <c r="AH74" s="605">
        <v>0</v>
      </c>
      <c r="AI74" s="605">
        <v>0</v>
      </c>
      <c r="AJ74" s="605">
        <v>0</v>
      </c>
      <c r="AK74" s="644">
        <v>0</v>
      </c>
      <c r="AL74" s="645" t="s">
        <v>48</v>
      </c>
      <c r="AM74" s="605"/>
      <c r="AN74" s="651">
        <f>Monitoreo!AN56</f>
        <v>0</v>
      </c>
      <c r="AO74" s="651">
        <f>Monitoreo!AO56</f>
        <v>0</v>
      </c>
      <c r="AP74" s="651">
        <f>Monitoreo!AP56</f>
        <v>0</v>
      </c>
      <c r="AQ74" s="651">
        <f>Monitoreo!AQ56</f>
        <v>0</v>
      </c>
      <c r="AR74" s="651">
        <f>Monitoreo!AR56</f>
        <v>0</v>
      </c>
      <c r="AS74" s="651">
        <f>Monitoreo!AS56</f>
        <v>0</v>
      </c>
      <c r="AT74" s="645">
        <f>Monitoreo!AT56</f>
        <v>142</v>
      </c>
      <c r="AU74" s="651" t="str">
        <f>Monitoreo!AU56</f>
        <v>CON TIEMPO</v>
      </c>
      <c r="AV74" s="640">
        <v>45415</v>
      </c>
      <c r="AW74" s="645" t="s">
        <v>3755</v>
      </c>
      <c r="AX74" s="603" t="s">
        <v>3453</v>
      </c>
      <c r="AY74" s="645" t="s">
        <v>3215</v>
      </c>
      <c r="AZ74" s="642">
        <v>0</v>
      </c>
      <c r="BA74" s="645" t="s">
        <v>48</v>
      </c>
      <c r="BB74" s="645"/>
    </row>
    <row r="75" spans="1:54" ht="76.5" customHeight="1" thickBot="1" x14ac:dyDescent="0.25">
      <c r="A75" s="592" t="s">
        <v>3454</v>
      </c>
      <c r="B75" s="617" t="s">
        <v>2832</v>
      </c>
      <c r="C75" s="618" t="s">
        <v>2834</v>
      </c>
      <c r="D75" s="618" t="s">
        <v>2604</v>
      </c>
      <c r="E75" s="598"/>
      <c r="F75" s="617" t="s">
        <v>2832</v>
      </c>
      <c r="G75" s="617" t="s">
        <v>2833</v>
      </c>
      <c r="H75" s="618" t="s">
        <v>2834</v>
      </c>
      <c r="I75" s="618" t="s">
        <v>2604</v>
      </c>
      <c r="J75" s="618" t="s">
        <v>3090</v>
      </c>
      <c r="K75" s="618" t="s">
        <v>2666</v>
      </c>
      <c r="L75" s="592"/>
      <c r="M75" s="592"/>
      <c r="N75" s="592"/>
      <c r="O75" s="617" t="s">
        <v>6</v>
      </c>
      <c r="P75" s="623">
        <v>3</v>
      </c>
      <c r="Q75" s="617" t="s">
        <v>3446</v>
      </c>
      <c r="R75" s="592">
        <v>2023</v>
      </c>
      <c r="S75" s="617" t="s">
        <v>3455</v>
      </c>
      <c r="T75" s="598" t="s">
        <v>3456</v>
      </c>
      <c r="U75" s="598" t="s">
        <v>3457</v>
      </c>
      <c r="V75" s="603" t="s">
        <v>3458</v>
      </c>
      <c r="W75" s="617">
        <v>1</v>
      </c>
      <c r="X75" s="603" t="s">
        <v>3459</v>
      </c>
      <c r="Y75" s="603" t="s">
        <v>3460</v>
      </c>
      <c r="Z75" s="627">
        <v>1</v>
      </c>
      <c r="AA75" s="603" t="s">
        <v>3461</v>
      </c>
      <c r="AB75" s="603">
        <v>45275</v>
      </c>
      <c r="AC75" s="603">
        <v>45471</v>
      </c>
      <c r="AD75" s="603"/>
      <c r="AE75" s="603"/>
      <c r="AF75" s="603"/>
      <c r="AG75" s="605">
        <v>0</v>
      </c>
      <c r="AH75" s="605">
        <v>0</v>
      </c>
      <c r="AI75" s="605">
        <v>0</v>
      </c>
      <c r="AJ75" s="605">
        <v>0</v>
      </c>
      <c r="AK75" s="644">
        <v>0</v>
      </c>
      <c r="AL75" s="645" t="s">
        <v>48</v>
      </c>
      <c r="AM75" s="605"/>
      <c r="AN75" s="651">
        <f>Monitoreo!AN57</f>
        <v>45400</v>
      </c>
      <c r="AO75" s="651" t="str">
        <f>Monitoreo!AO57</f>
        <v>Se revisaron y ajustaron, en el mes de enero, las fórmulas de los indicadores de gestión del proceso de Gestión de Adecuación de Mantenimiento de Bienes, "Habilitación de  espacios físicos IN.GES-GAMB-01, Intervención de equipo y maquinaria IN.GES-GAMB 02"; con el fin de que la medición se efectúe conforme a la fórmula de los mismos y a la realidad del proceso.
Resultado del indicador: ((1/1)*100%)=100%
Análisis del indicador: Se revisaron y ajustaron las fórmulas de los indicadores de gestión del proceso de Gestión de Adecuación de Mantenimiento de Bienes, "Habilitación de  espacios físicos IN.GES-GAMB-01, Intervención de equipo y maquinaria IN.GES-GAMB 02", conforme a lo programado.
Estado de la actividad: La actividad se encuentra finalizada.</v>
      </c>
      <c r="AP75" s="651" t="str">
        <f>Monitoreo!AP57</f>
        <v>Hojas de vida indicadores de gestión
Correo electrónico oficialización</v>
      </c>
      <c r="AQ75" s="651" t="str">
        <f>Monitoreo!AQ57</f>
        <v>Ninguna</v>
      </c>
      <c r="AR75" s="642">
        <f>Monitoreo!AR57</f>
        <v>1</v>
      </c>
      <c r="AS75" s="651" t="str">
        <f>Monitoreo!AS57</f>
        <v>Se evidencian los indicdores ajustados y actualizados y el correo de de oficialización de los indicadores por la OAP con fecha del 11/03/2024
La acción queda al 100%</v>
      </c>
      <c r="AT75" s="645">
        <f>Monitoreo!AT57</f>
        <v>142</v>
      </c>
      <c r="AU75" s="651" t="str">
        <f>Monitoreo!AU57</f>
        <v>CON TIEMPO</v>
      </c>
      <c r="AV75" s="640">
        <v>45410</v>
      </c>
      <c r="AW75" s="645" t="s">
        <v>3779</v>
      </c>
      <c r="AX75" s="645" t="s">
        <v>1512</v>
      </c>
      <c r="AY75" s="645" t="s">
        <v>3780</v>
      </c>
      <c r="AZ75" s="642">
        <v>1</v>
      </c>
      <c r="BA75" s="645" t="s">
        <v>49</v>
      </c>
      <c r="BB75" s="645"/>
    </row>
    <row r="76" spans="1:54" ht="76.5" customHeight="1" thickBot="1" x14ac:dyDescent="0.25">
      <c r="A76" s="592" t="s">
        <v>3462</v>
      </c>
      <c r="B76" s="617" t="s">
        <v>2832</v>
      </c>
      <c r="C76" s="618" t="s">
        <v>2834</v>
      </c>
      <c r="D76" s="618" t="s">
        <v>2604</v>
      </c>
      <c r="E76" s="598"/>
      <c r="F76" s="617" t="s">
        <v>2832</v>
      </c>
      <c r="G76" s="617" t="s">
        <v>2833</v>
      </c>
      <c r="H76" s="618" t="s">
        <v>2834</v>
      </c>
      <c r="I76" s="618" t="s">
        <v>2604</v>
      </c>
      <c r="J76" s="618" t="s">
        <v>3090</v>
      </c>
      <c r="K76" s="618" t="s">
        <v>2666</v>
      </c>
      <c r="L76" s="592"/>
      <c r="M76" s="592"/>
      <c r="N76" s="592"/>
      <c r="O76" s="617" t="s">
        <v>6</v>
      </c>
      <c r="P76" s="623">
        <v>4</v>
      </c>
      <c r="Q76" s="617" t="s">
        <v>3446</v>
      </c>
      <c r="R76" s="592">
        <v>2023</v>
      </c>
      <c r="S76" s="617" t="s">
        <v>3463</v>
      </c>
      <c r="T76" s="598" t="s">
        <v>3464</v>
      </c>
      <c r="U76" s="598" t="s">
        <v>3465</v>
      </c>
      <c r="V76" s="603" t="s">
        <v>3466</v>
      </c>
      <c r="W76" s="617">
        <v>1</v>
      </c>
      <c r="X76" s="603" t="s">
        <v>3467</v>
      </c>
      <c r="Y76" s="603" t="s">
        <v>3468</v>
      </c>
      <c r="Z76" s="627">
        <v>1</v>
      </c>
      <c r="AA76" s="603" t="s">
        <v>3469</v>
      </c>
      <c r="AB76" s="603">
        <v>45275</v>
      </c>
      <c r="AC76" s="603">
        <v>45471</v>
      </c>
      <c r="AD76" s="603"/>
      <c r="AE76" s="603"/>
      <c r="AF76" s="603"/>
      <c r="AG76" s="605">
        <v>0</v>
      </c>
      <c r="AH76" s="605">
        <v>0</v>
      </c>
      <c r="AI76" s="605">
        <v>0</v>
      </c>
      <c r="AJ76" s="605">
        <v>0</v>
      </c>
      <c r="AK76" s="644">
        <v>0</v>
      </c>
      <c r="AL76" s="645" t="s">
        <v>48</v>
      </c>
      <c r="AM76" s="605"/>
      <c r="AN76" s="651">
        <f>Monitoreo!AN58</f>
        <v>0</v>
      </c>
      <c r="AO76" s="651">
        <f>Monitoreo!AO58</f>
        <v>0</v>
      </c>
      <c r="AP76" s="651">
        <f>Monitoreo!AP58</f>
        <v>0</v>
      </c>
      <c r="AQ76" s="651">
        <f>Monitoreo!AQ58</f>
        <v>0</v>
      </c>
      <c r="AR76" s="651">
        <f>Monitoreo!AR58</f>
        <v>0</v>
      </c>
      <c r="AS76" s="651">
        <f>Monitoreo!AS58</f>
        <v>0</v>
      </c>
      <c r="AT76" s="645">
        <f>Monitoreo!AT58</f>
        <v>142</v>
      </c>
      <c r="AU76" s="651" t="str">
        <f>Monitoreo!AU58</f>
        <v>CON TIEMPO</v>
      </c>
      <c r="AV76" s="640">
        <v>45415</v>
      </c>
      <c r="AW76" s="645" t="s">
        <v>3755</v>
      </c>
      <c r="AX76" s="603" t="s">
        <v>3469</v>
      </c>
      <c r="AY76" s="645" t="s">
        <v>3215</v>
      </c>
      <c r="AZ76" s="642">
        <v>0</v>
      </c>
      <c r="BA76" s="645" t="s">
        <v>48</v>
      </c>
      <c r="BB76" s="645"/>
    </row>
    <row r="77" spans="1:54" ht="76.5" customHeight="1" thickBot="1" x14ac:dyDescent="0.25">
      <c r="A77" s="592" t="s">
        <v>3470</v>
      </c>
      <c r="B77" s="617" t="s">
        <v>2832</v>
      </c>
      <c r="C77" s="618" t="s">
        <v>2834</v>
      </c>
      <c r="D77" s="618" t="s">
        <v>2604</v>
      </c>
      <c r="E77" s="598"/>
      <c r="F77" s="617" t="s">
        <v>2832</v>
      </c>
      <c r="G77" s="617" t="s">
        <v>2833</v>
      </c>
      <c r="H77" s="618" t="s">
        <v>2834</v>
      </c>
      <c r="I77" s="618" t="s">
        <v>2604</v>
      </c>
      <c r="J77" s="618" t="s">
        <v>3090</v>
      </c>
      <c r="K77" s="618" t="s">
        <v>2666</v>
      </c>
      <c r="L77" s="592"/>
      <c r="M77" s="592"/>
      <c r="N77" s="592"/>
      <c r="O77" s="617" t="s">
        <v>6</v>
      </c>
      <c r="P77" s="623">
        <v>5</v>
      </c>
      <c r="Q77" s="617" t="s">
        <v>3446</v>
      </c>
      <c r="R77" s="592">
        <v>2023</v>
      </c>
      <c r="S77" s="617" t="s">
        <v>3471</v>
      </c>
      <c r="T77" s="598" t="s">
        <v>3472</v>
      </c>
      <c r="U77" s="598" t="s">
        <v>3473</v>
      </c>
      <c r="V77" s="603" t="s">
        <v>3474</v>
      </c>
      <c r="W77" s="617">
        <v>1</v>
      </c>
      <c r="X77" s="603" t="s">
        <v>3475</v>
      </c>
      <c r="Y77" s="603" t="s">
        <v>3476</v>
      </c>
      <c r="Z77" s="627">
        <v>1</v>
      </c>
      <c r="AA77" s="603" t="s">
        <v>3477</v>
      </c>
      <c r="AB77" s="603">
        <v>45275</v>
      </c>
      <c r="AC77" s="603">
        <v>45471</v>
      </c>
      <c r="AD77" s="603"/>
      <c r="AE77" s="603"/>
      <c r="AF77" s="603"/>
      <c r="AG77" s="605">
        <v>0</v>
      </c>
      <c r="AH77" s="605">
        <v>0</v>
      </c>
      <c r="AI77" s="605">
        <v>0</v>
      </c>
      <c r="AJ77" s="605">
        <v>0</v>
      </c>
      <c r="AK77" s="644">
        <v>0</v>
      </c>
      <c r="AL77" s="645" t="s">
        <v>48</v>
      </c>
      <c r="AM77" s="605"/>
      <c r="AN77" s="651">
        <f>Monitoreo!AN59</f>
        <v>0</v>
      </c>
      <c r="AO77" s="651">
        <f>Monitoreo!AO59</f>
        <v>0</v>
      </c>
      <c r="AP77" s="651">
        <f>Monitoreo!AP59</f>
        <v>0</v>
      </c>
      <c r="AQ77" s="651">
        <f>Monitoreo!AQ59</f>
        <v>0</v>
      </c>
      <c r="AR77" s="651">
        <f>Monitoreo!AR59</f>
        <v>0</v>
      </c>
      <c r="AS77" s="651">
        <f>Monitoreo!AS59</f>
        <v>0</v>
      </c>
      <c r="AT77" s="645">
        <f>Monitoreo!AT59</f>
        <v>142</v>
      </c>
      <c r="AU77" s="651" t="str">
        <f>Monitoreo!AU59</f>
        <v>CON TIEMPO</v>
      </c>
      <c r="AV77" s="640">
        <v>45415</v>
      </c>
      <c r="AW77" s="645" t="s">
        <v>3755</v>
      </c>
      <c r="AX77" s="603" t="s">
        <v>3477</v>
      </c>
      <c r="AY77" s="645" t="s">
        <v>3215</v>
      </c>
      <c r="AZ77" s="642">
        <v>0</v>
      </c>
      <c r="BA77" s="645" t="s">
        <v>48</v>
      </c>
      <c r="BB77" s="645"/>
    </row>
    <row r="78" spans="1:54" ht="93.75" customHeight="1" thickBot="1" x14ac:dyDescent="0.25">
      <c r="A78" s="592" t="s">
        <v>3478</v>
      </c>
      <c r="B78" s="617" t="s">
        <v>2832</v>
      </c>
      <c r="C78" s="618" t="s">
        <v>2834</v>
      </c>
      <c r="D78" s="618" t="s">
        <v>2604</v>
      </c>
      <c r="E78" s="598"/>
      <c r="F78" s="617" t="s">
        <v>2832</v>
      </c>
      <c r="G78" s="617" t="s">
        <v>2833</v>
      </c>
      <c r="H78" s="618" t="s">
        <v>2834</v>
      </c>
      <c r="I78" s="618" t="s">
        <v>2604</v>
      </c>
      <c r="J78" s="618" t="s">
        <v>3090</v>
      </c>
      <c r="K78" s="618" t="s">
        <v>2666</v>
      </c>
      <c r="L78" s="592"/>
      <c r="M78" s="592"/>
      <c r="N78" s="592"/>
      <c r="O78" s="617" t="s">
        <v>6</v>
      </c>
      <c r="P78" s="623">
        <v>5</v>
      </c>
      <c r="Q78" s="617" t="s">
        <v>3446</v>
      </c>
      <c r="R78" s="592">
        <v>2023</v>
      </c>
      <c r="S78" s="617" t="s">
        <v>3471</v>
      </c>
      <c r="T78" s="598" t="s">
        <v>3472</v>
      </c>
      <c r="U78" s="598" t="s">
        <v>3479</v>
      </c>
      <c r="V78" s="603" t="s">
        <v>3480</v>
      </c>
      <c r="W78" s="617">
        <v>2</v>
      </c>
      <c r="X78" s="603" t="s">
        <v>3481</v>
      </c>
      <c r="Y78" s="603" t="s">
        <v>3482</v>
      </c>
      <c r="Z78" s="627">
        <v>1</v>
      </c>
      <c r="AA78" s="603" t="s">
        <v>3483</v>
      </c>
      <c r="AB78" s="603">
        <v>45275</v>
      </c>
      <c r="AC78" s="603">
        <v>45289</v>
      </c>
      <c r="AD78" s="603"/>
      <c r="AE78" s="603"/>
      <c r="AF78" s="603"/>
      <c r="AG78" s="640">
        <v>45310</v>
      </c>
      <c r="AH78" s="605" t="s">
        <v>2866</v>
      </c>
      <c r="AI78" s="605" t="s">
        <v>2898</v>
      </c>
      <c r="AJ78" s="605" t="s">
        <v>2841</v>
      </c>
      <c r="AK78" s="644">
        <v>0</v>
      </c>
      <c r="AL78" s="645" t="s">
        <v>198</v>
      </c>
      <c r="AM78" s="605"/>
      <c r="AN78" s="651">
        <f>Monitoreo!AN60</f>
        <v>0</v>
      </c>
      <c r="AO78" s="651">
        <f>Monitoreo!AO60</f>
        <v>0</v>
      </c>
      <c r="AP78" s="651">
        <f>Monitoreo!AP60</f>
        <v>0</v>
      </c>
      <c r="AQ78" s="651">
        <f>Monitoreo!AQ60</f>
        <v>0</v>
      </c>
      <c r="AR78" s="651">
        <f>Monitoreo!AR60</f>
        <v>0</v>
      </c>
      <c r="AS78" s="651">
        <f>Monitoreo!AS60</f>
        <v>0</v>
      </c>
      <c r="AT78" s="645">
        <f>Monitoreo!AT60</f>
        <v>-40</v>
      </c>
      <c r="AU78" s="651" t="str">
        <f>Monitoreo!AU60</f>
        <v>VENCIDO</v>
      </c>
      <c r="AV78" s="640">
        <v>45415</v>
      </c>
      <c r="AW78" s="645" t="s">
        <v>3755</v>
      </c>
      <c r="AX78" s="603" t="s">
        <v>3483</v>
      </c>
      <c r="AY78" s="645" t="s">
        <v>3215</v>
      </c>
      <c r="AZ78" s="642">
        <v>0</v>
      </c>
      <c r="BA78" s="645" t="s">
        <v>198</v>
      </c>
      <c r="BB78" s="645"/>
    </row>
    <row r="79" spans="1:54" ht="76.5" hidden="1" customHeight="1" thickBot="1" x14ac:dyDescent="0.25">
      <c r="A79" s="592" t="s">
        <v>3484</v>
      </c>
      <c r="B79" s="617" t="s">
        <v>2832</v>
      </c>
      <c r="C79" s="618" t="s">
        <v>2834</v>
      </c>
      <c r="D79" s="618" t="s">
        <v>2604</v>
      </c>
      <c r="E79" s="598"/>
      <c r="F79" s="617" t="s">
        <v>2832</v>
      </c>
      <c r="G79" s="617" t="s">
        <v>2833</v>
      </c>
      <c r="H79" s="618" t="s">
        <v>2834</v>
      </c>
      <c r="I79" s="618" t="s">
        <v>2604</v>
      </c>
      <c r="J79" s="618" t="s">
        <v>3090</v>
      </c>
      <c r="K79" s="618" t="s">
        <v>2666</v>
      </c>
      <c r="L79" s="592"/>
      <c r="M79" s="592"/>
      <c r="N79" s="592"/>
      <c r="O79" s="617" t="s">
        <v>6</v>
      </c>
      <c r="P79" s="623">
        <v>6</v>
      </c>
      <c r="Q79" s="617" t="s">
        <v>3446</v>
      </c>
      <c r="R79" s="592">
        <v>2023</v>
      </c>
      <c r="S79" s="617" t="s">
        <v>3485</v>
      </c>
      <c r="T79" s="598" t="s">
        <v>3486</v>
      </c>
      <c r="U79" s="598" t="s">
        <v>3487</v>
      </c>
      <c r="V79" s="603" t="s">
        <v>3488</v>
      </c>
      <c r="W79" s="617">
        <v>1</v>
      </c>
      <c r="X79" s="603" t="s">
        <v>3489</v>
      </c>
      <c r="Y79" s="603" t="s">
        <v>3490</v>
      </c>
      <c r="Z79" s="627">
        <v>1</v>
      </c>
      <c r="AA79" s="603" t="s">
        <v>3491</v>
      </c>
      <c r="AB79" s="603">
        <v>45275</v>
      </c>
      <c r="AC79" s="603">
        <v>45289</v>
      </c>
      <c r="AD79" s="603"/>
      <c r="AE79" s="603"/>
      <c r="AF79" s="603"/>
      <c r="AG79" s="640">
        <v>45310</v>
      </c>
      <c r="AH79" s="605" t="s">
        <v>2866</v>
      </c>
      <c r="AI79" s="605" t="s">
        <v>2898</v>
      </c>
      <c r="AJ79" s="605" t="s">
        <v>2841</v>
      </c>
      <c r="AK79" s="644">
        <v>0</v>
      </c>
      <c r="AL79" s="645" t="s">
        <v>198</v>
      </c>
      <c r="AM79" s="605"/>
      <c r="AN79" s="640">
        <f>Monitoreo!AN61</f>
        <v>45337</v>
      </c>
      <c r="AO79" s="651" t="str">
        <f>Monitoreo!AO61</f>
        <v>PRIMER SEGUIMIENTO 2024: El día 4/01/2024, se realizó mesa de trabajo entre el proceso Gestión de Adecuación y Mantenimiento de Bienes y Gestión Documental en la cual se verificaron los documentos que hacen parte del proceso, se revisó que estos estuviesen actualizados y alineados tanto a la codificación y reestructuración de la entidad, como a la realidad del proceso.
Resultado del indicador: (1/1)*100=100%
Análisis del Indicador: Se realizó verificación de la documentación que hace parte del proceso, conforme a lo programado. Se reporta un avance en la meta del 100%.
Estado: La actividad se encuentra finalizada.</v>
      </c>
      <c r="AP79" s="651" t="str">
        <f>Monitoreo!AP61</f>
        <v xml:space="preserve">Acta de verificación documental del proceso Gestión de Adecuación y Mantenimiento de Bienes </v>
      </c>
      <c r="AQ79" s="651" t="str">
        <f>Monitoreo!AQ61</f>
        <v>Ninguna</v>
      </c>
      <c r="AR79" s="642">
        <f>Monitoreo!AR61</f>
        <v>1</v>
      </c>
      <c r="AS79" s="651" t="str">
        <f>Monitoreo!AS61</f>
        <v>CUMPLIMIENTO TOTAL</v>
      </c>
      <c r="AT79" s="645">
        <f>Monitoreo!AT61</f>
        <v>-40</v>
      </c>
      <c r="AU79" s="651" t="str">
        <f>Monitoreo!AU61</f>
        <v>VENCIDO</v>
      </c>
      <c r="AV79" s="640">
        <v>45341</v>
      </c>
      <c r="AW79" s="672" t="s">
        <v>3781</v>
      </c>
      <c r="AX79" s="645" t="s">
        <v>1512</v>
      </c>
      <c r="AY79" s="645" t="s">
        <v>481</v>
      </c>
      <c r="AZ79" s="642">
        <v>1</v>
      </c>
      <c r="BA79" s="671" t="s">
        <v>49</v>
      </c>
      <c r="BB79" s="645"/>
    </row>
    <row r="80" spans="1:54" ht="149.25" customHeight="1" thickBot="1" x14ac:dyDescent="0.25">
      <c r="A80" s="592" t="s">
        <v>3492</v>
      </c>
      <c r="B80" s="617" t="s">
        <v>2832</v>
      </c>
      <c r="C80" s="618" t="s">
        <v>2834</v>
      </c>
      <c r="D80" s="618" t="s">
        <v>2604</v>
      </c>
      <c r="E80" s="598"/>
      <c r="F80" s="617" t="s">
        <v>2832</v>
      </c>
      <c r="G80" s="617" t="s">
        <v>2833</v>
      </c>
      <c r="H80" s="618" t="s">
        <v>2834</v>
      </c>
      <c r="I80" s="618" t="s">
        <v>2604</v>
      </c>
      <c r="J80" s="618" t="s">
        <v>3090</v>
      </c>
      <c r="K80" s="618" t="s">
        <v>2666</v>
      </c>
      <c r="L80" s="592"/>
      <c r="M80" s="592"/>
      <c r="N80" s="592"/>
      <c r="O80" s="617" t="s">
        <v>6</v>
      </c>
      <c r="P80" s="623">
        <v>7</v>
      </c>
      <c r="Q80" s="617" t="s">
        <v>3446</v>
      </c>
      <c r="R80" s="592">
        <v>2023</v>
      </c>
      <c r="S80" s="617" t="s">
        <v>3493</v>
      </c>
      <c r="T80" s="598" t="s">
        <v>3494</v>
      </c>
      <c r="U80" s="598" t="s">
        <v>3495</v>
      </c>
      <c r="V80" s="603" t="s">
        <v>3496</v>
      </c>
      <c r="W80" s="617">
        <v>1</v>
      </c>
      <c r="X80" s="603" t="s">
        <v>3467</v>
      </c>
      <c r="Y80" s="603" t="s">
        <v>3468</v>
      </c>
      <c r="Z80" s="627">
        <v>1</v>
      </c>
      <c r="AA80" s="603" t="s">
        <v>3469</v>
      </c>
      <c r="AB80" s="603">
        <v>45275</v>
      </c>
      <c r="AC80" s="603">
        <v>45471</v>
      </c>
      <c r="AD80" s="603"/>
      <c r="AE80" s="603"/>
      <c r="AF80" s="603"/>
      <c r="AG80" s="605">
        <v>0</v>
      </c>
      <c r="AH80" s="605">
        <v>0</v>
      </c>
      <c r="AI80" s="605">
        <v>0</v>
      </c>
      <c r="AJ80" s="605">
        <v>0</v>
      </c>
      <c r="AK80" s="644">
        <v>0</v>
      </c>
      <c r="AL80" s="645" t="s">
        <v>48</v>
      </c>
      <c r="AM80" s="605"/>
      <c r="AN80" s="651">
        <f>Monitoreo!AN62</f>
        <v>0</v>
      </c>
      <c r="AO80" s="651">
        <f>Monitoreo!AO62</f>
        <v>0</v>
      </c>
      <c r="AP80" s="651">
        <f>Monitoreo!AP62</f>
        <v>0</v>
      </c>
      <c r="AQ80" s="651">
        <f>Monitoreo!AQ62</f>
        <v>0</v>
      </c>
      <c r="AR80" s="651">
        <f>Monitoreo!AR62</f>
        <v>0</v>
      </c>
      <c r="AS80" s="651">
        <f>Monitoreo!AS62</f>
        <v>0</v>
      </c>
      <c r="AT80" s="645">
        <f>Monitoreo!AT62</f>
        <v>142</v>
      </c>
      <c r="AU80" s="651" t="str">
        <f>Monitoreo!AU62</f>
        <v>CON TIEMPO</v>
      </c>
      <c r="AV80" s="640">
        <v>45415</v>
      </c>
      <c r="AW80" s="645" t="s">
        <v>3755</v>
      </c>
      <c r="AX80" s="603" t="s">
        <v>3469</v>
      </c>
      <c r="AY80" s="645" t="s">
        <v>3215</v>
      </c>
      <c r="AZ80" s="642">
        <v>0</v>
      </c>
      <c r="BA80" s="645" t="s">
        <v>48</v>
      </c>
      <c r="BB80" s="645"/>
    </row>
    <row r="81" spans="1:54" ht="69" customHeight="1" thickBot="1" x14ac:dyDescent="0.25">
      <c r="A81" s="592" t="s">
        <v>3497</v>
      </c>
      <c r="B81" s="617" t="s">
        <v>2832</v>
      </c>
      <c r="C81" s="618" t="s">
        <v>2834</v>
      </c>
      <c r="D81" s="618" t="s">
        <v>2604</v>
      </c>
      <c r="E81" s="598"/>
      <c r="F81" s="617" t="s">
        <v>2832</v>
      </c>
      <c r="G81" s="617" t="s">
        <v>2833</v>
      </c>
      <c r="H81" s="618" t="s">
        <v>2834</v>
      </c>
      <c r="I81" s="618" t="s">
        <v>2604</v>
      </c>
      <c r="J81" s="618" t="s">
        <v>3090</v>
      </c>
      <c r="K81" s="618" t="s">
        <v>2666</v>
      </c>
      <c r="L81" s="592"/>
      <c r="M81" s="592"/>
      <c r="N81" s="592"/>
      <c r="O81" s="617" t="s">
        <v>6</v>
      </c>
      <c r="P81" s="623">
        <v>9</v>
      </c>
      <c r="Q81" s="617" t="s">
        <v>3446</v>
      </c>
      <c r="R81" s="592">
        <v>2023</v>
      </c>
      <c r="S81" s="617" t="s">
        <v>3498</v>
      </c>
      <c r="T81" s="598" t="s">
        <v>3499</v>
      </c>
      <c r="U81" s="598" t="s">
        <v>3500</v>
      </c>
      <c r="V81" s="603" t="s">
        <v>3501</v>
      </c>
      <c r="W81" s="617">
        <v>1</v>
      </c>
      <c r="X81" s="603" t="s">
        <v>3502</v>
      </c>
      <c r="Y81" s="603" t="s">
        <v>3503</v>
      </c>
      <c r="Z81" s="627">
        <v>1</v>
      </c>
      <c r="AA81" s="603" t="s">
        <v>3504</v>
      </c>
      <c r="AB81" s="603">
        <v>45275</v>
      </c>
      <c r="AC81" s="603">
        <v>45471</v>
      </c>
      <c r="AD81" s="603"/>
      <c r="AE81" s="603"/>
      <c r="AF81" s="603"/>
      <c r="AG81" s="605">
        <v>0</v>
      </c>
      <c r="AH81" s="605">
        <v>0</v>
      </c>
      <c r="AI81" s="605">
        <v>0</v>
      </c>
      <c r="AJ81" s="605">
        <v>0</v>
      </c>
      <c r="AK81" s="644">
        <v>0</v>
      </c>
      <c r="AL81" s="645" t="s">
        <v>48</v>
      </c>
      <c r="AM81" s="605"/>
      <c r="AN81" s="651">
        <f>Monitoreo!AN63</f>
        <v>0</v>
      </c>
      <c r="AO81" s="651">
        <f>Monitoreo!AO63</f>
        <v>0</v>
      </c>
      <c r="AP81" s="651">
        <f>Monitoreo!AP63</f>
        <v>0</v>
      </c>
      <c r="AQ81" s="651">
        <f>Monitoreo!AQ63</f>
        <v>0</v>
      </c>
      <c r="AR81" s="651">
        <f>Monitoreo!AR63</f>
        <v>0</v>
      </c>
      <c r="AS81" s="651">
        <f>Monitoreo!AS63</f>
        <v>0</v>
      </c>
      <c r="AT81" s="645">
        <f>Monitoreo!AT63</f>
        <v>142</v>
      </c>
      <c r="AU81" s="651" t="str">
        <f>Monitoreo!AU63</f>
        <v>CON TIEMPO</v>
      </c>
      <c r="AV81" s="640">
        <v>45415</v>
      </c>
      <c r="AW81" s="645" t="s">
        <v>3755</v>
      </c>
      <c r="AX81" s="603" t="s">
        <v>3504</v>
      </c>
      <c r="AY81" s="645" t="s">
        <v>3215</v>
      </c>
      <c r="AZ81" s="642">
        <v>0</v>
      </c>
      <c r="BA81" s="645" t="s">
        <v>48</v>
      </c>
      <c r="BB81" s="645"/>
    </row>
    <row r="82" spans="1:54" ht="51" customHeight="1" thickBot="1" x14ac:dyDescent="0.25">
      <c r="A82" s="592" t="s">
        <v>3505</v>
      </c>
      <c r="B82" s="617" t="s">
        <v>2832</v>
      </c>
      <c r="C82" s="618" t="s">
        <v>2834</v>
      </c>
      <c r="D82" s="618" t="s">
        <v>2604</v>
      </c>
      <c r="E82" s="598"/>
      <c r="F82" s="617" t="s">
        <v>2832</v>
      </c>
      <c r="G82" s="617" t="s">
        <v>2833</v>
      </c>
      <c r="H82" s="618" t="s">
        <v>2834</v>
      </c>
      <c r="I82" s="618" t="s">
        <v>2604</v>
      </c>
      <c r="J82" s="618" t="s">
        <v>3090</v>
      </c>
      <c r="K82" s="618" t="s">
        <v>2666</v>
      </c>
      <c r="L82" s="592"/>
      <c r="M82" s="592"/>
      <c r="N82" s="592"/>
      <c r="O82" s="617" t="s">
        <v>6</v>
      </c>
      <c r="P82" s="623">
        <v>10</v>
      </c>
      <c r="Q82" s="617" t="s">
        <v>3446</v>
      </c>
      <c r="R82" s="592">
        <v>2023</v>
      </c>
      <c r="S82" s="617" t="s">
        <v>3506</v>
      </c>
      <c r="T82" s="598" t="s">
        <v>3507</v>
      </c>
      <c r="U82" s="598" t="s">
        <v>3508</v>
      </c>
      <c r="V82" s="603" t="s">
        <v>3509</v>
      </c>
      <c r="W82" s="617">
        <v>1</v>
      </c>
      <c r="X82" s="603" t="s">
        <v>3510</v>
      </c>
      <c r="Y82" s="603" t="s">
        <v>3511</v>
      </c>
      <c r="Z82" s="627">
        <v>1</v>
      </c>
      <c r="AA82" s="603" t="s">
        <v>3512</v>
      </c>
      <c r="AB82" s="603">
        <v>45275</v>
      </c>
      <c r="AC82" s="603">
        <v>45471</v>
      </c>
      <c r="AD82" s="603"/>
      <c r="AE82" s="603"/>
      <c r="AF82" s="603"/>
      <c r="AG82" s="605">
        <v>0</v>
      </c>
      <c r="AH82" s="605">
        <v>0</v>
      </c>
      <c r="AI82" s="605">
        <v>0</v>
      </c>
      <c r="AJ82" s="605">
        <v>0</v>
      </c>
      <c r="AK82" s="644">
        <v>0</v>
      </c>
      <c r="AL82" s="645" t="s">
        <v>48</v>
      </c>
      <c r="AM82" s="605"/>
      <c r="AN82" s="651">
        <f>Monitoreo!AN64</f>
        <v>0</v>
      </c>
      <c r="AO82" s="651">
        <f>Monitoreo!AO64</f>
        <v>0</v>
      </c>
      <c r="AP82" s="651">
        <f>Monitoreo!AP64</f>
        <v>0</v>
      </c>
      <c r="AQ82" s="651">
        <f>Monitoreo!AQ64</f>
        <v>0</v>
      </c>
      <c r="AR82" s="651">
        <f>Monitoreo!AR64</f>
        <v>0</v>
      </c>
      <c r="AS82" s="651">
        <f>Monitoreo!AS64</f>
        <v>0</v>
      </c>
      <c r="AT82" s="645">
        <f>Monitoreo!AT64</f>
        <v>142</v>
      </c>
      <c r="AU82" s="651" t="str">
        <f>Monitoreo!AU64</f>
        <v>CON TIEMPO</v>
      </c>
      <c r="AV82" s="640">
        <v>45415</v>
      </c>
      <c r="AW82" s="645" t="s">
        <v>3755</v>
      </c>
      <c r="AX82" s="603" t="s">
        <v>3512</v>
      </c>
      <c r="AY82" s="645" t="s">
        <v>3215</v>
      </c>
      <c r="AZ82" s="642">
        <v>0</v>
      </c>
      <c r="BA82" s="645" t="s">
        <v>48</v>
      </c>
      <c r="BB82" s="645"/>
    </row>
    <row r="83" spans="1:54" ht="76.5" customHeight="1" thickBot="1" x14ac:dyDescent="0.25">
      <c r="A83" s="592" t="s">
        <v>3513</v>
      </c>
      <c r="B83" s="617" t="s">
        <v>2832</v>
      </c>
      <c r="C83" s="618" t="s">
        <v>2834</v>
      </c>
      <c r="D83" s="618" t="s">
        <v>2604</v>
      </c>
      <c r="E83" s="598"/>
      <c r="F83" s="617" t="s">
        <v>2832</v>
      </c>
      <c r="G83" s="617" t="s">
        <v>2833</v>
      </c>
      <c r="H83" s="618" t="s">
        <v>2834</v>
      </c>
      <c r="I83" s="618" t="s">
        <v>2604</v>
      </c>
      <c r="J83" s="618" t="s">
        <v>3090</v>
      </c>
      <c r="K83" s="618" t="s">
        <v>2666</v>
      </c>
      <c r="L83" s="592"/>
      <c r="M83" s="592"/>
      <c r="N83" s="592"/>
      <c r="O83" s="617" t="s">
        <v>6</v>
      </c>
      <c r="P83" s="623">
        <v>11</v>
      </c>
      <c r="Q83" s="617" t="s">
        <v>3446</v>
      </c>
      <c r="R83" s="592">
        <v>2023</v>
      </c>
      <c r="S83" s="617" t="s">
        <v>3514</v>
      </c>
      <c r="T83" s="598" t="s">
        <v>3515</v>
      </c>
      <c r="U83" s="598" t="s">
        <v>3516</v>
      </c>
      <c r="V83" s="603" t="s">
        <v>3517</v>
      </c>
      <c r="W83" s="617">
        <v>1</v>
      </c>
      <c r="X83" s="603" t="s">
        <v>3136</v>
      </c>
      <c r="Y83" s="603" t="s">
        <v>3518</v>
      </c>
      <c r="Z83" s="627">
        <v>1</v>
      </c>
      <c r="AA83" s="603" t="s">
        <v>3519</v>
      </c>
      <c r="AB83" s="603">
        <v>45275</v>
      </c>
      <c r="AC83" s="603">
        <v>45471</v>
      </c>
      <c r="AD83" s="603"/>
      <c r="AE83" s="603"/>
      <c r="AF83" s="603"/>
      <c r="AG83" s="605">
        <v>0</v>
      </c>
      <c r="AH83" s="605">
        <v>0</v>
      </c>
      <c r="AI83" s="605">
        <v>0</v>
      </c>
      <c r="AJ83" s="605">
        <v>0</v>
      </c>
      <c r="AK83" s="644">
        <v>0</v>
      </c>
      <c r="AL83" s="645" t="s">
        <v>48</v>
      </c>
      <c r="AM83" s="605"/>
      <c r="AN83" s="651">
        <f>Monitoreo!AN65</f>
        <v>0</v>
      </c>
      <c r="AO83" s="651">
        <f>Monitoreo!AO65</f>
        <v>0</v>
      </c>
      <c r="AP83" s="651">
        <f>Monitoreo!AP65</f>
        <v>0</v>
      </c>
      <c r="AQ83" s="651">
        <f>Monitoreo!AQ65</f>
        <v>0</v>
      </c>
      <c r="AR83" s="651">
        <f>Monitoreo!AR65</f>
        <v>0</v>
      </c>
      <c r="AS83" s="651">
        <f>Monitoreo!AS65</f>
        <v>0</v>
      </c>
      <c r="AT83" s="645">
        <f>Monitoreo!AT65</f>
        <v>142</v>
      </c>
      <c r="AU83" s="651" t="str">
        <f>Monitoreo!AU65</f>
        <v>CON TIEMPO</v>
      </c>
      <c r="AV83" s="640">
        <v>45415</v>
      </c>
      <c r="AW83" s="645" t="s">
        <v>3755</v>
      </c>
      <c r="AX83" s="603" t="s">
        <v>3519</v>
      </c>
      <c r="AY83" s="645" t="s">
        <v>3215</v>
      </c>
      <c r="AZ83" s="642">
        <v>0</v>
      </c>
      <c r="BA83" s="645" t="s">
        <v>48</v>
      </c>
      <c r="BB83" s="645"/>
    </row>
    <row r="84" spans="1:54" s="629" customFormat="1" ht="186.75" customHeight="1" thickBot="1" x14ac:dyDescent="0.25">
      <c r="A84" s="592" t="s">
        <v>3520</v>
      </c>
      <c r="B84" s="630" t="s">
        <v>2602</v>
      </c>
      <c r="C84" s="631" t="s">
        <v>2834</v>
      </c>
      <c r="D84" s="631" t="s">
        <v>2604</v>
      </c>
      <c r="E84" s="598"/>
      <c r="F84" s="630" t="s">
        <v>2602</v>
      </c>
      <c r="G84" s="630" t="s">
        <v>3521</v>
      </c>
      <c r="H84" s="631" t="s">
        <v>2834</v>
      </c>
      <c r="I84" s="631" t="s">
        <v>2604</v>
      </c>
      <c r="J84" s="631" t="s">
        <v>3522</v>
      </c>
      <c r="K84" s="631" t="s">
        <v>2606</v>
      </c>
      <c r="L84" s="592"/>
      <c r="M84" s="592"/>
      <c r="N84" s="592"/>
      <c r="O84" s="630" t="s">
        <v>6</v>
      </c>
      <c r="P84" s="623">
        <v>1</v>
      </c>
      <c r="Q84" s="592" t="s">
        <v>3523</v>
      </c>
      <c r="R84" s="592">
        <v>2023</v>
      </c>
      <c r="S84" s="630" t="s">
        <v>3524</v>
      </c>
      <c r="T84" s="598" t="s">
        <v>3525</v>
      </c>
      <c r="U84" s="598" t="s">
        <v>3526</v>
      </c>
      <c r="V84" s="603" t="s">
        <v>3527</v>
      </c>
      <c r="W84" s="632">
        <v>1</v>
      </c>
      <c r="X84" s="603" t="s">
        <v>3528</v>
      </c>
      <c r="Y84" s="603" t="s">
        <v>3529</v>
      </c>
      <c r="Z84" s="627">
        <v>1</v>
      </c>
      <c r="AA84" s="627" t="s">
        <v>3528</v>
      </c>
      <c r="AB84" s="603">
        <v>45306</v>
      </c>
      <c r="AC84" s="603">
        <v>45380</v>
      </c>
      <c r="AD84" s="603"/>
      <c r="AE84" s="604"/>
      <c r="AF84" s="604"/>
      <c r="AG84" s="605">
        <v>0</v>
      </c>
      <c r="AH84" s="605">
        <v>0</v>
      </c>
      <c r="AI84" s="605">
        <v>0</v>
      </c>
      <c r="AJ84" s="605">
        <v>0</v>
      </c>
      <c r="AK84" s="644">
        <v>0</v>
      </c>
      <c r="AL84" s="645" t="s">
        <v>48</v>
      </c>
      <c r="AM84" s="605"/>
      <c r="AN84" s="640">
        <f>Monitoreo!AN66</f>
        <v>45400</v>
      </c>
      <c r="AO84" s="651" t="str">
        <f>Monitoreo!AO66</f>
        <v>Se expidió por parte de la Gerencia de Contratación memorando interno bajo el radicado 2024IE1803 del  21/03/2024 mediante el cual se informó sobre quiénes son los integrantes del Comité Asesor de Contratación y sus funciones, conforme a lo establecido en la Resolución 491 de 2022.
Resultado del indicador: (1/1)*100%)=100%
Análisis del indicador: Se expidió memorando sobre funciones e integrantes del Comité Asesor de Contratación, conforme a lo programado.
Estado de la actividad: La actividad se encuentra finalizada.</v>
      </c>
      <c r="AP84" s="651" t="str">
        <f>Monitoreo!AP66</f>
        <v>Memorando interno bajo el radicado 2024IE1803 del  21/03/2024</v>
      </c>
      <c r="AQ84" s="651" t="str">
        <f>Monitoreo!AQ66</f>
        <v>Ninguna</v>
      </c>
      <c r="AR84" s="642">
        <f>Monitoreo!AR66</f>
        <v>1</v>
      </c>
      <c r="AS84" s="651" t="str">
        <f>Monitoreo!AS66</f>
        <v>Se evidencia el memorando con fecha del 21 de marzo del 2024 en donde se socializan los integrantes y las funciones del comité de ocntratación
La acción queda al 100%</v>
      </c>
      <c r="AT84" s="645">
        <f>Monitoreo!AT66</f>
        <v>51</v>
      </c>
      <c r="AU84" s="651" t="str">
        <f>Monitoreo!AU66</f>
        <v>CON TIEMPO</v>
      </c>
      <c r="AV84" s="640">
        <v>45411</v>
      </c>
      <c r="AW84" s="645" t="s">
        <v>5461</v>
      </c>
      <c r="AX84" s="645" t="s">
        <v>1512</v>
      </c>
      <c r="AY84" s="645" t="s">
        <v>3782</v>
      </c>
      <c r="AZ84" s="642">
        <v>1</v>
      </c>
      <c r="BA84" s="645" t="s">
        <v>49</v>
      </c>
      <c r="BB84" s="645"/>
    </row>
    <row r="85" spans="1:54" ht="76.5" customHeight="1" thickBot="1" x14ac:dyDescent="0.25">
      <c r="A85" s="592" t="s">
        <v>3530</v>
      </c>
      <c r="B85" s="617" t="s">
        <v>2602</v>
      </c>
      <c r="C85" s="618" t="s">
        <v>2834</v>
      </c>
      <c r="D85" s="618" t="s">
        <v>2604</v>
      </c>
      <c r="E85" s="598"/>
      <c r="F85" s="617" t="s">
        <v>2602</v>
      </c>
      <c r="G85" s="617" t="s">
        <v>3521</v>
      </c>
      <c r="H85" s="618" t="s">
        <v>2834</v>
      </c>
      <c r="I85" s="618" t="s">
        <v>2604</v>
      </c>
      <c r="J85" s="618" t="s">
        <v>3522</v>
      </c>
      <c r="K85" s="618" t="s">
        <v>2606</v>
      </c>
      <c r="L85" s="592"/>
      <c r="M85" s="592"/>
      <c r="N85" s="592"/>
      <c r="O85" s="617" t="s">
        <v>6</v>
      </c>
      <c r="P85" s="623">
        <v>2</v>
      </c>
      <c r="Q85" s="592" t="s">
        <v>3523</v>
      </c>
      <c r="R85" s="592">
        <v>2023</v>
      </c>
      <c r="S85" s="617" t="s">
        <v>3531</v>
      </c>
      <c r="T85" s="598" t="s">
        <v>3532</v>
      </c>
      <c r="U85" s="598" t="s">
        <v>3533</v>
      </c>
      <c r="V85" s="603" t="s">
        <v>3534</v>
      </c>
      <c r="W85" s="628">
        <v>1</v>
      </c>
      <c r="X85" s="603" t="s">
        <v>3535</v>
      </c>
      <c r="Y85" s="603" t="s">
        <v>3536</v>
      </c>
      <c r="Z85" s="627">
        <v>1</v>
      </c>
      <c r="AA85" s="627" t="s">
        <v>3537</v>
      </c>
      <c r="AB85" s="603">
        <v>45275</v>
      </c>
      <c r="AC85" s="603">
        <v>45458</v>
      </c>
      <c r="AD85" s="603"/>
      <c r="AE85" s="604"/>
      <c r="AF85" s="604"/>
      <c r="AG85" s="605">
        <v>0</v>
      </c>
      <c r="AH85" s="605">
        <v>0</v>
      </c>
      <c r="AI85" s="605">
        <v>0</v>
      </c>
      <c r="AJ85" s="605">
        <v>0</v>
      </c>
      <c r="AK85" s="644">
        <v>0</v>
      </c>
      <c r="AL85" s="645" t="s">
        <v>48</v>
      </c>
      <c r="AM85" s="605"/>
      <c r="AN85" s="651">
        <f>Monitoreo!AN67</f>
        <v>0</v>
      </c>
      <c r="AO85" s="651">
        <f>Monitoreo!AO67</f>
        <v>0</v>
      </c>
      <c r="AP85" s="651">
        <f>Monitoreo!AP67</f>
        <v>0</v>
      </c>
      <c r="AQ85" s="651">
        <f>Monitoreo!AQ67</f>
        <v>0</v>
      </c>
      <c r="AR85" s="651">
        <f>Monitoreo!AR67</f>
        <v>0</v>
      </c>
      <c r="AS85" s="651">
        <f>Monitoreo!AS67</f>
        <v>0</v>
      </c>
      <c r="AT85" s="645">
        <f>Monitoreo!AT67</f>
        <v>129</v>
      </c>
      <c r="AU85" s="651" t="str">
        <f>Monitoreo!AU67</f>
        <v>CON TIEMPO</v>
      </c>
      <c r="AV85" s="640">
        <v>45415</v>
      </c>
      <c r="AW85" s="645" t="s">
        <v>3755</v>
      </c>
      <c r="AX85" s="667" t="s">
        <v>3537</v>
      </c>
      <c r="AY85" s="645" t="s">
        <v>3215</v>
      </c>
      <c r="AZ85" s="642">
        <v>0</v>
      </c>
      <c r="BA85" s="645" t="s">
        <v>48</v>
      </c>
      <c r="BB85" s="645"/>
    </row>
    <row r="86" spans="1:54" ht="76.5" customHeight="1" thickBot="1" x14ac:dyDescent="0.25">
      <c r="A86" s="592" t="s">
        <v>3538</v>
      </c>
      <c r="B86" s="617" t="s">
        <v>2602</v>
      </c>
      <c r="C86" s="618" t="s">
        <v>2834</v>
      </c>
      <c r="D86" s="618" t="s">
        <v>2604</v>
      </c>
      <c r="E86" s="598"/>
      <c r="F86" s="617" t="s">
        <v>2602</v>
      </c>
      <c r="G86" s="617" t="s">
        <v>3521</v>
      </c>
      <c r="H86" s="618" t="s">
        <v>2834</v>
      </c>
      <c r="I86" s="618" t="s">
        <v>2604</v>
      </c>
      <c r="J86" s="618" t="s">
        <v>3522</v>
      </c>
      <c r="K86" s="618" t="s">
        <v>2606</v>
      </c>
      <c r="L86" s="592"/>
      <c r="M86" s="592"/>
      <c r="N86" s="592"/>
      <c r="O86" s="617" t="s">
        <v>6</v>
      </c>
      <c r="P86" s="623">
        <v>3</v>
      </c>
      <c r="Q86" s="592" t="s">
        <v>3523</v>
      </c>
      <c r="R86" s="592">
        <v>2023</v>
      </c>
      <c r="S86" s="617" t="s">
        <v>3539</v>
      </c>
      <c r="T86" s="598" t="s">
        <v>3540</v>
      </c>
      <c r="U86" s="598" t="s">
        <v>3541</v>
      </c>
      <c r="V86" s="603" t="s">
        <v>3542</v>
      </c>
      <c r="W86" s="628">
        <v>1</v>
      </c>
      <c r="X86" s="603" t="s">
        <v>3543</v>
      </c>
      <c r="Y86" s="603" t="s">
        <v>3544</v>
      </c>
      <c r="Z86" s="627">
        <v>1</v>
      </c>
      <c r="AA86" s="627" t="s">
        <v>3545</v>
      </c>
      <c r="AB86" s="603">
        <v>45275</v>
      </c>
      <c r="AC86" s="603">
        <v>45472</v>
      </c>
      <c r="AD86" s="603"/>
      <c r="AE86" s="604"/>
      <c r="AF86" s="604"/>
      <c r="AG86" s="605">
        <v>0</v>
      </c>
      <c r="AH86" s="605">
        <v>0</v>
      </c>
      <c r="AI86" s="605">
        <v>0</v>
      </c>
      <c r="AJ86" s="605">
        <v>0</v>
      </c>
      <c r="AK86" s="644">
        <v>0</v>
      </c>
      <c r="AL86" s="645" t="s">
        <v>48</v>
      </c>
      <c r="AM86" s="605"/>
      <c r="AN86" s="651">
        <f>Monitoreo!AN68</f>
        <v>0</v>
      </c>
      <c r="AO86" s="651">
        <f>Monitoreo!AO68</f>
        <v>0</v>
      </c>
      <c r="AP86" s="651">
        <f>Monitoreo!AP68</f>
        <v>0</v>
      </c>
      <c r="AQ86" s="651">
        <f>Monitoreo!AQ68</f>
        <v>0</v>
      </c>
      <c r="AR86" s="651">
        <f>Monitoreo!AR68</f>
        <v>0</v>
      </c>
      <c r="AS86" s="651">
        <f>Monitoreo!AS68</f>
        <v>0</v>
      </c>
      <c r="AT86" s="645">
        <f>Monitoreo!AT68</f>
        <v>143</v>
      </c>
      <c r="AU86" s="651" t="str">
        <f>Monitoreo!AU68</f>
        <v>CON TIEMPO</v>
      </c>
      <c r="AV86" s="640">
        <v>45415</v>
      </c>
      <c r="AW86" s="645" t="s">
        <v>3755</v>
      </c>
      <c r="AX86" s="667" t="s">
        <v>3545</v>
      </c>
      <c r="AY86" s="645" t="s">
        <v>3215</v>
      </c>
      <c r="AZ86" s="642">
        <v>0</v>
      </c>
      <c r="BA86" s="645" t="s">
        <v>48</v>
      </c>
      <c r="BB86" s="645"/>
    </row>
    <row r="87" spans="1:54" ht="63.75" customHeight="1" thickBot="1" x14ac:dyDescent="0.25">
      <c r="A87" s="592" t="s">
        <v>3546</v>
      </c>
      <c r="B87" s="617" t="s">
        <v>2602</v>
      </c>
      <c r="C87" s="618" t="s">
        <v>2834</v>
      </c>
      <c r="D87" s="618" t="s">
        <v>2604</v>
      </c>
      <c r="E87" s="598"/>
      <c r="F87" s="617" t="s">
        <v>2602</v>
      </c>
      <c r="G87" s="617" t="s">
        <v>3521</v>
      </c>
      <c r="H87" s="618" t="s">
        <v>2834</v>
      </c>
      <c r="I87" s="618" t="s">
        <v>2604</v>
      </c>
      <c r="J87" s="618" t="s">
        <v>3522</v>
      </c>
      <c r="K87" s="618" t="s">
        <v>2606</v>
      </c>
      <c r="L87" s="592"/>
      <c r="M87" s="592"/>
      <c r="N87" s="592"/>
      <c r="O87" s="617" t="s">
        <v>6</v>
      </c>
      <c r="P87" s="623">
        <v>4</v>
      </c>
      <c r="Q87" s="592" t="s">
        <v>3523</v>
      </c>
      <c r="R87" s="592">
        <v>2023</v>
      </c>
      <c r="S87" s="617" t="s">
        <v>3547</v>
      </c>
      <c r="T87" s="598" t="s">
        <v>3548</v>
      </c>
      <c r="U87" s="598" t="s">
        <v>3549</v>
      </c>
      <c r="V87" s="603" t="s">
        <v>3550</v>
      </c>
      <c r="W87" s="628">
        <v>1</v>
      </c>
      <c r="X87" s="603" t="s">
        <v>3551</v>
      </c>
      <c r="Y87" s="603" t="s">
        <v>3552</v>
      </c>
      <c r="Z87" s="627">
        <v>1</v>
      </c>
      <c r="AA87" s="627" t="s">
        <v>3553</v>
      </c>
      <c r="AB87" s="603">
        <v>45275</v>
      </c>
      <c r="AC87" s="603">
        <v>45442</v>
      </c>
      <c r="AD87" s="603"/>
      <c r="AE87" s="604"/>
      <c r="AF87" s="604"/>
      <c r="AG87" s="605">
        <v>0</v>
      </c>
      <c r="AH87" s="605">
        <v>0</v>
      </c>
      <c r="AI87" s="605">
        <v>0</v>
      </c>
      <c r="AJ87" s="605">
        <v>0</v>
      </c>
      <c r="AK87" s="644">
        <v>0</v>
      </c>
      <c r="AL87" s="645" t="s">
        <v>48</v>
      </c>
      <c r="AM87" s="605"/>
      <c r="AN87" s="651">
        <f>Monitoreo!AN69</f>
        <v>0</v>
      </c>
      <c r="AO87" s="651">
        <f>Monitoreo!AO69</f>
        <v>0</v>
      </c>
      <c r="AP87" s="651">
        <f>Monitoreo!AP69</f>
        <v>0</v>
      </c>
      <c r="AQ87" s="651">
        <f>Monitoreo!AQ69</f>
        <v>0</v>
      </c>
      <c r="AR87" s="651">
        <f>Monitoreo!AR69</f>
        <v>0</v>
      </c>
      <c r="AS87" s="651">
        <f>Monitoreo!AS69</f>
        <v>0</v>
      </c>
      <c r="AT87" s="645">
        <f>Monitoreo!AT69</f>
        <v>113</v>
      </c>
      <c r="AU87" s="651" t="str">
        <f>Monitoreo!AU69</f>
        <v>CON TIEMPO</v>
      </c>
      <c r="AV87" s="640">
        <v>45415</v>
      </c>
      <c r="AW87" s="645" t="s">
        <v>3755</v>
      </c>
      <c r="AX87" s="667" t="s">
        <v>3553</v>
      </c>
      <c r="AY87" s="645" t="s">
        <v>3215</v>
      </c>
      <c r="AZ87" s="642">
        <v>0</v>
      </c>
      <c r="BA87" s="645" t="s">
        <v>48</v>
      </c>
      <c r="BB87" s="645"/>
    </row>
    <row r="88" spans="1:54" ht="217.5" customHeight="1" thickBot="1" x14ac:dyDescent="0.25">
      <c r="A88" s="592" t="s">
        <v>3554</v>
      </c>
      <c r="B88" s="617" t="s">
        <v>2602</v>
      </c>
      <c r="C88" s="618" t="s">
        <v>2834</v>
      </c>
      <c r="D88" s="618" t="s">
        <v>2604</v>
      </c>
      <c r="E88" s="598"/>
      <c r="F88" s="617" t="s">
        <v>2602</v>
      </c>
      <c r="G88" s="617" t="s">
        <v>3521</v>
      </c>
      <c r="H88" s="618" t="s">
        <v>2834</v>
      </c>
      <c r="I88" s="618" t="s">
        <v>2604</v>
      </c>
      <c r="J88" s="618" t="s">
        <v>3522</v>
      </c>
      <c r="K88" s="618" t="s">
        <v>2606</v>
      </c>
      <c r="L88" s="592"/>
      <c r="M88" s="592"/>
      <c r="N88" s="592"/>
      <c r="O88" s="617" t="s">
        <v>6</v>
      </c>
      <c r="P88" s="623">
        <v>5</v>
      </c>
      <c r="Q88" s="592" t="s">
        <v>3523</v>
      </c>
      <c r="R88" s="592">
        <v>2023</v>
      </c>
      <c r="S88" s="617" t="s">
        <v>3555</v>
      </c>
      <c r="T88" s="598" t="s">
        <v>3556</v>
      </c>
      <c r="U88" s="598" t="s">
        <v>3557</v>
      </c>
      <c r="V88" s="603" t="s">
        <v>3558</v>
      </c>
      <c r="W88" s="628">
        <v>1</v>
      </c>
      <c r="X88" s="603" t="s">
        <v>3559</v>
      </c>
      <c r="Y88" s="603" t="s">
        <v>3560</v>
      </c>
      <c r="Z88" s="627">
        <v>1</v>
      </c>
      <c r="AA88" s="627" t="s">
        <v>3561</v>
      </c>
      <c r="AB88" s="603">
        <v>45275</v>
      </c>
      <c r="AC88" s="603">
        <v>45380</v>
      </c>
      <c r="AD88" s="603"/>
      <c r="AE88" s="604"/>
      <c r="AF88" s="604"/>
      <c r="AG88" s="640">
        <v>44945</v>
      </c>
      <c r="AH88" s="605" t="s">
        <v>3562</v>
      </c>
      <c r="AI88" s="605" t="s">
        <v>3563</v>
      </c>
      <c r="AJ88" s="605" t="s">
        <v>2938</v>
      </c>
      <c r="AK88" s="644">
        <v>0</v>
      </c>
      <c r="AL88" s="645" t="s">
        <v>48</v>
      </c>
      <c r="AM88" s="605"/>
      <c r="AN88" s="640">
        <f>Monitoreo!AN70</f>
        <v>45400</v>
      </c>
      <c r="AO88" s="651" t="str">
        <f>Monitoreo!AO70</f>
        <v>Se expidió por parte de la Gerencia de Contratación memorando interno bajo el radicado 2024IE1857 del  22/03/2024 mediante el cual se informó a los directivos de la entidad, sobre las formas de pago en los requerimientos técnicos para contratos de bienes y servicios del IDIPRON.
Resultado del indicador: (1/1)*100%)=100%
Análisis del indicador: Se expidió memorando sobre formas de pago en los requerimientos técnicos para contratos de bienes y servicios del IDIPRON, conforme a lo programado.
Estado de la actividad: La actividad se encuentra finalizada.</v>
      </c>
      <c r="AP88" s="651" t="str">
        <f>Monitoreo!AP70</f>
        <v>Memorando 2024IE1857 Formas de pago en los requerimientos técnicos para contratos de bienes y servicios del IDIPRON</v>
      </c>
      <c r="AQ88" s="651" t="str">
        <f>Monitoreo!AQ70</f>
        <v>Ninguna</v>
      </c>
      <c r="AR88" s="642">
        <f>Monitoreo!AR70</f>
        <v>1</v>
      </c>
      <c r="AS88" s="651" t="str">
        <f>Monitoreo!AS70</f>
        <v>Se socializa memorando con fecha del 21/03/2024 donde se socializan las Formas de pago en los requerimientos técnicos para contratos de bienes y servicios del IDIPRON
La acción queda al 100%</v>
      </c>
      <c r="AT88" s="645">
        <f>Monitoreo!AT70</f>
        <v>51</v>
      </c>
      <c r="AU88" s="651" t="str">
        <f>Monitoreo!AU70</f>
        <v>CON TIEMPO</v>
      </c>
      <c r="AV88" s="640">
        <v>45411</v>
      </c>
      <c r="AW88" s="645" t="s">
        <v>3783</v>
      </c>
      <c r="AX88" s="645" t="s">
        <v>1512</v>
      </c>
      <c r="AY88" s="645" t="s">
        <v>3782</v>
      </c>
      <c r="AZ88" s="642">
        <v>1</v>
      </c>
      <c r="BA88" s="645" t="s">
        <v>49</v>
      </c>
      <c r="BB88" s="645"/>
    </row>
    <row r="89" spans="1:54" ht="99.75" customHeight="1" thickBot="1" x14ac:dyDescent="0.25">
      <c r="A89" s="592" t="s">
        <v>3564</v>
      </c>
      <c r="B89" s="617" t="s">
        <v>2602</v>
      </c>
      <c r="C89" s="618" t="s">
        <v>2834</v>
      </c>
      <c r="D89" s="618" t="s">
        <v>2604</v>
      </c>
      <c r="E89" s="598"/>
      <c r="F89" s="617" t="s">
        <v>2602</v>
      </c>
      <c r="G89" s="617" t="s">
        <v>3521</v>
      </c>
      <c r="H89" s="618" t="s">
        <v>2834</v>
      </c>
      <c r="I89" s="618" t="s">
        <v>2604</v>
      </c>
      <c r="J89" s="618" t="s">
        <v>3522</v>
      </c>
      <c r="K89" s="618" t="s">
        <v>2606</v>
      </c>
      <c r="L89" s="592"/>
      <c r="M89" s="592"/>
      <c r="N89" s="592"/>
      <c r="O89" s="617" t="s">
        <v>6</v>
      </c>
      <c r="P89" s="623">
        <v>6</v>
      </c>
      <c r="Q89" s="592" t="s">
        <v>3523</v>
      </c>
      <c r="R89" s="592">
        <v>2023</v>
      </c>
      <c r="S89" s="617" t="s">
        <v>3565</v>
      </c>
      <c r="T89" s="598" t="s">
        <v>3566</v>
      </c>
      <c r="U89" s="598" t="s">
        <v>3567</v>
      </c>
      <c r="V89" s="603" t="s">
        <v>3568</v>
      </c>
      <c r="W89" s="628">
        <v>1</v>
      </c>
      <c r="X89" s="603" t="s">
        <v>3569</v>
      </c>
      <c r="Y89" s="603" t="s">
        <v>3570</v>
      </c>
      <c r="Z89" s="627">
        <v>1</v>
      </c>
      <c r="AA89" s="627" t="s">
        <v>3571</v>
      </c>
      <c r="AB89" s="603">
        <v>45275</v>
      </c>
      <c r="AC89" s="603">
        <v>45472</v>
      </c>
      <c r="AD89" s="603"/>
      <c r="AE89" s="604"/>
      <c r="AF89" s="604"/>
      <c r="AG89" s="605">
        <v>0</v>
      </c>
      <c r="AH89" s="605">
        <v>0</v>
      </c>
      <c r="AI89" s="605">
        <v>0</v>
      </c>
      <c r="AJ89" s="605">
        <v>0</v>
      </c>
      <c r="AK89" s="644">
        <v>0</v>
      </c>
      <c r="AL89" s="645" t="s">
        <v>48</v>
      </c>
      <c r="AM89" s="605"/>
      <c r="AN89" s="651">
        <f>Monitoreo!AN71</f>
        <v>0</v>
      </c>
      <c r="AO89" s="651">
        <f>Monitoreo!AO71</f>
        <v>0</v>
      </c>
      <c r="AP89" s="651">
        <f>Monitoreo!AP71</f>
        <v>0</v>
      </c>
      <c r="AQ89" s="651">
        <f>Monitoreo!AQ71</f>
        <v>0</v>
      </c>
      <c r="AR89" s="651">
        <f>Monitoreo!AR71</f>
        <v>0</v>
      </c>
      <c r="AS89" s="651">
        <f>Monitoreo!AS71</f>
        <v>0</v>
      </c>
      <c r="AT89" s="645">
        <f>Monitoreo!AT71</f>
        <v>143</v>
      </c>
      <c r="AU89" s="651" t="str">
        <f>Monitoreo!AU71</f>
        <v>CON TIEMPO</v>
      </c>
      <c r="AV89" s="640">
        <v>45415</v>
      </c>
      <c r="AW89" s="645" t="s">
        <v>3755</v>
      </c>
      <c r="AX89" s="667" t="s">
        <v>3571</v>
      </c>
      <c r="AY89" s="645" t="s">
        <v>3215</v>
      </c>
      <c r="AZ89" s="642">
        <v>0</v>
      </c>
      <c r="BA89" s="645" t="s">
        <v>48</v>
      </c>
      <c r="BB89" s="645"/>
    </row>
    <row r="90" spans="1:54" ht="93" customHeight="1" thickBot="1" x14ac:dyDescent="0.25">
      <c r="A90" s="592" t="s">
        <v>3572</v>
      </c>
      <c r="B90" s="617" t="s">
        <v>2602</v>
      </c>
      <c r="C90" s="618" t="s">
        <v>2834</v>
      </c>
      <c r="D90" s="618" t="s">
        <v>2604</v>
      </c>
      <c r="E90" s="598"/>
      <c r="F90" s="617" t="s">
        <v>2602</v>
      </c>
      <c r="G90" s="617" t="s">
        <v>3521</v>
      </c>
      <c r="H90" s="618" t="s">
        <v>2834</v>
      </c>
      <c r="I90" s="618" t="s">
        <v>2604</v>
      </c>
      <c r="J90" s="618" t="s">
        <v>3522</v>
      </c>
      <c r="K90" s="618" t="s">
        <v>2606</v>
      </c>
      <c r="L90" s="592"/>
      <c r="M90" s="592"/>
      <c r="N90" s="592"/>
      <c r="O90" s="617" t="s">
        <v>6</v>
      </c>
      <c r="P90" s="623">
        <v>7</v>
      </c>
      <c r="Q90" s="592" t="s">
        <v>3523</v>
      </c>
      <c r="R90" s="592">
        <v>2023</v>
      </c>
      <c r="S90" s="617" t="s">
        <v>3573</v>
      </c>
      <c r="T90" s="598" t="s">
        <v>3574</v>
      </c>
      <c r="U90" s="598" t="s">
        <v>3575</v>
      </c>
      <c r="V90" s="603" t="s">
        <v>3576</v>
      </c>
      <c r="W90" s="628">
        <v>1</v>
      </c>
      <c r="X90" s="603" t="s">
        <v>3577</v>
      </c>
      <c r="Y90" s="603" t="s">
        <v>3578</v>
      </c>
      <c r="Z90" s="627">
        <v>1</v>
      </c>
      <c r="AA90" s="627" t="s">
        <v>3579</v>
      </c>
      <c r="AB90" s="603">
        <v>45275</v>
      </c>
      <c r="AC90" s="603">
        <v>45366</v>
      </c>
      <c r="AD90" s="603"/>
      <c r="AE90" s="604"/>
      <c r="AF90" s="604"/>
      <c r="AG90" s="605">
        <v>0</v>
      </c>
      <c r="AH90" s="605">
        <v>0</v>
      </c>
      <c r="AI90" s="605">
        <v>0</v>
      </c>
      <c r="AJ90" s="605">
        <v>0</v>
      </c>
      <c r="AK90" s="644">
        <v>0</v>
      </c>
      <c r="AL90" s="645" t="s">
        <v>48</v>
      </c>
      <c r="AM90" s="605"/>
      <c r="AN90" s="640">
        <f>Monitoreo!AN72</f>
        <v>45400</v>
      </c>
      <c r="AO90" s="651" t="str">
        <f>Monitoreo!AO72</f>
        <v>Se expidió por parte de la Gerencia de Contratación memorando interno bajo el radicado 2024IE1810 del  21/03/2024 mediante el cual se informó a los directivos de IDIPRON, sobre la responsabilidad de suscripción de estudios previos de contratación por prestación de servicios profesionales y/o apoyo a la gestión en la entidad.
Resultado del indicador: (1/1)*100%)=100%
Análisis del indicador: Se expidió memorando sobre responsabilidad de suscripción de estudios previos de contratación por prestación de servicios profesionales y/o apoyo a la gestión, conforme a lo programado.
Estado de la actividad: La actividad se encuentra finalizada.</v>
      </c>
      <c r="AP90" s="651" t="str">
        <f>Monitoreo!AP72</f>
        <v>Memorando 2024IE1810 Responsabilidad de suscripción de estudios previos de contratación por prestación de servicios profesionales y/o apoyo a la gestión.</v>
      </c>
      <c r="AQ90" s="651" t="str">
        <f>Monitoreo!AQ72</f>
        <v>Ninguna</v>
      </c>
      <c r="AR90" s="642">
        <f>Monitoreo!AR72</f>
        <v>1</v>
      </c>
      <c r="AS90" s="651" t="str">
        <f>Monitoreo!AS72</f>
        <v>Se evidencia el memorando con fecha del 21 de marzo del 2024 en donde se socializa la Responsabilidad de suscripción de estudios previos de contratación por prestación de servicios profesionales y/o apoyo a la gestión.
La acción queda al 100%</v>
      </c>
      <c r="AT90" s="645">
        <f>Monitoreo!AT72</f>
        <v>37</v>
      </c>
      <c r="AU90" s="651" t="str">
        <f>Monitoreo!AU72</f>
        <v>CON TIEMPO</v>
      </c>
      <c r="AV90" s="640">
        <v>45411</v>
      </c>
      <c r="AW90" s="645" t="s">
        <v>3784</v>
      </c>
      <c r="AX90" s="645" t="s">
        <v>1512</v>
      </c>
      <c r="AY90" s="645" t="s">
        <v>3782</v>
      </c>
      <c r="AZ90" s="642">
        <v>1</v>
      </c>
      <c r="BA90" s="645" t="s">
        <v>49</v>
      </c>
      <c r="BB90" s="645"/>
    </row>
    <row r="91" spans="1:54" ht="76.5" customHeight="1" thickBot="1" x14ac:dyDescent="0.25">
      <c r="A91" s="592" t="s">
        <v>3580</v>
      </c>
      <c r="B91" s="617" t="s">
        <v>2602</v>
      </c>
      <c r="C91" s="618" t="s">
        <v>2834</v>
      </c>
      <c r="D91" s="618" t="s">
        <v>2604</v>
      </c>
      <c r="E91" s="598"/>
      <c r="F91" s="617" t="s">
        <v>2602</v>
      </c>
      <c r="G91" s="617" t="s">
        <v>3521</v>
      </c>
      <c r="H91" s="618" t="s">
        <v>2834</v>
      </c>
      <c r="I91" s="618" t="s">
        <v>2604</v>
      </c>
      <c r="J91" s="618" t="s">
        <v>3522</v>
      </c>
      <c r="K91" s="618" t="s">
        <v>2606</v>
      </c>
      <c r="L91" s="592"/>
      <c r="M91" s="592"/>
      <c r="N91" s="592"/>
      <c r="O91" s="617" t="s">
        <v>6</v>
      </c>
      <c r="P91" s="623">
        <v>8</v>
      </c>
      <c r="Q91" s="592" t="s">
        <v>3523</v>
      </c>
      <c r="R91" s="592">
        <v>2023</v>
      </c>
      <c r="S91" s="617" t="s">
        <v>3581</v>
      </c>
      <c r="T91" s="598" t="s">
        <v>3582</v>
      </c>
      <c r="U91" s="598" t="s">
        <v>3583</v>
      </c>
      <c r="V91" s="603" t="s">
        <v>3584</v>
      </c>
      <c r="W91" s="628">
        <v>1</v>
      </c>
      <c r="X91" s="603" t="s">
        <v>3585</v>
      </c>
      <c r="Y91" s="603" t="s">
        <v>3586</v>
      </c>
      <c r="Z91" s="627">
        <v>1</v>
      </c>
      <c r="AA91" s="627" t="s">
        <v>3587</v>
      </c>
      <c r="AB91" s="603">
        <v>45275</v>
      </c>
      <c r="AC91" s="603">
        <v>45411</v>
      </c>
      <c r="AD91" s="603"/>
      <c r="AE91" s="604"/>
      <c r="AF91" s="604"/>
      <c r="AG91" s="605">
        <v>0</v>
      </c>
      <c r="AH91" s="605">
        <v>0</v>
      </c>
      <c r="AI91" s="605">
        <v>0</v>
      </c>
      <c r="AJ91" s="605">
        <v>0</v>
      </c>
      <c r="AK91" s="644">
        <v>0</v>
      </c>
      <c r="AL91" s="645" t="s">
        <v>48</v>
      </c>
      <c r="AM91" s="605"/>
      <c r="AN91" s="651">
        <f>Monitoreo!AN73</f>
        <v>0</v>
      </c>
      <c r="AO91" s="651">
        <f>Monitoreo!AO73</f>
        <v>0</v>
      </c>
      <c r="AP91" s="651">
        <f>Monitoreo!AP73</f>
        <v>0</v>
      </c>
      <c r="AQ91" s="651">
        <f>Monitoreo!AQ73</f>
        <v>0</v>
      </c>
      <c r="AR91" s="651">
        <f>Monitoreo!AR73</f>
        <v>0</v>
      </c>
      <c r="AS91" s="651">
        <f>Monitoreo!AS73</f>
        <v>0</v>
      </c>
      <c r="AT91" s="645">
        <f>Monitoreo!AT73</f>
        <v>82</v>
      </c>
      <c r="AU91" s="651" t="str">
        <f>Monitoreo!AU73</f>
        <v>CON TIEMPO</v>
      </c>
      <c r="AV91" s="640">
        <v>45415</v>
      </c>
      <c r="AW91" s="645" t="s">
        <v>3755</v>
      </c>
      <c r="AX91" s="667" t="s">
        <v>3587</v>
      </c>
      <c r="AY91" s="645" t="s">
        <v>3215</v>
      </c>
      <c r="AZ91" s="642">
        <v>0</v>
      </c>
      <c r="BA91" s="645" t="s">
        <v>48</v>
      </c>
      <c r="BB91" s="645"/>
    </row>
    <row r="92" spans="1:54" ht="76.5" customHeight="1" thickBot="1" x14ac:dyDescent="0.25">
      <c r="A92" s="592" t="s">
        <v>3588</v>
      </c>
      <c r="B92" s="617" t="s">
        <v>2602</v>
      </c>
      <c r="C92" s="618" t="s">
        <v>2834</v>
      </c>
      <c r="D92" s="618" t="s">
        <v>2604</v>
      </c>
      <c r="E92" s="598"/>
      <c r="F92" s="617" t="s">
        <v>2602</v>
      </c>
      <c r="G92" s="617" t="s">
        <v>3521</v>
      </c>
      <c r="H92" s="618" t="s">
        <v>2834</v>
      </c>
      <c r="I92" s="618" t="s">
        <v>2604</v>
      </c>
      <c r="J92" s="618" t="s">
        <v>3522</v>
      </c>
      <c r="K92" s="618" t="s">
        <v>2606</v>
      </c>
      <c r="L92" s="592"/>
      <c r="M92" s="592"/>
      <c r="N92" s="592"/>
      <c r="O92" s="617" t="s">
        <v>6</v>
      </c>
      <c r="P92" s="623">
        <v>8</v>
      </c>
      <c r="Q92" s="592" t="s">
        <v>3523</v>
      </c>
      <c r="R92" s="592">
        <v>2023</v>
      </c>
      <c r="S92" s="617" t="s">
        <v>3581</v>
      </c>
      <c r="T92" s="598" t="s">
        <v>3582</v>
      </c>
      <c r="U92" s="598" t="s">
        <v>3583</v>
      </c>
      <c r="V92" s="603" t="s">
        <v>3589</v>
      </c>
      <c r="W92" s="628">
        <v>2</v>
      </c>
      <c r="X92" s="603" t="s">
        <v>3590</v>
      </c>
      <c r="Y92" s="603" t="s">
        <v>3591</v>
      </c>
      <c r="Z92" s="627">
        <v>1</v>
      </c>
      <c r="AA92" s="627" t="s">
        <v>3592</v>
      </c>
      <c r="AB92" s="603">
        <v>45275</v>
      </c>
      <c r="AC92" s="603">
        <v>45564</v>
      </c>
      <c r="AD92" s="603"/>
      <c r="AE92" s="604"/>
      <c r="AF92" s="604"/>
      <c r="AG92" s="605">
        <v>0</v>
      </c>
      <c r="AH92" s="605">
        <v>0</v>
      </c>
      <c r="AI92" s="605">
        <v>0</v>
      </c>
      <c r="AJ92" s="605">
        <v>0</v>
      </c>
      <c r="AK92" s="644">
        <v>0</v>
      </c>
      <c r="AL92" s="645" t="s">
        <v>48</v>
      </c>
      <c r="AM92" s="605"/>
      <c r="AN92" s="651">
        <f>Monitoreo!AN74</f>
        <v>0</v>
      </c>
      <c r="AO92" s="651">
        <f>Monitoreo!AO74</f>
        <v>0</v>
      </c>
      <c r="AP92" s="651">
        <f>Monitoreo!AP74</f>
        <v>0</v>
      </c>
      <c r="AQ92" s="651">
        <f>Monitoreo!AQ74</f>
        <v>0</v>
      </c>
      <c r="AR92" s="651">
        <f>Monitoreo!AR74</f>
        <v>0</v>
      </c>
      <c r="AS92" s="651">
        <f>Monitoreo!AS74</f>
        <v>0</v>
      </c>
      <c r="AT92" s="645">
        <f>Monitoreo!AT74</f>
        <v>235</v>
      </c>
      <c r="AU92" s="651" t="str">
        <f>Monitoreo!AU74</f>
        <v>CON TIEMPO</v>
      </c>
      <c r="AV92" s="640">
        <v>45415</v>
      </c>
      <c r="AW92" s="645" t="s">
        <v>3755</v>
      </c>
      <c r="AX92" s="667" t="s">
        <v>3592</v>
      </c>
      <c r="AY92" s="645" t="s">
        <v>3215</v>
      </c>
      <c r="AZ92" s="642">
        <v>0</v>
      </c>
      <c r="BA92" s="645" t="s">
        <v>48</v>
      </c>
      <c r="BB92" s="645"/>
    </row>
    <row r="93" spans="1:54" ht="114.75" customHeight="1" thickBot="1" x14ac:dyDescent="0.25">
      <c r="A93" s="592" t="s">
        <v>3593</v>
      </c>
      <c r="B93" s="617" t="s">
        <v>2602</v>
      </c>
      <c r="C93" s="618" t="s">
        <v>2834</v>
      </c>
      <c r="D93" s="618" t="s">
        <v>2604</v>
      </c>
      <c r="E93" s="598"/>
      <c r="F93" s="617" t="s">
        <v>2602</v>
      </c>
      <c r="G93" s="617" t="s">
        <v>3521</v>
      </c>
      <c r="H93" s="618" t="s">
        <v>2834</v>
      </c>
      <c r="I93" s="618" t="s">
        <v>2604</v>
      </c>
      <c r="J93" s="618" t="s">
        <v>3522</v>
      </c>
      <c r="K93" s="618" t="s">
        <v>2606</v>
      </c>
      <c r="L93" s="592"/>
      <c r="M93" s="592"/>
      <c r="N93" s="592"/>
      <c r="O93" s="617" t="s">
        <v>6</v>
      </c>
      <c r="P93" s="623">
        <v>9</v>
      </c>
      <c r="Q93" s="592" t="s">
        <v>3523</v>
      </c>
      <c r="R93" s="592">
        <v>2023</v>
      </c>
      <c r="S93" s="617" t="s">
        <v>3594</v>
      </c>
      <c r="T93" s="598" t="s">
        <v>3595</v>
      </c>
      <c r="U93" s="598" t="s">
        <v>3596</v>
      </c>
      <c r="V93" s="603" t="s">
        <v>3597</v>
      </c>
      <c r="W93" s="628">
        <v>1</v>
      </c>
      <c r="X93" s="603" t="s">
        <v>3598</v>
      </c>
      <c r="Y93" s="603" t="s">
        <v>3599</v>
      </c>
      <c r="Z93" s="627">
        <v>1</v>
      </c>
      <c r="AA93" s="627" t="s">
        <v>3600</v>
      </c>
      <c r="AB93" s="603">
        <v>45275</v>
      </c>
      <c r="AC93" s="603">
        <v>45472</v>
      </c>
      <c r="AD93" s="603"/>
      <c r="AE93" s="604"/>
      <c r="AF93" s="604"/>
      <c r="AG93" s="605">
        <v>0</v>
      </c>
      <c r="AH93" s="605">
        <v>0</v>
      </c>
      <c r="AI93" s="605">
        <v>0</v>
      </c>
      <c r="AJ93" s="605">
        <v>0</v>
      </c>
      <c r="AK93" s="644">
        <v>0</v>
      </c>
      <c r="AL93" s="645" t="s">
        <v>48</v>
      </c>
      <c r="AM93" s="605"/>
      <c r="AN93" s="651">
        <f>Monitoreo!AN75</f>
        <v>0</v>
      </c>
      <c r="AO93" s="651">
        <f>Monitoreo!AO75</f>
        <v>0</v>
      </c>
      <c r="AP93" s="651">
        <f>Monitoreo!AP75</f>
        <v>0</v>
      </c>
      <c r="AQ93" s="651">
        <f>Monitoreo!AQ75</f>
        <v>0</v>
      </c>
      <c r="AR93" s="651">
        <f>Monitoreo!AR75</f>
        <v>0</v>
      </c>
      <c r="AS93" s="651">
        <f>Monitoreo!AS75</f>
        <v>0</v>
      </c>
      <c r="AT93" s="645">
        <f>Monitoreo!AT75</f>
        <v>143</v>
      </c>
      <c r="AU93" s="651" t="str">
        <f>Monitoreo!AU75</f>
        <v>CON TIEMPO</v>
      </c>
      <c r="AV93" s="640">
        <v>45415</v>
      </c>
      <c r="AW93" s="645" t="s">
        <v>3755</v>
      </c>
      <c r="AX93" s="667" t="s">
        <v>3600</v>
      </c>
      <c r="AY93" s="645" t="s">
        <v>3215</v>
      </c>
      <c r="AZ93" s="642">
        <v>0</v>
      </c>
      <c r="BA93" s="645" t="s">
        <v>48</v>
      </c>
      <c r="BB93" s="645"/>
    </row>
    <row r="94" spans="1:54" ht="115.5" customHeight="1" thickBot="1" x14ac:dyDescent="0.25">
      <c r="A94" s="592" t="s">
        <v>3601</v>
      </c>
      <c r="B94" s="617" t="s">
        <v>2602</v>
      </c>
      <c r="C94" s="618" t="s">
        <v>2834</v>
      </c>
      <c r="D94" s="618" t="s">
        <v>2604</v>
      </c>
      <c r="E94" s="598"/>
      <c r="F94" s="617" t="s">
        <v>2602</v>
      </c>
      <c r="G94" s="617" t="s">
        <v>3521</v>
      </c>
      <c r="H94" s="618" t="s">
        <v>2834</v>
      </c>
      <c r="I94" s="618" t="s">
        <v>2604</v>
      </c>
      <c r="J94" s="618" t="s">
        <v>3522</v>
      </c>
      <c r="K94" s="618" t="s">
        <v>2606</v>
      </c>
      <c r="L94" s="592"/>
      <c r="M94" s="592"/>
      <c r="N94" s="592"/>
      <c r="O94" s="617" t="s">
        <v>6</v>
      </c>
      <c r="P94" s="623">
        <v>10</v>
      </c>
      <c r="Q94" s="592" t="s">
        <v>3523</v>
      </c>
      <c r="R94" s="592">
        <v>2023</v>
      </c>
      <c r="S94" s="617" t="s">
        <v>3602</v>
      </c>
      <c r="T94" s="598" t="s">
        <v>3603</v>
      </c>
      <c r="U94" s="598" t="s">
        <v>3604</v>
      </c>
      <c r="V94" s="603" t="s">
        <v>3605</v>
      </c>
      <c r="W94" s="628">
        <v>1</v>
      </c>
      <c r="X94" s="603" t="s">
        <v>3606</v>
      </c>
      <c r="Y94" s="603" t="s">
        <v>3607</v>
      </c>
      <c r="Z94" s="627">
        <v>1</v>
      </c>
      <c r="AA94" s="627" t="s">
        <v>3608</v>
      </c>
      <c r="AB94" s="603">
        <v>45275</v>
      </c>
      <c r="AC94" s="603">
        <v>45381</v>
      </c>
      <c r="AD94" s="603"/>
      <c r="AE94" s="604"/>
      <c r="AF94" s="604"/>
      <c r="AG94" s="605">
        <v>0</v>
      </c>
      <c r="AH94" s="605">
        <v>0</v>
      </c>
      <c r="AI94" s="605">
        <v>0</v>
      </c>
      <c r="AJ94" s="605">
        <v>0</v>
      </c>
      <c r="AK94" s="644">
        <v>0</v>
      </c>
      <c r="AL94" s="645" t="s">
        <v>48</v>
      </c>
      <c r="AM94" s="605"/>
      <c r="AN94" s="640">
        <f>Monitoreo!AN76</f>
        <v>45400</v>
      </c>
      <c r="AO94" s="651" t="str">
        <f>Monitoreo!AO76</f>
        <v>El 22/03/2024 se adelantó mesa de trabajo con presencia del Gerente de Contratación y el equipo de trabajo de la gerencia, con el fin de socializar, puntos de control establecidos en los procedimientos de bienes y servicios radicados en la Gerencia de Contratación, para verificar que se allegue la documentación completa y así adelantar el trámite respectivo.
Resultado del indicador: (1/1)*100%)=100%
Análisis del indicador: Se realizó socialización puntos de control establecidos en los procedimientos de bienes y servicios radicados en la Gerencia de Contratación, conforme a lo programado.
Estado de la actividad: La actividad se encuentra finalizada.</v>
      </c>
      <c r="AP94" s="651" t="str">
        <f>Monitoreo!AP76</f>
        <v>Acta de socialización 22/03/2024 Gerencia de Contratación</v>
      </c>
      <c r="AQ94" s="651" t="str">
        <f>Monitoreo!AQ76</f>
        <v>Ninguna</v>
      </c>
      <c r="AR94" s="642">
        <f>Monitoreo!AR76</f>
        <v>1</v>
      </c>
      <c r="AS94" s="651" t="str">
        <f>Monitoreo!AS76</f>
        <v>Se evidencia acta de reuión con fecha del 22/03/2024 en donde se evidencia la socialización de un punto de control en los procesos de bienes y servicios
La acción queda al 100%</v>
      </c>
      <c r="AT94" s="645">
        <f>Monitoreo!AT76</f>
        <v>52</v>
      </c>
      <c r="AU94" s="651" t="str">
        <f>Monitoreo!AU76</f>
        <v>CON TIEMPO</v>
      </c>
      <c r="AV94" s="640">
        <v>45411</v>
      </c>
      <c r="AW94" s="645" t="s">
        <v>3785</v>
      </c>
      <c r="AX94" s="645" t="s">
        <v>1512</v>
      </c>
      <c r="AY94" s="645" t="s">
        <v>3782</v>
      </c>
      <c r="AZ94" s="642">
        <v>1</v>
      </c>
      <c r="BA94" s="645" t="s">
        <v>49</v>
      </c>
      <c r="BB94" s="645"/>
    </row>
    <row r="95" spans="1:54" ht="76.5" customHeight="1" thickBot="1" x14ac:dyDescent="0.25">
      <c r="A95" s="592" t="s">
        <v>3609</v>
      </c>
      <c r="B95" s="617" t="s">
        <v>2602</v>
      </c>
      <c r="C95" s="618" t="s">
        <v>2834</v>
      </c>
      <c r="D95" s="618" t="s">
        <v>2604</v>
      </c>
      <c r="E95" s="598"/>
      <c r="F95" s="617" t="s">
        <v>2602</v>
      </c>
      <c r="G95" s="617" t="s">
        <v>3521</v>
      </c>
      <c r="H95" s="618" t="s">
        <v>2834</v>
      </c>
      <c r="I95" s="618" t="s">
        <v>2604</v>
      </c>
      <c r="J95" s="618" t="s">
        <v>3522</v>
      </c>
      <c r="K95" s="618" t="s">
        <v>2606</v>
      </c>
      <c r="L95" s="592"/>
      <c r="M95" s="592"/>
      <c r="N95" s="592"/>
      <c r="O95" s="617" t="s">
        <v>6</v>
      </c>
      <c r="P95" s="623">
        <v>11</v>
      </c>
      <c r="Q95" s="592" t="s">
        <v>3523</v>
      </c>
      <c r="R95" s="592">
        <v>2023</v>
      </c>
      <c r="S95" s="617" t="s">
        <v>3610</v>
      </c>
      <c r="T95" s="598" t="s">
        <v>3611</v>
      </c>
      <c r="U95" s="598" t="s">
        <v>3612</v>
      </c>
      <c r="V95" s="603" t="s">
        <v>3613</v>
      </c>
      <c r="W95" s="628">
        <v>1</v>
      </c>
      <c r="X95" s="603" t="s">
        <v>3614</v>
      </c>
      <c r="Y95" s="603" t="s">
        <v>3615</v>
      </c>
      <c r="Z95" s="627">
        <v>1</v>
      </c>
      <c r="AA95" s="627" t="s">
        <v>3616</v>
      </c>
      <c r="AB95" s="603">
        <v>45275</v>
      </c>
      <c r="AC95" s="603">
        <v>45472</v>
      </c>
      <c r="AD95" s="603"/>
      <c r="AE95" s="604"/>
      <c r="AF95" s="604"/>
      <c r="AG95" s="605">
        <v>0</v>
      </c>
      <c r="AH95" s="605">
        <v>0</v>
      </c>
      <c r="AI95" s="605">
        <v>0</v>
      </c>
      <c r="AJ95" s="605">
        <v>0</v>
      </c>
      <c r="AK95" s="644">
        <v>0</v>
      </c>
      <c r="AL95" s="645" t="s">
        <v>48</v>
      </c>
      <c r="AM95" s="605"/>
      <c r="AN95" s="651">
        <f>Monitoreo!AN77</f>
        <v>0</v>
      </c>
      <c r="AO95" s="651">
        <f>Monitoreo!AO77</f>
        <v>0</v>
      </c>
      <c r="AP95" s="651">
        <f>Monitoreo!AP77</f>
        <v>0</v>
      </c>
      <c r="AQ95" s="651">
        <f>Monitoreo!AQ77</f>
        <v>0</v>
      </c>
      <c r="AR95" s="651">
        <f>Monitoreo!AR77</f>
        <v>0</v>
      </c>
      <c r="AS95" s="651">
        <f>Monitoreo!AS77</f>
        <v>0</v>
      </c>
      <c r="AT95" s="645">
        <f>Monitoreo!AT77</f>
        <v>143</v>
      </c>
      <c r="AU95" s="651" t="str">
        <f>Monitoreo!AU77</f>
        <v>CON TIEMPO</v>
      </c>
      <c r="AV95" s="640">
        <v>45415</v>
      </c>
      <c r="AW95" s="645" t="s">
        <v>3755</v>
      </c>
      <c r="AX95" s="667" t="s">
        <v>3616</v>
      </c>
      <c r="AY95" s="645" t="s">
        <v>3215</v>
      </c>
      <c r="AZ95" s="642">
        <v>0</v>
      </c>
      <c r="BA95" s="645" t="s">
        <v>48</v>
      </c>
      <c r="BB95" s="645"/>
    </row>
    <row r="96" spans="1:54" ht="76.5" customHeight="1" thickBot="1" x14ac:dyDescent="0.25">
      <c r="A96" s="592" t="s">
        <v>3617</v>
      </c>
      <c r="B96" s="617" t="s">
        <v>2602</v>
      </c>
      <c r="C96" s="618" t="s">
        <v>2834</v>
      </c>
      <c r="D96" s="618" t="s">
        <v>2604</v>
      </c>
      <c r="E96" s="598"/>
      <c r="F96" s="617" t="s">
        <v>2602</v>
      </c>
      <c r="G96" s="617" t="s">
        <v>3521</v>
      </c>
      <c r="H96" s="618" t="s">
        <v>2834</v>
      </c>
      <c r="I96" s="618" t="s">
        <v>2604</v>
      </c>
      <c r="J96" s="618" t="s">
        <v>3522</v>
      </c>
      <c r="K96" s="618" t="s">
        <v>2606</v>
      </c>
      <c r="L96" s="592"/>
      <c r="M96" s="592"/>
      <c r="N96" s="592"/>
      <c r="O96" s="617" t="s">
        <v>6</v>
      </c>
      <c r="P96" s="623">
        <v>11</v>
      </c>
      <c r="Q96" s="592" t="s">
        <v>3523</v>
      </c>
      <c r="R96" s="592">
        <v>2023</v>
      </c>
      <c r="S96" s="617" t="s">
        <v>3610</v>
      </c>
      <c r="T96" s="598" t="s">
        <v>3611</v>
      </c>
      <c r="U96" s="598" t="s">
        <v>3618</v>
      </c>
      <c r="V96" s="603" t="s">
        <v>3619</v>
      </c>
      <c r="W96" s="628">
        <v>2</v>
      </c>
      <c r="X96" s="603" t="s">
        <v>3620</v>
      </c>
      <c r="Y96" s="603" t="s">
        <v>3621</v>
      </c>
      <c r="Z96" s="627">
        <v>1</v>
      </c>
      <c r="AA96" s="627" t="s">
        <v>3622</v>
      </c>
      <c r="AB96" s="603">
        <v>45275</v>
      </c>
      <c r="AC96" s="603">
        <v>45472</v>
      </c>
      <c r="AD96" s="603"/>
      <c r="AE96" s="604"/>
      <c r="AF96" s="604"/>
      <c r="AG96" s="605">
        <v>0</v>
      </c>
      <c r="AH96" s="605">
        <v>0</v>
      </c>
      <c r="AI96" s="605">
        <v>0</v>
      </c>
      <c r="AJ96" s="605">
        <v>0</v>
      </c>
      <c r="AK96" s="644">
        <v>0</v>
      </c>
      <c r="AL96" s="645" t="s">
        <v>48</v>
      </c>
      <c r="AM96" s="605"/>
      <c r="AN96" s="651">
        <f>Monitoreo!AN78</f>
        <v>0</v>
      </c>
      <c r="AO96" s="651">
        <f>Monitoreo!AO78</f>
        <v>0</v>
      </c>
      <c r="AP96" s="651">
        <f>Monitoreo!AP78</f>
        <v>0</v>
      </c>
      <c r="AQ96" s="651">
        <f>Monitoreo!AQ78</f>
        <v>0</v>
      </c>
      <c r="AR96" s="651">
        <f>Monitoreo!AR78</f>
        <v>0</v>
      </c>
      <c r="AS96" s="651">
        <f>Monitoreo!AS78</f>
        <v>0</v>
      </c>
      <c r="AT96" s="645">
        <f>Monitoreo!AT78</f>
        <v>143</v>
      </c>
      <c r="AU96" s="651" t="str">
        <f>Monitoreo!AU78</f>
        <v>CON TIEMPO</v>
      </c>
      <c r="AV96" s="640">
        <v>45415</v>
      </c>
      <c r="AW96" s="645" t="s">
        <v>3755</v>
      </c>
      <c r="AX96" s="667" t="s">
        <v>3622</v>
      </c>
      <c r="AY96" s="645" t="s">
        <v>3215</v>
      </c>
      <c r="AZ96" s="642">
        <v>0</v>
      </c>
      <c r="BA96" s="645" t="s">
        <v>48</v>
      </c>
      <c r="BB96" s="645"/>
    </row>
    <row r="97" spans="1:54" ht="63.75" hidden="1" customHeight="1" thickBot="1" x14ac:dyDescent="0.25">
      <c r="A97" s="592" t="s">
        <v>3623</v>
      </c>
      <c r="B97" s="617" t="s">
        <v>2602</v>
      </c>
      <c r="C97" s="618" t="s">
        <v>2834</v>
      </c>
      <c r="D97" s="618" t="s">
        <v>2604</v>
      </c>
      <c r="E97" s="598"/>
      <c r="F97" s="617" t="s">
        <v>2602</v>
      </c>
      <c r="G97" s="617" t="s">
        <v>3521</v>
      </c>
      <c r="H97" s="618" t="s">
        <v>2834</v>
      </c>
      <c r="I97" s="618" t="s">
        <v>2604</v>
      </c>
      <c r="J97" s="618" t="s">
        <v>3522</v>
      </c>
      <c r="K97" s="618" t="s">
        <v>2606</v>
      </c>
      <c r="L97" s="592"/>
      <c r="M97" s="592"/>
      <c r="N97" s="592"/>
      <c r="O97" s="617" t="s">
        <v>6</v>
      </c>
      <c r="P97" s="623">
        <v>12</v>
      </c>
      <c r="Q97" s="592" t="s">
        <v>3523</v>
      </c>
      <c r="R97" s="592">
        <v>2023</v>
      </c>
      <c r="S97" s="617" t="s">
        <v>3624</v>
      </c>
      <c r="T97" s="598" t="s">
        <v>3625</v>
      </c>
      <c r="U97" s="598" t="s">
        <v>3626</v>
      </c>
      <c r="V97" s="603" t="s">
        <v>3627</v>
      </c>
      <c r="W97" s="628">
        <v>1</v>
      </c>
      <c r="X97" s="603" t="s">
        <v>3628</v>
      </c>
      <c r="Y97" s="603" t="s">
        <v>3629</v>
      </c>
      <c r="Z97" s="627">
        <v>1</v>
      </c>
      <c r="AA97" s="627" t="s">
        <v>3630</v>
      </c>
      <c r="AB97" s="603">
        <v>45260</v>
      </c>
      <c r="AC97" s="603">
        <v>45321</v>
      </c>
      <c r="AD97" s="603"/>
      <c r="AE97" s="604"/>
      <c r="AF97" s="604"/>
      <c r="AG97" s="605">
        <v>0</v>
      </c>
      <c r="AH97" s="605">
        <v>0</v>
      </c>
      <c r="AI97" s="605">
        <v>0</v>
      </c>
      <c r="AJ97" s="605">
        <v>0</v>
      </c>
      <c r="AK97" s="644">
        <v>0</v>
      </c>
      <c r="AL97" s="645" t="s">
        <v>48</v>
      </c>
      <c r="AM97" s="605"/>
      <c r="AN97" s="640">
        <f>Monitoreo!AN79</f>
        <v>45337</v>
      </c>
      <c r="AO97" s="651" t="str">
        <f>Monitoreo!AO79</f>
        <v>PRIMER SEGUIMIENTO 2024: Se actualizó el Manual de Supervisión e Interventoría  Versión 11 vigente a partir del 01/12/2023 donde se establecieron los lineamientos frente al seguimiento de los contratos de bienes y servicios en  numeral 5.7  - Controles, en el cual se da el lineamiento a los gerente de Proyecto de Inversión frente al  seguimiento semestral de los contratos suscritos en el marco del proyecto de inversión, con el fin de identificar alertas de posibles incumplimientos contractuales, entre otros, asi mismo se socializó mediante correo electrónico del 22 de enero los cambios realizados al manual. 
Resultado del Indicador: (1/1)*100% = 100% 
Análisis del Indicador: Se actualizó el Manual de Supervisión e Interventoría, conforme a lo programado. Se reporta un avance en la meta del 100%
Estado: La actividad se encuentra finalizada</v>
      </c>
      <c r="AP97" s="651" t="str">
        <f>Monitoreo!AP79</f>
        <v>1. Manual de Supervisión e interventoría versión 11 vigente desde el 01/12/2023 
2. Correo de oficialización 
3. Correo de socialización del 22/01/2024.</v>
      </c>
      <c r="AQ97" s="651" t="str">
        <f>Monitoreo!AQ79</f>
        <v>Ninguna</v>
      </c>
      <c r="AR97" s="642">
        <f>Monitoreo!AR79</f>
        <v>1</v>
      </c>
      <c r="AS97" s="651" t="str">
        <f>Monitoreo!AS79</f>
        <v>CUMPLIMIENTO TOTAL</v>
      </c>
      <c r="AT97" s="645">
        <f>Monitoreo!AT79</f>
        <v>-8</v>
      </c>
      <c r="AU97" s="651" t="str">
        <f>Monitoreo!AU79</f>
        <v>VENCIDO</v>
      </c>
      <c r="AV97" s="640">
        <v>45341</v>
      </c>
      <c r="AW97" s="672" t="s">
        <v>3786</v>
      </c>
      <c r="AX97" s="645" t="s">
        <v>1512</v>
      </c>
      <c r="AY97" s="645" t="s">
        <v>481</v>
      </c>
      <c r="AZ97" s="642">
        <v>1</v>
      </c>
      <c r="BA97" s="671" t="s">
        <v>49</v>
      </c>
      <c r="BB97" s="645"/>
    </row>
    <row r="98" spans="1:54" ht="63.75" customHeight="1" thickBot="1" x14ac:dyDescent="0.25">
      <c r="A98" s="592" t="s">
        <v>3631</v>
      </c>
      <c r="B98" s="617" t="s">
        <v>2602</v>
      </c>
      <c r="C98" s="618" t="s">
        <v>2834</v>
      </c>
      <c r="D98" s="618" t="s">
        <v>2604</v>
      </c>
      <c r="E98" s="598"/>
      <c r="F98" s="617" t="s">
        <v>2602</v>
      </c>
      <c r="G98" s="617" t="s">
        <v>3521</v>
      </c>
      <c r="H98" s="618" t="s">
        <v>2834</v>
      </c>
      <c r="I98" s="618" t="s">
        <v>2604</v>
      </c>
      <c r="J98" s="618" t="s">
        <v>3522</v>
      </c>
      <c r="K98" s="618" t="s">
        <v>2606</v>
      </c>
      <c r="L98" s="592"/>
      <c r="M98" s="592"/>
      <c r="N98" s="592"/>
      <c r="O98" s="617" t="s">
        <v>6</v>
      </c>
      <c r="P98" s="623">
        <v>13</v>
      </c>
      <c r="Q98" s="592" t="s">
        <v>3523</v>
      </c>
      <c r="R98" s="592">
        <v>2023</v>
      </c>
      <c r="S98" s="617" t="s">
        <v>3632</v>
      </c>
      <c r="T98" s="598" t="s">
        <v>3633</v>
      </c>
      <c r="U98" s="598" t="s">
        <v>3634</v>
      </c>
      <c r="V98" s="603" t="s">
        <v>3635</v>
      </c>
      <c r="W98" s="628">
        <v>1</v>
      </c>
      <c r="X98" s="603" t="s">
        <v>3636</v>
      </c>
      <c r="Y98" s="603" t="s">
        <v>3637</v>
      </c>
      <c r="Z98" s="627">
        <v>1</v>
      </c>
      <c r="AA98" s="627" t="s">
        <v>3638</v>
      </c>
      <c r="AB98" s="603">
        <v>45275</v>
      </c>
      <c r="AC98" s="603">
        <v>45472</v>
      </c>
      <c r="AD98" s="603"/>
      <c r="AE98" s="604"/>
      <c r="AF98" s="604"/>
      <c r="AG98" s="605">
        <v>0</v>
      </c>
      <c r="AH98" s="605">
        <v>0</v>
      </c>
      <c r="AI98" s="605">
        <v>0</v>
      </c>
      <c r="AJ98" s="605">
        <v>0</v>
      </c>
      <c r="AK98" s="644">
        <v>0</v>
      </c>
      <c r="AL98" s="645" t="s">
        <v>48</v>
      </c>
      <c r="AM98" s="605"/>
      <c r="AN98" s="651">
        <f>Monitoreo!AN80</f>
        <v>0</v>
      </c>
      <c r="AO98" s="651">
        <f>Monitoreo!AO80</f>
        <v>0</v>
      </c>
      <c r="AP98" s="651">
        <f>Monitoreo!AP80</f>
        <v>0</v>
      </c>
      <c r="AQ98" s="651">
        <f>Monitoreo!AQ80</f>
        <v>0</v>
      </c>
      <c r="AR98" s="651">
        <f>Monitoreo!AR80</f>
        <v>0</v>
      </c>
      <c r="AS98" s="651">
        <f>Monitoreo!AS80</f>
        <v>0</v>
      </c>
      <c r="AT98" s="645">
        <f>Monitoreo!AT80</f>
        <v>143</v>
      </c>
      <c r="AU98" s="651" t="str">
        <f>Monitoreo!AU80</f>
        <v>CON TIEMPO</v>
      </c>
      <c r="AV98" s="640">
        <v>45415</v>
      </c>
      <c r="AW98" s="645" t="s">
        <v>3755</v>
      </c>
      <c r="AX98" s="667" t="s">
        <v>3638</v>
      </c>
      <c r="AY98" s="645" t="s">
        <v>3215</v>
      </c>
      <c r="AZ98" s="642">
        <v>0</v>
      </c>
      <c r="BA98" s="645" t="s">
        <v>48</v>
      </c>
      <c r="BB98" s="645"/>
    </row>
    <row r="99" spans="1:54" ht="63.75" hidden="1" customHeight="1" thickBot="1" x14ac:dyDescent="0.25">
      <c r="A99" s="592" t="s">
        <v>3639</v>
      </c>
      <c r="B99" s="617" t="s">
        <v>2602</v>
      </c>
      <c r="C99" s="618" t="s">
        <v>2834</v>
      </c>
      <c r="D99" s="618" t="s">
        <v>2604</v>
      </c>
      <c r="E99" s="598"/>
      <c r="F99" s="617" t="s">
        <v>2602</v>
      </c>
      <c r="G99" s="617" t="s">
        <v>3521</v>
      </c>
      <c r="H99" s="618" t="s">
        <v>2834</v>
      </c>
      <c r="I99" s="618" t="s">
        <v>2604</v>
      </c>
      <c r="J99" s="618" t="s">
        <v>3522</v>
      </c>
      <c r="K99" s="618" t="s">
        <v>2606</v>
      </c>
      <c r="L99" s="592"/>
      <c r="M99" s="592"/>
      <c r="N99" s="592"/>
      <c r="O99" s="617" t="s">
        <v>6</v>
      </c>
      <c r="P99" s="623">
        <v>14</v>
      </c>
      <c r="Q99" s="592" t="s">
        <v>3523</v>
      </c>
      <c r="R99" s="592">
        <v>2023</v>
      </c>
      <c r="S99" s="617" t="s">
        <v>3640</v>
      </c>
      <c r="T99" s="598" t="s">
        <v>3641</v>
      </c>
      <c r="U99" s="598" t="s">
        <v>3642</v>
      </c>
      <c r="V99" s="603" t="s">
        <v>3643</v>
      </c>
      <c r="W99" s="628">
        <v>1</v>
      </c>
      <c r="X99" s="603" t="s">
        <v>3628</v>
      </c>
      <c r="Y99" s="603" t="s">
        <v>3629</v>
      </c>
      <c r="Z99" s="627">
        <v>1</v>
      </c>
      <c r="AA99" s="627" t="s">
        <v>3630</v>
      </c>
      <c r="AB99" s="603">
        <v>45201</v>
      </c>
      <c r="AC99" s="603">
        <v>45321</v>
      </c>
      <c r="AD99" s="603"/>
      <c r="AE99" s="604"/>
      <c r="AF99" s="604"/>
      <c r="AG99" s="605">
        <v>0</v>
      </c>
      <c r="AH99" s="605">
        <v>0</v>
      </c>
      <c r="AI99" s="605">
        <v>0</v>
      </c>
      <c r="AJ99" s="605">
        <v>0</v>
      </c>
      <c r="AK99" s="644">
        <v>0</v>
      </c>
      <c r="AL99" s="645" t="s">
        <v>48</v>
      </c>
      <c r="AM99" s="605"/>
      <c r="AN99" s="640">
        <f>Monitoreo!AN81</f>
        <v>45337</v>
      </c>
      <c r="AO99" s="651" t="str">
        <f>Monitoreo!AO81</f>
        <v>PRIMER SEGUIMIENTO 2024: Se realizó la actualización Manual de Supervisión e interventoría  Versión 11 vigente a partir del 01/12/2023 numeral 5.2 Etapa Post – contractual, indicando que desde la supervisión y la Gerencia de Contratación se debe adelantar la revisión del expediente contractual en físico y en el SECOP II para proceder con la respectiva liquidación del contrato, así mismo se da lineamiento en cuanto a la liquidación de las Órdenes de Compra tramitadas por medio de la Tienda Virtual del Estado Colombiano, asi mismo se socializó mediante correo electrónico del 22 de enero loa cambios realizados al manual. 
Resultado del Indicador: (1/1)*100% = 100% 
Análisis del Indicador: Se actualizó el Manual de Supervisión e Interventoría, conforme a lo programado. Se reporta un avance en la meta del 100%
Estado: La actividad se encuentra finalizada</v>
      </c>
      <c r="AP99" s="651" t="str">
        <f>Monitoreo!AP81</f>
        <v>1. Manual de Supervisión e interventoría versión 11 vigente desde el 01/12/2023 
2. Correo de oficialización 
3. Correo de socialización del 22/01/2024.</v>
      </c>
      <c r="AQ99" s="651" t="str">
        <f>Monitoreo!AQ81</f>
        <v>Ninguna</v>
      </c>
      <c r="AR99" s="642">
        <f>Monitoreo!AR81</f>
        <v>1</v>
      </c>
      <c r="AS99" s="651" t="str">
        <f>Monitoreo!AS81</f>
        <v>CUMPLIMIENTO TOTAL</v>
      </c>
      <c r="AT99" s="645">
        <f>Monitoreo!AT81</f>
        <v>-8</v>
      </c>
      <c r="AU99" s="651" t="str">
        <f>Monitoreo!AU81</f>
        <v>VENCIDO</v>
      </c>
      <c r="AV99" s="640">
        <v>45341</v>
      </c>
      <c r="AW99" s="672" t="s">
        <v>3786</v>
      </c>
      <c r="AX99" s="645" t="s">
        <v>1512</v>
      </c>
      <c r="AY99" s="645" t="s">
        <v>481</v>
      </c>
      <c r="AZ99" s="642">
        <v>1</v>
      </c>
      <c r="BA99" s="671" t="s">
        <v>49</v>
      </c>
      <c r="BB99" s="645"/>
    </row>
    <row r="100" spans="1:54" ht="83.25" customHeight="1" thickBot="1" x14ac:dyDescent="0.25">
      <c r="A100" s="597" t="s">
        <v>3644</v>
      </c>
      <c r="B100" s="592" t="s">
        <v>3172</v>
      </c>
      <c r="C100" s="598" t="s">
        <v>2999</v>
      </c>
      <c r="D100" s="592" t="s">
        <v>3000</v>
      </c>
      <c r="E100" s="598"/>
      <c r="F100" s="617" t="s">
        <v>2805</v>
      </c>
      <c r="G100" s="617" t="s">
        <v>2806</v>
      </c>
      <c r="H100" s="618" t="s">
        <v>3143</v>
      </c>
      <c r="I100" s="618" t="s">
        <v>2770</v>
      </c>
      <c r="J100" s="618" t="s">
        <v>3645</v>
      </c>
      <c r="K100" s="618" t="s">
        <v>3646</v>
      </c>
      <c r="L100" s="592"/>
      <c r="M100" s="592"/>
      <c r="N100" s="592"/>
      <c r="O100" s="592" t="s">
        <v>8</v>
      </c>
      <c r="P100" s="623">
        <v>1</v>
      </c>
      <c r="Q100" s="592" t="s">
        <v>3647</v>
      </c>
      <c r="R100" s="592">
        <v>2023</v>
      </c>
      <c r="S100" s="617" t="s">
        <v>3648</v>
      </c>
      <c r="T100" s="598" t="s">
        <v>3649</v>
      </c>
      <c r="U100" s="598" t="s">
        <v>3650</v>
      </c>
      <c r="V100" s="603" t="s">
        <v>3651</v>
      </c>
      <c r="W100" s="628">
        <v>1</v>
      </c>
      <c r="X100" s="603" t="s">
        <v>3076</v>
      </c>
      <c r="Y100" s="603" t="s">
        <v>3652</v>
      </c>
      <c r="Z100" s="603" t="s">
        <v>3653</v>
      </c>
      <c r="AA100" s="603" t="s">
        <v>3654</v>
      </c>
      <c r="AB100" s="603">
        <v>45275</v>
      </c>
      <c r="AC100" s="603">
        <v>45381</v>
      </c>
      <c r="AD100" s="603"/>
      <c r="AE100" s="603"/>
      <c r="AF100" s="601"/>
      <c r="AG100" s="605">
        <v>0</v>
      </c>
      <c r="AH100" s="605">
        <v>0</v>
      </c>
      <c r="AI100" s="605">
        <v>0</v>
      </c>
      <c r="AJ100" s="605">
        <v>0</v>
      </c>
      <c r="AK100" s="644">
        <v>0</v>
      </c>
      <c r="AL100" s="645" t="s">
        <v>48</v>
      </c>
      <c r="AM100" s="605"/>
      <c r="AN100" s="651">
        <f>Monitoreo!AN82</f>
        <v>45401</v>
      </c>
      <c r="AO100" s="651" t="str">
        <f>Monitoreo!AO82</f>
        <v xml:space="preserve">Primer seguimiento: 
Avance de actividades: Desde la Subdirección Poblacional, con su Gerencia de Territorio y el equipo transversal ESCNNA, realizaron la creación del documento "ATENCIÓN A NIÑAS, NIÑOS Y 
ADOLESCENTES CON POSIBLE RIESGO ESCNNA" código M-DAL-PR-041, el día 13 de marzo del 2023 surgió la oficialización por parte de la oficina Asesora de Planeación, allí se establece el procedimiento, evidenciando la ruta de acción de los componentes de Socio legal, Sicosocial, además de la participación de los otros componentes que hacen parte del modelo pedagógico en la actividad 13.
Resultado del indicador: Documento oficializado / 1 documento proyectado= 1 documento ATENCIÓN A NIÑAS, NIÑOS Y ADOLESCENTES CON POSIBLE RIESGO ESCNNA oficializado el 13 de marzo del 2024
Análisis del indicador: Se reporta un avance del indicador del 100% con la creación y oficialización del procedimiento.
</v>
      </c>
      <c r="AP100" s="651" t="str">
        <f>Monitoreo!AP82</f>
        <v>*Documento oficializado ATENCIÓN A NIÑAS, NIÑOS Y 
ADOLESCENTES CON POSIBLE RIESGO ESCNNA" código M-DAL-PR-041
*Correo de Oficializaciòn MIPG 22 de marzo
*Acta socialziaciòn 13 de marzo*Listado de asistencia 22 de marzo
*Presentaciòn socializaciòn 22 de marzo
*Video socializaciòn</v>
      </c>
      <c r="AQ100" s="651" t="str">
        <f>Monitoreo!AQ82</f>
        <v>Ninguna</v>
      </c>
      <c r="AR100" s="642">
        <f>Monitoreo!AR82</f>
        <v>1</v>
      </c>
      <c r="AS100" s="651" t="str">
        <f>Monitoreo!AS82</f>
        <v>Se evidencia el procedimiento M-DAL-PR-041 - ATENCIÓN A NIÑAS, NIÑOS Y  ADOLESCENTES CON POSIBLE RIESGO ESCNNA, el cual fue oficialiado el día 13/03/2024 y acta de reunción con la socialización del procedimiento con fecha del 22/03/2024
La acción queda al 100%</v>
      </c>
      <c r="AT100" s="645">
        <f>Monitoreo!AT82</f>
        <v>52</v>
      </c>
      <c r="AU100" s="651" t="str">
        <f>Monitoreo!AU82</f>
        <v>CON TIEMPO</v>
      </c>
      <c r="AV100" s="640">
        <v>45412</v>
      </c>
      <c r="AW100" s="645" t="s">
        <v>3787</v>
      </c>
      <c r="AX100" s="645" t="s">
        <v>1512</v>
      </c>
      <c r="AY100" s="645" t="s">
        <v>3215</v>
      </c>
      <c r="AZ100" s="642">
        <v>1</v>
      </c>
      <c r="BA100" s="645" t="s">
        <v>49</v>
      </c>
      <c r="BB100" s="645"/>
    </row>
    <row r="101" spans="1:54" ht="246.75" customHeight="1" thickBot="1" x14ac:dyDescent="0.25">
      <c r="A101" s="597" t="s">
        <v>3656</v>
      </c>
      <c r="B101" s="592" t="s">
        <v>3172</v>
      </c>
      <c r="C101" s="598" t="s">
        <v>2999</v>
      </c>
      <c r="D101" s="592" t="s">
        <v>3000</v>
      </c>
      <c r="E101" s="598"/>
      <c r="F101" s="617" t="s">
        <v>2852</v>
      </c>
      <c r="G101" s="617" t="s">
        <v>2853</v>
      </c>
      <c r="H101" s="618" t="s">
        <v>2854</v>
      </c>
      <c r="I101" s="618" t="s">
        <v>2684</v>
      </c>
      <c r="J101" s="618" t="s">
        <v>2685</v>
      </c>
      <c r="K101" s="618" t="s">
        <v>2686</v>
      </c>
      <c r="L101" s="592"/>
      <c r="M101" s="592"/>
      <c r="N101" s="592"/>
      <c r="O101" s="592" t="s">
        <v>8</v>
      </c>
      <c r="P101" s="623">
        <v>2</v>
      </c>
      <c r="Q101" s="592" t="s">
        <v>3647</v>
      </c>
      <c r="R101" s="592">
        <v>2023</v>
      </c>
      <c r="S101" s="617" t="s">
        <v>3657</v>
      </c>
      <c r="T101" s="598" t="s">
        <v>3658</v>
      </c>
      <c r="U101" s="598" t="s">
        <v>3659</v>
      </c>
      <c r="V101" s="603" t="s">
        <v>3660</v>
      </c>
      <c r="W101" s="628">
        <v>1</v>
      </c>
      <c r="X101" s="603" t="s">
        <v>3661</v>
      </c>
      <c r="Y101" s="603" t="s">
        <v>3662</v>
      </c>
      <c r="Z101" s="603" t="s">
        <v>3663</v>
      </c>
      <c r="AA101" s="603" t="s">
        <v>3664</v>
      </c>
      <c r="AB101" s="603">
        <v>45287</v>
      </c>
      <c r="AC101" s="603">
        <v>45412</v>
      </c>
      <c r="AD101" s="603"/>
      <c r="AE101" s="603"/>
      <c r="AF101" s="601"/>
      <c r="AG101" s="605">
        <v>0</v>
      </c>
      <c r="AH101" s="605">
        <v>0</v>
      </c>
      <c r="AI101" s="605">
        <v>0</v>
      </c>
      <c r="AJ101" s="605">
        <v>0</v>
      </c>
      <c r="AK101" s="644">
        <v>0</v>
      </c>
      <c r="AL101" s="647" t="s">
        <v>48</v>
      </c>
      <c r="AM101" s="605"/>
      <c r="AN101" s="651">
        <f>Monitoreo!AN83</f>
        <v>45401</v>
      </c>
      <c r="AO101" s="651" t="str">
        <f>Monitoreo!AO83</f>
        <v xml:space="preserve">Primer seguimiento: 
Avance de actividades: Desde la Subdirección de Lineamientos y Politicas, con la estartegia transversal ESCNNA, se realizò la actualizaciòn del Manual Operativo ESCNNA, de acuerdo a la oferta actual de las dinamicas del fenomeno, se enviò para revisiòn de la Oficina Asesora de Planeaciòn el 12 de abril, a la espera de la retoalimnetaciòn y socializaciòn del mismo.
Resultado del indicador: Documento Manual oficializado / 1 documento Manual proyectado= 0
Análisis del indicador: Se reporta un avance del indicador del 10%, con la creaciòn en borrador del documento.
</v>
      </c>
      <c r="AP101" s="651" t="str">
        <f>Monitoreo!AP83</f>
        <v>*Correo enviado a planeaciòn
*Documento borrador</v>
      </c>
      <c r="AQ101" s="651" t="str">
        <f>Monitoreo!AQ83</f>
        <v>Actualiza y oficializar el Manual operativo de ESCNNA</v>
      </c>
      <c r="AR101" s="642">
        <f>Monitoreo!AR83</f>
        <v>0.05</v>
      </c>
      <c r="AS101" s="651" t="str">
        <f>Monitoreo!AS83</f>
        <v>Se adjunta correo con el envio del documento a OAP para su revisión.
Queda pendiente la actualización y oficialización del manual
La acción queda al 5%</v>
      </c>
      <c r="AT101" s="645">
        <f>Monitoreo!AT83</f>
        <v>83</v>
      </c>
      <c r="AU101" s="651" t="str">
        <f>Monitoreo!AU83</f>
        <v>CON TIEMPO</v>
      </c>
      <c r="AV101" s="640">
        <v>45412</v>
      </c>
      <c r="AW101" s="645" t="s">
        <v>3788</v>
      </c>
      <c r="AX101" s="645" t="s">
        <v>3789</v>
      </c>
      <c r="AY101" s="645" t="s">
        <v>3782</v>
      </c>
      <c r="AZ101" s="642">
        <v>0.05</v>
      </c>
      <c r="BA101" s="645" t="s">
        <v>48</v>
      </c>
      <c r="BB101" s="645"/>
    </row>
    <row r="102" spans="1:54" ht="60.75" hidden="1" customHeight="1" thickBot="1" x14ac:dyDescent="0.25">
      <c r="A102" s="592" t="s">
        <v>3665</v>
      </c>
      <c r="B102" s="624" t="s">
        <v>3398</v>
      </c>
      <c r="C102" s="598" t="s">
        <v>3399</v>
      </c>
      <c r="D102" s="592" t="s">
        <v>3400</v>
      </c>
      <c r="E102" s="624"/>
      <c r="F102" s="625" t="s">
        <v>3268</v>
      </c>
      <c r="G102" s="625" t="s">
        <v>3269</v>
      </c>
      <c r="H102" s="626" t="s">
        <v>313</v>
      </c>
      <c r="I102" s="626" t="s">
        <v>95</v>
      </c>
      <c r="J102" s="626" t="s">
        <v>84</v>
      </c>
      <c r="K102" s="626" t="s">
        <v>84</v>
      </c>
      <c r="L102" s="592"/>
      <c r="M102" s="592"/>
      <c r="N102" s="592"/>
      <c r="O102" s="617" t="s">
        <v>6</v>
      </c>
      <c r="P102" s="591" t="s">
        <v>3415</v>
      </c>
      <c r="Q102" s="592" t="s">
        <v>3666</v>
      </c>
      <c r="R102" s="592">
        <v>2023</v>
      </c>
      <c r="S102" s="617" t="s">
        <v>3667</v>
      </c>
      <c r="T102" s="592" t="s">
        <v>3668</v>
      </c>
      <c r="U102" s="591" t="s">
        <v>3669</v>
      </c>
      <c r="V102" s="598" t="s">
        <v>3670</v>
      </c>
      <c r="W102" s="628">
        <v>1</v>
      </c>
      <c r="X102" s="603" t="s">
        <v>3061</v>
      </c>
      <c r="Y102" s="603" t="s">
        <v>3671</v>
      </c>
      <c r="Z102" s="603" t="s">
        <v>3672</v>
      </c>
      <c r="AA102" s="603" t="s">
        <v>3673</v>
      </c>
      <c r="AB102" s="669">
        <v>45261</v>
      </c>
      <c r="AC102" s="669">
        <v>45291</v>
      </c>
      <c r="AD102" s="602">
        <v>45300</v>
      </c>
      <c r="AE102" s="601"/>
      <c r="AF102" s="601"/>
      <c r="AG102" s="640">
        <v>45296</v>
      </c>
      <c r="AH102" s="605" t="s">
        <v>3674</v>
      </c>
      <c r="AI102" s="605" t="s">
        <v>1512</v>
      </c>
      <c r="AJ102" s="605" t="s">
        <v>2841</v>
      </c>
      <c r="AK102" s="644">
        <v>1</v>
      </c>
      <c r="AL102" s="645" t="s">
        <v>49</v>
      </c>
      <c r="AM102" s="605"/>
      <c r="AN102" s="645" t="s">
        <v>2945</v>
      </c>
      <c r="AO102" s="645" t="s">
        <v>2945</v>
      </c>
      <c r="AP102" s="658" t="s">
        <v>84</v>
      </c>
      <c r="AQ102" s="658" t="s">
        <v>84</v>
      </c>
      <c r="AR102" s="642">
        <v>1</v>
      </c>
      <c r="AS102" s="645" t="s">
        <v>155</v>
      </c>
      <c r="AT102" s="645" t="s">
        <v>2946</v>
      </c>
      <c r="AU102" s="645" t="s">
        <v>2946</v>
      </c>
      <c r="AV102" s="658" t="s">
        <v>84</v>
      </c>
      <c r="AW102" s="645" t="s">
        <v>2945</v>
      </c>
      <c r="AX102" s="645" t="s">
        <v>2947</v>
      </c>
      <c r="AY102" s="658" t="s">
        <v>97</v>
      </c>
      <c r="AZ102" s="652">
        <v>1</v>
      </c>
      <c r="BA102" s="645" t="s">
        <v>49</v>
      </c>
      <c r="BB102" s="645"/>
    </row>
    <row r="103" spans="1:54" ht="29.1" customHeight="1" thickBot="1" x14ac:dyDescent="0.3">
      <c r="A103" s="597"/>
      <c r="B103" s="592"/>
      <c r="C103" s="598"/>
      <c r="D103" s="592"/>
      <c r="E103" s="598"/>
      <c r="F103" s="591"/>
      <c r="G103" s="591"/>
      <c r="H103" s="599"/>
      <c r="I103" s="600"/>
      <c r="J103" s="600"/>
      <c r="K103" s="600"/>
      <c r="L103" s="592"/>
      <c r="M103" s="592"/>
      <c r="N103" s="592"/>
      <c r="O103" s="592"/>
      <c r="P103" s="591"/>
      <c r="Q103" s="592"/>
      <c r="R103" s="592"/>
      <c r="S103" s="592"/>
      <c r="T103" s="592"/>
      <c r="U103" s="591"/>
      <c r="V103" s="598"/>
      <c r="W103" s="592"/>
      <c r="X103" s="592"/>
      <c r="Y103" s="592"/>
      <c r="Z103" s="592"/>
      <c r="AA103" s="592"/>
      <c r="AB103" s="601"/>
      <c r="AC103" s="601"/>
      <c r="AD103" s="602"/>
      <c r="AE103" s="601"/>
      <c r="AF103" s="601"/>
      <c r="AG103" s="605"/>
      <c r="AH103" s="605"/>
      <c r="AI103" s="605"/>
      <c r="AJ103" s="605"/>
      <c r="AK103" s="656"/>
      <c r="AL103" s="605"/>
      <c r="AM103" s="605"/>
      <c r="AN103" s="645"/>
      <c r="AO103" s="645"/>
      <c r="AP103" s="645"/>
      <c r="AQ103" s="645"/>
      <c r="AR103" s="645"/>
      <c r="AS103" s="645"/>
      <c r="AT103" s="645"/>
      <c r="AU103" s="645"/>
      <c r="AV103" s="645"/>
      <c r="AW103" s="672"/>
      <c r="AX103" s="645"/>
      <c r="AY103" s="645"/>
      <c r="AZ103" s="645"/>
      <c r="BA103" s="645"/>
      <c r="BB103" s="645"/>
    </row>
    <row r="104" spans="1:54" ht="29.1" customHeight="1" thickBot="1" x14ac:dyDescent="0.3">
      <c r="A104" s="597"/>
      <c r="B104" s="592"/>
      <c r="C104" s="598"/>
      <c r="D104" s="592"/>
      <c r="E104" s="598"/>
      <c r="F104" s="591"/>
      <c r="G104" s="591"/>
      <c r="H104" s="599"/>
      <c r="I104" s="600"/>
      <c r="J104" s="600"/>
      <c r="K104" s="600"/>
      <c r="L104" s="592"/>
      <c r="M104" s="592"/>
      <c r="N104" s="592"/>
      <c r="O104" s="592"/>
      <c r="P104" s="591"/>
      <c r="Q104" s="592"/>
      <c r="R104" s="592"/>
      <c r="S104" s="592"/>
      <c r="T104" s="592"/>
      <c r="U104" s="591"/>
      <c r="V104" s="598"/>
      <c r="W104" s="592"/>
      <c r="X104" s="592"/>
      <c r="Y104" s="592"/>
      <c r="Z104" s="592"/>
      <c r="AA104" s="592"/>
      <c r="AB104" s="601"/>
      <c r="AC104" s="601"/>
      <c r="AD104" s="602"/>
      <c r="AE104" s="601"/>
      <c r="AF104" s="601"/>
      <c r="AG104" s="605"/>
      <c r="AH104" s="605"/>
      <c r="AI104" s="605"/>
      <c r="AJ104" s="605"/>
      <c r="AK104" s="656"/>
      <c r="AL104" s="605"/>
      <c r="AM104" s="605"/>
      <c r="AN104" s="605"/>
      <c r="AO104" s="605"/>
      <c r="AP104" s="605"/>
      <c r="AQ104" s="605"/>
      <c r="AR104" s="605"/>
      <c r="AS104" s="605"/>
      <c r="AT104" s="645"/>
      <c r="AU104" s="645"/>
      <c r="AV104" s="605"/>
      <c r="AW104" s="673"/>
      <c r="AX104" s="605"/>
      <c r="AY104" s="605"/>
      <c r="AZ104" s="645"/>
      <c r="BA104" s="645"/>
      <c r="BB104" s="605"/>
    </row>
    <row r="105" spans="1:54" ht="29.1" customHeight="1" thickBot="1" x14ac:dyDescent="0.3">
      <c r="A105" s="597"/>
      <c r="B105" s="592"/>
      <c r="C105" s="598"/>
      <c r="D105" s="592"/>
      <c r="E105" s="598"/>
      <c r="F105" s="591"/>
      <c r="G105" s="591"/>
      <c r="H105" s="599"/>
      <c r="I105" s="600"/>
      <c r="J105" s="600"/>
      <c r="K105" s="600"/>
      <c r="L105" s="592"/>
      <c r="M105" s="592"/>
      <c r="N105" s="592"/>
      <c r="O105" s="592"/>
      <c r="P105" s="591"/>
      <c r="Q105" s="592"/>
      <c r="R105" s="592"/>
      <c r="S105" s="592"/>
      <c r="T105" s="592"/>
      <c r="U105" s="591"/>
      <c r="V105" s="598"/>
      <c r="W105" s="592"/>
      <c r="X105" s="592"/>
      <c r="Y105" s="592"/>
      <c r="Z105" s="592"/>
      <c r="AA105" s="592"/>
      <c r="AB105" s="601"/>
      <c r="AC105" s="601"/>
      <c r="AD105" s="602"/>
      <c r="AE105" s="601"/>
      <c r="AF105" s="601"/>
      <c r="AG105" s="605"/>
      <c r="AH105" s="605"/>
      <c r="AI105" s="605"/>
      <c r="AJ105" s="605"/>
      <c r="AK105" s="656"/>
      <c r="AL105" s="605"/>
      <c r="AM105" s="605"/>
      <c r="AN105" s="605"/>
      <c r="AO105" s="605"/>
      <c r="AP105" s="605"/>
      <c r="AQ105" s="605"/>
      <c r="AR105" s="605"/>
      <c r="AS105" s="605"/>
      <c r="AT105" s="645"/>
      <c r="AU105" s="645"/>
      <c r="AV105" s="605"/>
      <c r="AW105" s="673"/>
      <c r="AX105" s="605"/>
      <c r="AY105" s="605"/>
      <c r="AZ105" s="645"/>
      <c r="BA105" s="645"/>
      <c r="BB105" s="605"/>
    </row>
    <row r="106" spans="1:54" ht="29.1" customHeight="1" thickBot="1" x14ac:dyDescent="0.3">
      <c r="A106" s="597"/>
      <c r="B106" s="592"/>
      <c r="C106" s="598"/>
      <c r="D106" s="592"/>
      <c r="E106" s="598"/>
      <c r="F106" s="591"/>
      <c r="G106" s="591"/>
      <c r="H106" s="599"/>
      <c r="I106" s="600"/>
      <c r="J106" s="600"/>
      <c r="K106" s="600"/>
      <c r="L106" s="592"/>
      <c r="M106" s="592"/>
      <c r="N106" s="592"/>
      <c r="O106" s="592"/>
      <c r="P106" s="591"/>
      <c r="Q106" s="592"/>
      <c r="R106" s="592"/>
      <c r="S106" s="592"/>
      <c r="T106" s="592"/>
      <c r="U106" s="591"/>
      <c r="V106" s="598"/>
      <c r="W106" s="592"/>
      <c r="X106" s="592"/>
      <c r="Y106" s="592"/>
      <c r="Z106" s="592"/>
      <c r="AA106" s="592"/>
      <c r="AB106" s="601"/>
      <c r="AC106" s="601"/>
      <c r="AD106" s="602"/>
      <c r="AE106" s="601"/>
      <c r="AF106" s="601"/>
      <c r="AG106" s="605"/>
      <c r="AH106" s="605"/>
      <c r="AI106" s="605"/>
      <c r="AJ106" s="605"/>
      <c r="AK106" s="656"/>
      <c r="AL106" s="605"/>
      <c r="AM106" s="605"/>
      <c r="AN106" s="605"/>
      <c r="AO106" s="605"/>
      <c r="AP106" s="605"/>
      <c r="AQ106" s="605"/>
      <c r="AR106" s="605"/>
      <c r="AS106" s="605"/>
      <c r="AT106" s="645"/>
      <c r="AU106" s="645"/>
      <c r="AV106" s="605"/>
      <c r="AW106" s="673"/>
      <c r="AX106" s="605"/>
      <c r="AY106" s="605"/>
      <c r="AZ106" s="645"/>
      <c r="BA106" s="645"/>
      <c r="BB106" s="605"/>
    </row>
    <row r="107" spans="1:54" ht="29.1" customHeight="1" thickBot="1" x14ac:dyDescent="0.3">
      <c r="A107" s="597"/>
      <c r="B107" s="592"/>
      <c r="C107" s="598"/>
      <c r="D107" s="592"/>
      <c r="E107" s="598"/>
      <c r="F107" s="591"/>
      <c r="G107" s="591"/>
      <c r="H107" s="599"/>
      <c r="I107" s="600"/>
      <c r="J107" s="600"/>
      <c r="K107" s="600"/>
      <c r="L107" s="592"/>
      <c r="M107" s="592"/>
      <c r="N107" s="592"/>
      <c r="O107" s="592"/>
      <c r="P107" s="591"/>
      <c r="Q107" s="592"/>
      <c r="R107" s="592"/>
      <c r="S107" s="592"/>
      <c r="T107" s="592"/>
      <c r="U107" s="591"/>
      <c r="V107" s="598"/>
      <c r="W107" s="592"/>
      <c r="X107" s="592"/>
      <c r="Y107" s="592"/>
      <c r="Z107" s="592"/>
      <c r="AA107" s="592"/>
      <c r="AB107" s="601"/>
      <c r="AC107" s="601"/>
      <c r="AD107" s="602"/>
      <c r="AE107" s="601"/>
      <c r="AF107" s="601"/>
      <c r="AG107" s="605"/>
      <c r="AH107" s="605"/>
      <c r="AI107" s="605"/>
      <c r="AJ107" s="605"/>
      <c r="AK107" s="656"/>
      <c r="AL107" s="605"/>
      <c r="AM107" s="605"/>
      <c r="AN107" s="605"/>
      <c r="AO107" s="605"/>
      <c r="AP107" s="605"/>
      <c r="AQ107" s="605"/>
      <c r="AR107" s="605"/>
      <c r="AS107" s="605"/>
      <c r="AT107" s="645"/>
      <c r="AU107" s="645"/>
      <c r="AV107" s="605"/>
      <c r="AW107" s="673"/>
      <c r="AX107" s="605"/>
      <c r="AY107" s="605"/>
      <c r="AZ107" s="645"/>
      <c r="BA107" s="645"/>
      <c r="BB107" s="605"/>
    </row>
    <row r="108" spans="1:54" ht="29.1" customHeight="1" thickBot="1" x14ac:dyDescent="0.3">
      <c r="A108" s="597"/>
      <c r="B108" s="592"/>
      <c r="C108" s="598"/>
      <c r="D108" s="592"/>
      <c r="E108" s="598"/>
      <c r="F108" s="591"/>
      <c r="G108" s="591"/>
      <c r="H108" s="599"/>
      <c r="I108" s="600"/>
      <c r="J108" s="600"/>
      <c r="K108" s="600"/>
      <c r="L108" s="592"/>
      <c r="M108" s="592"/>
      <c r="N108" s="592"/>
      <c r="O108" s="592"/>
      <c r="P108" s="591"/>
      <c r="Q108" s="592"/>
      <c r="R108" s="592"/>
      <c r="S108" s="592"/>
      <c r="T108" s="592"/>
      <c r="U108" s="591"/>
      <c r="V108" s="598"/>
      <c r="W108" s="592"/>
      <c r="X108" s="592"/>
      <c r="Y108" s="592"/>
      <c r="Z108" s="592"/>
      <c r="AA108" s="592"/>
      <c r="AB108" s="601"/>
      <c r="AC108" s="601"/>
      <c r="AD108" s="602"/>
      <c r="AE108" s="601"/>
      <c r="AF108" s="601"/>
      <c r="AG108" s="605"/>
      <c r="AH108" s="605"/>
      <c r="AI108" s="605"/>
      <c r="AJ108" s="605"/>
      <c r="AK108" s="656"/>
      <c r="AL108" s="605"/>
      <c r="AM108" s="605"/>
      <c r="AN108" s="605"/>
      <c r="AO108" s="605"/>
      <c r="AP108" s="605"/>
      <c r="AQ108" s="605"/>
      <c r="AR108" s="605"/>
      <c r="AS108" s="605"/>
      <c r="AT108" s="645"/>
      <c r="AU108" s="645"/>
      <c r="AV108" s="605"/>
      <c r="AW108" s="673"/>
      <c r="AX108" s="605"/>
      <c r="AY108" s="605"/>
      <c r="AZ108" s="645"/>
      <c r="BA108" s="645"/>
      <c r="BB108" s="605"/>
    </row>
    <row r="109" spans="1:54" ht="29.1" customHeight="1" thickBot="1" x14ac:dyDescent="0.3">
      <c r="A109" s="597"/>
      <c r="B109" s="592"/>
      <c r="C109" s="598"/>
      <c r="D109" s="592"/>
      <c r="E109" s="598"/>
      <c r="F109" s="591"/>
      <c r="G109" s="591"/>
      <c r="H109" s="599"/>
      <c r="I109" s="600"/>
      <c r="J109" s="600"/>
      <c r="K109" s="600"/>
      <c r="L109" s="592"/>
      <c r="M109" s="592"/>
      <c r="N109" s="592"/>
      <c r="O109" s="592"/>
      <c r="P109" s="591"/>
      <c r="Q109" s="592"/>
      <c r="R109" s="592"/>
      <c r="S109" s="592"/>
      <c r="T109" s="592"/>
      <c r="U109" s="591"/>
      <c r="V109" s="598"/>
      <c r="W109" s="592"/>
      <c r="X109" s="592"/>
      <c r="Y109" s="592"/>
      <c r="Z109" s="592"/>
      <c r="AA109" s="592"/>
      <c r="AB109" s="601"/>
      <c r="AC109" s="601"/>
      <c r="AD109" s="602"/>
      <c r="AE109" s="601"/>
      <c r="AF109" s="601"/>
      <c r="AG109" s="605"/>
      <c r="AH109" s="605"/>
      <c r="AI109" s="605"/>
      <c r="AJ109" s="605"/>
      <c r="AK109" s="656"/>
      <c r="AL109" s="605"/>
      <c r="AM109" s="605"/>
      <c r="AN109" s="605"/>
      <c r="AO109" s="605"/>
      <c r="AP109" s="605"/>
      <c r="AQ109" s="605"/>
      <c r="AR109" s="605"/>
      <c r="AS109" s="605"/>
      <c r="AT109" s="645"/>
      <c r="AU109" s="645"/>
      <c r="AV109" s="605"/>
      <c r="AW109" s="673"/>
      <c r="AX109" s="605"/>
      <c r="AY109" s="605"/>
      <c r="AZ109" s="645"/>
      <c r="BA109" s="645"/>
      <c r="BB109" s="605"/>
    </row>
    <row r="110" spans="1:54" ht="29.1" customHeight="1" thickBot="1" x14ac:dyDescent="0.3">
      <c r="A110" s="597"/>
      <c r="B110" s="592"/>
      <c r="C110" s="598"/>
      <c r="D110" s="592"/>
      <c r="E110" s="598"/>
      <c r="F110" s="591"/>
      <c r="G110" s="591"/>
      <c r="H110" s="599"/>
      <c r="I110" s="600"/>
      <c r="J110" s="600"/>
      <c r="K110" s="600"/>
      <c r="L110" s="592"/>
      <c r="M110" s="592"/>
      <c r="N110" s="592"/>
      <c r="O110" s="592"/>
      <c r="P110" s="591"/>
      <c r="Q110" s="592"/>
      <c r="R110" s="592"/>
      <c r="S110" s="592"/>
      <c r="T110" s="592"/>
      <c r="U110" s="591"/>
      <c r="V110" s="598"/>
      <c r="W110" s="592"/>
      <c r="X110" s="592"/>
      <c r="Y110" s="592"/>
      <c r="Z110" s="592"/>
      <c r="AA110" s="592"/>
      <c r="AB110" s="601"/>
      <c r="AC110" s="601"/>
      <c r="AD110" s="602"/>
      <c r="AE110" s="601"/>
      <c r="AF110" s="601"/>
      <c r="AG110" s="605"/>
      <c r="AH110" s="605"/>
      <c r="AI110" s="605"/>
      <c r="AJ110" s="605"/>
      <c r="AK110" s="656"/>
      <c r="AL110" s="605"/>
      <c r="AM110" s="605"/>
      <c r="AN110" s="605"/>
      <c r="AO110" s="605"/>
      <c r="AP110" s="605"/>
      <c r="AQ110" s="605"/>
      <c r="AR110" s="605"/>
      <c r="AS110" s="605"/>
      <c r="AT110" s="645"/>
      <c r="AU110" s="645"/>
      <c r="AV110" s="605"/>
      <c r="AW110" s="673"/>
      <c r="AX110" s="605"/>
      <c r="AY110" s="605"/>
      <c r="AZ110" s="645"/>
      <c r="BA110" s="645"/>
      <c r="BB110" s="605"/>
    </row>
    <row r="111" spans="1:54" ht="29.1" customHeight="1" thickBot="1" x14ac:dyDescent="0.3">
      <c r="A111" s="597"/>
      <c r="B111" s="592"/>
      <c r="C111" s="598"/>
      <c r="D111" s="592"/>
      <c r="E111" s="598"/>
      <c r="F111" s="591"/>
      <c r="G111" s="591"/>
      <c r="H111" s="599"/>
      <c r="I111" s="600"/>
      <c r="J111" s="600"/>
      <c r="K111" s="600"/>
      <c r="L111" s="592"/>
      <c r="M111" s="592"/>
      <c r="N111" s="592"/>
      <c r="O111" s="592"/>
      <c r="P111" s="591"/>
      <c r="Q111" s="592"/>
      <c r="R111" s="592"/>
      <c r="S111" s="592"/>
      <c r="T111" s="592"/>
      <c r="U111" s="591"/>
      <c r="V111" s="598"/>
      <c r="W111" s="592"/>
      <c r="X111" s="592"/>
      <c r="Y111" s="592"/>
      <c r="Z111" s="592"/>
      <c r="AA111" s="592"/>
      <c r="AB111" s="601"/>
      <c r="AC111" s="601"/>
      <c r="AD111" s="602"/>
      <c r="AE111" s="601"/>
      <c r="AF111" s="601"/>
      <c r="AG111" s="605"/>
      <c r="AH111" s="605"/>
      <c r="AI111" s="605"/>
      <c r="AJ111" s="605"/>
      <c r="AK111" s="656"/>
      <c r="AL111" s="605"/>
      <c r="AM111" s="605"/>
      <c r="AN111" s="605"/>
      <c r="AO111" s="605"/>
      <c r="AP111" s="605"/>
      <c r="AQ111" s="605"/>
      <c r="AR111" s="605"/>
      <c r="AS111" s="605"/>
      <c r="AT111" s="645"/>
      <c r="AU111" s="645"/>
      <c r="AV111" s="605"/>
      <c r="AW111" s="673"/>
      <c r="AX111" s="605"/>
      <c r="AY111" s="605"/>
      <c r="AZ111" s="645"/>
      <c r="BA111" s="645"/>
      <c r="BB111" s="605"/>
    </row>
    <row r="112" spans="1:54" ht="29.1" customHeight="1" thickBot="1" x14ac:dyDescent="0.3">
      <c r="A112" s="597"/>
      <c r="B112" s="592"/>
      <c r="C112" s="598"/>
      <c r="D112" s="592"/>
      <c r="E112" s="598"/>
      <c r="F112" s="591"/>
      <c r="G112" s="591"/>
      <c r="H112" s="599"/>
      <c r="I112" s="600"/>
      <c r="J112" s="600"/>
      <c r="K112" s="600"/>
      <c r="L112" s="592"/>
      <c r="M112" s="592"/>
      <c r="N112" s="592"/>
      <c r="O112" s="592"/>
      <c r="P112" s="591"/>
      <c r="Q112" s="592"/>
      <c r="R112" s="592"/>
      <c r="S112" s="592"/>
      <c r="T112" s="592"/>
      <c r="U112" s="591"/>
      <c r="V112" s="598"/>
      <c r="W112" s="592"/>
      <c r="X112" s="592"/>
      <c r="Y112" s="592"/>
      <c r="Z112" s="592"/>
      <c r="AA112" s="592"/>
      <c r="AB112" s="601"/>
      <c r="AC112" s="601"/>
      <c r="AD112" s="602"/>
      <c r="AE112" s="601"/>
      <c r="AF112" s="601"/>
      <c r="AG112" s="605"/>
      <c r="AH112" s="605"/>
      <c r="AI112" s="605"/>
      <c r="AJ112" s="605"/>
      <c r="AK112" s="656"/>
      <c r="AL112" s="605"/>
      <c r="AM112" s="605"/>
      <c r="AN112" s="605"/>
      <c r="AO112" s="605"/>
      <c r="AP112" s="605"/>
      <c r="AQ112" s="605"/>
      <c r="AR112" s="605"/>
      <c r="AS112" s="605"/>
      <c r="AT112" s="645"/>
      <c r="AU112" s="645"/>
      <c r="AV112" s="605"/>
      <c r="AW112" s="673"/>
      <c r="AX112" s="605"/>
      <c r="AY112" s="605"/>
      <c r="AZ112" s="645"/>
      <c r="BA112" s="645"/>
      <c r="BB112" s="605"/>
    </row>
    <row r="113" spans="1:54" ht="29.1" customHeight="1" thickBot="1" x14ac:dyDescent="0.3">
      <c r="A113" s="597"/>
      <c r="B113" s="592"/>
      <c r="C113" s="598"/>
      <c r="D113" s="592"/>
      <c r="E113" s="598"/>
      <c r="F113" s="591"/>
      <c r="G113" s="591"/>
      <c r="H113" s="599"/>
      <c r="I113" s="600"/>
      <c r="J113" s="600"/>
      <c r="K113" s="600"/>
      <c r="L113" s="592"/>
      <c r="M113" s="592"/>
      <c r="N113" s="592"/>
      <c r="O113" s="592"/>
      <c r="P113" s="591"/>
      <c r="Q113" s="592"/>
      <c r="R113" s="592"/>
      <c r="S113" s="592"/>
      <c r="T113" s="592"/>
      <c r="U113" s="591"/>
      <c r="V113" s="598"/>
      <c r="W113" s="592"/>
      <c r="X113" s="592"/>
      <c r="Y113" s="592"/>
      <c r="Z113" s="592"/>
      <c r="AA113" s="592"/>
      <c r="AB113" s="601"/>
      <c r="AC113" s="601"/>
      <c r="AD113" s="602"/>
      <c r="AE113" s="601"/>
      <c r="AF113" s="601"/>
      <c r="AG113" s="605"/>
      <c r="AH113" s="605"/>
      <c r="AI113" s="605"/>
      <c r="AJ113" s="605"/>
      <c r="AK113" s="656"/>
      <c r="AL113" s="605"/>
      <c r="AM113" s="605"/>
      <c r="AN113" s="605"/>
      <c r="AO113" s="605"/>
      <c r="AP113" s="605"/>
      <c r="AQ113" s="605"/>
      <c r="AR113" s="605"/>
      <c r="AS113" s="605"/>
      <c r="AT113" s="645"/>
      <c r="AU113" s="645"/>
      <c r="AV113" s="605"/>
      <c r="AW113" s="673"/>
      <c r="AX113" s="605"/>
      <c r="AY113" s="605"/>
      <c r="AZ113" s="645"/>
      <c r="BA113" s="645"/>
      <c r="BB113" s="605"/>
    </row>
    <row r="114" spans="1:54" ht="29.1" customHeight="1" thickBot="1" x14ac:dyDescent="0.3">
      <c r="A114" s="597"/>
      <c r="B114" s="592"/>
      <c r="C114" s="598"/>
      <c r="D114" s="592"/>
      <c r="E114" s="598"/>
      <c r="F114" s="591"/>
      <c r="G114" s="591"/>
      <c r="H114" s="599"/>
      <c r="I114" s="600"/>
      <c r="J114" s="600"/>
      <c r="K114" s="600"/>
      <c r="L114" s="592"/>
      <c r="M114" s="592"/>
      <c r="N114" s="592"/>
      <c r="O114" s="592"/>
      <c r="P114" s="591"/>
      <c r="Q114" s="592"/>
      <c r="R114" s="592"/>
      <c r="S114" s="592"/>
      <c r="T114" s="592"/>
      <c r="U114" s="591"/>
      <c r="V114" s="598"/>
      <c r="W114" s="592"/>
      <c r="X114" s="592"/>
      <c r="Y114" s="592"/>
      <c r="Z114" s="592"/>
      <c r="AA114" s="592"/>
      <c r="AB114" s="601"/>
      <c r="AC114" s="601"/>
      <c r="AD114" s="602"/>
      <c r="AE114" s="601"/>
      <c r="AF114" s="601"/>
      <c r="AG114" s="605"/>
      <c r="AH114" s="605"/>
      <c r="AI114" s="605"/>
      <c r="AJ114" s="605"/>
      <c r="AK114" s="656"/>
      <c r="AL114" s="605"/>
      <c r="AM114" s="605"/>
      <c r="AN114" s="605"/>
      <c r="AO114" s="605"/>
      <c r="AP114" s="605"/>
      <c r="AQ114" s="605"/>
      <c r="AR114" s="605"/>
      <c r="AS114" s="605"/>
      <c r="AT114" s="645"/>
      <c r="AU114" s="645"/>
      <c r="AV114" s="605"/>
      <c r="AW114" s="673"/>
      <c r="AX114" s="605"/>
      <c r="AY114" s="605"/>
      <c r="AZ114" s="645"/>
      <c r="BA114" s="645"/>
      <c r="BB114" s="605"/>
    </row>
    <row r="115" spans="1:54" ht="29.1" customHeight="1" thickBot="1" x14ac:dyDescent="0.3">
      <c r="A115" s="597"/>
      <c r="B115" s="592"/>
      <c r="C115" s="598"/>
      <c r="D115" s="592"/>
      <c r="E115" s="598"/>
      <c r="F115" s="591"/>
      <c r="G115" s="591"/>
      <c r="H115" s="599"/>
      <c r="I115" s="600"/>
      <c r="J115" s="600"/>
      <c r="K115" s="600"/>
      <c r="L115" s="592"/>
      <c r="M115" s="592"/>
      <c r="N115" s="592"/>
      <c r="O115" s="592"/>
      <c r="P115" s="591"/>
      <c r="Q115" s="592"/>
      <c r="R115" s="592"/>
      <c r="S115" s="592"/>
      <c r="T115" s="592"/>
      <c r="U115" s="591"/>
      <c r="V115" s="598"/>
      <c r="W115" s="592"/>
      <c r="X115" s="592"/>
      <c r="Y115" s="592"/>
      <c r="Z115" s="592"/>
      <c r="AA115" s="592"/>
      <c r="AB115" s="601"/>
      <c r="AC115" s="601"/>
      <c r="AD115" s="602"/>
      <c r="AE115" s="601"/>
      <c r="AF115" s="601"/>
      <c r="AG115" s="605"/>
      <c r="AH115" s="605"/>
      <c r="AI115" s="605"/>
      <c r="AJ115" s="605"/>
      <c r="AK115" s="656"/>
      <c r="AL115" s="605"/>
      <c r="AM115" s="605"/>
      <c r="AN115" s="605"/>
      <c r="AO115" s="605"/>
      <c r="AP115" s="605"/>
      <c r="AQ115" s="605"/>
      <c r="AR115" s="605"/>
      <c r="AS115" s="605"/>
      <c r="AT115" s="645"/>
      <c r="AU115" s="645"/>
      <c r="AV115" s="605"/>
      <c r="AW115" s="673"/>
      <c r="AX115" s="605"/>
      <c r="AY115" s="605"/>
      <c r="AZ115" s="645"/>
      <c r="BA115" s="645"/>
      <c r="BB115" s="605"/>
    </row>
    <row r="116" spans="1:54" ht="29.1" customHeight="1" thickBot="1" x14ac:dyDescent="0.3">
      <c r="A116" s="597"/>
      <c r="B116" s="592"/>
      <c r="C116" s="598"/>
      <c r="D116" s="592"/>
      <c r="E116" s="598"/>
      <c r="F116" s="591"/>
      <c r="G116" s="591"/>
      <c r="H116" s="599"/>
      <c r="I116" s="600"/>
      <c r="J116" s="600"/>
      <c r="K116" s="600"/>
      <c r="L116" s="592"/>
      <c r="M116" s="592"/>
      <c r="N116" s="592"/>
      <c r="O116" s="592"/>
      <c r="P116" s="591"/>
      <c r="Q116" s="592"/>
      <c r="R116" s="592"/>
      <c r="S116" s="592"/>
      <c r="T116" s="592"/>
      <c r="U116" s="591"/>
      <c r="V116" s="598"/>
      <c r="W116" s="592"/>
      <c r="X116" s="592"/>
      <c r="Y116" s="592"/>
      <c r="Z116" s="592"/>
      <c r="AA116" s="592"/>
      <c r="AB116" s="601"/>
      <c r="AC116" s="601"/>
      <c r="AD116" s="602"/>
      <c r="AE116" s="601"/>
      <c r="AF116" s="601"/>
      <c r="AG116" s="605"/>
      <c r="AH116" s="605"/>
      <c r="AI116" s="605"/>
      <c r="AJ116" s="605"/>
      <c r="AK116" s="656"/>
      <c r="AL116" s="605"/>
      <c r="AM116" s="605"/>
      <c r="AN116" s="605"/>
      <c r="AO116" s="605"/>
      <c r="AP116" s="605"/>
      <c r="AQ116" s="605"/>
      <c r="AR116" s="605"/>
      <c r="AS116" s="605"/>
      <c r="AT116" s="645"/>
      <c r="AU116" s="645"/>
      <c r="AV116" s="605"/>
      <c r="AW116" s="673"/>
      <c r="AX116" s="605"/>
      <c r="AY116" s="605"/>
      <c r="AZ116" s="645"/>
      <c r="BA116" s="645"/>
      <c r="BB116" s="605"/>
    </row>
    <row r="117" spans="1:54" ht="29.1" customHeight="1" thickBot="1" x14ac:dyDescent="0.3">
      <c r="A117" s="597"/>
      <c r="B117" s="592"/>
      <c r="C117" s="598"/>
      <c r="D117" s="592"/>
      <c r="E117" s="598"/>
      <c r="F117" s="591"/>
      <c r="G117" s="591"/>
      <c r="H117" s="599"/>
      <c r="I117" s="600"/>
      <c r="J117" s="600"/>
      <c r="K117" s="600"/>
      <c r="L117" s="592"/>
      <c r="M117" s="592"/>
      <c r="N117" s="592"/>
      <c r="O117" s="592"/>
      <c r="P117" s="591"/>
      <c r="Q117" s="592"/>
      <c r="R117" s="592"/>
      <c r="S117" s="592"/>
      <c r="T117" s="592"/>
      <c r="U117" s="591"/>
      <c r="V117" s="598"/>
      <c r="W117" s="592"/>
      <c r="X117" s="592"/>
      <c r="Y117" s="592"/>
      <c r="Z117" s="592"/>
      <c r="AA117" s="592"/>
      <c r="AB117" s="601"/>
      <c r="AC117" s="601"/>
      <c r="AD117" s="602"/>
      <c r="AE117" s="601"/>
      <c r="AF117" s="601"/>
      <c r="AG117" s="605"/>
      <c r="AH117" s="605"/>
      <c r="AI117" s="605"/>
      <c r="AJ117" s="605"/>
      <c r="AK117" s="656"/>
      <c r="AL117" s="605"/>
      <c r="AM117" s="605"/>
      <c r="AN117" s="605"/>
      <c r="AO117" s="605"/>
      <c r="AP117" s="605"/>
      <c r="AQ117" s="605"/>
      <c r="AR117" s="605"/>
      <c r="AS117" s="605"/>
      <c r="AT117" s="645"/>
      <c r="AU117" s="645"/>
      <c r="AV117" s="605"/>
      <c r="AW117" s="673"/>
      <c r="AX117" s="605"/>
      <c r="AY117" s="605"/>
      <c r="AZ117" s="645"/>
      <c r="BA117" s="645"/>
      <c r="BB117" s="605"/>
    </row>
    <row r="118" spans="1:54" ht="29.1" customHeight="1" thickBot="1" x14ac:dyDescent="0.3">
      <c r="A118" s="597"/>
      <c r="B118" s="592"/>
      <c r="C118" s="598"/>
      <c r="D118" s="592"/>
      <c r="E118" s="598"/>
      <c r="F118" s="591"/>
      <c r="G118" s="591"/>
      <c r="H118" s="599"/>
      <c r="I118" s="600"/>
      <c r="J118" s="600"/>
      <c r="K118" s="600"/>
      <c r="L118" s="592"/>
      <c r="M118" s="592"/>
      <c r="N118" s="592"/>
      <c r="O118" s="592"/>
      <c r="P118" s="591"/>
      <c r="Q118" s="592"/>
      <c r="R118" s="592"/>
      <c r="S118" s="592"/>
      <c r="T118" s="592"/>
      <c r="U118" s="591"/>
      <c r="V118" s="598"/>
      <c r="W118" s="592"/>
      <c r="X118" s="592"/>
      <c r="Y118" s="592"/>
      <c r="Z118" s="592"/>
      <c r="AA118" s="592"/>
      <c r="AB118" s="601"/>
      <c r="AC118" s="601"/>
      <c r="AD118" s="602"/>
      <c r="AE118" s="601"/>
      <c r="AF118" s="601"/>
      <c r="AG118" s="605"/>
      <c r="AH118" s="605"/>
      <c r="AI118" s="605"/>
      <c r="AJ118" s="605"/>
      <c r="AK118" s="656"/>
      <c r="AL118" s="605"/>
      <c r="AM118" s="605"/>
      <c r="AN118" s="605"/>
      <c r="AO118" s="605"/>
      <c r="AP118" s="605"/>
      <c r="AQ118" s="605"/>
      <c r="AR118" s="605"/>
      <c r="AS118" s="605"/>
      <c r="AT118" s="645"/>
      <c r="AU118" s="645"/>
      <c r="AV118" s="605"/>
      <c r="AW118" s="673"/>
      <c r="AX118" s="605"/>
      <c r="AY118" s="605"/>
      <c r="AZ118" s="645"/>
      <c r="BA118" s="645"/>
      <c r="BB118" s="605"/>
    </row>
    <row r="119" spans="1:54" ht="29.1" customHeight="1" thickBot="1" x14ac:dyDescent="0.3">
      <c r="A119" s="597"/>
      <c r="B119" s="592"/>
      <c r="C119" s="598"/>
      <c r="D119" s="592"/>
      <c r="E119" s="598"/>
      <c r="F119" s="591"/>
      <c r="G119" s="591"/>
      <c r="H119" s="599"/>
      <c r="I119" s="600"/>
      <c r="J119" s="600"/>
      <c r="K119" s="600"/>
      <c r="L119" s="592"/>
      <c r="M119" s="592"/>
      <c r="N119" s="592"/>
      <c r="O119" s="592"/>
      <c r="P119" s="591"/>
      <c r="Q119" s="592"/>
      <c r="R119" s="592"/>
      <c r="S119" s="592"/>
      <c r="T119" s="592"/>
      <c r="U119" s="591"/>
      <c r="V119" s="598"/>
      <c r="W119" s="592"/>
      <c r="X119" s="592"/>
      <c r="Y119" s="592"/>
      <c r="Z119" s="592"/>
      <c r="AA119" s="592"/>
      <c r="AB119" s="601"/>
      <c r="AC119" s="601"/>
      <c r="AD119" s="602"/>
      <c r="AE119" s="601"/>
      <c r="AF119" s="601"/>
      <c r="AG119" s="605"/>
      <c r="AH119" s="605"/>
      <c r="AI119" s="605"/>
      <c r="AJ119" s="605"/>
      <c r="AK119" s="656"/>
      <c r="AL119" s="605"/>
      <c r="AM119" s="605"/>
      <c r="AN119" s="605"/>
      <c r="AO119" s="605"/>
      <c r="AP119" s="605"/>
      <c r="AQ119" s="605"/>
      <c r="AR119" s="605"/>
      <c r="AS119" s="605"/>
      <c r="AT119" s="645"/>
      <c r="AU119" s="645"/>
      <c r="AV119" s="605"/>
      <c r="AW119" s="673"/>
      <c r="AX119" s="605"/>
      <c r="AY119" s="605"/>
      <c r="AZ119" s="645"/>
      <c r="BA119" s="645"/>
      <c r="BB119" s="605"/>
    </row>
    <row r="120" spans="1:54" ht="29.1" customHeight="1" thickBot="1" x14ac:dyDescent="0.3">
      <c r="A120" s="597"/>
      <c r="B120" s="592"/>
      <c r="C120" s="598"/>
      <c r="D120" s="592"/>
      <c r="E120" s="598"/>
      <c r="F120" s="591"/>
      <c r="G120" s="591"/>
      <c r="H120" s="599"/>
      <c r="I120" s="600"/>
      <c r="J120" s="600"/>
      <c r="K120" s="600"/>
      <c r="L120" s="592"/>
      <c r="M120" s="592"/>
      <c r="N120" s="592"/>
      <c r="O120" s="592"/>
      <c r="P120" s="591"/>
      <c r="Q120" s="592"/>
      <c r="R120" s="592"/>
      <c r="S120" s="592"/>
      <c r="T120" s="592"/>
      <c r="U120" s="591"/>
      <c r="V120" s="598"/>
      <c r="W120" s="592"/>
      <c r="X120" s="592"/>
      <c r="Y120" s="592"/>
      <c r="Z120" s="592"/>
      <c r="AA120" s="592"/>
      <c r="AB120" s="601"/>
      <c r="AC120" s="601"/>
      <c r="AD120" s="602"/>
      <c r="AE120" s="601"/>
      <c r="AF120" s="601"/>
      <c r="AG120" s="605"/>
      <c r="AH120" s="605"/>
      <c r="AI120" s="605"/>
      <c r="AJ120" s="605"/>
      <c r="AK120" s="656"/>
      <c r="AL120" s="605"/>
      <c r="AM120" s="605"/>
      <c r="AN120" s="605"/>
      <c r="AO120" s="605"/>
      <c r="AP120" s="605"/>
      <c r="AQ120" s="605"/>
      <c r="AR120" s="605"/>
      <c r="AS120" s="605"/>
      <c r="AT120" s="645"/>
      <c r="AU120" s="645"/>
      <c r="AV120" s="605"/>
      <c r="AW120" s="673"/>
      <c r="AX120" s="605"/>
      <c r="AY120" s="605"/>
      <c r="AZ120" s="645"/>
      <c r="BA120" s="645"/>
      <c r="BB120" s="605"/>
    </row>
    <row r="121" spans="1:54" ht="29.1" customHeight="1" thickBot="1" x14ac:dyDescent="0.3">
      <c r="A121" s="597"/>
      <c r="B121" s="592"/>
      <c r="C121" s="598"/>
      <c r="D121" s="592"/>
      <c r="E121" s="598"/>
      <c r="F121" s="591"/>
      <c r="G121" s="591"/>
      <c r="H121" s="599"/>
      <c r="I121" s="600"/>
      <c r="J121" s="600"/>
      <c r="K121" s="600"/>
      <c r="L121" s="592"/>
      <c r="M121" s="592"/>
      <c r="N121" s="592"/>
      <c r="O121" s="592"/>
      <c r="P121" s="591"/>
      <c r="Q121" s="592"/>
      <c r="R121" s="592"/>
      <c r="S121" s="592"/>
      <c r="T121" s="592"/>
      <c r="U121" s="591"/>
      <c r="V121" s="598"/>
      <c r="W121" s="592"/>
      <c r="X121" s="592"/>
      <c r="Y121" s="592"/>
      <c r="Z121" s="592"/>
      <c r="AA121" s="592"/>
      <c r="AB121" s="601"/>
      <c r="AC121" s="601"/>
      <c r="AD121" s="602"/>
      <c r="AE121" s="601"/>
      <c r="AF121" s="601"/>
      <c r="AG121" s="605"/>
      <c r="AH121" s="605"/>
      <c r="AI121" s="605"/>
      <c r="AJ121" s="605"/>
      <c r="AK121" s="656"/>
      <c r="AL121" s="605"/>
      <c r="AM121" s="605"/>
      <c r="AN121" s="605"/>
      <c r="AO121" s="605"/>
      <c r="AP121" s="605"/>
      <c r="AQ121" s="605"/>
      <c r="AR121" s="605"/>
      <c r="AS121" s="605"/>
      <c r="AT121" s="645"/>
      <c r="AU121" s="645"/>
      <c r="AV121" s="605"/>
      <c r="AW121" s="673"/>
      <c r="AX121" s="605"/>
      <c r="AY121" s="605"/>
      <c r="AZ121" s="645"/>
      <c r="BA121" s="645"/>
      <c r="BB121" s="605"/>
    </row>
    <row r="122" spans="1:54" ht="29.1" customHeight="1" thickBot="1" x14ac:dyDescent="0.3">
      <c r="A122" s="597"/>
      <c r="B122" s="592"/>
      <c r="C122" s="598"/>
      <c r="D122" s="592"/>
      <c r="E122" s="598"/>
      <c r="F122" s="591"/>
      <c r="G122" s="591"/>
      <c r="H122" s="599"/>
      <c r="I122" s="600"/>
      <c r="J122" s="600"/>
      <c r="K122" s="600"/>
      <c r="L122" s="592"/>
      <c r="M122" s="592"/>
      <c r="N122" s="592"/>
      <c r="O122" s="592"/>
      <c r="P122" s="591"/>
      <c r="Q122" s="592"/>
      <c r="R122" s="592"/>
      <c r="S122" s="592"/>
      <c r="T122" s="592"/>
      <c r="U122" s="591"/>
      <c r="V122" s="598"/>
      <c r="W122" s="592"/>
      <c r="X122" s="592"/>
      <c r="Y122" s="592"/>
      <c r="Z122" s="592"/>
      <c r="AA122" s="592"/>
      <c r="AB122" s="601"/>
      <c r="AC122" s="601"/>
      <c r="AD122" s="602"/>
      <c r="AE122" s="601"/>
      <c r="AF122" s="601"/>
      <c r="AG122" s="605"/>
      <c r="AH122" s="605"/>
      <c r="AI122" s="605"/>
      <c r="AJ122" s="605"/>
      <c r="AK122" s="656"/>
      <c r="AL122" s="605"/>
      <c r="AM122" s="605"/>
      <c r="AN122" s="605"/>
      <c r="AO122" s="605"/>
      <c r="AP122" s="605"/>
      <c r="AQ122" s="605"/>
      <c r="AR122" s="605"/>
      <c r="AS122" s="605"/>
      <c r="AT122" s="645"/>
      <c r="AU122" s="645"/>
      <c r="AV122" s="605"/>
      <c r="AW122" s="673"/>
      <c r="AX122" s="605"/>
      <c r="AY122" s="605"/>
      <c r="AZ122" s="645"/>
      <c r="BA122" s="645"/>
      <c r="BB122" s="605"/>
    </row>
    <row r="123" spans="1:54" ht="29.1" customHeight="1" thickBot="1" x14ac:dyDescent="0.3">
      <c r="A123" s="597"/>
      <c r="B123" s="592"/>
      <c r="C123" s="598"/>
      <c r="D123" s="592"/>
      <c r="E123" s="598"/>
      <c r="F123" s="591"/>
      <c r="G123" s="591"/>
      <c r="H123" s="599"/>
      <c r="I123" s="600"/>
      <c r="J123" s="600"/>
      <c r="K123" s="600"/>
      <c r="L123" s="592"/>
      <c r="M123" s="592"/>
      <c r="N123" s="592"/>
      <c r="O123" s="592"/>
      <c r="P123" s="591"/>
      <c r="Q123" s="592"/>
      <c r="R123" s="592"/>
      <c r="S123" s="592"/>
      <c r="T123" s="592"/>
      <c r="U123" s="591"/>
      <c r="V123" s="598"/>
      <c r="W123" s="592"/>
      <c r="X123" s="592"/>
      <c r="Y123" s="592"/>
      <c r="Z123" s="592"/>
      <c r="AA123" s="592"/>
      <c r="AB123" s="601"/>
      <c r="AC123" s="601"/>
      <c r="AD123" s="602"/>
      <c r="AE123" s="601"/>
      <c r="AF123" s="601"/>
      <c r="AG123" s="605"/>
      <c r="AH123" s="605"/>
      <c r="AI123" s="605"/>
      <c r="AJ123" s="605"/>
      <c r="AK123" s="656"/>
      <c r="AL123" s="605"/>
      <c r="AM123" s="605"/>
      <c r="AN123" s="605"/>
      <c r="AO123" s="605"/>
      <c r="AP123" s="605"/>
      <c r="AQ123" s="605"/>
      <c r="AR123" s="605"/>
      <c r="AS123" s="605"/>
      <c r="AT123" s="645"/>
      <c r="AU123" s="645"/>
      <c r="AV123" s="605"/>
      <c r="AW123" s="673"/>
      <c r="AX123" s="605"/>
      <c r="AY123" s="605"/>
      <c r="AZ123" s="645"/>
      <c r="BA123" s="645"/>
      <c r="BB123" s="605"/>
    </row>
    <row r="124" spans="1:54" ht="29.1" customHeight="1" thickBot="1" x14ac:dyDescent="0.3">
      <c r="A124" s="597"/>
      <c r="B124" s="592"/>
      <c r="C124" s="598"/>
      <c r="D124" s="592"/>
      <c r="E124" s="598"/>
      <c r="F124" s="591"/>
      <c r="G124" s="591"/>
      <c r="H124" s="599"/>
      <c r="I124" s="600"/>
      <c r="J124" s="600"/>
      <c r="K124" s="600"/>
      <c r="L124" s="592"/>
      <c r="M124" s="592"/>
      <c r="N124" s="592"/>
      <c r="O124" s="592"/>
      <c r="P124" s="591"/>
      <c r="Q124" s="592"/>
      <c r="R124" s="592"/>
      <c r="S124" s="592"/>
      <c r="T124" s="592"/>
      <c r="U124" s="591"/>
      <c r="V124" s="598"/>
      <c r="W124" s="592"/>
      <c r="X124" s="592"/>
      <c r="Y124" s="592"/>
      <c r="Z124" s="592"/>
      <c r="AA124" s="592"/>
      <c r="AB124" s="601"/>
      <c r="AC124" s="601"/>
      <c r="AD124" s="602"/>
      <c r="AE124" s="601"/>
      <c r="AF124" s="601"/>
      <c r="AG124" s="605"/>
      <c r="AH124" s="605"/>
      <c r="AI124" s="605"/>
      <c r="AJ124" s="605"/>
      <c r="AK124" s="656"/>
      <c r="AL124" s="605"/>
      <c r="AM124" s="605"/>
      <c r="AN124" s="605"/>
      <c r="AO124" s="605"/>
      <c r="AP124" s="605"/>
      <c r="AQ124" s="605"/>
      <c r="AR124" s="605"/>
      <c r="AS124" s="605"/>
      <c r="AT124" s="645"/>
      <c r="AU124" s="645"/>
      <c r="AV124" s="605"/>
      <c r="AW124" s="673"/>
      <c r="AX124" s="605"/>
      <c r="AY124" s="605"/>
      <c r="AZ124" s="645"/>
      <c r="BA124" s="645"/>
      <c r="BB124" s="605"/>
    </row>
    <row r="125" spans="1:54" ht="29.1" customHeight="1" thickBot="1" x14ac:dyDescent="0.3">
      <c r="A125" s="597"/>
      <c r="B125" s="592"/>
      <c r="C125" s="598"/>
      <c r="D125" s="592"/>
      <c r="E125" s="598"/>
      <c r="F125" s="591"/>
      <c r="G125" s="591"/>
      <c r="H125" s="599"/>
      <c r="I125" s="600"/>
      <c r="J125" s="600"/>
      <c r="K125" s="600"/>
      <c r="L125" s="592"/>
      <c r="M125" s="592"/>
      <c r="N125" s="592"/>
      <c r="O125" s="592"/>
      <c r="P125" s="591"/>
      <c r="Q125" s="592"/>
      <c r="R125" s="592"/>
      <c r="S125" s="592"/>
      <c r="T125" s="592"/>
      <c r="U125" s="591"/>
      <c r="V125" s="598"/>
      <c r="W125" s="592"/>
      <c r="X125" s="592"/>
      <c r="Y125" s="592"/>
      <c r="Z125" s="592"/>
      <c r="AA125" s="592"/>
      <c r="AB125" s="601"/>
      <c r="AC125" s="601"/>
      <c r="AD125" s="602"/>
      <c r="AE125" s="601"/>
      <c r="AF125" s="601"/>
      <c r="AG125" s="605"/>
      <c r="AH125" s="605"/>
      <c r="AI125" s="605"/>
      <c r="AJ125" s="605"/>
      <c r="AK125" s="656"/>
      <c r="AL125" s="605"/>
      <c r="AM125" s="605"/>
      <c r="AN125" s="605"/>
      <c r="AO125" s="605"/>
      <c r="AP125" s="605"/>
      <c r="AQ125" s="605"/>
      <c r="AR125" s="605"/>
      <c r="AS125" s="605"/>
      <c r="AT125" s="645"/>
      <c r="AU125" s="645"/>
      <c r="AV125" s="605"/>
      <c r="AW125" s="673"/>
      <c r="AX125" s="605"/>
      <c r="AY125" s="605"/>
      <c r="AZ125" s="645"/>
      <c r="BA125" s="645"/>
      <c r="BB125" s="605"/>
    </row>
    <row r="126" spans="1:54" ht="29.1" customHeight="1" thickBot="1" x14ac:dyDescent="0.3">
      <c r="A126" s="597"/>
      <c r="B126" s="592"/>
      <c r="C126" s="598"/>
      <c r="D126" s="592"/>
      <c r="E126" s="598"/>
      <c r="F126" s="591"/>
      <c r="G126" s="591"/>
      <c r="H126" s="599"/>
      <c r="I126" s="600"/>
      <c r="J126" s="600"/>
      <c r="K126" s="600"/>
      <c r="L126" s="592"/>
      <c r="M126" s="592"/>
      <c r="N126" s="592"/>
      <c r="O126" s="592"/>
      <c r="P126" s="591"/>
      <c r="Q126" s="592"/>
      <c r="R126" s="592"/>
      <c r="S126" s="592"/>
      <c r="T126" s="592"/>
      <c r="U126" s="591"/>
      <c r="V126" s="598"/>
      <c r="W126" s="592"/>
      <c r="X126" s="592"/>
      <c r="Y126" s="592"/>
      <c r="Z126" s="592"/>
      <c r="AA126" s="592"/>
      <c r="AB126" s="601"/>
      <c r="AC126" s="601"/>
      <c r="AD126" s="602"/>
      <c r="AE126" s="601"/>
      <c r="AF126" s="601"/>
      <c r="AG126" s="605"/>
      <c r="AH126" s="605"/>
      <c r="AI126" s="605"/>
      <c r="AJ126" s="605"/>
      <c r="AK126" s="656"/>
      <c r="AL126" s="605"/>
      <c r="AM126" s="605"/>
      <c r="AN126" s="605"/>
      <c r="AO126" s="605"/>
      <c r="AP126" s="605"/>
      <c r="AQ126" s="605"/>
      <c r="AR126" s="605"/>
      <c r="AS126" s="605"/>
      <c r="AT126" s="645"/>
      <c r="AU126" s="645"/>
      <c r="AV126" s="605"/>
      <c r="AW126" s="673"/>
      <c r="AX126" s="605"/>
      <c r="AY126" s="605"/>
      <c r="AZ126" s="645"/>
      <c r="BA126" s="645"/>
      <c r="BB126" s="605"/>
    </row>
    <row r="127" spans="1:54" ht="29.1" customHeight="1" thickBot="1" x14ac:dyDescent="0.3">
      <c r="A127" s="597"/>
      <c r="B127" s="592"/>
      <c r="C127" s="598"/>
      <c r="D127" s="592"/>
      <c r="E127" s="598"/>
      <c r="F127" s="591"/>
      <c r="G127" s="591"/>
      <c r="H127" s="599"/>
      <c r="I127" s="600"/>
      <c r="J127" s="600"/>
      <c r="K127" s="600"/>
      <c r="L127" s="592"/>
      <c r="M127" s="592"/>
      <c r="N127" s="592"/>
      <c r="O127" s="592"/>
      <c r="P127" s="591"/>
      <c r="Q127" s="592"/>
      <c r="R127" s="592"/>
      <c r="S127" s="592"/>
      <c r="T127" s="592"/>
      <c r="U127" s="591"/>
      <c r="V127" s="598"/>
      <c r="W127" s="592"/>
      <c r="X127" s="592"/>
      <c r="Y127" s="592"/>
      <c r="Z127" s="592"/>
      <c r="AA127" s="592"/>
      <c r="AB127" s="601"/>
      <c r="AC127" s="601"/>
      <c r="AD127" s="602"/>
      <c r="AE127" s="601"/>
      <c r="AF127" s="601"/>
      <c r="AG127" s="605"/>
      <c r="AH127" s="605"/>
      <c r="AI127" s="605"/>
      <c r="AJ127" s="605"/>
      <c r="AK127" s="656"/>
      <c r="AL127" s="605"/>
      <c r="AM127" s="605"/>
      <c r="AN127" s="605"/>
      <c r="AO127" s="605"/>
      <c r="AP127" s="605"/>
      <c r="AQ127" s="605"/>
      <c r="AR127" s="605"/>
      <c r="AS127" s="605"/>
      <c r="AT127" s="645"/>
      <c r="AU127" s="645"/>
      <c r="AV127" s="605"/>
      <c r="AW127" s="673"/>
      <c r="AX127" s="605"/>
      <c r="AY127" s="605"/>
      <c r="AZ127" s="645"/>
      <c r="BA127" s="645"/>
      <c r="BB127" s="605"/>
    </row>
    <row r="128" spans="1:54" ht="29.1" customHeight="1" thickBot="1" x14ac:dyDescent="0.3">
      <c r="A128" s="597"/>
      <c r="B128" s="592"/>
      <c r="C128" s="598"/>
      <c r="D128" s="592"/>
      <c r="E128" s="598"/>
      <c r="F128" s="591"/>
      <c r="G128" s="591"/>
      <c r="H128" s="599"/>
      <c r="I128" s="600"/>
      <c r="J128" s="600"/>
      <c r="K128" s="600"/>
      <c r="L128" s="592"/>
      <c r="M128" s="592"/>
      <c r="N128" s="592"/>
      <c r="O128" s="592"/>
      <c r="P128" s="591"/>
      <c r="Q128" s="592"/>
      <c r="R128" s="592"/>
      <c r="S128" s="592"/>
      <c r="T128" s="592"/>
      <c r="U128" s="591"/>
      <c r="V128" s="598"/>
      <c r="W128" s="592"/>
      <c r="X128" s="592"/>
      <c r="Y128" s="592"/>
      <c r="Z128" s="592"/>
      <c r="AA128" s="592"/>
      <c r="AB128" s="601"/>
      <c r="AC128" s="601"/>
      <c r="AD128" s="602"/>
      <c r="AE128" s="601"/>
      <c r="AF128" s="601"/>
      <c r="AG128" s="605"/>
      <c r="AH128" s="605"/>
      <c r="AI128" s="605"/>
      <c r="AJ128" s="605"/>
      <c r="AK128" s="656"/>
      <c r="AL128" s="605"/>
      <c r="AM128" s="605"/>
      <c r="AN128" s="605"/>
      <c r="AO128" s="605"/>
      <c r="AP128" s="605"/>
      <c r="AQ128" s="605"/>
      <c r="AR128" s="605"/>
      <c r="AS128" s="605"/>
      <c r="AT128" s="645"/>
      <c r="AU128" s="645"/>
      <c r="AV128" s="605"/>
      <c r="AW128" s="673"/>
      <c r="AX128" s="605"/>
      <c r="AY128" s="605"/>
      <c r="AZ128" s="645"/>
      <c r="BA128" s="645"/>
      <c r="BB128" s="605"/>
    </row>
    <row r="129" spans="1:54" ht="29.1" customHeight="1" thickBot="1" x14ac:dyDescent="0.3">
      <c r="A129" s="597"/>
      <c r="B129" s="592"/>
      <c r="C129" s="598"/>
      <c r="D129" s="592"/>
      <c r="E129" s="598"/>
      <c r="F129" s="591"/>
      <c r="G129" s="591"/>
      <c r="H129" s="599"/>
      <c r="I129" s="600"/>
      <c r="J129" s="600"/>
      <c r="K129" s="600"/>
      <c r="L129" s="592"/>
      <c r="M129" s="592"/>
      <c r="N129" s="592"/>
      <c r="O129" s="592"/>
      <c r="P129" s="591"/>
      <c r="Q129" s="592"/>
      <c r="R129" s="592"/>
      <c r="S129" s="592"/>
      <c r="T129" s="592"/>
      <c r="U129" s="591"/>
      <c r="V129" s="598"/>
      <c r="W129" s="592"/>
      <c r="X129" s="592"/>
      <c r="Y129" s="592"/>
      <c r="Z129" s="592"/>
      <c r="AA129" s="592"/>
      <c r="AB129" s="601"/>
      <c r="AC129" s="601"/>
      <c r="AD129" s="602"/>
      <c r="AE129" s="601"/>
      <c r="AF129" s="601"/>
      <c r="AG129" s="605"/>
      <c r="AH129" s="605"/>
      <c r="AI129" s="605"/>
      <c r="AJ129" s="605"/>
      <c r="AK129" s="656"/>
      <c r="AL129" s="605"/>
      <c r="AM129" s="605"/>
      <c r="AN129" s="605"/>
      <c r="AO129" s="605"/>
      <c r="AP129" s="605"/>
      <c r="AQ129" s="605"/>
      <c r="AR129" s="605"/>
      <c r="AS129" s="605"/>
      <c r="AT129" s="645"/>
      <c r="AU129" s="645"/>
      <c r="AV129" s="605"/>
      <c r="AW129" s="673"/>
      <c r="AX129" s="605"/>
      <c r="AY129" s="605"/>
      <c r="AZ129" s="645"/>
      <c r="BA129" s="645"/>
      <c r="BB129" s="605"/>
    </row>
    <row r="130" spans="1:54" ht="29.1" customHeight="1" thickBot="1" x14ac:dyDescent="0.3">
      <c r="A130" s="597"/>
      <c r="B130" s="592"/>
      <c r="C130" s="598"/>
      <c r="D130" s="592"/>
      <c r="E130" s="598"/>
      <c r="F130" s="591"/>
      <c r="G130" s="591"/>
      <c r="H130" s="599"/>
      <c r="I130" s="600"/>
      <c r="J130" s="600"/>
      <c r="K130" s="600"/>
      <c r="L130" s="592"/>
      <c r="M130" s="592"/>
      <c r="N130" s="592"/>
      <c r="O130" s="592"/>
      <c r="P130" s="591"/>
      <c r="Q130" s="592"/>
      <c r="R130" s="592"/>
      <c r="S130" s="592"/>
      <c r="T130" s="592"/>
      <c r="U130" s="591"/>
      <c r="V130" s="598"/>
      <c r="W130" s="592"/>
      <c r="X130" s="592"/>
      <c r="Y130" s="592"/>
      <c r="Z130" s="592"/>
      <c r="AA130" s="592"/>
      <c r="AB130" s="601"/>
      <c r="AC130" s="601"/>
      <c r="AD130" s="602"/>
      <c r="AE130" s="601"/>
      <c r="AF130" s="601"/>
      <c r="AG130" s="605"/>
      <c r="AH130" s="605"/>
      <c r="AI130" s="605"/>
      <c r="AJ130" s="605"/>
      <c r="AK130" s="656"/>
      <c r="AL130" s="605"/>
      <c r="AM130" s="605"/>
      <c r="AN130" s="605"/>
      <c r="AO130" s="605"/>
      <c r="AP130" s="605"/>
      <c r="AQ130" s="605"/>
      <c r="AR130" s="605"/>
      <c r="AS130" s="605"/>
      <c r="AT130" s="645"/>
      <c r="AU130" s="645"/>
      <c r="AV130" s="605"/>
      <c r="AW130" s="673"/>
      <c r="AX130" s="605"/>
      <c r="AY130" s="605"/>
      <c r="AZ130" s="645"/>
      <c r="BA130" s="645"/>
      <c r="BB130" s="605"/>
    </row>
    <row r="131" spans="1:54" ht="29.1" customHeight="1" thickBot="1" x14ac:dyDescent="0.3">
      <c r="A131" s="597"/>
      <c r="B131" s="592"/>
      <c r="C131" s="598"/>
      <c r="D131" s="592"/>
      <c r="E131" s="598"/>
      <c r="F131" s="591"/>
      <c r="G131" s="591"/>
      <c r="H131" s="599"/>
      <c r="I131" s="600"/>
      <c r="J131" s="600"/>
      <c r="K131" s="600"/>
      <c r="L131" s="592"/>
      <c r="M131" s="592"/>
      <c r="N131" s="592"/>
      <c r="O131" s="592"/>
      <c r="P131" s="591"/>
      <c r="Q131" s="592"/>
      <c r="R131" s="592"/>
      <c r="S131" s="592"/>
      <c r="T131" s="592"/>
      <c r="U131" s="591"/>
      <c r="V131" s="598"/>
      <c r="W131" s="592"/>
      <c r="X131" s="592"/>
      <c r="Y131" s="592"/>
      <c r="Z131" s="592"/>
      <c r="AA131" s="592"/>
      <c r="AB131" s="601"/>
      <c r="AC131" s="601"/>
      <c r="AD131" s="602"/>
      <c r="AE131" s="601"/>
      <c r="AF131" s="601"/>
      <c r="AG131" s="605"/>
      <c r="AH131" s="605"/>
      <c r="AI131" s="605"/>
      <c r="AJ131" s="605"/>
      <c r="AK131" s="656"/>
      <c r="AL131" s="605"/>
      <c r="AM131" s="605"/>
      <c r="AN131" s="605"/>
      <c r="AO131" s="605"/>
      <c r="AP131" s="605"/>
      <c r="AQ131" s="605"/>
      <c r="AR131" s="605"/>
      <c r="AS131" s="605"/>
      <c r="AT131" s="645"/>
      <c r="AU131" s="645"/>
      <c r="AV131" s="605"/>
      <c r="AW131" s="673"/>
      <c r="AX131" s="605"/>
      <c r="AY131" s="605"/>
      <c r="AZ131" s="645"/>
      <c r="BA131" s="645"/>
      <c r="BB131" s="605"/>
    </row>
    <row r="132" spans="1:54" ht="29.1" customHeight="1" thickBot="1" x14ac:dyDescent="0.3">
      <c r="A132" s="597"/>
      <c r="B132" s="592"/>
      <c r="C132" s="598"/>
      <c r="D132" s="592"/>
      <c r="E132" s="598"/>
      <c r="F132" s="591"/>
      <c r="G132" s="591"/>
      <c r="H132" s="599"/>
      <c r="I132" s="600"/>
      <c r="J132" s="600"/>
      <c r="K132" s="600"/>
      <c r="L132" s="592"/>
      <c r="M132" s="592"/>
      <c r="N132" s="592"/>
      <c r="O132" s="592"/>
      <c r="P132" s="591"/>
      <c r="Q132" s="592"/>
      <c r="R132" s="592"/>
      <c r="S132" s="592"/>
      <c r="T132" s="592"/>
      <c r="U132" s="591"/>
      <c r="V132" s="598"/>
      <c r="W132" s="592"/>
      <c r="X132" s="592"/>
      <c r="Y132" s="592"/>
      <c r="Z132" s="592"/>
      <c r="AA132" s="592"/>
      <c r="AB132" s="601"/>
      <c r="AC132" s="601"/>
      <c r="AD132" s="602"/>
      <c r="AE132" s="601"/>
      <c r="AF132" s="601"/>
      <c r="AG132" s="605"/>
      <c r="AH132" s="605"/>
      <c r="AI132" s="605"/>
      <c r="AJ132" s="605"/>
      <c r="AK132" s="656"/>
      <c r="AL132" s="605"/>
      <c r="AM132" s="605"/>
      <c r="AN132" s="605"/>
      <c r="AO132" s="605"/>
      <c r="AP132" s="605"/>
      <c r="AQ132" s="605"/>
      <c r="AR132" s="605"/>
      <c r="AS132" s="605"/>
      <c r="AT132" s="645"/>
      <c r="AU132" s="645"/>
      <c r="AV132" s="605"/>
      <c r="AW132" s="673"/>
      <c r="AX132" s="605"/>
      <c r="AY132" s="605"/>
      <c r="AZ132" s="645"/>
      <c r="BA132" s="645"/>
      <c r="BB132" s="605"/>
    </row>
    <row r="133" spans="1:54" ht="29.1" customHeight="1" thickBot="1" x14ac:dyDescent="0.3">
      <c r="A133" s="597"/>
      <c r="B133" s="592"/>
      <c r="C133" s="598"/>
      <c r="D133" s="592"/>
      <c r="E133" s="598"/>
      <c r="F133" s="591"/>
      <c r="G133" s="591"/>
      <c r="H133" s="599"/>
      <c r="I133" s="600"/>
      <c r="J133" s="600"/>
      <c r="K133" s="600"/>
      <c r="L133" s="592"/>
      <c r="M133" s="592"/>
      <c r="N133" s="592"/>
      <c r="O133" s="592"/>
      <c r="P133" s="591"/>
      <c r="Q133" s="592"/>
      <c r="R133" s="592"/>
      <c r="S133" s="592"/>
      <c r="T133" s="592"/>
      <c r="U133" s="591"/>
      <c r="V133" s="598"/>
      <c r="W133" s="592"/>
      <c r="X133" s="592"/>
      <c r="Y133" s="592"/>
      <c r="Z133" s="592"/>
      <c r="AA133" s="592"/>
      <c r="AB133" s="601"/>
      <c r="AC133" s="601"/>
      <c r="AD133" s="602"/>
      <c r="AE133" s="601"/>
      <c r="AF133" s="601"/>
      <c r="AG133" s="605"/>
      <c r="AH133" s="605"/>
      <c r="AI133" s="605"/>
      <c r="AJ133" s="605"/>
      <c r="AK133" s="656"/>
      <c r="AL133" s="605"/>
      <c r="AM133" s="605"/>
      <c r="AN133" s="605"/>
      <c r="AO133" s="605"/>
      <c r="AP133" s="605"/>
      <c r="AQ133" s="605"/>
      <c r="AR133" s="605"/>
      <c r="AS133" s="605"/>
      <c r="AT133" s="645"/>
      <c r="AU133" s="645"/>
      <c r="AV133" s="605"/>
      <c r="AW133" s="673"/>
      <c r="AX133" s="605"/>
      <c r="AY133" s="605"/>
      <c r="AZ133" s="645"/>
      <c r="BA133" s="645"/>
      <c r="BB133" s="605"/>
    </row>
    <row r="134" spans="1:54" ht="29.1" customHeight="1" thickBot="1" x14ac:dyDescent="0.3">
      <c r="A134" s="597"/>
      <c r="B134" s="592"/>
      <c r="C134" s="598"/>
      <c r="D134" s="592"/>
      <c r="E134" s="598"/>
      <c r="F134" s="591"/>
      <c r="G134" s="591"/>
      <c r="H134" s="599"/>
      <c r="I134" s="600"/>
      <c r="J134" s="600"/>
      <c r="K134" s="600"/>
      <c r="L134" s="592"/>
      <c r="M134" s="592"/>
      <c r="N134" s="592"/>
      <c r="O134" s="592"/>
      <c r="P134" s="591"/>
      <c r="Q134" s="592"/>
      <c r="R134" s="592"/>
      <c r="S134" s="592"/>
      <c r="T134" s="592"/>
      <c r="U134" s="591"/>
      <c r="V134" s="598"/>
      <c r="W134" s="592"/>
      <c r="X134" s="592"/>
      <c r="Y134" s="592"/>
      <c r="Z134" s="592"/>
      <c r="AA134" s="592"/>
      <c r="AB134" s="601"/>
      <c r="AC134" s="601"/>
      <c r="AD134" s="602"/>
      <c r="AE134" s="601"/>
      <c r="AF134" s="601"/>
      <c r="AG134" s="605"/>
      <c r="AH134" s="605"/>
      <c r="AI134" s="605"/>
      <c r="AJ134" s="605"/>
      <c r="AK134" s="656"/>
      <c r="AL134" s="605"/>
      <c r="AM134" s="605"/>
      <c r="AN134" s="605"/>
      <c r="AO134" s="605"/>
      <c r="AP134" s="605"/>
      <c r="AQ134" s="605"/>
      <c r="AR134" s="605"/>
      <c r="AS134" s="605"/>
      <c r="AT134" s="645"/>
      <c r="AU134" s="645"/>
      <c r="AV134" s="605"/>
      <c r="AW134" s="673"/>
      <c r="AX134" s="605"/>
      <c r="AY134" s="605"/>
      <c r="AZ134" s="645"/>
      <c r="BA134" s="645"/>
      <c r="BB134" s="605"/>
    </row>
    <row r="135" spans="1:54" ht="29.1" customHeight="1" thickBot="1" x14ac:dyDescent="0.3">
      <c r="A135" s="597"/>
      <c r="B135" s="592"/>
      <c r="C135" s="598"/>
      <c r="D135" s="592"/>
      <c r="E135" s="598"/>
      <c r="F135" s="591"/>
      <c r="G135" s="591"/>
      <c r="H135" s="599"/>
      <c r="I135" s="600"/>
      <c r="J135" s="600"/>
      <c r="K135" s="600"/>
      <c r="L135" s="592"/>
      <c r="M135" s="592"/>
      <c r="N135" s="592"/>
      <c r="O135" s="592"/>
      <c r="P135" s="591"/>
      <c r="Q135" s="592"/>
      <c r="R135" s="592"/>
      <c r="S135" s="592"/>
      <c r="T135" s="592"/>
      <c r="U135" s="591"/>
      <c r="V135" s="598"/>
      <c r="W135" s="592"/>
      <c r="X135" s="592"/>
      <c r="Y135" s="592"/>
      <c r="Z135" s="592"/>
      <c r="AA135" s="592"/>
      <c r="AB135" s="601"/>
      <c r="AC135" s="601"/>
      <c r="AD135" s="602"/>
      <c r="AE135" s="601"/>
      <c r="AF135" s="601"/>
      <c r="AG135" s="605"/>
      <c r="AH135" s="605"/>
      <c r="AI135" s="605"/>
      <c r="AJ135" s="605"/>
      <c r="AK135" s="656"/>
      <c r="AL135" s="605"/>
      <c r="AM135" s="605"/>
      <c r="AN135" s="605"/>
      <c r="AO135" s="605"/>
      <c r="AP135" s="605"/>
      <c r="AQ135" s="605"/>
      <c r="AR135" s="605"/>
      <c r="AS135" s="605"/>
      <c r="AT135" s="645"/>
      <c r="AU135" s="645"/>
      <c r="AV135" s="605"/>
      <c r="AW135" s="673"/>
      <c r="AX135" s="605"/>
      <c r="AY135" s="605"/>
      <c r="AZ135" s="645"/>
      <c r="BA135" s="645"/>
      <c r="BB135" s="605"/>
    </row>
    <row r="136" spans="1:54" ht="29.1" customHeight="1" thickBot="1" x14ac:dyDescent="0.3">
      <c r="A136" s="597"/>
      <c r="B136" s="592"/>
      <c r="C136" s="598"/>
      <c r="D136" s="592"/>
      <c r="E136" s="598"/>
      <c r="F136" s="591"/>
      <c r="G136" s="591"/>
      <c r="H136" s="599"/>
      <c r="I136" s="600"/>
      <c r="J136" s="600"/>
      <c r="K136" s="600"/>
      <c r="L136" s="592"/>
      <c r="M136" s="592"/>
      <c r="N136" s="592"/>
      <c r="O136" s="592"/>
      <c r="P136" s="591"/>
      <c r="Q136" s="592"/>
      <c r="R136" s="592"/>
      <c r="S136" s="592"/>
      <c r="T136" s="592"/>
      <c r="U136" s="591"/>
      <c r="V136" s="598"/>
      <c r="W136" s="592"/>
      <c r="X136" s="592"/>
      <c r="Y136" s="592"/>
      <c r="Z136" s="592"/>
      <c r="AA136" s="592"/>
      <c r="AB136" s="601"/>
      <c r="AC136" s="601"/>
      <c r="AD136" s="602"/>
      <c r="AE136" s="601"/>
      <c r="AF136" s="601"/>
      <c r="AG136" s="605"/>
      <c r="AH136" s="605"/>
      <c r="AI136" s="605"/>
      <c r="AJ136" s="605"/>
      <c r="AK136" s="656"/>
      <c r="AL136" s="605"/>
      <c r="AM136" s="605"/>
      <c r="AN136" s="605"/>
      <c r="AO136" s="605"/>
      <c r="AP136" s="605"/>
      <c r="AQ136" s="605"/>
      <c r="AR136" s="605"/>
      <c r="AS136" s="605"/>
      <c r="AT136" s="645"/>
      <c r="AU136" s="645"/>
      <c r="AV136" s="605"/>
      <c r="AW136" s="673"/>
      <c r="AX136" s="605"/>
      <c r="AY136" s="605"/>
      <c r="AZ136" s="645"/>
      <c r="BA136" s="645"/>
      <c r="BB136" s="605"/>
    </row>
    <row r="137" spans="1:54" ht="29.1" customHeight="1" thickBot="1" x14ac:dyDescent="0.3">
      <c r="A137" s="597"/>
      <c r="B137" s="592"/>
      <c r="C137" s="598"/>
      <c r="D137" s="592"/>
      <c r="E137" s="598"/>
      <c r="F137" s="591"/>
      <c r="G137" s="591"/>
      <c r="H137" s="599"/>
      <c r="I137" s="600"/>
      <c r="J137" s="600"/>
      <c r="K137" s="600"/>
      <c r="L137" s="592"/>
      <c r="M137" s="592"/>
      <c r="N137" s="592"/>
      <c r="O137" s="592"/>
      <c r="P137" s="591"/>
      <c r="Q137" s="592"/>
      <c r="R137" s="592"/>
      <c r="S137" s="592"/>
      <c r="T137" s="592"/>
      <c r="U137" s="591"/>
      <c r="V137" s="598"/>
      <c r="W137" s="592"/>
      <c r="X137" s="592"/>
      <c r="Y137" s="592"/>
      <c r="Z137" s="592"/>
      <c r="AA137" s="592"/>
      <c r="AB137" s="601"/>
      <c r="AC137" s="601"/>
      <c r="AD137" s="602"/>
      <c r="AE137" s="601"/>
      <c r="AF137" s="601"/>
      <c r="AG137" s="605"/>
      <c r="AH137" s="605"/>
      <c r="AI137" s="605"/>
      <c r="AJ137" s="605"/>
      <c r="AK137" s="656"/>
      <c r="AL137" s="605"/>
      <c r="AM137" s="605"/>
      <c r="AN137" s="605"/>
      <c r="AO137" s="605"/>
      <c r="AP137" s="605"/>
      <c r="AQ137" s="605"/>
      <c r="AR137" s="605"/>
      <c r="AS137" s="605"/>
      <c r="AT137" s="645"/>
      <c r="AU137" s="645"/>
      <c r="AV137" s="605"/>
      <c r="AW137" s="673"/>
      <c r="AX137" s="605"/>
      <c r="AY137" s="605"/>
      <c r="AZ137" s="645"/>
      <c r="BA137" s="645"/>
      <c r="BB137" s="605"/>
    </row>
    <row r="138" spans="1:54" ht="29.1" customHeight="1" thickBot="1" x14ac:dyDescent="0.3">
      <c r="A138" s="597"/>
      <c r="B138" s="592"/>
      <c r="C138" s="598"/>
      <c r="D138" s="592"/>
      <c r="E138" s="598"/>
      <c r="F138" s="591"/>
      <c r="G138" s="591"/>
      <c r="H138" s="599"/>
      <c r="I138" s="600"/>
      <c r="J138" s="600"/>
      <c r="K138" s="600"/>
      <c r="L138" s="592"/>
      <c r="M138" s="592"/>
      <c r="N138" s="592"/>
      <c r="O138" s="592"/>
      <c r="P138" s="591"/>
      <c r="Q138" s="592"/>
      <c r="R138" s="592"/>
      <c r="S138" s="592"/>
      <c r="T138" s="592"/>
      <c r="U138" s="591"/>
      <c r="V138" s="598"/>
      <c r="W138" s="592"/>
      <c r="X138" s="592"/>
      <c r="Y138" s="592"/>
      <c r="Z138" s="592"/>
      <c r="AA138" s="592"/>
      <c r="AB138" s="601"/>
      <c r="AC138" s="601"/>
      <c r="AD138" s="602"/>
      <c r="AE138" s="601"/>
      <c r="AF138" s="601"/>
      <c r="AG138" s="605"/>
      <c r="AH138" s="605"/>
      <c r="AI138" s="605"/>
      <c r="AJ138" s="605"/>
      <c r="AK138" s="656"/>
      <c r="AL138" s="605"/>
      <c r="AM138" s="605"/>
      <c r="AN138" s="605"/>
      <c r="AO138" s="605"/>
      <c r="AP138" s="605"/>
      <c r="AQ138" s="605"/>
      <c r="AR138" s="605"/>
      <c r="AS138" s="605"/>
      <c r="AT138" s="645"/>
      <c r="AU138" s="645"/>
      <c r="AV138" s="605"/>
      <c r="AW138" s="673"/>
      <c r="AX138" s="605"/>
      <c r="AY138" s="605"/>
      <c r="AZ138" s="645"/>
      <c r="BA138" s="645"/>
      <c r="BB138" s="605"/>
    </row>
    <row r="139" spans="1:54" ht="29.1" customHeight="1" thickBot="1" x14ac:dyDescent="0.3">
      <c r="A139" s="597"/>
      <c r="B139" s="592"/>
      <c r="C139" s="598"/>
      <c r="D139" s="592"/>
      <c r="E139" s="598"/>
      <c r="F139" s="591"/>
      <c r="G139" s="591"/>
      <c r="H139" s="599"/>
      <c r="I139" s="600"/>
      <c r="J139" s="600"/>
      <c r="K139" s="600"/>
      <c r="L139" s="592"/>
      <c r="M139" s="592"/>
      <c r="N139" s="592"/>
      <c r="O139" s="592"/>
      <c r="P139" s="591"/>
      <c r="Q139" s="592"/>
      <c r="R139" s="592"/>
      <c r="S139" s="592"/>
      <c r="T139" s="592"/>
      <c r="U139" s="591"/>
      <c r="V139" s="598"/>
      <c r="W139" s="592"/>
      <c r="X139" s="592"/>
      <c r="Y139" s="592"/>
      <c r="Z139" s="592"/>
      <c r="AA139" s="592"/>
      <c r="AB139" s="601"/>
      <c r="AC139" s="601"/>
      <c r="AD139" s="602"/>
      <c r="AE139" s="601"/>
      <c r="AF139" s="601"/>
      <c r="AG139" s="605"/>
      <c r="AH139" s="605"/>
      <c r="AI139" s="605"/>
      <c r="AJ139" s="605"/>
      <c r="AK139" s="656"/>
      <c r="AL139" s="605"/>
      <c r="AM139" s="605"/>
      <c r="AN139" s="605"/>
      <c r="AO139" s="605"/>
      <c r="AP139" s="605"/>
      <c r="AQ139" s="605"/>
      <c r="AR139" s="605"/>
      <c r="AS139" s="605"/>
      <c r="AT139" s="645"/>
      <c r="AU139" s="645"/>
      <c r="AV139" s="605"/>
      <c r="AW139" s="673"/>
      <c r="AX139" s="605"/>
      <c r="AY139" s="605"/>
      <c r="AZ139" s="645"/>
      <c r="BA139" s="645"/>
      <c r="BB139" s="605"/>
    </row>
    <row r="140" spans="1:54" ht="29.1" customHeight="1" thickBot="1" x14ac:dyDescent="0.3">
      <c r="A140" s="597"/>
      <c r="B140" s="592"/>
      <c r="C140" s="598"/>
      <c r="D140" s="592"/>
      <c r="E140" s="598"/>
      <c r="F140" s="591"/>
      <c r="G140" s="591"/>
      <c r="H140" s="599"/>
      <c r="I140" s="600"/>
      <c r="J140" s="600"/>
      <c r="K140" s="600"/>
      <c r="L140" s="592"/>
      <c r="M140" s="592"/>
      <c r="N140" s="592"/>
      <c r="O140" s="592"/>
      <c r="P140" s="591"/>
      <c r="Q140" s="592"/>
      <c r="R140" s="592"/>
      <c r="S140" s="592"/>
      <c r="T140" s="592"/>
      <c r="U140" s="591"/>
      <c r="V140" s="598"/>
      <c r="W140" s="592"/>
      <c r="X140" s="592"/>
      <c r="Y140" s="592"/>
      <c r="Z140" s="592"/>
      <c r="AA140" s="592"/>
      <c r="AB140" s="601"/>
      <c r="AC140" s="601"/>
      <c r="AD140" s="602"/>
      <c r="AE140" s="601"/>
      <c r="AF140" s="601"/>
      <c r="AG140" s="605"/>
      <c r="AH140" s="605"/>
      <c r="AI140" s="605"/>
      <c r="AJ140" s="605"/>
      <c r="AK140" s="656"/>
      <c r="AL140" s="605"/>
      <c r="AM140" s="605"/>
      <c r="AN140" s="605"/>
      <c r="AO140" s="605"/>
      <c r="AP140" s="605"/>
      <c r="AQ140" s="605"/>
      <c r="AR140" s="605"/>
      <c r="AS140" s="605"/>
      <c r="AT140" s="645"/>
      <c r="AU140" s="645"/>
      <c r="AV140" s="605"/>
      <c r="AW140" s="673"/>
      <c r="AX140" s="605"/>
      <c r="AY140" s="605"/>
      <c r="AZ140" s="645"/>
      <c r="BA140" s="645"/>
      <c r="BB140" s="605"/>
    </row>
    <row r="141" spans="1:54" ht="29.1" customHeight="1" thickBot="1" x14ac:dyDescent="0.3">
      <c r="A141" s="597"/>
      <c r="B141" s="592"/>
      <c r="C141" s="598"/>
      <c r="D141" s="592"/>
      <c r="E141" s="598"/>
      <c r="F141" s="591"/>
      <c r="G141" s="591"/>
      <c r="H141" s="599"/>
      <c r="I141" s="600"/>
      <c r="J141" s="600"/>
      <c r="K141" s="600"/>
      <c r="L141" s="592"/>
      <c r="M141" s="592"/>
      <c r="N141" s="592"/>
      <c r="O141" s="592"/>
      <c r="P141" s="591"/>
      <c r="Q141" s="592"/>
      <c r="R141" s="592"/>
      <c r="S141" s="592"/>
      <c r="T141" s="592"/>
      <c r="U141" s="591"/>
      <c r="V141" s="598"/>
      <c r="W141" s="592"/>
      <c r="X141" s="592"/>
      <c r="Y141" s="592"/>
      <c r="Z141" s="592"/>
      <c r="AA141" s="592"/>
      <c r="AB141" s="601"/>
      <c r="AC141" s="601"/>
      <c r="AD141" s="602"/>
      <c r="AE141" s="601"/>
      <c r="AF141" s="601"/>
      <c r="AG141" s="605"/>
      <c r="AH141" s="605"/>
      <c r="AI141" s="605"/>
      <c r="AJ141" s="605"/>
      <c r="AK141" s="656"/>
      <c r="AL141" s="605"/>
      <c r="AM141" s="605"/>
      <c r="AN141" s="605"/>
      <c r="AO141" s="605"/>
      <c r="AP141" s="605"/>
      <c r="AQ141" s="605"/>
      <c r="AR141" s="605"/>
      <c r="AS141" s="605"/>
      <c r="AT141" s="645"/>
      <c r="AU141" s="645"/>
      <c r="AV141" s="605"/>
      <c r="AW141" s="673"/>
      <c r="AX141" s="605"/>
      <c r="AY141" s="605"/>
      <c r="AZ141" s="645"/>
      <c r="BA141" s="645"/>
      <c r="BB141" s="605"/>
    </row>
    <row r="142" spans="1:54" ht="29.1" customHeight="1" thickBot="1" x14ac:dyDescent="0.3">
      <c r="A142" s="597"/>
      <c r="B142" s="592"/>
      <c r="C142" s="598"/>
      <c r="D142" s="592"/>
      <c r="E142" s="598"/>
      <c r="F142" s="591"/>
      <c r="G142" s="591"/>
      <c r="H142" s="599"/>
      <c r="I142" s="600"/>
      <c r="J142" s="600"/>
      <c r="K142" s="600"/>
      <c r="L142" s="592"/>
      <c r="M142" s="592"/>
      <c r="N142" s="592"/>
      <c r="O142" s="592"/>
      <c r="P142" s="591"/>
      <c r="Q142" s="592"/>
      <c r="R142" s="592"/>
      <c r="S142" s="592"/>
      <c r="T142" s="592"/>
      <c r="U142" s="591"/>
      <c r="V142" s="598"/>
      <c r="W142" s="592"/>
      <c r="X142" s="592"/>
      <c r="Y142" s="592"/>
      <c r="Z142" s="592"/>
      <c r="AA142" s="592"/>
      <c r="AB142" s="601"/>
      <c r="AC142" s="601"/>
      <c r="AD142" s="602"/>
      <c r="AE142" s="601"/>
      <c r="AF142" s="601"/>
      <c r="AG142" s="605"/>
      <c r="AH142" s="605"/>
      <c r="AI142" s="605"/>
      <c r="AJ142" s="605"/>
      <c r="AK142" s="656"/>
      <c r="AL142" s="605"/>
      <c r="AM142" s="605"/>
      <c r="AN142" s="605"/>
      <c r="AO142" s="605"/>
      <c r="AP142" s="605"/>
      <c r="AQ142" s="605"/>
      <c r="AR142" s="605"/>
      <c r="AS142" s="605"/>
      <c r="AT142" s="645"/>
      <c r="AU142" s="645"/>
      <c r="AV142" s="605"/>
      <c r="AW142" s="673"/>
      <c r="AX142" s="605"/>
      <c r="AY142" s="605"/>
      <c r="AZ142" s="645"/>
      <c r="BA142" s="645"/>
      <c r="BB142" s="605"/>
    </row>
    <row r="143" spans="1:54" ht="29.1" customHeight="1" thickBot="1" x14ac:dyDescent="0.3">
      <c r="A143" s="597"/>
      <c r="B143" s="592"/>
      <c r="C143" s="598"/>
      <c r="D143" s="592"/>
      <c r="E143" s="598"/>
      <c r="F143" s="591"/>
      <c r="G143" s="591"/>
      <c r="H143" s="599"/>
      <c r="I143" s="600"/>
      <c r="J143" s="600"/>
      <c r="K143" s="600"/>
      <c r="L143" s="592"/>
      <c r="M143" s="592"/>
      <c r="N143" s="592"/>
      <c r="O143" s="592"/>
      <c r="P143" s="591"/>
      <c r="Q143" s="592"/>
      <c r="R143" s="592"/>
      <c r="S143" s="592"/>
      <c r="T143" s="592"/>
      <c r="U143" s="591"/>
      <c r="V143" s="598"/>
      <c r="W143" s="592"/>
      <c r="X143" s="592"/>
      <c r="Y143" s="592"/>
      <c r="Z143" s="592"/>
      <c r="AA143" s="592"/>
      <c r="AB143" s="601"/>
      <c r="AC143" s="601"/>
      <c r="AD143" s="602"/>
      <c r="AE143" s="601"/>
      <c r="AF143" s="601"/>
      <c r="AG143" s="605"/>
      <c r="AH143" s="605"/>
      <c r="AI143" s="605"/>
      <c r="AJ143" s="605"/>
      <c r="AK143" s="656"/>
      <c r="AL143" s="605"/>
      <c r="AM143" s="605"/>
      <c r="AN143" s="605"/>
      <c r="AO143" s="605"/>
      <c r="AP143" s="605"/>
      <c r="AQ143" s="605"/>
      <c r="AR143" s="605"/>
      <c r="AS143" s="605"/>
      <c r="AT143" s="645"/>
      <c r="AU143" s="645"/>
      <c r="AV143" s="605"/>
      <c r="AW143" s="673"/>
      <c r="AX143" s="605"/>
      <c r="AY143" s="605"/>
      <c r="AZ143" s="645"/>
      <c r="BA143" s="645"/>
      <c r="BB143" s="605"/>
    </row>
    <row r="144" spans="1:54" ht="29.1" customHeight="1" thickBot="1" x14ac:dyDescent="0.3">
      <c r="A144" s="597"/>
      <c r="B144" s="592"/>
      <c r="C144" s="598"/>
      <c r="D144" s="592"/>
      <c r="E144" s="598"/>
      <c r="F144" s="591"/>
      <c r="G144" s="591"/>
      <c r="H144" s="599"/>
      <c r="I144" s="600"/>
      <c r="J144" s="600"/>
      <c r="K144" s="600"/>
      <c r="L144" s="592"/>
      <c r="M144" s="592"/>
      <c r="N144" s="592"/>
      <c r="O144" s="592"/>
      <c r="P144" s="591"/>
      <c r="Q144" s="592"/>
      <c r="R144" s="592"/>
      <c r="S144" s="592"/>
      <c r="T144" s="592"/>
      <c r="U144" s="591"/>
      <c r="V144" s="598"/>
      <c r="W144" s="592"/>
      <c r="X144" s="592"/>
      <c r="Y144" s="592"/>
      <c r="Z144" s="592"/>
      <c r="AA144" s="592"/>
      <c r="AB144" s="601"/>
      <c r="AC144" s="601"/>
      <c r="AD144" s="602"/>
      <c r="AE144" s="601"/>
      <c r="AF144" s="601"/>
      <c r="AG144" s="605"/>
      <c r="AH144" s="605"/>
      <c r="AI144" s="605"/>
      <c r="AJ144" s="605"/>
      <c r="AK144" s="656"/>
      <c r="AL144" s="605"/>
      <c r="AM144" s="605"/>
      <c r="AN144" s="605"/>
      <c r="AO144" s="605"/>
      <c r="AP144" s="605"/>
      <c r="AQ144" s="605"/>
      <c r="AR144" s="605"/>
      <c r="AS144" s="605"/>
      <c r="AT144" s="645"/>
      <c r="AU144" s="645"/>
      <c r="AV144" s="605"/>
      <c r="AW144" s="673"/>
      <c r="AX144" s="605"/>
      <c r="AY144" s="605"/>
      <c r="AZ144" s="645"/>
      <c r="BA144" s="645"/>
      <c r="BB144" s="605"/>
    </row>
    <row r="145" spans="1:54" ht="29.1" customHeight="1" thickBot="1" x14ac:dyDescent="0.3">
      <c r="A145" s="597"/>
      <c r="B145" s="592"/>
      <c r="C145" s="598"/>
      <c r="D145" s="592"/>
      <c r="E145" s="598"/>
      <c r="F145" s="591"/>
      <c r="G145" s="591"/>
      <c r="H145" s="599"/>
      <c r="I145" s="600"/>
      <c r="J145" s="600"/>
      <c r="K145" s="600"/>
      <c r="L145" s="592"/>
      <c r="M145" s="592"/>
      <c r="N145" s="592"/>
      <c r="O145" s="592"/>
      <c r="P145" s="591"/>
      <c r="Q145" s="592"/>
      <c r="R145" s="592"/>
      <c r="S145" s="592"/>
      <c r="T145" s="592"/>
      <c r="U145" s="591"/>
      <c r="V145" s="598"/>
      <c r="W145" s="592"/>
      <c r="X145" s="592"/>
      <c r="Y145" s="592"/>
      <c r="Z145" s="592"/>
      <c r="AA145" s="592"/>
      <c r="AB145" s="601"/>
      <c r="AC145" s="601"/>
      <c r="AD145" s="602"/>
      <c r="AE145" s="601"/>
      <c r="AF145" s="601"/>
      <c r="AG145" s="605"/>
      <c r="AH145" s="605"/>
      <c r="AI145" s="605"/>
      <c r="AJ145" s="605"/>
      <c r="AK145" s="656"/>
      <c r="AL145" s="605"/>
      <c r="AM145" s="605"/>
      <c r="AN145" s="605"/>
      <c r="AO145" s="605"/>
      <c r="AP145" s="605"/>
      <c r="AQ145" s="605"/>
      <c r="AR145" s="605"/>
      <c r="AS145" s="605"/>
      <c r="AT145" s="645"/>
      <c r="AU145" s="645"/>
      <c r="AV145" s="605"/>
      <c r="AW145" s="673"/>
      <c r="AX145" s="605"/>
      <c r="AY145" s="605"/>
      <c r="AZ145" s="645"/>
      <c r="BA145" s="645"/>
      <c r="BB145" s="605"/>
    </row>
    <row r="146" spans="1:54" ht="29.1" customHeight="1" thickBot="1" x14ac:dyDescent="0.3">
      <c r="A146" s="597"/>
      <c r="B146" s="592"/>
      <c r="C146" s="598"/>
      <c r="D146" s="592"/>
      <c r="E146" s="598"/>
      <c r="F146" s="591"/>
      <c r="G146" s="591"/>
      <c r="H146" s="599"/>
      <c r="I146" s="600"/>
      <c r="J146" s="600"/>
      <c r="K146" s="600"/>
      <c r="L146" s="592"/>
      <c r="M146" s="592"/>
      <c r="N146" s="592"/>
      <c r="O146" s="592"/>
      <c r="P146" s="591"/>
      <c r="Q146" s="592"/>
      <c r="R146" s="592"/>
      <c r="S146" s="592"/>
      <c r="T146" s="592"/>
      <c r="U146" s="591"/>
      <c r="V146" s="598"/>
      <c r="W146" s="592"/>
      <c r="X146" s="592"/>
      <c r="Y146" s="592"/>
      <c r="Z146" s="592"/>
      <c r="AA146" s="592"/>
      <c r="AB146" s="601"/>
      <c r="AC146" s="601"/>
      <c r="AD146" s="602"/>
      <c r="AE146" s="601"/>
      <c r="AF146" s="601"/>
      <c r="AG146" s="605"/>
      <c r="AH146" s="605"/>
      <c r="AI146" s="605"/>
      <c r="AJ146" s="605"/>
      <c r="AK146" s="656"/>
      <c r="AL146" s="605"/>
      <c r="AM146" s="605"/>
      <c r="AN146" s="605"/>
      <c r="AO146" s="605"/>
      <c r="AP146" s="605"/>
      <c r="AQ146" s="605"/>
      <c r="AR146" s="605"/>
      <c r="AS146" s="605"/>
      <c r="AT146" s="645"/>
      <c r="AU146" s="645"/>
      <c r="AV146" s="605"/>
      <c r="AW146" s="673"/>
      <c r="AX146" s="605"/>
      <c r="AY146" s="605"/>
      <c r="AZ146" s="645"/>
      <c r="BA146" s="645"/>
      <c r="BB146" s="605"/>
    </row>
    <row r="147" spans="1:54" ht="29.1" customHeight="1" thickBot="1" x14ac:dyDescent="0.3">
      <c r="A147" s="597"/>
      <c r="B147" s="592"/>
      <c r="C147" s="598"/>
      <c r="D147" s="592"/>
      <c r="E147" s="598"/>
      <c r="F147" s="591"/>
      <c r="G147" s="591"/>
      <c r="H147" s="599"/>
      <c r="I147" s="600"/>
      <c r="J147" s="600"/>
      <c r="K147" s="600"/>
      <c r="L147" s="592"/>
      <c r="M147" s="592"/>
      <c r="N147" s="592"/>
      <c r="O147" s="592"/>
      <c r="P147" s="591"/>
      <c r="Q147" s="592"/>
      <c r="R147" s="592"/>
      <c r="S147" s="592"/>
      <c r="T147" s="592"/>
      <c r="U147" s="591"/>
      <c r="V147" s="598"/>
      <c r="W147" s="592"/>
      <c r="X147" s="592"/>
      <c r="Y147" s="592"/>
      <c r="Z147" s="592"/>
      <c r="AA147" s="592"/>
      <c r="AB147" s="601"/>
      <c r="AC147" s="601"/>
      <c r="AD147" s="602"/>
      <c r="AE147" s="601"/>
      <c r="AF147" s="601"/>
      <c r="AG147" s="605"/>
      <c r="AH147" s="605"/>
      <c r="AI147" s="605"/>
      <c r="AJ147" s="605"/>
      <c r="AK147" s="656"/>
      <c r="AL147" s="605"/>
      <c r="AM147" s="605"/>
      <c r="AN147" s="605"/>
      <c r="AO147" s="605"/>
      <c r="AP147" s="605"/>
      <c r="AQ147" s="605"/>
      <c r="AR147" s="605"/>
      <c r="AS147" s="605"/>
      <c r="AT147" s="645"/>
      <c r="AU147" s="645"/>
      <c r="AV147" s="605"/>
      <c r="AW147" s="673"/>
      <c r="AX147" s="605"/>
      <c r="AY147" s="605"/>
      <c r="AZ147" s="645"/>
      <c r="BA147" s="645"/>
      <c r="BB147" s="605"/>
    </row>
    <row r="148" spans="1:54" ht="29.1" customHeight="1" thickBot="1" x14ac:dyDescent="0.3">
      <c r="A148" s="597"/>
      <c r="B148" s="592"/>
      <c r="C148" s="598"/>
      <c r="D148" s="592"/>
      <c r="E148" s="598"/>
      <c r="F148" s="591"/>
      <c r="G148" s="591"/>
      <c r="H148" s="599"/>
      <c r="I148" s="600"/>
      <c r="J148" s="600"/>
      <c r="K148" s="600"/>
      <c r="L148" s="592"/>
      <c r="M148" s="592"/>
      <c r="N148" s="592"/>
      <c r="O148" s="592"/>
      <c r="P148" s="591"/>
      <c r="Q148" s="592"/>
      <c r="R148" s="592"/>
      <c r="S148" s="592"/>
      <c r="T148" s="592"/>
      <c r="U148" s="591"/>
      <c r="V148" s="598"/>
      <c r="W148" s="592"/>
      <c r="X148" s="592"/>
      <c r="Y148" s="592"/>
      <c r="Z148" s="592"/>
      <c r="AA148" s="592"/>
      <c r="AB148" s="601"/>
      <c r="AC148" s="601"/>
      <c r="AD148" s="602"/>
      <c r="AE148" s="601"/>
      <c r="AF148" s="601"/>
      <c r="AG148" s="605"/>
      <c r="AH148" s="605"/>
      <c r="AI148" s="605"/>
      <c r="AJ148" s="605"/>
      <c r="AK148" s="656"/>
      <c r="AL148" s="605"/>
      <c r="AM148" s="605"/>
      <c r="AN148" s="605"/>
      <c r="AO148" s="605"/>
      <c r="AP148" s="605"/>
      <c r="AQ148" s="605"/>
      <c r="AR148" s="605"/>
      <c r="AS148" s="605"/>
      <c r="AT148" s="645"/>
      <c r="AU148" s="645"/>
      <c r="AV148" s="605"/>
      <c r="AW148" s="673"/>
      <c r="AX148" s="605"/>
      <c r="AY148" s="605"/>
      <c r="AZ148" s="645"/>
      <c r="BA148" s="645"/>
      <c r="BB148" s="605"/>
    </row>
    <row r="149" spans="1:54" ht="29.1" customHeight="1" thickBot="1" x14ac:dyDescent="0.3">
      <c r="A149" s="597"/>
      <c r="B149" s="592"/>
      <c r="C149" s="598"/>
      <c r="D149" s="592"/>
      <c r="E149" s="598"/>
      <c r="F149" s="591"/>
      <c r="G149" s="591"/>
      <c r="H149" s="599"/>
      <c r="I149" s="600"/>
      <c r="J149" s="600"/>
      <c r="K149" s="600"/>
      <c r="L149" s="592"/>
      <c r="M149" s="592"/>
      <c r="N149" s="592"/>
      <c r="O149" s="592"/>
      <c r="P149" s="591"/>
      <c r="Q149" s="592"/>
      <c r="R149" s="592"/>
      <c r="S149" s="592"/>
      <c r="T149" s="592"/>
      <c r="U149" s="591"/>
      <c r="V149" s="598"/>
      <c r="W149" s="592"/>
      <c r="X149" s="592"/>
      <c r="Y149" s="592"/>
      <c r="Z149" s="592"/>
      <c r="AA149" s="592"/>
      <c r="AB149" s="601"/>
      <c r="AC149" s="601"/>
      <c r="AD149" s="602"/>
      <c r="AE149" s="601"/>
      <c r="AF149" s="601"/>
      <c r="AG149" s="605"/>
      <c r="AH149" s="605"/>
      <c r="AI149" s="605"/>
      <c r="AJ149" s="605"/>
      <c r="AK149" s="656"/>
      <c r="AL149" s="605"/>
      <c r="AM149" s="605"/>
      <c r="AN149" s="605"/>
      <c r="AO149" s="605"/>
      <c r="AP149" s="605"/>
      <c r="AQ149" s="605"/>
      <c r="AR149" s="605"/>
      <c r="AS149" s="605"/>
      <c r="AT149" s="645"/>
      <c r="AU149" s="645"/>
      <c r="AV149" s="605"/>
      <c r="AW149" s="673"/>
      <c r="AX149" s="605"/>
      <c r="AY149" s="605"/>
      <c r="AZ149" s="645"/>
      <c r="BA149" s="645"/>
      <c r="BB149" s="605"/>
    </row>
    <row r="150" spans="1:54" ht="29.1" customHeight="1" thickBot="1" x14ac:dyDescent="0.3">
      <c r="A150" s="597"/>
      <c r="B150" s="592"/>
      <c r="C150" s="598"/>
      <c r="D150" s="592"/>
      <c r="E150" s="598"/>
      <c r="F150" s="591"/>
      <c r="G150" s="591"/>
      <c r="H150" s="599"/>
      <c r="I150" s="600"/>
      <c r="J150" s="600"/>
      <c r="K150" s="600"/>
      <c r="L150" s="592"/>
      <c r="M150" s="592"/>
      <c r="N150" s="592"/>
      <c r="O150" s="592"/>
      <c r="P150" s="591"/>
      <c r="Q150" s="592"/>
      <c r="R150" s="592"/>
      <c r="S150" s="592"/>
      <c r="T150" s="592"/>
      <c r="U150" s="591"/>
      <c r="V150" s="598"/>
      <c r="W150" s="592"/>
      <c r="X150" s="592"/>
      <c r="Y150" s="592"/>
      <c r="Z150" s="592"/>
      <c r="AA150" s="592"/>
      <c r="AB150" s="601"/>
      <c r="AC150" s="601"/>
      <c r="AD150" s="602"/>
      <c r="AE150" s="601"/>
      <c r="AF150" s="601"/>
      <c r="AG150" s="605"/>
      <c r="AH150" s="605"/>
      <c r="AI150" s="605"/>
      <c r="AJ150" s="605"/>
      <c r="AK150" s="656"/>
      <c r="AL150" s="605"/>
      <c r="AM150" s="605"/>
      <c r="AN150" s="605"/>
      <c r="AO150" s="605"/>
      <c r="AP150" s="605"/>
      <c r="AQ150" s="605"/>
      <c r="AR150" s="605"/>
      <c r="AS150" s="605"/>
      <c r="AT150" s="645"/>
      <c r="AU150" s="645"/>
      <c r="AV150" s="605"/>
      <c r="AW150" s="673"/>
      <c r="AX150" s="605"/>
      <c r="AY150" s="605"/>
      <c r="AZ150" s="645"/>
      <c r="BA150" s="645"/>
      <c r="BB150" s="605"/>
    </row>
    <row r="151" spans="1:54" ht="29.1" customHeight="1" thickBot="1" x14ac:dyDescent="0.3">
      <c r="A151" s="597"/>
      <c r="B151" s="592"/>
      <c r="C151" s="598"/>
      <c r="D151" s="592"/>
      <c r="E151" s="598"/>
      <c r="F151" s="591"/>
      <c r="G151" s="591"/>
      <c r="H151" s="599"/>
      <c r="I151" s="600"/>
      <c r="J151" s="600"/>
      <c r="K151" s="600"/>
      <c r="L151" s="592"/>
      <c r="M151" s="592"/>
      <c r="N151" s="592"/>
      <c r="O151" s="592"/>
      <c r="P151" s="591"/>
      <c r="Q151" s="592"/>
      <c r="R151" s="592"/>
      <c r="S151" s="592"/>
      <c r="T151" s="592"/>
      <c r="U151" s="591"/>
      <c r="V151" s="598"/>
      <c r="W151" s="592"/>
      <c r="X151" s="592"/>
      <c r="Y151" s="592"/>
      <c r="Z151" s="592"/>
      <c r="AA151" s="592"/>
      <c r="AB151" s="601"/>
      <c r="AC151" s="601"/>
      <c r="AD151" s="602"/>
      <c r="AE151" s="601"/>
      <c r="AF151" s="601"/>
      <c r="AG151" s="605"/>
      <c r="AH151" s="605"/>
      <c r="AI151" s="605"/>
      <c r="AJ151" s="605"/>
      <c r="AK151" s="656"/>
      <c r="AL151" s="605"/>
      <c r="AM151" s="605"/>
      <c r="AN151" s="605"/>
      <c r="AO151" s="605"/>
      <c r="AP151" s="605"/>
      <c r="AQ151" s="605"/>
      <c r="AR151" s="605"/>
      <c r="AS151" s="605"/>
      <c r="AT151" s="645"/>
      <c r="AU151" s="645"/>
      <c r="AV151" s="605"/>
      <c r="AW151" s="673"/>
      <c r="AX151" s="605"/>
      <c r="AY151" s="605"/>
      <c r="AZ151" s="645"/>
      <c r="BA151" s="645"/>
      <c r="BB151" s="605"/>
    </row>
    <row r="152" spans="1:54" ht="29.1" customHeight="1" thickBot="1" x14ac:dyDescent="0.3">
      <c r="A152" s="597"/>
      <c r="B152" s="592"/>
      <c r="C152" s="598"/>
      <c r="D152" s="592"/>
      <c r="E152" s="598"/>
      <c r="F152" s="591"/>
      <c r="G152" s="591"/>
      <c r="H152" s="599"/>
      <c r="I152" s="600"/>
      <c r="J152" s="600"/>
      <c r="K152" s="600"/>
      <c r="L152" s="592"/>
      <c r="M152" s="592"/>
      <c r="N152" s="592"/>
      <c r="O152" s="592"/>
      <c r="P152" s="591"/>
      <c r="Q152" s="592"/>
      <c r="R152" s="592"/>
      <c r="S152" s="592"/>
      <c r="T152" s="592"/>
      <c r="U152" s="591"/>
      <c r="V152" s="598"/>
      <c r="W152" s="592"/>
      <c r="X152" s="592"/>
      <c r="Y152" s="592"/>
      <c r="Z152" s="592"/>
      <c r="AA152" s="592"/>
      <c r="AB152" s="601"/>
      <c r="AC152" s="601"/>
      <c r="AD152" s="602"/>
      <c r="AE152" s="601"/>
      <c r="AF152" s="601"/>
      <c r="AG152" s="605"/>
      <c r="AH152" s="605"/>
      <c r="AI152" s="605"/>
      <c r="AJ152" s="605"/>
      <c r="AK152" s="656"/>
      <c r="AL152" s="605"/>
      <c r="AM152" s="605"/>
      <c r="AN152" s="605"/>
      <c r="AO152" s="605"/>
      <c r="AP152" s="605"/>
      <c r="AQ152" s="605"/>
      <c r="AR152" s="605"/>
      <c r="AS152" s="605"/>
      <c r="AT152" s="645"/>
      <c r="AU152" s="645"/>
      <c r="AV152" s="605"/>
      <c r="AW152" s="673"/>
      <c r="AX152" s="605"/>
      <c r="AY152" s="605"/>
      <c r="AZ152" s="645"/>
      <c r="BA152" s="645"/>
      <c r="BB152" s="605"/>
    </row>
    <row r="153" spans="1:54" ht="29.1" customHeight="1" thickBot="1" x14ac:dyDescent="0.3">
      <c r="A153" s="597"/>
      <c r="B153" s="592"/>
      <c r="C153" s="598"/>
      <c r="D153" s="592"/>
      <c r="E153" s="598"/>
      <c r="F153" s="591"/>
      <c r="G153" s="591"/>
      <c r="H153" s="599"/>
      <c r="I153" s="600"/>
      <c r="J153" s="600"/>
      <c r="K153" s="600"/>
      <c r="L153" s="592"/>
      <c r="M153" s="592"/>
      <c r="N153" s="592"/>
      <c r="O153" s="592"/>
      <c r="P153" s="591"/>
      <c r="Q153" s="592"/>
      <c r="R153" s="592"/>
      <c r="S153" s="592"/>
      <c r="T153" s="592"/>
      <c r="U153" s="591"/>
      <c r="V153" s="598"/>
      <c r="W153" s="592"/>
      <c r="X153" s="592"/>
      <c r="Y153" s="592"/>
      <c r="Z153" s="592"/>
      <c r="AA153" s="592"/>
      <c r="AB153" s="601"/>
      <c r="AC153" s="601"/>
      <c r="AD153" s="602"/>
      <c r="AE153" s="601"/>
      <c r="AF153" s="601"/>
      <c r="AG153" s="605"/>
      <c r="AH153" s="605"/>
      <c r="AI153" s="605"/>
      <c r="AJ153" s="605"/>
      <c r="AK153" s="656"/>
      <c r="AL153" s="605"/>
      <c r="AM153" s="605"/>
      <c r="AN153" s="605"/>
      <c r="AO153" s="605"/>
      <c r="AP153" s="605"/>
      <c r="AQ153" s="605"/>
      <c r="AR153" s="605"/>
      <c r="AS153" s="605"/>
      <c r="AT153" s="645"/>
      <c r="AU153" s="645"/>
      <c r="AV153" s="605"/>
      <c r="AW153" s="673"/>
      <c r="AX153" s="605"/>
      <c r="AY153" s="605"/>
      <c r="AZ153" s="645"/>
      <c r="BA153" s="645"/>
      <c r="BB153" s="605"/>
    </row>
    <row r="154" spans="1:54" ht="29.1" customHeight="1" thickBot="1" x14ac:dyDescent="0.3">
      <c r="A154" s="597"/>
      <c r="B154" s="592"/>
      <c r="C154" s="598"/>
      <c r="D154" s="592"/>
      <c r="E154" s="598"/>
      <c r="F154" s="591"/>
      <c r="G154" s="591"/>
      <c r="H154" s="599"/>
      <c r="I154" s="600"/>
      <c r="J154" s="600"/>
      <c r="K154" s="600"/>
      <c r="L154" s="592"/>
      <c r="M154" s="592"/>
      <c r="N154" s="592"/>
      <c r="O154" s="592"/>
      <c r="P154" s="591"/>
      <c r="Q154" s="592"/>
      <c r="R154" s="592"/>
      <c r="S154" s="592"/>
      <c r="T154" s="592"/>
      <c r="U154" s="591"/>
      <c r="V154" s="598"/>
      <c r="W154" s="592"/>
      <c r="X154" s="592"/>
      <c r="Y154" s="592"/>
      <c r="Z154" s="592"/>
      <c r="AA154" s="592"/>
      <c r="AB154" s="601"/>
      <c r="AC154" s="601"/>
      <c r="AD154" s="602"/>
      <c r="AE154" s="601"/>
      <c r="AF154" s="601"/>
      <c r="AG154" s="605"/>
      <c r="AH154" s="605"/>
      <c r="AI154" s="605"/>
      <c r="AJ154" s="605"/>
      <c r="AK154" s="656"/>
      <c r="AL154" s="605"/>
      <c r="AM154" s="605"/>
      <c r="AN154" s="605"/>
      <c r="AO154" s="605"/>
      <c r="AP154" s="605"/>
      <c r="AQ154" s="605"/>
      <c r="AR154" s="605"/>
      <c r="AS154" s="605"/>
      <c r="AT154" s="645"/>
      <c r="AU154" s="645"/>
      <c r="AV154" s="605"/>
      <c r="AW154" s="673"/>
      <c r="AX154" s="605"/>
      <c r="AY154" s="605"/>
      <c r="AZ154" s="645"/>
      <c r="BA154" s="645"/>
      <c r="BB154" s="605"/>
    </row>
    <row r="155" spans="1:54" ht="29.1" customHeight="1" thickBot="1" x14ac:dyDescent="0.3">
      <c r="A155" s="597"/>
      <c r="B155" s="592"/>
      <c r="C155" s="598"/>
      <c r="D155" s="592"/>
      <c r="E155" s="598"/>
      <c r="F155" s="591"/>
      <c r="G155" s="591"/>
      <c r="H155" s="599"/>
      <c r="I155" s="600"/>
      <c r="J155" s="600"/>
      <c r="K155" s="600"/>
      <c r="L155" s="592"/>
      <c r="M155" s="592"/>
      <c r="N155" s="592"/>
      <c r="O155" s="592"/>
      <c r="P155" s="591"/>
      <c r="Q155" s="592"/>
      <c r="R155" s="592"/>
      <c r="S155" s="592"/>
      <c r="T155" s="592"/>
      <c r="U155" s="591"/>
      <c r="V155" s="598"/>
      <c r="W155" s="592"/>
      <c r="X155" s="592"/>
      <c r="Y155" s="592"/>
      <c r="Z155" s="592"/>
      <c r="AA155" s="592"/>
      <c r="AB155" s="601"/>
      <c r="AC155" s="601"/>
      <c r="AD155" s="602"/>
      <c r="AE155" s="601"/>
      <c r="AF155" s="601"/>
      <c r="AG155" s="605"/>
      <c r="AH155" s="605"/>
      <c r="AI155" s="605"/>
      <c r="AJ155" s="605"/>
      <c r="AK155" s="656"/>
      <c r="AL155" s="605"/>
      <c r="AM155" s="605"/>
      <c r="AN155" s="605"/>
      <c r="AO155" s="605"/>
      <c r="AP155" s="605"/>
      <c r="AQ155" s="605"/>
      <c r="AR155" s="605"/>
      <c r="AS155" s="605"/>
      <c r="AT155" s="645"/>
      <c r="AU155" s="645"/>
      <c r="AV155" s="605"/>
      <c r="AW155" s="673"/>
      <c r="AX155" s="605"/>
      <c r="AY155" s="605"/>
      <c r="AZ155" s="645"/>
      <c r="BA155" s="645"/>
      <c r="BB155" s="605"/>
    </row>
    <row r="156" spans="1:54" ht="29.1" customHeight="1" thickBot="1" x14ac:dyDescent="0.3">
      <c r="A156" s="597"/>
      <c r="B156" s="592"/>
      <c r="C156" s="598"/>
      <c r="D156" s="592"/>
      <c r="E156" s="598"/>
      <c r="F156" s="591"/>
      <c r="G156" s="591"/>
      <c r="H156" s="599"/>
      <c r="I156" s="600"/>
      <c r="J156" s="600"/>
      <c r="K156" s="600"/>
      <c r="L156" s="592"/>
      <c r="M156" s="592"/>
      <c r="N156" s="592"/>
      <c r="O156" s="592"/>
      <c r="P156" s="591"/>
      <c r="Q156" s="592"/>
      <c r="R156" s="592"/>
      <c r="S156" s="592"/>
      <c r="T156" s="592"/>
      <c r="U156" s="591"/>
      <c r="V156" s="598"/>
      <c r="W156" s="592"/>
      <c r="X156" s="592"/>
      <c r="Y156" s="592"/>
      <c r="Z156" s="592"/>
      <c r="AA156" s="592"/>
      <c r="AB156" s="601"/>
      <c r="AC156" s="601"/>
      <c r="AD156" s="602"/>
      <c r="AE156" s="601"/>
      <c r="AF156" s="601"/>
      <c r="AG156" s="605"/>
      <c r="AH156" s="605"/>
      <c r="AI156" s="605"/>
      <c r="AJ156" s="605"/>
      <c r="AK156" s="656"/>
      <c r="AL156" s="605"/>
      <c r="AM156" s="605"/>
      <c r="AN156" s="605"/>
      <c r="AO156" s="605"/>
      <c r="AP156" s="605"/>
      <c r="AQ156" s="605"/>
      <c r="AR156" s="605"/>
      <c r="AS156" s="605"/>
      <c r="AT156" s="645"/>
      <c r="AU156" s="645"/>
      <c r="AV156" s="605"/>
      <c r="AW156" s="673"/>
      <c r="AX156" s="605"/>
      <c r="AY156" s="605"/>
      <c r="AZ156" s="645"/>
      <c r="BA156" s="645"/>
      <c r="BB156" s="605"/>
    </row>
    <row r="157" spans="1:54" ht="29.1" customHeight="1" thickBot="1" x14ac:dyDescent="0.3">
      <c r="A157" s="597"/>
      <c r="B157" s="592"/>
      <c r="C157" s="598"/>
      <c r="D157" s="592"/>
      <c r="E157" s="598"/>
      <c r="F157" s="591"/>
      <c r="G157" s="591"/>
      <c r="H157" s="599"/>
      <c r="I157" s="600"/>
      <c r="J157" s="600"/>
      <c r="K157" s="600"/>
      <c r="L157" s="592"/>
      <c r="M157" s="592"/>
      <c r="N157" s="592"/>
      <c r="O157" s="592"/>
      <c r="P157" s="591"/>
      <c r="Q157" s="592"/>
      <c r="R157" s="592"/>
      <c r="S157" s="592"/>
      <c r="T157" s="592"/>
      <c r="U157" s="591"/>
      <c r="V157" s="598"/>
      <c r="W157" s="592"/>
      <c r="X157" s="592"/>
      <c r="Y157" s="592"/>
      <c r="Z157" s="592"/>
      <c r="AA157" s="592"/>
      <c r="AB157" s="601"/>
      <c r="AC157" s="601"/>
      <c r="AD157" s="602"/>
      <c r="AE157" s="601"/>
      <c r="AF157" s="601"/>
      <c r="AG157" s="605"/>
      <c r="AH157" s="605"/>
      <c r="AI157" s="605"/>
      <c r="AJ157" s="605"/>
      <c r="AK157" s="656"/>
      <c r="AL157" s="605"/>
      <c r="AM157" s="605"/>
      <c r="AN157" s="605"/>
      <c r="AO157" s="605"/>
      <c r="AP157" s="605"/>
      <c r="AQ157" s="605"/>
      <c r="AR157" s="605"/>
      <c r="AS157" s="605"/>
      <c r="AT157" s="645"/>
      <c r="AU157" s="645"/>
      <c r="AV157" s="605"/>
      <c r="AW157" s="673"/>
      <c r="AX157" s="605"/>
      <c r="AY157" s="605"/>
      <c r="AZ157" s="645"/>
      <c r="BA157" s="645"/>
      <c r="BB157" s="605"/>
    </row>
    <row r="158" spans="1:54" ht="29.1" customHeight="1" thickBot="1" x14ac:dyDescent="0.3">
      <c r="A158" s="597"/>
      <c r="B158" s="592"/>
      <c r="C158" s="598"/>
      <c r="D158" s="592"/>
      <c r="E158" s="598"/>
      <c r="F158" s="591"/>
      <c r="G158" s="591"/>
      <c r="H158" s="599"/>
      <c r="I158" s="600"/>
      <c r="J158" s="600"/>
      <c r="K158" s="600"/>
      <c r="L158" s="592"/>
      <c r="M158" s="592"/>
      <c r="N158" s="592"/>
      <c r="O158" s="592"/>
      <c r="P158" s="591"/>
      <c r="Q158" s="592"/>
      <c r="R158" s="592"/>
      <c r="S158" s="592"/>
      <c r="T158" s="592"/>
      <c r="U158" s="591"/>
      <c r="V158" s="598"/>
      <c r="W158" s="592"/>
      <c r="X158" s="592"/>
      <c r="Y158" s="592"/>
      <c r="Z158" s="592"/>
      <c r="AA158" s="592"/>
      <c r="AB158" s="601"/>
      <c r="AC158" s="601"/>
      <c r="AD158" s="602"/>
      <c r="AE158" s="601"/>
      <c r="AF158" s="601"/>
      <c r="AG158" s="605"/>
      <c r="AH158" s="605"/>
      <c r="AI158" s="605"/>
      <c r="AJ158" s="605"/>
      <c r="AK158" s="656"/>
      <c r="AL158" s="605"/>
      <c r="AM158" s="605"/>
      <c r="AN158" s="605"/>
      <c r="AO158" s="605"/>
      <c r="AP158" s="605"/>
      <c r="AQ158" s="605"/>
      <c r="AR158" s="605"/>
      <c r="AS158" s="605"/>
      <c r="AT158" s="645"/>
      <c r="AU158" s="645"/>
      <c r="AV158" s="605"/>
      <c r="AW158" s="673"/>
      <c r="AX158" s="605"/>
      <c r="AY158" s="605"/>
      <c r="AZ158" s="645"/>
      <c r="BA158" s="645"/>
      <c r="BB158" s="605"/>
    </row>
    <row r="159" spans="1:54" ht="29.1" customHeight="1" thickBot="1" x14ac:dyDescent="0.3">
      <c r="A159" s="597"/>
      <c r="B159" s="592"/>
      <c r="C159" s="598"/>
      <c r="D159" s="592"/>
      <c r="E159" s="598"/>
      <c r="F159" s="591"/>
      <c r="G159" s="591"/>
      <c r="H159" s="599"/>
      <c r="I159" s="600"/>
      <c r="J159" s="600"/>
      <c r="K159" s="600"/>
      <c r="L159" s="592"/>
      <c r="M159" s="592"/>
      <c r="N159" s="592"/>
      <c r="O159" s="592"/>
      <c r="P159" s="591"/>
      <c r="Q159" s="592"/>
      <c r="R159" s="592"/>
      <c r="S159" s="592"/>
      <c r="T159" s="592"/>
      <c r="U159" s="591"/>
      <c r="V159" s="598"/>
      <c r="W159" s="592"/>
      <c r="X159" s="592"/>
      <c r="Y159" s="592"/>
      <c r="Z159" s="592"/>
      <c r="AA159" s="592"/>
      <c r="AB159" s="601"/>
      <c r="AC159" s="601"/>
      <c r="AD159" s="602"/>
      <c r="AE159" s="601"/>
      <c r="AF159" s="601"/>
      <c r="AG159" s="605"/>
      <c r="AH159" s="605"/>
      <c r="AI159" s="605"/>
      <c r="AJ159" s="605"/>
      <c r="AK159" s="656"/>
      <c r="AL159" s="605"/>
      <c r="AM159" s="605"/>
      <c r="AN159" s="605"/>
      <c r="AO159" s="605"/>
      <c r="AP159" s="605"/>
      <c r="AQ159" s="605"/>
      <c r="AR159" s="605"/>
      <c r="AS159" s="605"/>
      <c r="AT159" s="645"/>
      <c r="AU159" s="645"/>
      <c r="AV159" s="605"/>
      <c r="AW159" s="673"/>
      <c r="AX159" s="605"/>
      <c r="AY159" s="605"/>
      <c r="AZ159" s="645"/>
      <c r="BA159" s="645"/>
      <c r="BB159" s="605"/>
    </row>
    <row r="160" spans="1:54" ht="29.1" customHeight="1" thickBot="1" x14ac:dyDescent="0.3">
      <c r="A160" s="597"/>
      <c r="B160" s="592"/>
      <c r="C160" s="598"/>
      <c r="D160" s="592"/>
      <c r="E160" s="598"/>
      <c r="F160" s="591"/>
      <c r="G160" s="591"/>
      <c r="H160" s="599"/>
      <c r="I160" s="600"/>
      <c r="J160" s="600"/>
      <c r="K160" s="600"/>
      <c r="L160" s="592"/>
      <c r="M160" s="592"/>
      <c r="N160" s="592"/>
      <c r="O160" s="592"/>
      <c r="P160" s="591"/>
      <c r="Q160" s="592"/>
      <c r="R160" s="592"/>
      <c r="S160" s="592"/>
      <c r="T160" s="592"/>
      <c r="U160" s="591"/>
      <c r="V160" s="598"/>
      <c r="W160" s="592"/>
      <c r="X160" s="592"/>
      <c r="Y160" s="592"/>
      <c r="Z160" s="592"/>
      <c r="AA160" s="592"/>
      <c r="AB160" s="601"/>
      <c r="AC160" s="601"/>
      <c r="AD160" s="602"/>
      <c r="AE160" s="601"/>
      <c r="AF160" s="601"/>
      <c r="AG160" s="605"/>
      <c r="AH160" s="605"/>
      <c r="AI160" s="605"/>
      <c r="AJ160" s="605"/>
      <c r="AK160" s="656"/>
      <c r="AL160" s="605"/>
      <c r="AM160" s="605"/>
      <c r="AN160" s="605"/>
      <c r="AO160" s="605"/>
      <c r="AP160" s="605"/>
      <c r="AQ160" s="605"/>
      <c r="AR160" s="605"/>
      <c r="AS160" s="605"/>
      <c r="AT160" s="645"/>
      <c r="AU160" s="645"/>
      <c r="AV160" s="605"/>
      <c r="AW160" s="673"/>
      <c r="AX160" s="605"/>
      <c r="AY160" s="605"/>
      <c r="AZ160" s="645"/>
      <c r="BA160" s="645"/>
      <c r="BB160" s="605"/>
    </row>
    <row r="161" spans="1:54" ht="29.1" customHeight="1" thickBot="1" x14ac:dyDescent="0.3">
      <c r="A161" s="597"/>
      <c r="B161" s="592"/>
      <c r="C161" s="598"/>
      <c r="D161" s="592"/>
      <c r="E161" s="598"/>
      <c r="F161" s="591"/>
      <c r="G161" s="591"/>
      <c r="H161" s="599"/>
      <c r="I161" s="600"/>
      <c r="J161" s="600"/>
      <c r="K161" s="600"/>
      <c r="L161" s="592"/>
      <c r="M161" s="592"/>
      <c r="N161" s="592"/>
      <c r="O161" s="592"/>
      <c r="P161" s="591"/>
      <c r="Q161" s="592"/>
      <c r="R161" s="592"/>
      <c r="S161" s="592"/>
      <c r="T161" s="592"/>
      <c r="U161" s="591"/>
      <c r="V161" s="598"/>
      <c r="W161" s="592"/>
      <c r="X161" s="592"/>
      <c r="Y161" s="592"/>
      <c r="Z161" s="592"/>
      <c r="AA161" s="592"/>
      <c r="AB161" s="601"/>
      <c r="AC161" s="601"/>
      <c r="AD161" s="602"/>
      <c r="AE161" s="601"/>
      <c r="AF161" s="601"/>
      <c r="AG161" s="605"/>
      <c r="AH161" s="605"/>
      <c r="AI161" s="605"/>
      <c r="AJ161" s="605"/>
      <c r="AK161" s="656"/>
      <c r="AL161" s="605"/>
      <c r="AM161" s="605"/>
      <c r="AN161" s="605"/>
      <c r="AO161" s="605"/>
      <c r="AP161" s="605"/>
      <c r="AQ161" s="605"/>
      <c r="AR161" s="605"/>
      <c r="AS161" s="605"/>
      <c r="AT161" s="645"/>
      <c r="AU161" s="645"/>
      <c r="AV161" s="605"/>
      <c r="AW161" s="673"/>
      <c r="AX161" s="605"/>
      <c r="AY161" s="605"/>
      <c r="AZ161" s="645"/>
      <c r="BA161" s="645"/>
      <c r="BB161" s="605"/>
    </row>
    <row r="162" spans="1:54" ht="29.1" customHeight="1" thickBot="1" x14ac:dyDescent="0.3">
      <c r="A162" s="597"/>
      <c r="B162" s="592"/>
      <c r="C162" s="598"/>
      <c r="D162" s="592"/>
      <c r="E162" s="598"/>
      <c r="F162" s="591"/>
      <c r="G162" s="591"/>
      <c r="H162" s="599"/>
      <c r="I162" s="600"/>
      <c r="J162" s="600"/>
      <c r="K162" s="600"/>
      <c r="L162" s="592"/>
      <c r="M162" s="592"/>
      <c r="N162" s="592"/>
      <c r="O162" s="592"/>
      <c r="P162" s="591"/>
      <c r="Q162" s="592"/>
      <c r="R162" s="592"/>
      <c r="S162" s="592"/>
      <c r="T162" s="592"/>
      <c r="U162" s="591"/>
      <c r="V162" s="598"/>
      <c r="W162" s="592"/>
      <c r="X162" s="592"/>
      <c r="Y162" s="592"/>
      <c r="Z162" s="592"/>
      <c r="AA162" s="592"/>
      <c r="AB162" s="601"/>
      <c r="AC162" s="601"/>
      <c r="AD162" s="602"/>
      <c r="AE162" s="601"/>
      <c r="AF162" s="601"/>
      <c r="AG162" s="605"/>
      <c r="AH162" s="605"/>
      <c r="AI162" s="605"/>
      <c r="AJ162" s="605"/>
      <c r="AK162" s="656"/>
      <c r="AL162" s="605"/>
      <c r="AM162" s="605"/>
      <c r="AN162" s="605"/>
      <c r="AO162" s="605"/>
      <c r="AP162" s="605"/>
      <c r="AQ162" s="605"/>
      <c r="AR162" s="605"/>
      <c r="AS162" s="605"/>
      <c r="AT162" s="645"/>
      <c r="AU162" s="645"/>
      <c r="AV162" s="605"/>
      <c r="AW162" s="673"/>
      <c r="AX162" s="605"/>
      <c r="AY162" s="605"/>
      <c r="AZ162" s="645"/>
      <c r="BA162" s="645"/>
      <c r="BB162" s="605"/>
    </row>
    <row r="163" spans="1:54" ht="29.1" customHeight="1" thickBot="1" x14ac:dyDescent="0.3">
      <c r="A163" s="597"/>
      <c r="B163" s="592"/>
      <c r="C163" s="598"/>
      <c r="D163" s="592"/>
      <c r="E163" s="598"/>
      <c r="F163" s="591"/>
      <c r="G163" s="591"/>
      <c r="H163" s="599"/>
      <c r="I163" s="600"/>
      <c r="J163" s="600"/>
      <c r="K163" s="600"/>
      <c r="L163" s="592"/>
      <c r="M163" s="592"/>
      <c r="N163" s="592"/>
      <c r="O163" s="592"/>
      <c r="P163" s="591"/>
      <c r="Q163" s="592"/>
      <c r="R163" s="592"/>
      <c r="S163" s="592"/>
      <c r="T163" s="592"/>
      <c r="U163" s="591"/>
      <c r="V163" s="598"/>
      <c r="W163" s="592"/>
      <c r="X163" s="592"/>
      <c r="Y163" s="592"/>
      <c r="Z163" s="592"/>
      <c r="AA163" s="592"/>
      <c r="AB163" s="601"/>
      <c r="AC163" s="601"/>
      <c r="AD163" s="602"/>
      <c r="AE163" s="601"/>
      <c r="AF163" s="601"/>
      <c r="AG163" s="605"/>
      <c r="AH163" s="605"/>
      <c r="AI163" s="605"/>
      <c r="AJ163" s="605"/>
      <c r="AK163" s="656"/>
      <c r="AL163" s="605"/>
      <c r="AM163" s="605"/>
      <c r="AN163" s="605"/>
      <c r="AO163" s="605"/>
      <c r="AP163" s="605"/>
      <c r="AQ163" s="605"/>
      <c r="AR163" s="605"/>
      <c r="AS163" s="605"/>
      <c r="AT163" s="645"/>
      <c r="AU163" s="645"/>
      <c r="AV163" s="605"/>
      <c r="AW163" s="673"/>
      <c r="AX163" s="605"/>
      <c r="AY163" s="605"/>
      <c r="AZ163" s="645"/>
      <c r="BA163" s="645"/>
      <c r="BB163" s="605"/>
    </row>
    <row r="164" spans="1:54" ht="29.1" customHeight="1" thickBot="1" x14ac:dyDescent="0.3">
      <c r="A164" s="597"/>
      <c r="B164" s="592"/>
      <c r="C164" s="598"/>
      <c r="D164" s="592"/>
      <c r="E164" s="598"/>
      <c r="F164" s="591"/>
      <c r="G164" s="591"/>
      <c r="H164" s="599"/>
      <c r="I164" s="600"/>
      <c r="J164" s="600"/>
      <c r="K164" s="600"/>
      <c r="L164" s="592"/>
      <c r="M164" s="592"/>
      <c r="N164" s="592"/>
      <c r="O164" s="592"/>
      <c r="P164" s="591"/>
      <c r="Q164" s="592"/>
      <c r="R164" s="592"/>
      <c r="S164" s="592"/>
      <c r="T164" s="592"/>
      <c r="U164" s="591"/>
      <c r="V164" s="598"/>
      <c r="W164" s="592"/>
      <c r="X164" s="592"/>
      <c r="Y164" s="592"/>
      <c r="Z164" s="592"/>
      <c r="AA164" s="592"/>
      <c r="AB164" s="601"/>
      <c r="AC164" s="601"/>
      <c r="AD164" s="602"/>
      <c r="AE164" s="601"/>
      <c r="AF164" s="601"/>
      <c r="AG164" s="605"/>
      <c r="AH164" s="605"/>
      <c r="AI164" s="605"/>
      <c r="AJ164" s="605"/>
      <c r="AK164" s="656"/>
      <c r="AL164" s="605"/>
      <c r="AM164" s="605"/>
      <c r="AN164" s="605"/>
      <c r="AO164" s="605"/>
      <c r="AP164" s="605"/>
      <c r="AQ164" s="605"/>
      <c r="AR164" s="605"/>
      <c r="AS164" s="605"/>
      <c r="AT164" s="645"/>
      <c r="AU164" s="645"/>
      <c r="AV164" s="605"/>
      <c r="AW164" s="673"/>
      <c r="AX164" s="605"/>
      <c r="AY164" s="605"/>
      <c r="AZ164" s="645"/>
      <c r="BA164" s="645"/>
      <c r="BB164" s="605"/>
    </row>
    <row r="165" spans="1:54" ht="29.1" customHeight="1" thickBot="1" x14ac:dyDescent="0.3">
      <c r="A165" s="597"/>
      <c r="B165" s="592"/>
      <c r="C165" s="598"/>
      <c r="D165" s="592"/>
      <c r="E165" s="598"/>
      <c r="F165" s="591"/>
      <c r="G165" s="591"/>
      <c r="H165" s="599"/>
      <c r="I165" s="600"/>
      <c r="J165" s="600"/>
      <c r="K165" s="600"/>
      <c r="L165" s="592"/>
      <c r="M165" s="592"/>
      <c r="N165" s="592"/>
      <c r="O165" s="592"/>
      <c r="P165" s="591"/>
      <c r="Q165" s="592"/>
      <c r="R165" s="592"/>
      <c r="S165" s="592"/>
      <c r="T165" s="592"/>
      <c r="U165" s="591"/>
      <c r="V165" s="598"/>
      <c r="W165" s="592"/>
      <c r="X165" s="592"/>
      <c r="Y165" s="592"/>
      <c r="Z165" s="592"/>
      <c r="AA165" s="592"/>
      <c r="AB165" s="601"/>
      <c r="AC165" s="601"/>
      <c r="AD165" s="602"/>
      <c r="AE165" s="601"/>
      <c r="AF165" s="601"/>
      <c r="AG165" s="605"/>
      <c r="AH165" s="605"/>
      <c r="AI165" s="605"/>
      <c r="AJ165" s="605"/>
      <c r="AK165" s="656"/>
      <c r="AL165" s="605"/>
      <c r="AM165" s="605"/>
      <c r="AN165" s="605"/>
      <c r="AO165" s="605"/>
      <c r="AP165" s="605"/>
      <c r="AQ165" s="605"/>
      <c r="AR165" s="605"/>
      <c r="AS165" s="605"/>
      <c r="AT165" s="645"/>
      <c r="AU165" s="645"/>
      <c r="AV165" s="605"/>
      <c r="AW165" s="673"/>
      <c r="AX165" s="605"/>
      <c r="AY165" s="605"/>
      <c r="AZ165" s="645"/>
      <c r="BA165" s="645"/>
      <c r="BB165" s="605"/>
    </row>
    <row r="166" spans="1:54" ht="29.1" customHeight="1" thickBot="1" x14ac:dyDescent="0.3">
      <c r="A166" s="597"/>
      <c r="B166" s="592"/>
      <c r="C166" s="598"/>
      <c r="D166" s="592"/>
      <c r="E166" s="598"/>
      <c r="F166" s="591"/>
      <c r="G166" s="591"/>
      <c r="H166" s="599"/>
      <c r="I166" s="600"/>
      <c r="J166" s="600"/>
      <c r="K166" s="600"/>
      <c r="L166" s="592"/>
      <c r="M166" s="592"/>
      <c r="N166" s="592"/>
      <c r="O166" s="592"/>
      <c r="P166" s="591"/>
      <c r="Q166" s="592"/>
      <c r="R166" s="592"/>
      <c r="S166" s="592"/>
      <c r="T166" s="592"/>
      <c r="U166" s="591"/>
      <c r="V166" s="598"/>
      <c r="W166" s="592"/>
      <c r="X166" s="592"/>
      <c r="Y166" s="592"/>
      <c r="Z166" s="592"/>
      <c r="AA166" s="592"/>
      <c r="AB166" s="601"/>
      <c r="AC166" s="601"/>
      <c r="AD166" s="602"/>
      <c r="AE166" s="601"/>
      <c r="AF166" s="601"/>
      <c r="AG166" s="605"/>
      <c r="AH166" s="605"/>
      <c r="AI166" s="605"/>
      <c r="AJ166" s="605"/>
      <c r="AK166" s="656"/>
      <c r="AL166" s="605"/>
      <c r="AM166" s="605"/>
      <c r="AN166" s="605"/>
      <c r="AO166" s="605"/>
      <c r="AP166" s="605"/>
      <c r="AQ166" s="605"/>
      <c r="AR166" s="605"/>
      <c r="AS166" s="605"/>
      <c r="AT166" s="645"/>
      <c r="AU166" s="645"/>
      <c r="AV166" s="605"/>
      <c r="AW166" s="673"/>
      <c r="AX166" s="605"/>
      <c r="AY166" s="605"/>
      <c r="AZ166" s="645"/>
      <c r="BA166" s="645"/>
      <c r="BB166" s="605"/>
    </row>
    <row r="167" spans="1:54" ht="29.1" customHeight="1" thickBot="1" x14ac:dyDescent="0.3">
      <c r="A167" s="597"/>
      <c r="B167" s="592"/>
      <c r="C167" s="598"/>
      <c r="D167" s="592"/>
      <c r="E167" s="598"/>
      <c r="F167" s="591"/>
      <c r="G167" s="591"/>
      <c r="H167" s="599"/>
      <c r="I167" s="600"/>
      <c r="J167" s="600"/>
      <c r="K167" s="600"/>
      <c r="L167" s="592"/>
      <c r="M167" s="592"/>
      <c r="N167" s="592"/>
      <c r="O167" s="592"/>
      <c r="P167" s="591"/>
      <c r="Q167" s="592"/>
      <c r="R167" s="592"/>
      <c r="S167" s="592"/>
      <c r="T167" s="592"/>
      <c r="U167" s="591"/>
      <c r="V167" s="598"/>
      <c r="W167" s="592"/>
      <c r="X167" s="592"/>
      <c r="Y167" s="592"/>
      <c r="Z167" s="592"/>
      <c r="AA167" s="592"/>
      <c r="AB167" s="601"/>
      <c r="AC167" s="601"/>
      <c r="AD167" s="602"/>
      <c r="AE167" s="601"/>
      <c r="AF167" s="601"/>
      <c r="AG167" s="605"/>
      <c r="AH167" s="605"/>
      <c r="AI167" s="605"/>
      <c r="AJ167" s="605"/>
      <c r="AK167" s="656"/>
      <c r="AL167" s="605"/>
      <c r="AM167" s="605"/>
      <c r="AN167" s="605"/>
      <c r="AO167" s="605"/>
      <c r="AP167" s="605"/>
      <c r="AQ167" s="605"/>
      <c r="AR167" s="605"/>
      <c r="AS167" s="605"/>
      <c r="AT167" s="645"/>
      <c r="AU167" s="645"/>
      <c r="AV167" s="605"/>
      <c r="AW167" s="673"/>
      <c r="AX167" s="605"/>
      <c r="AY167" s="605"/>
      <c r="AZ167" s="645"/>
      <c r="BA167" s="645"/>
      <c r="BB167" s="605"/>
    </row>
    <row r="168" spans="1:54" ht="29.1" customHeight="1" thickBot="1" x14ac:dyDescent="0.3">
      <c r="A168" s="597"/>
      <c r="B168" s="592"/>
      <c r="C168" s="598"/>
      <c r="D168" s="592"/>
      <c r="E168" s="598"/>
      <c r="F168" s="591"/>
      <c r="G168" s="591"/>
      <c r="H168" s="599"/>
      <c r="I168" s="600"/>
      <c r="J168" s="600"/>
      <c r="K168" s="600"/>
      <c r="L168" s="592"/>
      <c r="M168" s="592"/>
      <c r="N168" s="592"/>
      <c r="O168" s="592"/>
      <c r="P168" s="591"/>
      <c r="Q168" s="592"/>
      <c r="R168" s="592"/>
      <c r="S168" s="592"/>
      <c r="T168" s="592"/>
      <c r="U168" s="591"/>
      <c r="V168" s="598"/>
      <c r="W168" s="592"/>
      <c r="X168" s="592"/>
      <c r="Y168" s="592"/>
      <c r="Z168" s="592"/>
      <c r="AA168" s="592"/>
      <c r="AB168" s="601"/>
      <c r="AC168" s="601"/>
      <c r="AD168" s="602"/>
      <c r="AE168" s="601"/>
      <c r="AF168" s="601"/>
      <c r="AG168" s="605"/>
      <c r="AH168" s="605"/>
      <c r="AI168" s="605"/>
      <c r="AJ168" s="605"/>
      <c r="AK168" s="656"/>
      <c r="AL168" s="605"/>
      <c r="AM168" s="605"/>
      <c r="AN168" s="605"/>
      <c r="AO168" s="605"/>
      <c r="AP168" s="605"/>
      <c r="AQ168" s="605"/>
      <c r="AR168" s="605"/>
      <c r="AS168" s="605"/>
      <c r="AT168" s="645"/>
      <c r="AU168" s="645"/>
      <c r="AV168" s="605"/>
      <c r="AW168" s="673"/>
      <c r="AX168" s="605"/>
      <c r="AY168" s="605"/>
      <c r="AZ168" s="645"/>
      <c r="BA168" s="645"/>
      <c r="BB168" s="605"/>
    </row>
    <row r="169" spans="1:54" ht="29.1" customHeight="1" thickBot="1" x14ac:dyDescent="0.3">
      <c r="A169" s="597"/>
      <c r="B169" s="592"/>
      <c r="C169" s="598"/>
      <c r="D169" s="592"/>
      <c r="E169" s="598"/>
      <c r="F169" s="591"/>
      <c r="G169" s="591"/>
      <c r="H169" s="599"/>
      <c r="I169" s="600"/>
      <c r="J169" s="600"/>
      <c r="K169" s="600"/>
      <c r="L169" s="592"/>
      <c r="M169" s="592"/>
      <c r="N169" s="592"/>
      <c r="O169" s="592"/>
      <c r="P169" s="591"/>
      <c r="Q169" s="592"/>
      <c r="R169" s="592"/>
      <c r="S169" s="592"/>
      <c r="T169" s="592"/>
      <c r="U169" s="591"/>
      <c r="V169" s="598"/>
      <c r="W169" s="592"/>
      <c r="X169" s="592"/>
      <c r="Y169" s="592"/>
      <c r="Z169" s="592"/>
      <c r="AA169" s="592"/>
      <c r="AB169" s="601"/>
      <c r="AC169" s="601"/>
      <c r="AD169" s="602"/>
      <c r="AE169" s="601"/>
      <c r="AF169" s="601"/>
      <c r="AG169" s="605"/>
      <c r="AH169" s="605"/>
      <c r="AI169" s="605"/>
      <c r="AJ169" s="605"/>
      <c r="AK169" s="656"/>
      <c r="AL169" s="605"/>
      <c r="AM169" s="605"/>
      <c r="AN169" s="605"/>
      <c r="AO169" s="605"/>
      <c r="AP169" s="605"/>
      <c r="AQ169" s="605"/>
      <c r="AR169" s="605"/>
      <c r="AS169" s="605"/>
      <c r="AT169" s="645"/>
      <c r="AU169" s="645"/>
      <c r="AV169" s="605"/>
      <c r="AW169" s="673"/>
      <c r="AX169" s="605"/>
      <c r="AY169" s="605"/>
      <c r="AZ169" s="645"/>
      <c r="BA169" s="645"/>
      <c r="BB169" s="605"/>
    </row>
    <row r="170" spans="1:54" ht="29.1" customHeight="1" thickBot="1" x14ac:dyDescent="0.3">
      <c r="A170" s="597"/>
      <c r="B170" s="592"/>
      <c r="C170" s="598"/>
      <c r="D170" s="592"/>
      <c r="E170" s="598"/>
      <c r="F170" s="591"/>
      <c r="G170" s="591"/>
      <c r="H170" s="599"/>
      <c r="I170" s="600"/>
      <c r="J170" s="600"/>
      <c r="K170" s="600"/>
      <c r="L170" s="592"/>
      <c r="M170" s="592"/>
      <c r="N170" s="592"/>
      <c r="O170" s="592"/>
      <c r="P170" s="591"/>
      <c r="Q170" s="592"/>
      <c r="R170" s="592"/>
      <c r="S170" s="592"/>
      <c r="T170" s="592"/>
      <c r="U170" s="591"/>
      <c r="V170" s="598"/>
      <c r="W170" s="592"/>
      <c r="X170" s="592"/>
      <c r="Y170" s="592"/>
      <c r="Z170" s="592"/>
      <c r="AA170" s="592"/>
      <c r="AB170" s="601"/>
      <c r="AC170" s="601"/>
      <c r="AD170" s="602"/>
      <c r="AE170" s="601"/>
      <c r="AF170" s="601"/>
      <c r="AG170" s="605"/>
      <c r="AH170" s="605"/>
      <c r="AI170" s="605"/>
      <c r="AJ170" s="605"/>
      <c r="AK170" s="656"/>
      <c r="AL170" s="605"/>
      <c r="AM170" s="605"/>
      <c r="AN170" s="605"/>
      <c r="AO170" s="605"/>
      <c r="AP170" s="605"/>
      <c r="AQ170" s="605"/>
      <c r="AR170" s="605"/>
      <c r="AS170" s="605"/>
      <c r="AT170" s="645"/>
      <c r="AU170" s="645"/>
      <c r="AV170" s="605"/>
      <c r="AW170" s="673"/>
      <c r="AX170" s="605"/>
      <c r="AY170" s="605"/>
      <c r="AZ170" s="645"/>
      <c r="BA170" s="645"/>
      <c r="BB170" s="605"/>
    </row>
    <row r="171" spans="1:54" ht="29.1" customHeight="1" thickBot="1" x14ac:dyDescent="0.3">
      <c r="A171" s="597"/>
      <c r="B171" s="592"/>
      <c r="C171" s="598"/>
      <c r="D171" s="592"/>
      <c r="E171" s="598"/>
      <c r="F171" s="591"/>
      <c r="G171" s="591"/>
      <c r="H171" s="599"/>
      <c r="I171" s="600"/>
      <c r="J171" s="600"/>
      <c r="K171" s="600"/>
      <c r="L171" s="592"/>
      <c r="M171" s="592"/>
      <c r="N171" s="592"/>
      <c r="O171" s="592"/>
      <c r="P171" s="591"/>
      <c r="Q171" s="592"/>
      <c r="R171" s="592"/>
      <c r="S171" s="592"/>
      <c r="T171" s="592"/>
      <c r="U171" s="591"/>
      <c r="V171" s="598"/>
      <c r="W171" s="592"/>
      <c r="X171" s="592"/>
      <c r="Y171" s="592"/>
      <c r="Z171" s="592"/>
      <c r="AA171" s="592"/>
      <c r="AB171" s="601"/>
      <c r="AC171" s="601"/>
      <c r="AD171" s="602"/>
      <c r="AE171" s="601"/>
      <c r="AF171" s="601"/>
      <c r="AG171" s="605"/>
      <c r="AH171" s="605"/>
      <c r="AI171" s="605"/>
      <c r="AJ171" s="605"/>
      <c r="AK171" s="656"/>
      <c r="AL171" s="605"/>
      <c r="AM171" s="605"/>
      <c r="AN171" s="605"/>
      <c r="AO171" s="605"/>
      <c r="AP171" s="605"/>
      <c r="AQ171" s="605"/>
      <c r="AR171" s="605"/>
      <c r="AS171" s="605"/>
      <c r="AT171" s="645"/>
      <c r="AU171" s="645"/>
      <c r="AV171" s="605"/>
      <c r="AW171" s="673"/>
      <c r="AX171" s="605"/>
      <c r="AY171" s="605"/>
      <c r="AZ171" s="645"/>
      <c r="BA171" s="645"/>
      <c r="BB171" s="605"/>
    </row>
    <row r="172" spans="1:54" ht="29.1" customHeight="1" thickBot="1" x14ac:dyDescent="0.3">
      <c r="A172" s="597"/>
      <c r="B172" s="592"/>
      <c r="C172" s="598"/>
      <c r="D172" s="592"/>
      <c r="E172" s="598"/>
      <c r="F172" s="591"/>
      <c r="G172" s="591"/>
      <c r="H172" s="599"/>
      <c r="I172" s="600"/>
      <c r="J172" s="600"/>
      <c r="K172" s="600"/>
      <c r="L172" s="592"/>
      <c r="M172" s="592"/>
      <c r="N172" s="592"/>
      <c r="O172" s="592"/>
      <c r="P172" s="591"/>
      <c r="Q172" s="592"/>
      <c r="R172" s="592"/>
      <c r="S172" s="592"/>
      <c r="T172" s="592"/>
      <c r="U172" s="591"/>
      <c r="V172" s="598"/>
      <c r="W172" s="592"/>
      <c r="X172" s="592"/>
      <c r="Y172" s="592"/>
      <c r="Z172" s="592"/>
      <c r="AA172" s="592"/>
      <c r="AB172" s="601"/>
      <c r="AC172" s="601"/>
      <c r="AD172" s="602"/>
      <c r="AE172" s="601"/>
      <c r="AF172" s="601"/>
      <c r="AG172" s="605"/>
      <c r="AH172" s="605"/>
      <c r="AI172" s="605"/>
      <c r="AJ172" s="605"/>
      <c r="AK172" s="656"/>
      <c r="AL172" s="605"/>
      <c r="AM172" s="605"/>
      <c r="AN172" s="605"/>
      <c r="AO172" s="605"/>
      <c r="AP172" s="605"/>
      <c r="AQ172" s="605"/>
      <c r="AR172" s="605"/>
      <c r="AS172" s="605"/>
      <c r="AT172" s="645"/>
      <c r="AU172" s="645"/>
      <c r="AV172" s="605"/>
      <c r="AW172" s="673"/>
      <c r="AX172" s="605"/>
      <c r="AY172" s="605"/>
      <c r="AZ172" s="645"/>
      <c r="BA172" s="645"/>
      <c r="BB172" s="605"/>
    </row>
    <row r="173" spans="1:54" ht="29.1" customHeight="1" thickBot="1" x14ac:dyDescent="0.3">
      <c r="A173" s="597"/>
      <c r="B173" s="592"/>
      <c r="C173" s="598"/>
      <c r="D173" s="592"/>
      <c r="E173" s="598"/>
      <c r="F173" s="591"/>
      <c r="G173" s="591"/>
      <c r="H173" s="599"/>
      <c r="I173" s="600"/>
      <c r="J173" s="600"/>
      <c r="K173" s="600"/>
      <c r="L173" s="592"/>
      <c r="M173" s="592"/>
      <c r="N173" s="592"/>
      <c r="O173" s="592"/>
      <c r="P173" s="591"/>
      <c r="Q173" s="592"/>
      <c r="R173" s="592"/>
      <c r="S173" s="592"/>
      <c r="T173" s="592"/>
      <c r="U173" s="591"/>
      <c r="V173" s="598"/>
      <c r="W173" s="592"/>
      <c r="X173" s="592"/>
      <c r="Y173" s="592"/>
      <c r="Z173" s="592"/>
      <c r="AA173" s="592"/>
      <c r="AB173" s="601"/>
      <c r="AC173" s="601"/>
      <c r="AD173" s="602"/>
      <c r="AE173" s="601"/>
      <c r="AF173" s="601"/>
      <c r="AG173" s="605"/>
      <c r="AH173" s="605"/>
      <c r="AI173" s="605"/>
      <c r="AJ173" s="605"/>
      <c r="AK173" s="656"/>
      <c r="AL173" s="605"/>
      <c r="AM173" s="605"/>
      <c r="AN173" s="605"/>
      <c r="AO173" s="605"/>
      <c r="AP173" s="605"/>
      <c r="AQ173" s="605"/>
      <c r="AR173" s="605"/>
      <c r="AS173" s="605"/>
      <c r="AT173" s="645"/>
      <c r="AU173" s="645"/>
      <c r="AV173" s="605"/>
      <c r="AW173" s="673"/>
      <c r="AX173" s="605"/>
      <c r="AY173" s="605"/>
      <c r="AZ173" s="645"/>
      <c r="BA173" s="645"/>
      <c r="BB173" s="605"/>
    </row>
    <row r="174" spans="1:54" ht="29.1" customHeight="1" thickBot="1" x14ac:dyDescent="0.3">
      <c r="A174" s="597"/>
      <c r="B174" s="592"/>
      <c r="C174" s="598"/>
      <c r="D174" s="592"/>
      <c r="E174" s="598"/>
      <c r="F174" s="591"/>
      <c r="G174" s="591"/>
      <c r="H174" s="599"/>
      <c r="I174" s="600"/>
      <c r="J174" s="600"/>
      <c r="K174" s="600"/>
      <c r="L174" s="592"/>
      <c r="M174" s="592"/>
      <c r="N174" s="592"/>
      <c r="O174" s="592"/>
      <c r="P174" s="591"/>
      <c r="Q174" s="592"/>
      <c r="R174" s="592"/>
      <c r="S174" s="592"/>
      <c r="T174" s="592"/>
      <c r="U174" s="591"/>
      <c r="V174" s="598"/>
      <c r="W174" s="592"/>
      <c r="X174" s="592"/>
      <c r="Y174" s="592"/>
      <c r="Z174" s="592"/>
      <c r="AA174" s="592"/>
      <c r="AB174" s="601"/>
      <c r="AC174" s="601"/>
      <c r="AD174" s="602"/>
      <c r="AE174" s="601"/>
      <c r="AF174" s="601"/>
      <c r="AG174" s="605"/>
      <c r="AH174" s="605"/>
      <c r="AI174" s="605"/>
      <c r="AJ174" s="605"/>
      <c r="AK174" s="656"/>
      <c r="AL174" s="605"/>
      <c r="AM174" s="605"/>
      <c r="AN174" s="605"/>
      <c r="AO174" s="605"/>
      <c r="AP174" s="605"/>
      <c r="AQ174" s="605"/>
      <c r="AR174" s="605"/>
      <c r="AS174" s="605"/>
      <c r="AT174" s="645"/>
      <c r="AU174" s="645"/>
      <c r="AV174" s="605"/>
      <c r="AW174" s="673"/>
      <c r="AX174" s="605"/>
      <c r="AY174" s="605"/>
      <c r="AZ174" s="645"/>
      <c r="BA174" s="645"/>
      <c r="BB174" s="605"/>
    </row>
    <row r="175" spans="1:54" ht="29.1" customHeight="1" thickBot="1" x14ac:dyDescent="0.3">
      <c r="A175" s="597"/>
      <c r="B175" s="592"/>
      <c r="C175" s="598"/>
      <c r="D175" s="592"/>
      <c r="E175" s="598"/>
      <c r="F175" s="591"/>
      <c r="G175" s="591"/>
      <c r="H175" s="599"/>
      <c r="I175" s="600"/>
      <c r="J175" s="600"/>
      <c r="K175" s="600"/>
      <c r="L175" s="592"/>
      <c r="M175" s="592"/>
      <c r="N175" s="592"/>
      <c r="O175" s="592"/>
      <c r="P175" s="591"/>
      <c r="Q175" s="592"/>
      <c r="R175" s="592"/>
      <c r="S175" s="592"/>
      <c r="T175" s="592"/>
      <c r="U175" s="591"/>
      <c r="V175" s="598"/>
      <c r="W175" s="592"/>
      <c r="X175" s="592"/>
      <c r="Y175" s="592"/>
      <c r="Z175" s="592"/>
      <c r="AA175" s="592"/>
      <c r="AB175" s="601"/>
      <c r="AC175" s="601"/>
      <c r="AD175" s="602"/>
      <c r="AE175" s="601"/>
      <c r="AF175" s="601"/>
      <c r="AG175" s="605"/>
      <c r="AH175" s="605"/>
      <c r="AI175" s="605"/>
      <c r="AJ175" s="605"/>
      <c r="AK175" s="656"/>
      <c r="AL175" s="605"/>
      <c r="AM175" s="605"/>
      <c r="AN175" s="605"/>
      <c r="AO175" s="605"/>
      <c r="AP175" s="605"/>
      <c r="AQ175" s="605"/>
      <c r="AR175" s="605"/>
      <c r="AS175" s="605"/>
      <c r="AT175" s="645"/>
      <c r="AU175" s="645"/>
      <c r="AV175" s="605"/>
      <c r="AW175" s="673"/>
      <c r="AX175" s="605"/>
      <c r="AY175" s="605"/>
      <c r="AZ175" s="645"/>
      <c r="BA175" s="645"/>
      <c r="BB175" s="605"/>
    </row>
    <row r="176" spans="1:54" ht="29.1" customHeight="1" thickBot="1" x14ac:dyDescent="0.3">
      <c r="A176" s="597"/>
      <c r="B176" s="592"/>
      <c r="C176" s="598"/>
      <c r="D176" s="592"/>
      <c r="E176" s="598"/>
      <c r="F176" s="591"/>
      <c r="G176" s="591"/>
      <c r="H176" s="599"/>
      <c r="I176" s="600"/>
      <c r="J176" s="600"/>
      <c r="K176" s="600"/>
      <c r="L176" s="592"/>
      <c r="M176" s="592"/>
      <c r="N176" s="592"/>
      <c r="O176" s="592"/>
      <c r="P176" s="591"/>
      <c r="Q176" s="592"/>
      <c r="R176" s="592"/>
      <c r="S176" s="592"/>
      <c r="T176" s="592"/>
      <c r="U176" s="591"/>
      <c r="V176" s="598"/>
      <c r="W176" s="592"/>
      <c r="X176" s="592"/>
      <c r="Y176" s="592"/>
      <c r="Z176" s="592"/>
      <c r="AA176" s="592"/>
      <c r="AB176" s="601"/>
      <c r="AC176" s="601"/>
      <c r="AD176" s="602"/>
      <c r="AE176" s="601"/>
      <c r="AF176" s="601"/>
      <c r="AG176" s="605"/>
      <c r="AH176" s="605"/>
      <c r="AI176" s="605"/>
      <c r="AJ176" s="605"/>
      <c r="AK176" s="656"/>
      <c r="AL176" s="605"/>
      <c r="AM176" s="605"/>
      <c r="AN176" s="605"/>
      <c r="AO176" s="605"/>
      <c r="AP176" s="605"/>
      <c r="AQ176" s="605"/>
      <c r="AR176" s="605"/>
      <c r="AS176" s="605"/>
      <c r="AT176" s="645"/>
      <c r="AU176" s="645"/>
      <c r="AV176" s="605"/>
      <c r="AW176" s="673"/>
      <c r="AX176" s="605"/>
      <c r="AY176" s="605"/>
      <c r="AZ176" s="645"/>
      <c r="BA176" s="645"/>
      <c r="BB176" s="605"/>
    </row>
    <row r="177" spans="1:54" ht="29.1" customHeight="1" thickBot="1" x14ac:dyDescent="0.3">
      <c r="A177" s="597"/>
      <c r="B177" s="592"/>
      <c r="C177" s="598"/>
      <c r="D177" s="592"/>
      <c r="E177" s="598"/>
      <c r="F177" s="591"/>
      <c r="G177" s="591"/>
      <c r="H177" s="599"/>
      <c r="I177" s="600"/>
      <c r="J177" s="600"/>
      <c r="K177" s="600"/>
      <c r="L177" s="592"/>
      <c r="M177" s="592"/>
      <c r="N177" s="592"/>
      <c r="O177" s="592"/>
      <c r="P177" s="591"/>
      <c r="Q177" s="592"/>
      <c r="R177" s="592"/>
      <c r="S177" s="592"/>
      <c r="T177" s="592"/>
      <c r="U177" s="591"/>
      <c r="V177" s="598"/>
      <c r="W177" s="592"/>
      <c r="X177" s="592"/>
      <c r="Y177" s="592"/>
      <c r="Z177" s="592"/>
      <c r="AA177" s="592"/>
      <c r="AB177" s="601"/>
      <c r="AC177" s="601"/>
      <c r="AD177" s="602"/>
      <c r="AE177" s="601"/>
      <c r="AF177" s="601"/>
      <c r="AG177" s="605"/>
      <c r="AH177" s="605"/>
      <c r="AI177" s="605"/>
      <c r="AJ177" s="605"/>
      <c r="AK177" s="656"/>
      <c r="AL177" s="605"/>
      <c r="AM177" s="605"/>
      <c r="AN177" s="605"/>
      <c r="AO177" s="605"/>
      <c r="AP177" s="605"/>
      <c r="AQ177" s="605"/>
      <c r="AR177" s="605"/>
      <c r="AS177" s="605"/>
      <c r="AT177" s="645"/>
      <c r="AU177" s="645"/>
      <c r="AV177" s="605"/>
      <c r="AW177" s="673"/>
      <c r="AX177" s="605"/>
      <c r="AY177" s="605"/>
      <c r="AZ177" s="645"/>
      <c r="BA177" s="645"/>
      <c r="BB177" s="605"/>
    </row>
    <row r="178" spans="1:54" ht="29.1" customHeight="1" thickBot="1" x14ac:dyDescent="0.3">
      <c r="A178" s="597"/>
      <c r="B178" s="592"/>
      <c r="C178" s="598"/>
      <c r="D178" s="592"/>
      <c r="E178" s="598"/>
      <c r="F178" s="591"/>
      <c r="G178" s="591"/>
      <c r="H178" s="599"/>
      <c r="I178" s="600"/>
      <c r="J178" s="600"/>
      <c r="K178" s="600"/>
      <c r="L178" s="592"/>
      <c r="M178" s="592"/>
      <c r="N178" s="592"/>
      <c r="O178" s="592"/>
      <c r="P178" s="591"/>
      <c r="Q178" s="592"/>
      <c r="R178" s="592"/>
      <c r="S178" s="592"/>
      <c r="T178" s="592"/>
      <c r="U178" s="591"/>
      <c r="V178" s="598"/>
      <c r="W178" s="592"/>
      <c r="X178" s="592"/>
      <c r="Y178" s="592"/>
      <c r="Z178" s="592"/>
      <c r="AA178" s="592"/>
      <c r="AB178" s="601"/>
      <c r="AC178" s="601"/>
      <c r="AD178" s="602"/>
      <c r="AE178" s="601"/>
      <c r="AF178" s="601"/>
      <c r="AG178" s="605"/>
      <c r="AH178" s="605"/>
      <c r="AI178" s="605"/>
      <c r="AJ178" s="605"/>
      <c r="AK178" s="656"/>
      <c r="AL178" s="605"/>
      <c r="AM178" s="605"/>
      <c r="AN178" s="605"/>
      <c r="AO178" s="605"/>
      <c r="AP178" s="605"/>
      <c r="AQ178" s="605"/>
      <c r="AR178" s="605"/>
      <c r="AS178" s="605"/>
      <c r="AT178" s="645"/>
      <c r="AU178" s="645"/>
      <c r="AV178" s="605"/>
      <c r="AW178" s="673"/>
      <c r="AX178" s="605"/>
      <c r="AY178" s="605"/>
      <c r="AZ178" s="645"/>
      <c r="BA178" s="645"/>
      <c r="BB178" s="605"/>
    </row>
    <row r="179" spans="1:54" ht="29.1" customHeight="1" thickBot="1" x14ac:dyDescent="0.3">
      <c r="A179" s="597"/>
      <c r="B179" s="592"/>
      <c r="C179" s="598"/>
      <c r="D179" s="592"/>
      <c r="E179" s="598"/>
      <c r="F179" s="591"/>
      <c r="G179" s="591"/>
      <c r="H179" s="599"/>
      <c r="I179" s="600"/>
      <c r="J179" s="600"/>
      <c r="K179" s="600"/>
      <c r="L179" s="592"/>
      <c r="M179" s="592"/>
      <c r="N179" s="592"/>
      <c r="O179" s="592"/>
      <c r="P179" s="591"/>
      <c r="Q179" s="592"/>
      <c r="R179" s="592"/>
      <c r="S179" s="592"/>
      <c r="T179" s="592"/>
      <c r="U179" s="591"/>
      <c r="V179" s="598"/>
      <c r="W179" s="592"/>
      <c r="X179" s="592"/>
      <c r="Y179" s="592"/>
      <c r="Z179" s="592"/>
      <c r="AA179" s="592"/>
      <c r="AB179" s="601"/>
      <c r="AC179" s="601"/>
      <c r="AD179" s="602"/>
      <c r="AE179" s="601"/>
      <c r="AF179" s="601"/>
      <c r="AG179" s="605"/>
      <c r="AH179" s="605"/>
      <c r="AI179" s="605"/>
      <c r="AJ179" s="605"/>
      <c r="AK179" s="656"/>
      <c r="AL179" s="605"/>
      <c r="AM179" s="605"/>
      <c r="AN179" s="605"/>
      <c r="AO179" s="605"/>
      <c r="AP179" s="605"/>
      <c r="AQ179" s="605"/>
      <c r="AR179" s="605"/>
      <c r="AS179" s="605"/>
      <c r="AT179" s="645"/>
      <c r="AU179" s="645"/>
      <c r="AV179" s="605"/>
      <c r="AW179" s="673"/>
      <c r="AX179" s="605"/>
      <c r="AY179" s="605"/>
      <c r="AZ179" s="645"/>
      <c r="BA179" s="645"/>
      <c r="BB179" s="605"/>
    </row>
    <row r="180" spans="1:54" ht="29.1" customHeight="1" thickBot="1" x14ac:dyDescent="0.3">
      <c r="A180" s="597"/>
      <c r="B180" s="592"/>
      <c r="C180" s="598"/>
      <c r="D180" s="592"/>
      <c r="E180" s="598"/>
      <c r="F180" s="591"/>
      <c r="G180" s="591"/>
      <c r="H180" s="599"/>
      <c r="I180" s="600"/>
      <c r="J180" s="600"/>
      <c r="K180" s="600"/>
      <c r="L180" s="592"/>
      <c r="M180" s="592"/>
      <c r="N180" s="592"/>
      <c r="O180" s="592"/>
      <c r="P180" s="591"/>
      <c r="Q180" s="592"/>
      <c r="R180" s="592"/>
      <c r="S180" s="592"/>
      <c r="T180" s="592"/>
      <c r="U180" s="591"/>
      <c r="V180" s="598"/>
      <c r="W180" s="592"/>
      <c r="X180" s="592"/>
      <c r="Y180" s="592"/>
      <c r="Z180" s="592"/>
      <c r="AA180" s="592"/>
      <c r="AB180" s="601"/>
      <c r="AC180" s="601"/>
      <c r="AD180" s="602"/>
      <c r="AE180" s="601"/>
      <c r="AF180" s="601"/>
      <c r="AG180" s="605"/>
      <c r="AH180" s="605"/>
      <c r="AI180" s="605"/>
      <c r="AJ180" s="605"/>
      <c r="AK180" s="656"/>
      <c r="AL180" s="605"/>
      <c r="AM180" s="605"/>
      <c r="AN180" s="605"/>
      <c r="AO180" s="605"/>
      <c r="AP180" s="605"/>
      <c r="AQ180" s="605"/>
      <c r="AR180" s="605"/>
      <c r="AS180" s="605"/>
      <c r="AT180" s="645"/>
      <c r="AU180" s="645"/>
      <c r="AV180" s="605"/>
      <c r="AW180" s="673"/>
      <c r="AX180" s="605"/>
      <c r="AY180" s="605"/>
      <c r="AZ180" s="645"/>
      <c r="BA180" s="645"/>
      <c r="BB180" s="605"/>
    </row>
    <row r="181" spans="1:54" ht="29.1" customHeight="1" thickBot="1" x14ac:dyDescent="0.3">
      <c r="A181" s="597"/>
      <c r="B181" s="592"/>
      <c r="C181" s="598"/>
      <c r="D181" s="592"/>
      <c r="E181" s="598"/>
      <c r="F181" s="591"/>
      <c r="G181" s="591"/>
      <c r="H181" s="599"/>
      <c r="I181" s="600"/>
      <c r="J181" s="600"/>
      <c r="K181" s="600"/>
      <c r="L181" s="592"/>
      <c r="M181" s="592"/>
      <c r="N181" s="592"/>
      <c r="O181" s="592"/>
      <c r="P181" s="591"/>
      <c r="Q181" s="592"/>
      <c r="R181" s="592"/>
      <c r="S181" s="592"/>
      <c r="T181" s="592"/>
      <c r="U181" s="591"/>
      <c r="V181" s="598"/>
      <c r="W181" s="592"/>
      <c r="X181" s="592"/>
      <c r="Y181" s="592"/>
      <c r="Z181" s="592"/>
      <c r="AA181" s="592"/>
      <c r="AB181" s="601"/>
      <c r="AC181" s="601"/>
      <c r="AD181" s="602"/>
      <c r="AE181" s="601"/>
      <c r="AF181" s="601"/>
      <c r="AG181" s="605"/>
      <c r="AH181" s="605"/>
      <c r="AI181" s="605"/>
      <c r="AJ181" s="605"/>
      <c r="AK181" s="656"/>
      <c r="AL181" s="605"/>
      <c r="AM181" s="605"/>
      <c r="AN181" s="605"/>
      <c r="AO181" s="605"/>
      <c r="AP181" s="605"/>
      <c r="AQ181" s="605"/>
      <c r="AR181" s="605"/>
      <c r="AS181" s="605"/>
      <c r="AT181" s="645"/>
      <c r="AU181" s="645"/>
      <c r="AV181" s="605"/>
      <c r="AW181" s="673"/>
      <c r="AX181" s="605"/>
      <c r="AY181" s="605"/>
      <c r="AZ181" s="645"/>
      <c r="BA181" s="645"/>
      <c r="BB181" s="605"/>
    </row>
    <row r="182" spans="1:54" ht="29.1" customHeight="1" thickBot="1" x14ac:dyDescent="0.3">
      <c r="A182" s="597"/>
      <c r="B182" s="592"/>
      <c r="C182" s="598"/>
      <c r="D182" s="592"/>
      <c r="E182" s="598"/>
      <c r="F182" s="591"/>
      <c r="G182" s="591"/>
      <c r="H182" s="599"/>
      <c r="I182" s="600"/>
      <c r="J182" s="600"/>
      <c r="K182" s="600"/>
      <c r="L182" s="592"/>
      <c r="M182" s="592"/>
      <c r="N182" s="592"/>
      <c r="O182" s="592"/>
      <c r="P182" s="591"/>
      <c r="Q182" s="592"/>
      <c r="R182" s="592"/>
      <c r="S182" s="592"/>
      <c r="T182" s="592"/>
      <c r="U182" s="591"/>
      <c r="V182" s="598"/>
      <c r="W182" s="592"/>
      <c r="X182" s="592"/>
      <c r="Y182" s="592"/>
      <c r="Z182" s="592"/>
      <c r="AA182" s="592"/>
      <c r="AB182" s="601"/>
      <c r="AC182" s="601"/>
      <c r="AD182" s="602"/>
      <c r="AE182" s="601"/>
      <c r="AF182" s="601"/>
      <c r="AG182" s="605"/>
      <c r="AH182" s="605"/>
      <c r="AI182" s="605"/>
      <c r="AJ182" s="605"/>
      <c r="AK182" s="656"/>
      <c r="AL182" s="605"/>
      <c r="AM182" s="605"/>
      <c r="AN182" s="605"/>
      <c r="AO182" s="605"/>
      <c r="AP182" s="605"/>
      <c r="AQ182" s="605"/>
      <c r="AR182" s="605"/>
      <c r="AS182" s="605"/>
      <c r="AT182" s="645"/>
      <c r="AU182" s="645"/>
      <c r="AV182" s="605"/>
      <c r="AW182" s="673"/>
      <c r="AX182" s="605"/>
      <c r="AY182" s="605"/>
      <c r="AZ182" s="645"/>
      <c r="BA182" s="645"/>
      <c r="BB182" s="605"/>
    </row>
    <row r="183" spans="1:54" ht="29.1" customHeight="1" thickBot="1" x14ac:dyDescent="0.3">
      <c r="A183" s="597"/>
      <c r="B183" s="592"/>
      <c r="C183" s="598"/>
      <c r="D183" s="592"/>
      <c r="E183" s="598"/>
      <c r="F183" s="591"/>
      <c r="G183" s="591"/>
      <c r="H183" s="599"/>
      <c r="I183" s="600"/>
      <c r="J183" s="600"/>
      <c r="K183" s="600"/>
      <c r="L183" s="592"/>
      <c r="M183" s="592"/>
      <c r="N183" s="592"/>
      <c r="O183" s="592"/>
      <c r="P183" s="591"/>
      <c r="Q183" s="592"/>
      <c r="R183" s="592"/>
      <c r="S183" s="592"/>
      <c r="T183" s="592"/>
      <c r="U183" s="591"/>
      <c r="V183" s="598"/>
      <c r="W183" s="592"/>
      <c r="X183" s="592"/>
      <c r="Y183" s="592"/>
      <c r="Z183" s="592"/>
      <c r="AA183" s="592"/>
      <c r="AB183" s="601"/>
      <c r="AC183" s="601"/>
      <c r="AD183" s="602"/>
      <c r="AE183" s="601"/>
      <c r="AF183" s="601"/>
      <c r="AG183" s="605"/>
      <c r="AH183" s="605"/>
      <c r="AI183" s="605"/>
      <c r="AJ183" s="605"/>
      <c r="AK183" s="656"/>
      <c r="AL183" s="605"/>
      <c r="AM183" s="605"/>
      <c r="AN183" s="605"/>
      <c r="AO183" s="605"/>
      <c r="AP183" s="605"/>
      <c r="AQ183" s="605"/>
      <c r="AR183" s="605"/>
      <c r="AS183" s="605"/>
      <c r="AT183" s="645"/>
      <c r="AU183" s="645"/>
      <c r="AV183" s="605"/>
      <c r="AW183" s="673"/>
      <c r="AX183" s="605"/>
      <c r="AY183" s="605"/>
      <c r="AZ183" s="645"/>
      <c r="BA183" s="645"/>
      <c r="BB183" s="605"/>
    </row>
    <row r="184" spans="1:54" ht="29.1" customHeight="1" thickBot="1" x14ac:dyDescent="0.3">
      <c r="A184" s="597"/>
      <c r="B184" s="592"/>
      <c r="C184" s="598"/>
      <c r="D184" s="592"/>
      <c r="E184" s="598"/>
      <c r="F184" s="591"/>
      <c r="G184" s="591"/>
      <c r="H184" s="599"/>
      <c r="I184" s="600"/>
      <c r="J184" s="600"/>
      <c r="K184" s="600"/>
      <c r="L184" s="592"/>
      <c r="M184" s="592"/>
      <c r="N184" s="592"/>
      <c r="O184" s="592"/>
      <c r="P184" s="591"/>
      <c r="Q184" s="592"/>
      <c r="R184" s="592"/>
      <c r="S184" s="592"/>
      <c r="T184" s="592"/>
      <c r="U184" s="591"/>
      <c r="V184" s="598"/>
      <c r="W184" s="592"/>
      <c r="X184" s="592"/>
      <c r="Y184" s="592"/>
      <c r="Z184" s="592"/>
      <c r="AA184" s="592"/>
      <c r="AB184" s="601"/>
      <c r="AC184" s="601"/>
      <c r="AD184" s="602"/>
      <c r="AE184" s="601"/>
      <c r="AF184" s="601"/>
      <c r="AG184" s="605"/>
      <c r="AH184" s="605"/>
      <c r="AI184" s="605"/>
      <c r="AJ184" s="605"/>
      <c r="AK184" s="656"/>
      <c r="AL184" s="605"/>
      <c r="AM184" s="605"/>
      <c r="AN184" s="605"/>
      <c r="AO184" s="605"/>
      <c r="AP184" s="605"/>
      <c r="AQ184" s="605"/>
      <c r="AR184" s="605"/>
      <c r="AS184" s="605"/>
      <c r="AT184" s="645"/>
      <c r="AU184" s="645"/>
      <c r="AV184" s="605"/>
      <c r="AW184" s="673"/>
      <c r="AX184" s="605"/>
      <c r="AY184" s="605"/>
      <c r="AZ184" s="645"/>
      <c r="BA184" s="645"/>
      <c r="BB184" s="605"/>
    </row>
    <row r="185" spans="1:54" ht="29.1" customHeight="1" thickBot="1" x14ac:dyDescent="0.3">
      <c r="A185" s="597"/>
      <c r="B185" s="592"/>
      <c r="C185" s="598"/>
      <c r="D185" s="592"/>
      <c r="E185" s="598"/>
      <c r="F185" s="591"/>
      <c r="G185" s="591"/>
      <c r="H185" s="599"/>
      <c r="I185" s="600"/>
      <c r="J185" s="600"/>
      <c r="K185" s="600"/>
      <c r="L185" s="592"/>
      <c r="M185" s="592"/>
      <c r="N185" s="592"/>
      <c r="O185" s="592"/>
      <c r="P185" s="591"/>
      <c r="Q185" s="592"/>
      <c r="R185" s="592"/>
      <c r="S185" s="592"/>
      <c r="T185" s="592"/>
      <c r="U185" s="591"/>
      <c r="V185" s="598"/>
      <c r="W185" s="592"/>
      <c r="X185" s="592"/>
      <c r="Y185" s="592"/>
      <c r="Z185" s="592"/>
      <c r="AA185" s="592"/>
      <c r="AB185" s="601"/>
      <c r="AC185" s="601"/>
      <c r="AD185" s="602"/>
      <c r="AE185" s="601"/>
      <c r="AF185" s="601"/>
      <c r="AG185" s="605"/>
      <c r="AH185" s="605"/>
      <c r="AI185" s="605"/>
      <c r="AJ185" s="605"/>
      <c r="AK185" s="656"/>
      <c r="AL185" s="605"/>
      <c r="AM185" s="605"/>
      <c r="AN185" s="605"/>
      <c r="AO185" s="605"/>
      <c r="AP185" s="605"/>
      <c r="AQ185" s="605"/>
      <c r="AR185" s="605"/>
      <c r="AS185" s="605"/>
      <c r="AT185" s="645"/>
      <c r="AU185" s="645"/>
      <c r="AV185" s="605"/>
      <c r="AW185" s="673"/>
      <c r="AX185" s="605"/>
      <c r="AY185" s="605"/>
      <c r="AZ185" s="645"/>
      <c r="BA185" s="645"/>
      <c r="BB185" s="605"/>
    </row>
    <row r="186" spans="1:54" ht="29.1" customHeight="1" thickBot="1" x14ac:dyDescent="0.3">
      <c r="A186" s="597"/>
      <c r="B186" s="592"/>
      <c r="C186" s="598"/>
      <c r="D186" s="592"/>
      <c r="E186" s="598"/>
      <c r="F186" s="591"/>
      <c r="G186" s="591"/>
      <c r="H186" s="599"/>
      <c r="I186" s="600"/>
      <c r="J186" s="600"/>
      <c r="K186" s="600"/>
      <c r="L186" s="592"/>
      <c r="M186" s="592"/>
      <c r="N186" s="592"/>
      <c r="O186" s="592"/>
      <c r="P186" s="591"/>
      <c r="Q186" s="592"/>
      <c r="R186" s="592"/>
      <c r="S186" s="592"/>
      <c r="T186" s="592"/>
      <c r="U186" s="591"/>
      <c r="V186" s="598"/>
      <c r="W186" s="592"/>
      <c r="X186" s="592"/>
      <c r="Y186" s="592"/>
      <c r="Z186" s="592"/>
      <c r="AA186" s="592"/>
      <c r="AB186" s="601"/>
      <c r="AC186" s="601"/>
      <c r="AD186" s="602"/>
      <c r="AE186" s="601"/>
      <c r="AF186" s="601"/>
      <c r="AG186" s="605"/>
      <c r="AH186" s="605"/>
      <c r="AI186" s="605"/>
      <c r="AJ186" s="605"/>
      <c r="AK186" s="656"/>
      <c r="AL186" s="605"/>
      <c r="AM186" s="605"/>
      <c r="AN186" s="605"/>
      <c r="AO186" s="605"/>
      <c r="AP186" s="605"/>
      <c r="AQ186" s="605"/>
      <c r="AR186" s="605"/>
      <c r="AS186" s="605"/>
      <c r="AT186" s="645"/>
      <c r="AU186" s="645"/>
      <c r="AV186" s="605"/>
      <c r="AW186" s="673"/>
      <c r="AX186" s="605"/>
      <c r="AY186" s="605"/>
      <c r="AZ186" s="645"/>
      <c r="BA186" s="645"/>
      <c r="BB186" s="605"/>
    </row>
    <row r="187" spans="1:54" ht="29.1" customHeight="1" thickBot="1" x14ac:dyDescent="0.3">
      <c r="A187" s="597"/>
      <c r="B187" s="592"/>
      <c r="C187" s="598"/>
      <c r="D187" s="592"/>
      <c r="E187" s="598"/>
      <c r="F187" s="591"/>
      <c r="G187" s="591"/>
      <c r="H187" s="599"/>
      <c r="I187" s="600"/>
      <c r="J187" s="600"/>
      <c r="K187" s="600"/>
      <c r="L187" s="592"/>
      <c r="M187" s="592"/>
      <c r="N187" s="592"/>
      <c r="O187" s="592"/>
      <c r="P187" s="591"/>
      <c r="Q187" s="592"/>
      <c r="R187" s="592"/>
      <c r="S187" s="592"/>
      <c r="T187" s="592"/>
      <c r="U187" s="591"/>
      <c r="V187" s="598"/>
      <c r="W187" s="592"/>
      <c r="X187" s="592"/>
      <c r="Y187" s="592"/>
      <c r="Z187" s="592"/>
      <c r="AA187" s="592"/>
      <c r="AB187" s="601"/>
      <c r="AC187" s="601"/>
      <c r="AD187" s="602"/>
      <c r="AE187" s="601"/>
      <c r="AF187" s="601"/>
      <c r="AG187" s="605"/>
      <c r="AH187" s="605"/>
      <c r="AI187" s="605"/>
      <c r="AJ187" s="605"/>
      <c r="AK187" s="656"/>
      <c r="AL187" s="605"/>
      <c r="AM187" s="605"/>
      <c r="AN187" s="605"/>
      <c r="AO187" s="605"/>
      <c r="AP187" s="605"/>
      <c r="AQ187" s="605"/>
      <c r="AR187" s="605"/>
      <c r="AS187" s="605"/>
      <c r="AT187" s="645"/>
      <c r="AU187" s="645"/>
      <c r="AV187" s="605"/>
      <c r="AW187" s="673"/>
      <c r="AX187" s="605"/>
      <c r="AY187" s="605"/>
      <c r="AZ187" s="645"/>
      <c r="BA187" s="645"/>
      <c r="BB187" s="605"/>
    </row>
    <row r="188" spans="1:54" ht="29.1" customHeight="1" thickBot="1" x14ac:dyDescent="0.3">
      <c r="A188" s="597"/>
      <c r="B188" s="592"/>
      <c r="C188" s="598"/>
      <c r="D188" s="592"/>
      <c r="E188" s="598"/>
      <c r="F188" s="591"/>
      <c r="G188" s="591"/>
      <c r="H188" s="599"/>
      <c r="I188" s="600"/>
      <c r="J188" s="600"/>
      <c r="K188" s="600"/>
      <c r="L188" s="592"/>
      <c r="M188" s="592"/>
      <c r="N188" s="592"/>
      <c r="O188" s="592"/>
      <c r="P188" s="591"/>
      <c r="Q188" s="592"/>
      <c r="R188" s="592"/>
      <c r="S188" s="592"/>
      <c r="T188" s="592"/>
      <c r="U188" s="591"/>
      <c r="V188" s="598"/>
      <c r="W188" s="592"/>
      <c r="X188" s="592"/>
      <c r="Y188" s="592"/>
      <c r="Z188" s="592"/>
      <c r="AA188" s="592"/>
      <c r="AB188" s="601"/>
      <c r="AC188" s="601"/>
      <c r="AD188" s="602"/>
      <c r="AE188" s="601"/>
      <c r="AF188" s="601"/>
      <c r="AG188" s="605"/>
      <c r="AH188" s="605"/>
      <c r="AI188" s="605"/>
      <c r="AJ188" s="605"/>
      <c r="AK188" s="656"/>
      <c r="AL188" s="605"/>
      <c r="AM188" s="605"/>
      <c r="AN188" s="605"/>
      <c r="AO188" s="605"/>
      <c r="AP188" s="605"/>
      <c r="AQ188" s="605"/>
      <c r="AR188" s="605"/>
      <c r="AS188" s="605"/>
      <c r="AT188" s="645"/>
      <c r="AU188" s="645"/>
      <c r="AV188" s="605"/>
      <c r="AW188" s="673"/>
      <c r="AX188" s="605"/>
      <c r="AY188" s="605"/>
      <c r="AZ188" s="645"/>
      <c r="BA188" s="645"/>
      <c r="BB188" s="605"/>
    </row>
    <row r="189" spans="1:54" ht="29.1" customHeight="1" thickBot="1" x14ac:dyDescent="0.3">
      <c r="A189" s="597"/>
      <c r="B189" s="592"/>
      <c r="C189" s="598"/>
      <c r="D189" s="592"/>
      <c r="E189" s="598"/>
      <c r="F189" s="591"/>
      <c r="G189" s="591"/>
      <c r="H189" s="599"/>
      <c r="I189" s="600"/>
      <c r="J189" s="600"/>
      <c r="K189" s="600"/>
      <c r="L189" s="592"/>
      <c r="M189" s="592"/>
      <c r="N189" s="592"/>
      <c r="O189" s="592"/>
      <c r="P189" s="591"/>
      <c r="Q189" s="592"/>
      <c r="R189" s="592"/>
      <c r="S189" s="592"/>
      <c r="T189" s="592"/>
      <c r="U189" s="591"/>
      <c r="V189" s="598"/>
      <c r="W189" s="592"/>
      <c r="X189" s="592"/>
      <c r="Y189" s="592"/>
      <c r="Z189" s="592"/>
      <c r="AA189" s="592"/>
      <c r="AB189" s="601"/>
      <c r="AC189" s="601"/>
      <c r="AD189" s="602"/>
      <c r="AE189" s="601"/>
      <c r="AF189" s="601"/>
      <c r="AG189" s="605"/>
      <c r="AH189" s="605"/>
      <c r="AI189" s="605"/>
      <c r="AJ189" s="605"/>
      <c r="AK189" s="656"/>
      <c r="AL189" s="605"/>
      <c r="AM189" s="605"/>
      <c r="AN189" s="605"/>
      <c r="AO189" s="605"/>
      <c r="AP189" s="605"/>
      <c r="AQ189" s="605"/>
      <c r="AR189" s="605"/>
      <c r="AS189" s="605"/>
      <c r="AT189" s="645"/>
      <c r="AU189" s="645"/>
      <c r="AV189" s="605"/>
      <c r="AW189" s="673"/>
      <c r="AX189" s="605"/>
      <c r="AY189" s="605"/>
      <c r="AZ189" s="645"/>
      <c r="BA189" s="645"/>
      <c r="BB189" s="605"/>
    </row>
    <row r="190" spans="1:54" ht="29.1" customHeight="1" thickBot="1" x14ac:dyDescent="0.3">
      <c r="A190" s="597"/>
      <c r="B190" s="592"/>
      <c r="C190" s="598"/>
      <c r="D190" s="592"/>
      <c r="E190" s="598"/>
      <c r="F190" s="591"/>
      <c r="G190" s="591"/>
      <c r="H190" s="599"/>
      <c r="I190" s="600"/>
      <c r="J190" s="600"/>
      <c r="K190" s="600"/>
      <c r="L190" s="592"/>
      <c r="M190" s="592"/>
      <c r="N190" s="592"/>
      <c r="O190" s="592"/>
      <c r="P190" s="591"/>
      <c r="Q190" s="592"/>
      <c r="R190" s="592"/>
      <c r="S190" s="592"/>
      <c r="T190" s="592"/>
      <c r="U190" s="591"/>
      <c r="V190" s="598"/>
      <c r="W190" s="592"/>
      <c r="X190" s="592"/>
      <c r="Y190" s="592"/>
      <c r="Z190" s="592"/>
      <c r="AA190" s="592"/>
      <c r="AB190" s="601"/>
      <c r="AC190" s="601"/>
      <c r="AD190" s="602"/>
      <c r="AE190" s="601"/>
      <c r="AF190" s="601"/>
      <c r="AG190" s="605"/>
      <c r="AH190" s="605"/>
      <c r="AI190" s="605"/>
      <c r="AJ190" s="605"/>
      <c r="AK190" s="656"/>
      <c r="AL190" s="605"/>
      <c r="AM190" s="605"/>
      <c r="AN190" s="605"/>
      <c r="AO190" s="605"/>
      <c r="AP190" s="605"/>
      <c r="AQ190" s="605"/>
      <c r="AR190" s="605"/>
      <c r="AS190" s="605"/>
      <c r="AT190" s="645"/>
      <c r="AU190" s="645"/>
      <c r="AV190" s="605"/>
      <c r="AW190" s="673"/>
      <c r="AX190" s="605"/>
      <c r="AY190" s="605"/>
      <c r="AZ190" s="645"/>
      <c r="BA190" s="645"/>
      <c r="BB190" s="605"/>
    </row>
    <row r="191" spans="1:54" ht="29.1" customHeight="1" thickBot="1" x14ac:dyDescent="0.3">
      <c r="A191" s="597"/>
      <c r="B191" s="592"/>
      <c r="C191" s="598"/>
      <c r="D191" s="592"/>
      <c r="E191" s="598"/>
      <c r="F191" s="591"/>
      <c r="G191" s="591"/>
      <c r="H191" s="599"/>
      <c r="I191" s="600"/>
      <c r="J191" s="600"/>
      <c r="K191" s="600"/>
      <c r="L191" s="592"/>
      <c r="M191" s="592"/>
      <c r="N191" s="592"/>
      <c r="O191" s="592"/>
      <c r="P191" s="591"/>
      <c r="Q191" s="592"/>
      <c r="R191" s="592"/>
      <c r="S191" s="592"/>
      <c r="T191" s="592"/>
      <c r="U191" s="591"/>
      <c r="V191" s="598"/>
      <c r="W191" s="592"/>
      <c r="X191" s="592"/>
      <c r="Y191" s="592"/>
      <c r="Z191" s="592"/>
      <c r="AA191" s="592"/>
      <c r="AB191" s="601"/>
      <c r="AC191" s="601"/>
      <c r="AD191" s="602"/>
      <c r="AE191" s="601"/>
      <c r="AF191" s="601"/>
      <c r="AG191" s="605"/>
      <c r="AH191" s="605"/>
      <c r="AI191" s="605"/>
      <c r="AJ191" s="605"/>
      <c r="AK191" s="656"/>
      <c r="AL191" s="605"/>
      <c r="AM191" s="605"/>
      <c r="AN191" s="605"/>
      <c r="AO191" s="605"/>
      <c r="AP191" s="605"/>
      <c r="AQ191" s="605"/>
      <c r="AR191" s="605"/>
      <c r="AS191" s="605"/>
      <c r="AT191" s="645"/>
      <c r="AU191" s="645"/>
      <c r="AV191" s="605"/>
      <c r="AW191" s="673"/>
      <c r="AX191" s="605"/>
      <c r="AY191" s="605"/>
      <c r="AZ191" s="645"/>
      <c r="BA191" s="645"/>
      <c r="BB191" s="605"/>
    </row>
    <row r="192" spans="1:54" ht="29.1" customHeight="1" thickBot="1" x14ac:dyDescent="0.3">
      <c r="A192" s="597"/>
      <c r="B192" s="592"/>
      <c r="C192" s="598"/>
      <c r="D192" s="592"/>
      <c r="E192" s="598"/>
      <c r="F192" s="591"/>
      <c r="G192" s="591"/>
      <c r="H192" s="599"/>
      <c r="I192" s="600"/>
      <c r="J192" s="600"/>
      <c r="K192" s="600"/>
      <c r="L192" s="592"/>
      <c r="M192" s="592"/>
      <c r="N192" s="592"/>
      <c r="O192" s="592"/>
      <c r="P192" s="591"/>
      <c r="Q192" s="592"/>
      <c r="R192" s="592"/>
      <c r="S192" s="592"/>
      <c r="T192" s="592"/>
      <c r="U192" s="591"/>
      <c r="V192" s="598"/>
      <c r="W192" s="592"/>
      <c r="X192" s="592"/>
      <c r="Y192" s="592"/>
      <c r="Z192" s="592"/>
      <c r="AA192" s="592"/>
      <c r="AB192" s="601"/>
      <c r="AC192" s="601"/>
      <c r="AD192" s="602"/>
      <c r="AE192" s="601"/>
      <c r="AF192" s="601"/>
      <c r="AG192" s="605"/>
      <c r="AH192" s="605"/>
      <c r="AI192" s="605"/>
      <c r="AJ192" s="605"/>
      <c r="AK192" s="656"/>
      <c r="AL192" s="605"/>
      <c r="AM192" s="605"/>
      <c r="AN192" s="605"/>
      <c r="AO192" s="605"/>
      <c r="AP192" s="605"/>
      <c r="AQ192" s="605"/>
      <c r="AR192" s="605"/>
      <c r="AS192" s="605"/>
      <c r="AT192" s="645"/>
      <c r="AU192" s="645"/>
      <c r="AV192" s="605"/>
      <c r="AW192" s="673"/>
      <c r="AX192" s="605"/>
      <c r="AY192" s="605"/>
      <c r="AZ192" s="645"/>
      <c r="BA192" s="645"/>
      <c r="BB192" s="605"/>
    </row>
    <row r="193" spans="1:54" ht="29.1" customHeight="1" thickBot="1" x14ac:dyDescent="0.3">
      <c r="A193" s="597"/>
      <c r="B193" s="592"/>
      <c r="C193" s="598"/>
      <c r="D193" s="592"/>
      <c r="E193" s="598"/>
      <c r="F193" s="591"/>
      <c r="G193" s="591"/>
      <c r="H193" s="599"/>
      <c r="I193" s="600"/>
      <c r="J193" s="600"/>
      <c r="K193" s="600"/>
      <c r="L193" s="592"/>
      <c r="M193" s="592"/>
      <c r="N193" s="592"/>
      <c r="O193" s="592"/>
      <c r="P193" s="591"/>
      <c r="Q193" s="592"/>
      <c r="R193" s="592"/>
      <c r="S193" s="592"/>
      <c r="T193" s="592"/>
      <c r="U193" s="591"/>
      <c r="V193" s="598"/>
      <c r="W193" s="592"/>
      <c r="X193" s="592"/>
      <c r="Y193" s="592"/>
      <c r="Z193" s="592"/>
      <c r="AA193" s="592"/>
      <c r="AB193" s="601"/>
      <c r="AC193" s="601"/>
      <c r="AD193" s="602"/>
      <c r="AE193" s="601"/>
      <c r="AF193" s="601"/>
      <c r="AG193" s="605"/>
      <c r="AH193" s="605"/>
      <c r="AI193" s="605"/>
      <c r="AJ193" s="605"/>
      <c r="AK193" s="656"/>
      <c r="AL193" s="605"/>
      <c r="AM193" s="605"/>
      <c r="AN193" s="605"/>
      <c r="AO193" s="605"/>
      <c r="AP193" s="605"/>
      <c r="AQ193" s="605"/>
      <c r="AR193" s="605"/>
      <c r="AS193" s="605"/>
      <c r="AT193" s="645"/>
      <c r="AU193" s="645"/>
      <c r="AV193" s="605"/>
      <c r="AW193" s="673"/>
      <c r="AX193" s="605"/>
      <c r="AY193" s="605"/>
      <c r="AZ193" s="645"/>
      <c r="BA193" s="645"/>
      <c r="BB193" s="605"/>
    </row>
    <row r="194" spans="1:54" ht="29.1" customHeight="1" thickBot="1" x14ac:dyDescent="0.3">
      <c r="A194" s="597"/>
      <c r="B194" s="592"/>
      <c r="C194" s="598"/>
      <c r="D194" s="592"/>
      <c r="E194" s="598"/>
      <c r="F194" s="591"/>
      <c r="G194" s="591"/>
      <c r="H194" s="599"/>
      <c r="I194" s="600"/>
      <c r="J194" s="600"/>
      <c r="K194" s="600"/>
      <c r="L194" s="592"/>
      <c r="M194" s="592"/>
      <c r="N194" s="592"/>
      <c r="O194" s="592"/>
      <c r="P194" s="591"/>
      <c r="Q194" s="592"/>
      <c r="R194" s="592"/>
      <c r="S194" s="592"/>
      <c r="T194" s="592"/>
      <c r="U194" s="591"/>
      <c r="V194" s="598"/>
      <c r="W194" s="592"/>
      <c r="X194" s="592"/>
      <c r="Y194" s="592"/>
      <c r="Z194" s="592"/>
      <c r="AA194" s="592"/>
      <c r="AB194" s="601"/>
      <c r="AC194" s="601"/>
      <c r="AD194" s="602"/>
      <c r="AE194" s="601"/>
      <c r="AF194" s="601"/>
      <c r="AG194" s="605"/>
      <c r="AH194" s="605"/>
      <c r="AI194" s="605"/>
      <c r="AJ194" s="605"/>
      <c r="AK194" s="656"/>
      <c r="AL194" s="605"/>
      <c r="AM194" s="605"/>
      <c r="AN194" s="605"/>
      <c r="AO194" s="605"/>
      <c r="AP194" s="605"/>
      <c r="AQ194" s="605"/>
      <c r="AR194" s="605"/>
      <c r="AS194" s="605"/>
      <c r="AT194" s="645"/>
      <c r="AU194" s="645"/>
      <c r="AV194" s="605"/>
      <c r="AW194" s="673"/>
      <c r="AX194" s="605"/>
      <c r="AY194" s="605"/>
      <c r="AZ194" s="645"/>
      <c r="BA194" s="645"/>
      <c r="BB194" s="605"/>
    </row>
    <row r="195" spans="1:54" ht="29.1" customHeight="1" thickBot="1" x14ac:dyDescent="0.3">
      <c r="A195" s="597"/>
      <c r="B195" s="592"/>
      <c r="C195" s="598"/>
      <c r="D195" s="592"/>
      <c r="E195" s="598"/>
      <c r="F195" s="591"/>
      <c r="G195" s="591"/>
      <c r="H195" s="599"/>
      <c r="I195" s="600"/>
      <c r="J195" s="600"/>
      <c r="K195" s="600"/>
      <c r="L195" s="592"/>
      <c r="M195" s="592"/>
      <c r="N195" s="592"/>
      <c r="O195" s="592"/>
      <c r="P195" s="591"/>
      <c r="Q195" s="592"/>
      <c r="R195" s="592"/>
      <c r="S195" s="592"/>
      <c r="T195" s="592"/>
      <c r="U195" s="591"/>
      <c r="V195" s="598"/>
      <c r="W195" s="592"/>
      <c r="X195" s="592"/>
      <c r="Y195" s="592"/>
      <c r="Z195" s="592"/>
      <c r="AA195" s="592"/>
      <c r="AB195" s="601"/>
      <c r="AC195" s="601"/>
      <c r="AD195" s="602"/>
      <c r="AE195" s="601"/>
      <c r="AF195" s="601"/>
      <c r="AG195" s="605"/>
      <c r="AH195" s="605"/>
      <c r="AI195" s="605"/>
      <c r="AJ195" s="605"/>
      <c r="AK195" s="656"/>
      <c r="AL195" s="605"/>
      <c r="AM195" s="605"/>
      <c r="AN195" s="605"/>
      <c r="AO195" s="605"/>
      <c r="AP195" s="605"/>
      <c r="AQ195" s="605"/>
      <c r="AR195" s="605"/>
      <c r="AS195" s="605"/>
      <c r="AT195" s="645"/>
      <c r="AU195" s="645"/>
      <c r="AV195" s="605"/>
      <c r="AW195" s="673"/>
      <c r="AX195" s="605"/>
      <c r="AY195" s="605"/>
      <c r="AZ195" s="645"/>
      <c r="BA195" s="645"/>
      <c r="BB195" s="605"/>
    </row>
    <row r="196" spans="1:54" ht="29.1" customHeight="1" thickBot="1" x14ac:dyDescent="0.3">
      <c r="A196" s="597"/>
      <c r="B196" s="592"/>
      <c r="C196" s="598"/>
      <c r="D196" s="592"/>
      <c r="E196" s="598"/>
      <c r="F196" s="591"/>
      <c r="G196" s="591"/>
      <c r="H196" s="599"/>
      <c r="I196" s="600"/>
      <c r="J196" s="600"/>
      <c r="K196" s="600"/>
      <c r="L196" s="592"/>
      <c r="M196" s="592"/>
      <c r="N196" s="592"/>
      <c r="O196" s="592"/>
      <c r="P196" s="591"/>
      <c r="Q196" s="592"/>
      <c r="R196" s="592"/>
      <c r="S196" s="592"/>
      <c r="T196" s="592"/>
      <c r="U196" s="591"/>
      <c r="V196" s="598"/>
      <c r="W196" s="592"/>
      <c r="X196" s="592"/>
      <c r="Y196" s="592"/>
      <c r="Z196" s="592"/>
      <c r="AA196" s="592"/>
      <c r="AB196" s="601"/>
      <c r="AC196" s="601"/>
      <c r="AD196" s="602"/>
      <c r="AE196" s="601"/>
      <c r="AF196" s="601"/>
      <c r="AG196" s="605"/>
      <c r="AH196" s="605"/>
      <c r="AI196" s="605"/>
      <c r="AJ196" s="605"/>
      <c r="AK196" s="656"/>
      <c r="AL196" s="605"/>
      <c r="AM196" s="605"/>
      <c r="AN196" s="605"/>
      <c r="AO196" s="605"/>
      <c r="AP196" s="605"/>
      <c r="AQ196" s="605"/>
      <c r="AR196" s="605"/>
      <c r="AS196" s="605"/>
      <c r="AT196" s="645"/>
      <c r="AU196" s="645"/>
      <c r="AV196" s="605"/>
      <c r="AW196" s="673"/>
      <c r="AX196" s="605"/>
      <c r="AY196" s="605"/>
      <c r="AZ196" s="645"/>
      <c r="BA196" s="645"/>
      <c r="BB196" s="605"/>
    </row>
    <row r="197" spans="1:54" ht="29.1" customHeight="1" thickBot="1" x14ac:dyDescent="0.3">
      <c r="A197" s="597"/>
      <c r="B197" s="592"/>
      <c r="C197" s="598"/>
      <c r="D197" s="592"/>
      <c r="E197" s="598"/>
      <c r="F197" s="591"/>
      <c r="G197" s="591"/>
      <c r="H197" s="599"/>
      <c r="I197" s="600"/>
      <c r="J197" s="600"/>
      <c r="K197" s="600"/>
      <c r="L197" s="592"/>
      <c r="M197" s="592"/>
      <c r="N197" s="592"/>
      <c r="O197" s="592"/>
      <c r="P197" s="591"/>
      <c r="Q197" s="592"/>
      <c r="R197" s="592"/>
      <c r="S197" s="592"/>
      <c r="T197" s="592"/>
      <c r="U197" s="591"/>
      <c r="V197" s="598"/>
      <c r="W197" s="592"/>
      <c r="X197" s="592"/>
      <c r="Y197" s="592"/>
      <c r="Z197" s="592"/>
      <c r="AA197" s="592"/>
      <c r="AB197" s="601"/>
      <c r="AC197" s="601"/>
      <c r="AD197" s="602"/>
      <c r="AE197" s="601"/>
      <c r="AF197" s="601"/>
      <c r="AG197" s="605"/>
      <c r="AH197" s="605"/>
      <c r="AI197" s="605"/>
      <c r="AJ197" s="605"/>
      <c r="AK197" s="656"/>
      <c r="AL197" s="605"/>
      <c r="AM197" s="605"/>
      <c r="AN197" s="605"/>
      <c r="AO197" s="605"/>
      <c r="AP197" s="605"/>
      <c r="AQ197" s="605"/>
      <c r="AR197" s="605"/>
      <c r="AS197" s="605"/>
      <c r="AT197" s="645"/>
      <c r="AU197" s="645"/>
      <c r="AV197" s="605"/>
      <c r="AW197" s="673"/>
      <c r="AX197" s="605"/>
      <c r="AY197" s="605"/>
      <c r="AZ197" s="645"/>
      <c r="BA197" s="645"/>
      <c r="BB197" s="605"/>
    </row>
    <row r="198" spans="1:54" ht="29.1" customHeight="1" thickBot="1" x14ac:dyDescent="0.3">
      <c r="A198" s="597"/>
      <c r="B198" s="592"/>
      <c r="C198" s="598"/>
      <c r="D198" s="592"/>
      <c r="E198" s="598"/>
      <c r="F198" s="591"/>
      <c r="G198" s="591"/>
      <c r="H198" s="599"/>
      <c r="I198" s="600"/>
      <c r="J198" s="600"/>
      <c r="K198" s="600"/>
      <c r="L198" s="592"/>
      <c r="M198" s="592"/>
      <c r="N198" s="592"/>
      <c r="O198" s="592"/>
      <c r="P198" s="591"/>
      <c r="Q198" s="592"/>
      <c r="R198" s="592"/>
      <c r="S198" s="592"/>
      <c r="T198" s="592"/>
      <c r="U198" s="591"/>
      <c r="V198" s="598"/>
      <c r="W198" s="592"/>
      <c r="X198" s="592"/>
      <c r="Y198" s="592"/>
      <c r="Z198" s="592"/>
      <c r="AA198" s="592"/>
      <c r="AB198" s="601"/>
      <c r="AC198" s="601"/>
      <c r="AD198" s="602"/>
      <c r="AE198" s="601"/>
      <c r="AF198" s="601"/>
      <c r="AG198" s="605"/>
      <c r="AH198" s="605"/>
      <c r="AI198" s="605"/>
      <c r="AJ198" s="605"/>
      <c r="AK198" s="656"/>
      <c r="AL198" s="605"/>
      <c r="AM198" s="605"/>
      <c r="AN198" s="605"/>
      <c r="AO198" s="605"/>
      <c r="AP198" s="605"/>
      <c r="AQ198" s="605"/>
      <c r="AR198" s="605"/>
      <c r="AS198" s="605"/>
      <c r="AT198" s="645"/>
      <c r="AU198" s="645"/>
      <c r="AV198" s="605"/>
      <c r="AW198" s="673"/>
      <c r="AX198" s="605"/>
      <c r="AY198" s="605"/>
      <c r="AZ198" s="645"/>
      <c r="BA198" s="645"/>
      <c r="BB198" s="605"/>
    </row>
    <row r="199" spans="1:54" ht="29.1" customHeight="1" thickBot="1" x14ac:dyDescent="0.3">
      <c r="A199" s="597"/>
      <c r="B199" s="592"/>
      <c r="C199" s="598"/>
      <c r="D199" s="592"/>
      <c r="E199" s="598"/>
      <c r="F199" s="591"/>
      <c r="G199" s="591"/>
      <c r="H199" s="599"/>
      <c r="I199" s="600"/>
      <c r="J199" s="600"/>
      <c r="K199" s="600"/>
      <c r="L199" s="592"/>
      <c r="M199" s="592"/>
      <c r="N199" s="592"/>
      <c r="O199" s="592"/>
      <c r="P199" s="591"/>
      <c r="Q199" s="592"/>
      <c r="R199" s="592"/>
      <c r="S199" s="592"/>
      <c r="T199" s="592"/>
      <c r="U199" s="591"/>
      <c r="V199" s="598"/>
      <c r="W199" s="592"/>
      <c r="X199" s="592"/>
      <c r="Y199" s="592"/>
      <c r="Z199" s="592"/>
      <c r="AA199" s="592"/>
      <c r="AB199" s="601"/>
      <c r="AC199" s="601"/>
      <c r="AD199" s="602"/>
      <c r="AE199" s="601"/>
      <c r="AF199" s="601"/>
      <c r="AG199" s="605"/>
      <c r="AH199" s="605"/>
      <c r="AI199" s="605"/>
      <c r="AJ199" s="605"/>
      <c r="AK199" s="656"/>
      <c r="AL199" s="605"/>
      <c r="AM199" s="605"/>
      <c r="AN199" s="605"/>
      <c r="AO199" s="605"/>
      <c r="AP199" s="605"/>
      <c r="AQ199" s="605"/>
      <c r="AR199" s="605"/>
      <c r="AS199" s="605"/>
      <c r="AT199" s="645"/>
      <c r="AU199" s="645"/>
      <c r="AV199" s="605"/>
      <c r="AW199" s="673"/>
      <c r="AX199" s="605"/>
      <c r="AY199" s="605"/>
      <c r="AZ199" s="645"/>
      <c r="BA199" s="645"/>
      <c r="BB199" s="605"/>
    </row>
    <row r="200" spans="1:54" ht="29.1" customHeight="1" thickBot="1" x14ac:dyDescent="0.3">
      <c r="A200" s="597"/>
      <c r="B200" s="592"/>
      <c r="C200" s="598"/>
      <c r="D200" s="592"/>
      <c r="E200" s="598"/>
      <c r="F200" s="591"/>
      <c r="G200" s="591"/>
      <c r="H200" s="599"/>
      <c r="I200" s="600"/>
      <c r="J200" s="600"/>
      <c r="K200" s="600"/>
      <c r="L200" s="592"/>
      <c r="M200" s="592"/>
      <c r="N200" s="592"/>
      <c r="O200" s="592"/>
      <c r="P200" s="591"/>
      <c r="Q200" s="592"/>
      <c r="R200" s="592"/>
      <c r="S200" s="592"/>
      <c r="T200" s="592"/>
      <c r="U200" s="591"/>
      <c r="V200" s="598"/>
      <c r="W200" s="592"/>
      <c r="X200" s="592"/>
      <c r="Y200" s="592"/>
      <c r="Z200" s="592"/>
      <c r="AA200" s="592"/>
      <c r="AB200" s="601"/>
      <c r="AC200" s="601"/>
      <c r="AD200" s="602"/>
      <c r="AE200" s="601"/>
      <c r="AF200" s="601"/>
      <c r="AG200" s="605"/>
      <c r="AH200" s="605"/>
      <c r="AI200" s="605"/>
      <c r="AJ200" s="605"/>
      <c r="AK200" s="656"/>
      <c r="AL200" s="605"/>
      <c r="AM200" s="605"/>
      <c r="AN200" s="605"/>
      <c r="AO200" s="605"/>
      <c r="AP200" s="605"/>
      <c r="AQ200" s="605"/>
      <c r="AR200" s="605"/>
      <c r="AS200" s="605"/>
      <c r="AT200" s="645"/>
      <c r="AU200" s="645"/>
      <c r="AV200" s="605"/>
      <c r="AW200" s="673"/>
      <c r="AX200" s="605"/>
      <c r="AY200" s="605"/>
      <c r="AZ200" s="645"/>
      <c r="BA200" s="645"/>
      <c r="BB200" s="605"/>
    </row>
    <row r="201" spans="1:54" ht="29.1" customHeight="1" thickBot="1" x14ac:dyDescent="0.3">
      <c r="A201" s="597"/>
      <c r="B201" s="592"/>
      <c r="C201" s="598"/>
      <c r="D201" s="592"/>
      <c r="E201" s="598"/>
      <c r="F201" s="591"/>
      <c r="G201" s="591"/>
      <c r="H201" s="599"/>
      <c r="I201" s="600"/>
      <c r="J201" s="600"/>
      <c r="K201" s="600"/>
      <c r="L201" s="592"/>
      <c r="M201" s="592"/>
      <c r="N201" s="592"/>
      <c r="O201" s="592"/>
      <c r="P201" s="591"/>
      <c r="Q201" s="592"/>
      <c r="R201" s="592"/>
      <c r="S201" s="592"/>
      <c r="T201" s="592"/>
      <c r="U201" s="591"/>
      <c r="V201" s="598"/>
      <c r="W201" s="592"/>
      <c r="X201" s="592"/>
      <c r="Y201" s="592"/>
      <c r="Z201" s="592"/>
      <c r="AA201" s="592"/>
      <c r="AB201" s="601"/>
      <c r="AC201" s="601"/>
      <c r="AD201" s="602"/>
      <c r="AE201" s="601"/>
      <c r="AF201" s="601"/>
      <c r="AG201" s="605"/>
      <c r="AH201" s="605"/>
      <c r="AI201" s="605"/>
      <c r="AJ201" s="605"/>
      <c r="AK201" s="656"/>
      <c r="AL201" s="605"/>
      <c r="AM201" s="605"/>
      <c r="AN201" s="605"/>
      <c r="AO201" s="605"/>
      <c r="AP201" s="605"/>
      <c r="AQ201" s="605"/>
      <c r="AR201" s="605"/>
      <c r="AS201" s="605"/>
      <c r="AT201" s="645"/>
      <c r="AU201" s="645"/>
      <c r="AV201" s="605"/>
      <c r="AW201" s="673"/>
      <c r="AX201" s="605"/>
      <c r="AY201" s="605"/>
      <c r="AZ201" s="645"/>
      <c r="BA201" s="645"/>
      <c r="BB201" s="605"/>
    </row>
    <row r="202" spans="1:54" ht="29.1" customHeight="1" thickBot="1" x14ac:dyDescent="0.3">
      <c r="A202" s="597"/>
      <c r="B202" s="592"/>
      <c r="C202" s="598"/>
      <c r="D202" s="592"/>
      <c r="E202" s="598"/>
      <c r="F202" s="591"/>
      <c r="G202" s="591"/>
      <c r="H202" s="599"/>
      <c r="I202" s="600"/>
      <c r="J202" s="600"/>
      <c r="K202" s="600"/>
      <c r="L202" s="592"/>
      <c r="M202" s="592"/>
      <c r="N202" s="592"/>
      <c r="O202" s="592"/>
      <c r="P202" s="591"/>
      <c r="Q202" s="592"/>
      <c r="R202" s="592"/>
      <c r="S202" s="592"/>
      <c r="T202" s="592"/>
      <c r="U202" s="591"/>
      <c r="V202" s="598"/>
      <c r="W202" s="592"/>
      <c r="X202" s="592"/>
      <c r="Y202" s="592"/>
      <c r="Z202" s="592"/>
      <c r="AA202" s="592"/>
      <c r="AB202" s="601"/>
      <c r="AC202" s="601"/>
      <c r="AD202" s="602"/>
      <c r="AE202" s="601"/>
      <c r="AF202" s="601"/>
      <c r="AG202" s="605"/>
      <c r="AH202" s="605"/>
      <c r="AI202" s="605"/>
      <c r="AJ202" s="605"/>
      <c r="AK202" s="656"/>
      <c r="AL202" s="605"/>
      <c r="AM202" s="605"/>
      <c r="AN202" s="605"/>
      <c r="AO202" s="605"/>
      <c r="AP202" s="605"/>
      <c r="AQ202" s="605"/>
      <c r="AR202" s="605"/>
      <c r="AS202" s="605"/>
      <c r="AT202" s="645"/>
      <c r="AU202" s="645"/>
      <c r="AV202" s="605"/>
      <c r="AW202" s="673"/>
      <c r="AX202" s="605"/>
      <c r="AY202" s="605"/>
      <c r="AZ202" s="645"/>
      <c r="BA202" s="645"/>
      <c r="BB202" s="605"/>
    </row>
    <row r="203" spans="1:54" ht="29.1" customHeight="1" thickBot="1" x14ac:dyDescent="0.3">
      <c r="A203" s="597"/>
      <c r="B203" s="592"/>
      <c r="C203" s="598"/>
      <c r="D203" s="592"/>
      <c r="E203" s="598"/>
      <c r="F203" s="591"/>
      <c r="G203" s="591"/>
      <c r="H203" s="599"/>
      <c r="I203" s="600"/>
      <c r="J203" s="600"/>
      <c r="K203" s="600"/>
      <c r="L203" s="592"/>
      <c r="M203" s="592"/>
      <c r="N203" s="592"/>
      <c r="O203" s="592"/>
      <c r="P203" s="591"/>
      <c r="Q203" s="592"/>
      <c r="R203" s="592"/>
      <c r="S203" s="592"/>
      <c r="T203" s="592"/>
      <c r="U203" s="591"/>
      <c r="V203" s="598"/>
      <c r="W203" s="592"/>
      <c r="X203" s="592"/>
      <c r="Y203" s="592"/>
      <c r="Z203" s="592"/>
      <c r="AA203" s="592"/>
      <c r="AB203" s="601"/>
      <c r="AC203" s="601"/>
      <c r="AD203" s="602"/>
      <c r="AE203" s="601"/>
      <c r="AF203" s="601"/>
      <c r="AG203" s="605"/>
      <c r="AH203" s="605"/>
      <c r="AI203" s="605"/>
      <c r="AJ203" s="605"/>
      <c r="AK203" s="656"/>
      <c r="AL203" s="605"/>
      <c r="AM203" s="605"/>
      <c r="AN203" s="605"/>
      <c r="AO203" s="605"/>
      <c r="AP203" s="605"/>
      <c r="AQ203" s="605"/>
      <c r="AR203" s="605"/>
      <c r="AS203" s="605"/>
      <c r="AT203" s="645"/>
      <c r="AU203" s="645"/>
      <c r="AV203" s="605"/>
      <c r="AW203" s="673"/>
      <c r="AX203" s="605"/>
      <c r="AY203" s="605"/>
      <c r="AZ203" s="645"/>
      <c r="BA203" s="645"/>
      <c r="BB203" s="605"/>
    </row>
    <row r="204" spans="1:54" ht="29.1" customHeight="1" thickBot="1" x14ac:dyDescent="0.3">
      <c r="A204" s="597"/>
      <c r="B204" s="592"/>
      <c r="C204" s="598"/>
      <c r="D204" s="592"/>
      <c r="E204" s="598"/>
      <c r="F204" s="591"/>
      <c r="G204" s="591"/>
      <c r="H204" s="599"/>
      <c r="I204" s="600"/>
      <c r="J204" s="600"/>
      <c r="K204" s="600"/>
      <c r="L204" s="592"/>
      <c r="M204" s="592"/>
      <c r="N204" s="592"/>
      <c r="O204" s="592"/>
      <c r="P204" s="591"/>
      <c r="Q204" s="592"/>
      <c r="R204" s="592"/>
      <c r="S204" s="592"/>
      <c r="T204" s="592"/>
      <c r="U204" s="591"/>
      <c r="V204" s="598"/>
      <c r="W204" s="592"/>
      <c r="X204" s="592"/>
      <c r="Y204" s="592"/>
      <c r="Z204" s="592"/>
      <c r="AA204" s="592"/>
      <c r="AB204" s="601"/>
      <c r="AC204" s="601"/>
      <c r="AD204" s="602"/>
      <c r="AE204" s="601"/>
      <c r="AF204" s="601"/>
      <c r="AG204" s="605"/>
      <c r="AH204" s="605"/>
      <c r="AI204" s="605"/>
      <c r="AJ204" s="605"/>
      <c r="AK204" s="656"/>
      <c r="AL204" s="605"/>
      <c r="AM204" s="605"/>
      <c r="AN204" s="605"/>
      <c r="AO204" s="605"/>
      <c r="AP204" s="605"/>
      <c r="AQ204" s="605"/>
      <c r="AR204" s="605"/>
      <c r="AS204" s="605"/>
      <c r="AT204" s="645"/>
      <c r="AU204" s="645"/>
      <c r="AV204" s="605"/>
      <c r="AW204" s="673"/>
      <c r="AX204" s="605"/>
      <c r="AY204" s="605"/>
      <c r="AZ204" s="645"/>
      <c r="BA204" s="645"/>
      <c r="BB204" s="605"/>
    </row>
    <row r="205" spans="1:54" ht="29.1" customHeight="1" thickBot="1" x14ac:dyDescent="0.3">
      <c r="A205" s="597"/>
      <c r="B205" s="592"/>
      <c r="C205" s="598"/>
      <c r="D205" s="592"/>
      <c r="E205" s="598"/>
      <c r="F205" s="591"/>
      <c r="G205" s="591"/>
      <c r="H205" s="599"/>
      <c r="I205" s="600"/>
      <c r="J205" s="600"/>
      <c r="K205" s="600"/>
      <c r="L205" s="592"/>
      <c r="M205" s="592"/>
      <c r="N205" s="592"/>
      <c r="O205" s="592"/>
      <c r="P205" s="591"/>
      <c r="Q205" s="592"/>
      <c r="R205" s="592"/>
      <c r="S205" s="592"/>
      <c r="T205" s="592"/>
      <c r="U205" s="591"/>
      <c r="V205" s="598"/>
      <c r="W205" s="592"/>
      <c r="X205" s="592"/>
      <c r="Y205" s="592"/>
      <c r="Z205" s="592"/>
      <c r="AA205" s="592"/>
      <c r="AB205" s="601"/>
      <c r="AC205" s="601"/>
      <c r="AD205" s="602"/>
      <c r="AE205" s="601"/>
      <c r="AF205" s="601"/>
      <c r="AG205" s="605"/>
      <c r="AH205" s="605"/>
      <c r="AI205" s="605"/>
      <c r="AJ205" s="605"/>
      <c r="AK205" s="656"/>
      <c r="AL205" s="605"/>
      <c r="AM205" s="605"/>
      <c r="AN205" s="605"/>
      <c r="AO205" s="605"/>
      <c r="AP205" s="605"/>
      <c r="AQ205" s="605"/>
      <c r="AR205" s="605"/>
      <c r="AS205" s="605"/>
      <c r="AT205" s="645"/>
      <c r="AU205" s="645"/>
      <c r="AV205" s="605"/>
      <c r="AW205" s="673"/>
      <c r="AX205" s="605"/>
      <c r="AY205" s="605"/>
      <c r="AZ205" s="645"/>
      <c r="BA205" s="645"/>
      <c r="BB205" s="605"/>
    </row>
    <row r="206" spans="1:54" ht="29.1" customHeight="1" thickBot="1" x14ac:dyDescent="0.3">
      <c r="A206" s="597"/>
      <c r="B206" s="592"/>
      <c r="C206" s="598"/>
      <c r="D206" s="592"/>
      <c r="E206" s="598"/>
      <c r="F206" s="591"/>
      <c r="G206" s="591"/>
      <c r="H206" s="599"/>
      <c r="I206" s="600"/>
      <c r="J206" s="600"/>
      <c r="K206" s="600"/>
      <c r="L206" s="592"/>
      <c r="M206" s="592"/>
      <c r="N206" s="592"/>
      <c r="O206" s="592"/>
      <c r="P206" s="591"/>
      <c r="Q206" s="592"/>
      <c r="R206" s="592"/>
      <c r="S206" s="592"/>
      <c r="T206" s="592"/>
      <c r="U206" s="591"/>
      <c r="V206" s="598"/>
      <c r="W206" s="592"/>
      <c r="X206" s="592"/>
      <c r="Y206" s="592"/>
      <c r="Z206" s="592"/>
      <c r="AA206" s="592"/>
      <c r="AB206" s="601"/>
      <c r="AC206" s="601"/>
      <c r="AD206" s="602"/>
      <c r="AE206" s="601"/>
      <c r="AF206" s="601"/>
      <c r="AG206" s="605"/>
      <c r="AH206" s="605"/>
      <c r="AI206" s="605"/>
      <c r="AJ206" s="605"/>
      <c r="AK206" s="656"/>
      <c r="AL206" s="605"/>
      <c r="AM206" s="605"/>
      <c r="AN206" s="605"/>
      <c r="AO206" s="605"/>
      <c r="AP206" s="605"/>
      <c r="AQ206" s="605"/>
      <c r="AR206" s="605"/>
      <c r="AS206" s="605"/>
      <c r="AT206" s="645"/>
      <c r="AU206" s="645"/>
      <c r="AV206" s="605"/>
      <c r="AW206" s="673"/>
      <c r="AX206" s="605"/>
      <c r="AY206" s="605"/>
      <c r="AZ206" s="645"/>
      <c r="BA206" s="645"/>
      <c r="BB206" s="605"/>
    </row>
    <row r="207" spans="1:54" ht="29.1" customHeight="1" thickBot="1" x14ac:dyDescent="0.3">
      <c r="A207" s="597"/>
      <c r="B207" s="592"/>
      <c r="C207" s="598"/>
      <c r="D207" s="592"/>
      <c r="E207" s="598"/>
      <c r="F207" s="591"/>
      <c r="G207" s="591"/>
      <c r="H207" s="599"/>
      <c r="I207" s="600"/>
      <c r="J207" s="600"/>
      <c r="K207" s="600"/>
      <c r="L207" s="592"/>
      <c r="M207" s="592"/>
      <c r="N207" s="592"/>
      <c r="O207" s="592"/>
      <c r="P207" s="591"/>
      <c r="Q207" s="592"/>
      <c r="R207" s="592"/>
      <c r="S207" s="592"/>
      <c r="T207" s="592"/>
      <c r="U207" s="591"/>
      <c r="V207" s="598"/>
      <c r="W207" s="592"/>
      <c r="X207" s="592"/>
      <c r="Y207" s="592"/>
      <c r="Z207" s="592"/>
      <c r="AA207" s="592"/>
      <c r="AB207" s="601"/>
      <c r="AC207" s="601"/>
      <c r="AD207" s="602"/>
      <c r="AE207" s="601"/>
      <c r="AF207" s="601"/>
      <c r="AG207" s="605"/>
      <c r="AH207" s="605"/>
      <c r="AI207" s="605"/>
      <c r="AJ207" s="605"/>
      <c r="AK207" s="656"/>
      <c r="AL207" s="605"/>
      <c r="AM207" s="605"/>
      <c r="AN207" s="605"/>
      <c r="AO207" s="605"/>
      <c r="AP207" s="605"/>
      <c r="AQ207" s="605"/>
      <c r="AR207" s="605"/>
      <c r="AS207" s="605"/>
      <c r="AT207" s="645"/>
      <c r="AU207" s="645"/>
      <c r="AV207" s="605"/>
      <c r="AW207" s="673"/>
      <c r="AX207" s="605"/>
      <c r="AY207" s="605"/>
      <c r="AZ207" s="645"/>
      <c r="BA207" s="645"/>
      <c r="BB207" s="605"/>
    </row>
    <row r="208" spans="1:54" ht="29.1" customHeight="1" thickBot="1" x14ac:dyDescent="0.3">
      <c r="A208" s="597"/>
      <c r="B208" s="592"/>
      <c r="C208" s="598"/>
      <c r="D208" s="592"/>
      <c r="E208" s="598"/>
      <c r="F208" s="591"/>
      <c r="G208" s="591"/>
      <c r="H208" s="599"/>
      <c r="I208" s="600"/>
      <c r="J208" s="600"/>
      <c r="K208" s="600"/>
      <c r="L208" s="592"/>
      <c r="M208" s="592"/>
      <c r="N208" s="592"/>
      <c r="O208" s="592"/>
      <c r="P208" s="591"/>
      <c r="Q208" s="592"/>
      <c r="R208" s="592"/>
      <c r="S208" s="592"/>
      <c r="T208" s="592"/>
      <c r="U208" s="591"/>
      <c r="V208" s="598"/>
      <c r="W208" s="592"/>
      <c r="X208" s="592"/>
      <c r="Y208" s="592"/>
      <c r="Z208" s="592"/>
      <c r="AA208" s="592"/>
      <c r="AB208" s="601"/>
      <c r="AC208" s="601"/>
      <c r="AD208" s="602"/>
      <c r="AE208" s="601"/>
      <c r="AF208" s="601"/>
      <c r="AG208" s="605"/>
      <c r="AH208" s="605"/>
      <c r="AI208" s="605"/>
      <c r="AJ208" s="605"/>
      <c r="AK208" s="656"/>
      <c r="AL208" s="605"/>
      <c r="AM208" s="605"/>
      <c r="AN208" s="605"/>
      <c r="AO208" s="605"/>
      <c r="AP208" s="605"/>
      <c r="AQ208" s="605"/>
      <c r="AR208" s="605"/>
      <c r="AS208" s="605"/>
      <c r="AT208" s="645"/>
      <c r="AU208" s="645"/>
      <c r="AV208" s="605"/>
      <c r="AW208" s="673"/>
      <c r="AX208" s="605"/>
      <c r="AY208" s="605"/>
      <c r="AZ208" s="645"/>
      <c r="BA208" s="645"/>
      <c r="BB208" s="605"/>
    </row>
    <row r="209" spans="1:54" ht="29.1" customHeight="1" thickBot="1" x14ac:dyDescent="0.3">
      <c r="A209" s="597"/>
      <c r="B209" s="592"/>
      <c r="C209" s="598"/>
      <c r="D209" s="592"/>
      <c r="E209" s="598"/>
      <c r="F209" s="591"/>
      <c r="G209" s="591"/>
      <c r="H209" s="599"/>
      <c r="I209" s="600"/>
      <c r="J209" s="600"/>
      <c r="K209" s="600"/>
      <c r="L209" s="592"/>
      <c r="M209" s="592"/>
      <c r="N209" s="592"/>
      <c r="O209" s="592"/>
      <c r="P209" s="591"/>
      <c r="Q209" s="592"/>
      <c r="R209" s="592"/>
      <c r="S209" s="592"/>
      <c r="T209" s="592"/>
      <c r="U209" s="591"/>
      <c r="V209" s="598"/>
      <c r="W209" s="592"/>
      <c r="X209" s="592"/>
      <c r="Y209" s="592"/>
      <c r="Z209" s="592"/>
      <c r="AA209" s="592"/>
      <c r="AB209" s="601"/>
      <c r="AC209" s="601"/>
      <c r="AD209" s="602"/>
      <c r="AE209" s="601"/>
      <c r="AF209" s="601"/>
      <c r="AG209" s="605"/>
      <c r="AH209" s="605"/>
      <c r="AI209" s="605"/>
      <c r="AJ209" s="605"/>
      <c r="AK209" s="656"/>
      <c r="AL209" s="605"/>
      <c r="AM209" s="605"/>
      <c r="AN209" s="605"/>
      <c r="AO209" s="605"/>
      <c r="AP209" s="605"/>
      <c r="AQ209" s="605"/>
      <c r="AR209" s="605"/>
      <c r="AS209" s="605"/>
      <c r="AT209" s="645"/>
      <c r="AU209" s="645"/>
      <c r="AV209" s="605"/>
      <c r="AW209" s="673"/>
      <c r="AX209" s="605"/>
      <c r="AY209" s="605"/>
      <c r="AZ209" s="645"/>
      <c r="BA209" s="645"/>
      <c r="BB209" s="605"/>
    </row>
    <row r="210" spans="1:54" ht="29.1" customHeight="1" thickBot="1" x14ac:dyDescent="0.3">
      <c r="A210" s="597"/>
      <c r="B210" s="592"/>
      <c r="C210" s="598"/>
      <c r="D210" s="592"/>
      <c r="E210" s="598"/>
      <c r="F210" s="591"/>
      <c r="G210" s="591"/>
      <c r="H210" s="599"/>
      <c r="I210" s="600"/>
      <c r="J210" s="600"/>
      <c r="K210" s="600"/>
      <c r="L210" s="592"/>
      <c r="M210" s="592"/>
      <c r="N210" s="592"/>
      <c r="O210" s="592"/>
      <c r="P210" s="591"/>
      <c r="Q210" s="592"/>
      <c r="R210" s="592"/>
      <c r="S210" s="592"/>
      <c r="T210" s="592"/>
      <c r="U210" s="591"/>
      <c r="V210" s="598"/>
      <c r="W210" s="592"/>
      <c r="X210" s="592"/>
      <c r="Y210" s="592"/>
      <c r="Z210" s="592"/>
      <c r="AA210" s="592"/>
      <c r="AB210" s="601"/>
      <c r="AC210" s="601"/>
      <c r="AD210" s="602"/>
      <c r="AE210" s="601"/>
      <c r="AF210" s="601"/>
      <c r="AG210" s="605"/>
      <c r="AH210" s="605"/>
      <c r="AI210" s="605"/>
      <c r="AJ210" s="605"/>
      <c r="AK210" s="656"/>
      <c r="AL210" s="605"/>
      <c r="AM210" s="605"/>
      <c r="AN210" s="605"/>
      <c r="AO210" s="605"/>
      <c r="AP210" s="605"/>
      <c r="AQ210" s="605"/>
      <c r="AR210" s="605"/>
      <c r="AS210" s="605"/>
      <c r="AT210" s="645"/>
      <c r="AU210" s="645"/>
      <c r="AV210" s="605"/>
      <c r="AW210" s="673"/>
      <c r="AX210" s="605"/>
      <c r="AY210" s="605"/>
      <c r="AZ210" s="645"/>
      <c r="BA210" s="645"/>
      <c r="BB210" s="605"/>
    </row>
    <row r="211" spans="1:54" ht="29.1" customHeight="1" thickBot="1" x14ac:dyDescent="0.3">
      <c r="A211" s="597"/>
      <c r="B211" s="592"/>
      <c r="C211" s="598"/>
      <c r="D211" s="592"/>
      <c r="E211" s="598"/>
      <c r="F211" s="591"/>
      <c r="G211" s="591"/>
      <c r="H211" s="599"/>
      <c r="I211" s="600"/>
      <c r="J211" s="600"/>
      <c r="K211" s="600"/>
      <c r="L211" s="592"/>
      <c r="M211" s="592"/>
      <c r="N211" s="592"/>
      <c r="O211" s="592"/>
      <c r="P211" s="591"/>
      <c r="Q211" s="592"/>
      <c r="R211" s="592"/>
      <c r="S211" s="592"/>
      <c r="T211" s="592"/>
      <c r="U211" s="591"/>
      <c r="V211" s="598"/>
      <c r="W211" s="592"/>
      <c r="X211" s="592"/>
      <c r="Y211" s="592"/>
      <c r="Z211" s="592"/>
      <c r="AA211" s="592"/>
      <c r="AB211" s="601"/>
      <c r="AC211" s="601"/>
      <c r="AD211" s="602"/>
      <c r="AE211" s="601"/>
      <c r="AF211" s="601"/>
      <c r="AG211" s="605"/>
      <c r="AH211" s="605"/>
      <c r="AI211" s="605"/>
      <c r="AJ211" s="605"/>
      <c r="AK211" s="656"/>
      <c r="AL211" s="605"/>
      <c r="AM211" s="605"/>
      <c r="AN211" s="605"/>
      <c r="AO211" s="605"/>
      <c r="AP211" s="605"/>
      <c r="AQ211" s="605"/>
      <c r="AR211" s="605"/>
      <c r="AS211" s="605"/>
      <c r="AT211" s="645"/>
      <c r="AU211" s="645"/>
      <c r="AV211" s="605"/>
      <c r="AW211" s="673"/>
      <c r="AX211" s="605"/>
      <c r="AY211" s="605"/>
      <c r="AZ211" s="645"/>
      <c r="BA211" s="645"/>
      <c r="BB211" s="605"/>
    </row>
    <row r="212" spans="1:54" ht="29.1" customHeight="1" thickBot="1" x14ac:dyDescent="0.3">
      <c r="A212" s="597"/>
      <c r="B212" s="592"/>
      <c r="C212" s="598"/>
      <c r="D212" s="592"/>
      <c r="E212" s="598"/>
      <c r="F212" s="591"/>
      <c r="G212" s="591"/>
      <c r="H212" s="599"/>
      <c r="I212" s="600"/>
      <c r="J212" s="600"/>
      <c r="K212" s="600"/>
      <c r="L212" s="592"/>
      <c r="M212" s="592"/>
      <c r="N212" s="592"/>
      <c r="O212" s="592"/>
      <c r="P212" s="591"/>
      <c r="Q212" s="592"/>
      <c r="R212" s="592"/>
      <c r="S212" s="592"/>
      <c r="T212" s="592"/>
      <c r="U212" s="591"/>
      <c r="V212" s="598"/>
      <c r="W212" s="592"/>
      <c r="X212" s="592"/>
      <c r="Y212" s="592"/>
      <c r="Z212" s="592"/>
      <c r="AA212" s="592"/>
      <c r="AB212" s="601"/>
      <c r="AC212" s="601"/>
      <c r="AD212" s="602"/>
      <c r="AE212" s="601"/>
      <c r="AF212" s="601"/>
      <c r="AG212" s="605"/>
      <c r="AH212" s="605"/>
      <c r="AI212" s="605"/>
      <c r="AJ212" s="605"/>
      <c r="AK212" s="656"/>
      <c r="AL212" s="605"/>
      <c r="AM212" s="605"/>
      <c r="AN212" s="605"/>
      <c r="AO212" s="605"/>
      <c r="AP212" s="605"/>
      <c r="AQ212" s="605"/>
      <c r="AR212" s="605"/>
      <c r="AS212" s="605"/>
      <c r="AT212" s="645"/>
      <c r="AU212" s="645"/>
      <c r="AV212" s="605"/>
      <c r="AW212" s="673"/>
      <c r="AX212" s="605"/>
      <c r="AY212" s="605"/>
      <c r="AZ212" s="645"/>
      <c r="BA212" s="645"/>
      <c r="BB212" s="605"/>
    </row>
    <row r="213" spans="1:54" ht="29.1" customHeight="1" thickBot="1" x14ac:dyDescent="0.3">
      <c r="A213" s="597"/>
      <c r="B213" s="592"/>
      <c r="C213" s="598"/>
      <c r="D213" s="592"/>
      <c r="E213" s="598"/>
      <c r="F213" s="591"/>
      <c r="G213" s="591"/>
      <c r="H213" s="599"/>
      <c r="I213" s="600"/>
      <c r="J213" s="600"/>
      <c r="K213" s="600"/>
      <c r="L213" s="592"/>
      <c r="M213" s="592"/>
      <c r="N213" s="592"/>
      <c r="O213" s="592"/>
      <c r="P213" s="591"/>
      <c r="Q213" s="592"/>
      <c r="R213" s="592"/>
      <c r="S213" s="592"/>
      <c r="T213" s="592"/>
      <c r="U213" s="591"/>
      <c r="V213" s="598"/>
      <c r="W213" s="592"/>
      <c r="X213" s="592"/>
      <c r="Y213" s="592"/>
      <c r="Z213" s="592"/>
      <c r="AA213" s="592"/>
      <c r="AB213" s="601"/>
      <c r="AC213" s="601"/>
      <c r="AD213" s="602"/>
      <c r="AE213" s="601"/>
      <c r="AF213" s="601"/>
      <c r="AG213" s="605"/>
      <c r="AH213" s="605"/>
      <c r="AI213" s="605"/>
      <c r="AJ213" s="605"/>
      <c r="AK213" s="656"/>
      <c r="AL213" s="605"/>
      <c r="AM213" s="605"/>
      <c r="AN213" s="605"/>
      <c r="AO213" s="605"/>
      <c r="AP213" s="605"/>
      <c r="AQ213" s="605"/>
      <c r="AR213" s="605"/>
      <c r="AS213" s="605"/>
      <c r="AT213" s="645"/>
      <c r="AU213" s="645"/>
      <c r="AV213" s="605"/>
      <c r="AW213" s="673"/>
      <c r="AX213" s="605"/>
      <c r="AY213" s="605"/>
      <c r="AZ213" s="645"/>
      <c r="BA213" s="645"/>
      <c r="BB213" s="605"/>
    </row>
    <row r="214" spans="1:54" ht="29.1" customHeight="1" thickBot="1" x14ac:dyDescent="0.3">
      <c r="A214" s="597"/>
      <c r="B214" s="592"/>
      <c r="C214" s="598"/>
      <c r="D214" s="592"/>
      <c r="E214" s="598"/>
      <c r="F214" s="591"/>
      <c r="G214" s="591"/>
      <c r="H214" s="599"/>
      <c r="I214" s="600"/>
      <c r="J214" s="600"/>
      <c r="K214" s="600"/>
      <c r="L214" s="592"/>
      <c r="M214" s="592"/>
      <c r="N214" s="592"/>
      <c r="O214" s="592"/>
      <c r="P214" s="591"/>
      <c r="Q214" s="592"/>
      <c r="R214" s="592"/>
      <c r="S214" s="592"/>
      <c r="T214" s="592"/>
      <c r="U214" s="591"/>
      <c r="V214" s="598"/>
      <c r="W214" s="592"/>
      <c r="X214" s="592"/>
      <c r="Y214" s="592"/>
      <c r="Z214" s="592"/>
      <c r="AA214" s="592"/>
      <c r="AB214" s="601"/>
      <c r="AC214" s="601"/>
      <c r="AD214" s="602"/>
      <c r="AE214" s="601"/>
      <c r="AF214" s="601"/>
      <c r="AG214" s="605"/>
      <c r="AH214" s="605"/>
      <c r="AI214" s="605"/>
      <c r="AJ214" s="605"/>
      <c r="AK214" s="656"/>
      <c r="AL214" s="605"/>
      <c r="AM214" s="605"/>
      <c r="AN214" s="605"/>
      <c r="AO214" s="605"/>
      <c r="AP214" s="605"/>
      <c r="AQ214" s="605"/>
      <c r="AR214" s="605"/>
      <c r="AS214" s="605"/>
      <c r="AT214" s="645"/>
      <c r="AU214" s="645"/>
      <c r="AV214" s="605"/>
      <c r="AW214" s="673"/>
      <c r="AX214" s="605"/>
      <c r="AY214" s="605"/>
      <c r="AZ214" s="645"/>
      <c r="BA214" s="645"/>
      <c r="BB214" s="605"/>
    </row>
    <row r="215" spans="1:54" ht="29.1" customHeight="1" thickBot="1" x14ac:dyDescent="0.3">
      <c r="A215" s="597"/>
      <c r="B215" s="592"/>
      <c r="C215" s="598"/>
      <c r="D215" s="592"/>
      <c r="E215" s="598"/>
      <c r="F215" s="591"/>
      <c r="G215" s="591"/>
      <c r="H215" s="599"/>
      <c r="I215" s="600"/>
      <c r="J215" s="600"/>
      <c r="K215" s="600"/>
      <c r="L215" s="592"/>
      <c r="M215" s="592"/>
      <c r="N215" s="592"/>
      <c r="O215" s="592"/>
      <c r="P215" s="591"/>
      <c r="Q215" s="592"/>
      <c r="R215" s="592"/>
      <c r="S215" s="592"/>
      <c r="T215" s="592"/>
      <c r="U215" s="591"/>
      <c r="V215" s="598"/>
      <c r="W215" s="592"/>
      <c r="X215" s="592"/>
      <c r="Y215" s="592"/>
      <c r="Z215" s="592"/>
      <c r="AA215" s="592"/>
      <c r="AB215" s="601"/>
      <c r="AC215" s="601"/>
      <c r="AD215" s="602"/>
      <c r="AE215" s="601"/>
      <c r="AF215" s="601"/>
      <c r="AG215" s="605"/>
      <c r="AH215" s="605"/>
      <c r="AI215" s="605"/>
      <c r="AJ215" s="605"/>
      <c r="AK215" s="656"/>
      <c r="AL215" s="605"/>
      <c r="AM215" s="605"/>
      <c r="AN215" s="605"/>
      <c r="AO215" s="605"/>
      <c r="AP215" s="605"/>
      <c r="AQ215" s="605"/>
      <c r="AR215" s="605"/>
      <c r="AS215" s="605"/>
      <c r="AT215" s="645"/>
      <c r="AU215" s="645"/>
      <c r="AV215" s="605"/>
      <c r="AW215" s="673"/>
      <c r="AX215" s="605"/>
      <c r="AY215" s="605"/>
      <c r="AZ215" s="645"/>
      <c r="BA215" s="645"/>
      <c r="BB215" s="605"/>
    </row>
    <row r="216" spans="1:54" ht="29.1" customHeight="1" thickBot="1" x14ac:dyDescent="0.3">
      <c r="A216" s="597"/>
      <c r="B216" s="592"/>
      <c r="C216" s="598"/>
      <c r="D216" s="592"/>
      <c r="E216" s="598"/>
      <c r="F216" s="591"/>
      <c r="G216" s="591"/>
      <c r="H216" s="599"/>
      <c r="I216" s="600"/>
      <c r="J216" s="600"/>
      <c r="K216" s="600"/>
      <c r="L216" s="592"/>
      <c r="M216" s="592"/>
      <c r="N216" s="592"/>
      <c r="O216" s="592"/>
      <c r="P216" s="591"/>
      <c r="Q216" s="592"/>
      <c r="R216" s="592"/>
      <c r="S216" s="592"/>
      <c r="T216" s="592"/>
      <c r="U216" s="591"/>
      <c r="V216" s="598"/>
      <c r="W216" s="592"/>
      <c r="X216" s="592"/>
      <c r="Y216" s="592"/>
      <c r="Z216" s="592"/>
      <c r="AA216" s="592"/>
      <c r="AB216" s="601"/>
      <c r="AC216" s="601"/>
      <c r="AD216" s="602"/>
      <c r="AE216" s="601"/>
      <c r="AF216" s="601"/>
      <c r="AG216" s="605"/>
      <c r="AH216" s="605"/>
      <c r="AI216" s="605"/>
      <c r="AJ216" s="605"/>
      <c r="AK216" s="656"/>
      <c r="AL216" s="605"/>
      <c r="AM216" s="605"/>
      <c r="AN216" s="605"/>
      <c r="AO216" s="605"/>
      <c r="AP216" s="605"/>
      <c r="AQ216" s="605"/>
      <c r="AR216" s="605"/>
      <c r="AS216" s="605"/>
      <c r="AT216" s="645"/>
      <c r="AU216" s="645"/>
      <c r="AV216" s="605"/>
      <c r="AW216" s="673"/>
      <c r="AX216" s="605"/>
      <c r="AY216" s="605"/>
      <c r="AZ216" s="645"/>
      <c r="BA216" s="645"/>
      <c r="BB216" s="605"/>
    </row>
    <row r="217" spans="1:54" ht="29.1" customHeight="1" thickBot="1" x14ac:dyDescent="0.3">
      <c r="A217" s="597"/>
      <c r="B217" s="592"/>
      <c r="C217" s="598"/>
      <c r="D217" s="592"/>
      <c r="E217" s="598"/>
      <c r="F217" s="591"/>
      <c r="G217" s="591"/>
      <c r="H217" s="599"/>
      <c r="I217" s="600"/>
      <c r="J217" s="600"/>
      <c r="K217" s="600"/>
      <c r="L217" s="592"/>
      <c r="M217" s="592"/>
      <c r="N217" s="592"/>
      <c r="O217" s="592"/>
      <c r="P217" s="591"/>
      <c r="Q217" s="592"/>
      <c r="R217" s="592"/>
      <c r="S217" s="592"/>
      <c r="T217" s="592"/>
      <c r="U217" s="591"/>
      <c r="V217" s="598"/>
      <c r="W217" s="592"/>
      <c r="X217" s="592"/>
      <c r="Y217" s="592"/>
      <c r="Z217" s="592"/>
      <c r="AA217" s="592"/>
      <c r="AB217" s="601"/>
      <c r="AC217" s="601"/>
      <c r="AD217" s="602"/>
      <c r="AE217" s="601"/>
      <c r="AF217" s="601"/>
      <c r="AG217" s="605"/>
      <c r="AH217" s="605"/>
      <c r="AI217" s="605"/>
      <c r="AJ217" s="605"/>
      <c r="AK217" s="656"/>
      <c r="AL217" s="605"/>
      <c r="AM217" s="605"/>
      <c r="AN217" s="605"/>
      <c r="AO217" s="605"/>
      <c r="AP217" s="605"/>
      <c r="AQ217" s="605"/>
      <c r="AR217" s="605"/>
      <c r="AS217" s="605"/>
      <c r="AT217" s="645"/>
      <c r="AU217" s="645"/>
      <c r="AV217" s="605"/>
      <c r="AW217" s="673"/>
      <c r="AX217" s="605"/>
      <c r="AY217" s="605"/>
      <c r="AZ217" s="645"/>
      <c r="BA217" s="645"/>
      <c r="BB217" s="605"/>
    </row>
    <row r="218" spans="1:54" ht="29.1" customHeight="1" thickBot="1" x14ac:dyDescent="0.3">
      <c r="A218" s="597"/>
      <c r="B218" s="592"/>
      <c r="C218" s="598"/>
      <c r="D218" s="592"/>
      <c r="E218" s="598"/>
      <c r="F218" s="591"/>
      <c r="G218" s="591"/>
      <c r="H218" s="599"/>
      <c r="I218" s="600"/>
      <c r="J218" s="600"/>
      <c r="K218" s="600"/>
      <c r="L218" s="592"/>
      <c r="M218" s="592"/>
      <c r="N218" s="592"/>
      <c r="O218" s="592"/>
      <c r="P218" s="591"/>
      <c r="Q218" s="592"/>
      <c r="R218" s="592"/>
      <c r="S218" s="592"/>
      <c r="T218" s="592"/>
      <c r="U218" s="591"/>
      <c r="V218" s="598"/>
      <c r="W218" s="592"/>
      <c r="X218" s="592"/>
      <c r="Y218" s="592"/>
      <c r="Z218" s="592"/>
      <c r="AA218" s="592"/>
      <c r="AB218" s="601"/>
      <c r="AC218" s="601"/>
      <c r="AD218" s="602"/>
      <c r="AE218" s="601"/>
      <c r="AF218" s="601"/>
      <c r="AG218" s="605"/>
      <c r="AH218" s="605"/>
      <c r="AI218" s="605"/>
      <c r="AJ218" s="605"/>
      <c r="AK218" s="656"/>
      <c r="AL218" s="605"/>
      <c r="AM218" s="605"/>
      <c r="AN218" s="605"/>
      <c r="AO218" s="605"/>
      <c r="AP218" s="605"/>
      <c r="AQ218" s="605"/>
      <c r="AR218" s="605"/>
      <c r="AS218" s="605"/>
      <c r="AT218" s="645"/>
      <c r="AU218" s="645"/>
      <c r="AV218" s="605"/>
      <c r="AW218" s="673"/>
      <c r="AX218" s="605"/>
      <c r="AY218" s="605"/>
      <c r="AZ218" s="645"/>
      <c r="BA218" s="645"/>
      <c r="BB218" s="605"/>
    </row>
    <row r="219" spans="1:54" ht="29.1" customHeight="1" thickBot="1" x14ac:dyDescent="0.3">
      <c r="A219" s="597"/>
      <c r="B219" s="592"/>
      <c r="C219" s="598"/>
      <c r="D219" s="592"/>
      <c r="E219" s="598"/>
      <c r="F219" s="591"/>
      <c r="G219" s="591"/>
      <c r="H219" s="599"/>
      <c r="I219" s="600"/>
      <c r="J219" s="600"/>
      <c r="K219" s="600"/>
      <c r="L219" s="592"/>
      <c r="M219" s="592"/>
      <c r="N219" s="592"/>
      <c r="O219" s="592"/>
      <c r="P219" s="591"/>
      <c r="Q219" s="592"/>
      <c r="R219" s="592"/>
      <c r="S219" s="592"/>
      <c r="T219" s="592"/>
      <c r="U219" s="591"/>
      <c r="V219" s="598"/>
      <c r="W219" s="592"/>
      <c r="X219" s="592"/>
      <c r="Y219" s="592"/>
      <c r="Z219" s="592"/>
      <c r="AA219" s="592"/>
      <c r="AB219" s="601"/>
      <c r="AC219" s="601"/>
      <c r="AD219" s="602"/>
      <c r="AE219" s="601"/>
      <c r="AF219" s="601"/>
      <c r="AG219" s="605"/>
      <c r="AH219" s="605"/>
      <c r="AI219" s="605"/>
      <c r="AJ219" s="605"/>
      <c r="AK219" s="656"/>
      <c r="AL219" s="605"/>
      <c r="AM219" s="605"/>
      <c r="AN219" s="605"/>
      <c r="AO219" s="605"/>
      <c r="AP219" s="605"/>
      <c r="AQ219" s="605"/>
      <c r="AR219" s="605"/>
      <c r="AS219" s="605"/>
      <c r="AT219" s="645"/>
      <c r="AU219" s="645"/>
      <c r="AV219" s="605"/>
      <c r="AW219" s="673"/>
      <c r="AX219" s="605"/>
      <c r="AY219" s="605"/>
      <c r="AZ219" s="645"/>
      <c r="BA219" s="645"/>
      <c r="BB219" s="605"/>
    </row>
    <row r="220" spans="1:54" ht="29.1" customHeight="1" thickBot="1" x14ac:dyDescent="0.3">
      <c r="A220" s="597"/>
      <c r="B220" s="592"/>
      <c r="C220" s="598"/>
      <c r="D220" s="592"/>
      <c r="E220" s="598"/>
      <c r="F220" s="591"/>
      <c r="G220" s="591"/>
      <c r="H220" s="599"/>
      <c r="I220" s="600"/>
      <c r="J220" s="600"/>
      <c r="K220" s="600"/>
      <c r="L220" s="592"/>
      <c r="M220" s="592"/>
      <c r="N220" s="592"/>
      <c r="O220" s="592"/>
      <c r="P220" s="591"/>
      <c r="Q220" s="592"/>
      <c r="R220" s="592"/>
      <c r="S220" s="592"/>
      <c r="T220" s="592"/>
      <c r="U220" s="591"/>
      <c r="V220" s="598"/>
      <c r="W220" s="592"/>
      <c r="X220" s="592"/>
      <c r="Y220" s="592"/>
      <c r="Z220" s="592"/>
      <c r="AA220" s="592"/>
      <c r="AB220" s="601"/>
      <c r="AC220" s="601"/>
      <c r="AD220" s="602"/>
      <c r="AE220" s="601"/>
      <c r="AF220" s="601"/>
      <c r="AG220" s="605"/>
      <c r="AH220" s="605"/>
      <c r="AI220" s="605"/>
      <c r="AJ220" s="605"/>
      <c r="AK220" s="656"/>
      <c r="AL220" s="605"/>
      <c r="AM220" s="605"/>
      <c r="AN220" s="605"/>
      <c r="AO220" s="605"/>
      <c r="AP220" s="605"/>
      <c r="AQ220" s="605"/>
      <c r="AR220" s="605"/>
      <c r="AS220" s="605"/>
      <c r="AT220" s="645"/>
      <c r="AU220" s="645"/>
      <c r="AV220" s="605"/>
      <c r="AW220" s="673"/>
      <c r="AX220" s="605"/>
      <c r="AY220" s="605"/>
      <c r="AZ220" s="645"/>
      <c r="BA220" s="645"/>
      <c r="BB220" s="605"/>
    </row>
    <row r="221" spans="1:54" ht="29.1" customHeight="1" thickBot="1" x14ac:dyDescent="0.3">
      <c r="A221" s="597"/>
      <c r="B221" s="592"/>
      <c r="C221" s="598"/>
      <c r="D221" s="592"/>
      <c r="E221" s="598"/>
      <c r="F221" s="591"/>
      <c r="G221" s="591"/>
      <c r="H221" s="599"/>
      <c r="I221" s="600"/>
      <c r="J221" s="600"/>
      <c r="K221" s="600"/>
      <c r="L221" s="592"/>
      <c r="M221" s="592"/>
      <c r="N221" s="592"/>
      <c r="O221" s="592"/>
      <c r="P221" s="591"/>
      <c r="Q221" s="592"/>
      <c r="R221" s="592"/>
      <c r="S221" s="592"/>
      <c r="T221" s="592"/>
      <c r="U221" s="591"/>
      <c r="V221" s="598"/>
      <c r="W221" s="592"/>
      <c r="X221" s="592"/>
      <c r="Y221" s="592"/>
      <c r="Z221" s="592"/>
      <c r="AA221" s="592"/>
      <c r="AB221" s="601"/>
      <c r="AC221" s="601"/>
      <c r="AD221" s="602"/>
      <c r="AE221" s="601"/>
      <c r="AF221" s="601"/>
      <c r="AG221" s="605"/>
      <c r="AH221" s="605"/>
      <c r="AI221" s="605"/>
      <c r="AJ221" s="605"/>
      <c r="AK221" s="656"/>
      <c r="AL221" s="605"/>
      <c r="AM221" s="605"/>
      <c r="AN221" s="605"/>
      <c r="AO221" s="605"/>
      <c r="AP221" s="605"/>
      <c r="AQ221" s="605"/>
      <c r="AR221" s="605"/>
      <c r="AS221" s="605"/>
      <c r="AT221" s="645"/>
      <c r="AU221" s="645"/>
      <c r="AV221" s="605"/>
      <c r="AW221" s="673"/>
      <c r="AX221" s="605"/>
      <c r="AY221" s="605"/>
      <c r="AZ221" s="645"/>
      <c r="BA221" s="645"/>
      <c r="BB221" s="605"/>
    </row>
    <row r="222" spans="1:54" ht="29.1" customHeight="1" thickBot="1" x14ac:dyDescent="0.3">
      <c r="A222" s="597"/>
      <c r="B222" s="592"/>
      <c r="C222" s="598"/>
      <c r="D222" s="592"/>
      <c r="E222" s="598"/>
      <c r="F222" s="591"/>
      <c r="G222" s="591"/>
      <c r="H222" s="599"/>
      <c r="I222" s="600"/>
      <c r="J222" s="600"/>
      <c r="K222" s="600"/>
      <c r="L222" s="592"/>
      <c r="M222" s="592"/>
      <c r="N222" s="592"/>
      <c r="O222" s="592"/>
      <c r="P222" s="591"/>
      <c r="Q222" s="592"/>
      <c r="R222" s="592"/>
      <c r="S222" s="592"/>
      <c r="T222" s="592"/>
      <c r="U222" s="591"/>
      <c r="V222" s="598"/>
      <c r="W222" s="592"/>
      <c r="X222" s="592"/>
      <c r="Y222" s="592"/>
      <c r="Z222" s="592"/>
      <c r="AA222" s="592"/>
      <c r="AB222" s="601"/>
      <c r="AC222" s="601"/>
      <c r="AD222" s="602"/>
      <c r="AE222" s="601"/>
      <c r="AF222" s="601"/>
      <c r="AG222" s="605"/>
      <c r="AH222" s="605"/>
      <c r="AI222" s="605"/>
      <c r="AJ222" s="605"/>
      <c r="AK222" s="656"/>
      <c r="AL222" s="605"/>
      <c r="AM222" s="605"/>
      <c r="AN222" s="605"/>
      <c r="AO222" s="605"/>
      <c r="AP222" s="605"/>
      <c r="AQ222" s="605"/>
      <c r="AR222" s="605"/>
      <c r="AS222" s="605"/>
      <c r="AT222" s="645"/>
      <c r="AU222" s="645"/>
      <c r="AV222" s="605"/>
      <c r="AW222" s="673"/>
      <c r="AX222" s="605"/>
      <c r="AY222" s="605"/>
      <c r="AZ222" s="645"/>
      <c r="BA222" s="645"/>
      <c r="BB222" s="605"/>
    </row>
    <row r="223" spans="1:54" ht="29.1" customHeight="1" thickBot="1" x14ac:dyDescent="0.3">
      <c r="A223" s="597"/>
      <c r="B223" s="592"/>
      <c r="C223" s="598"/>
      <c r="D223" s="592"/>
      <c r="E223" s="598"/>
      <c r="F223" s="591"/>
      <c r="G223" s="591"/>
      <c r="H223" s="599"/>
      <c r="I223" s="600"/>
      <c r="J223" s="600"/>
      <c r="K223" s="600"/>
      <c r="L223" s="592"/>
      <c r="M223" s="592"/>
      <c r="N223" s="592"/>
      <c r="O223" s="592"/>
      <c r="P223" s="591"/>
      <c r="Q223" s="592"/>
      <c r="R223" s="592"/>
      <c r="S223" s="592"/>
      <c r="T223" s="592"/>
      <c r="U223" s="591"/>
      <c r="V223" s="598"/>
      <c r="W223" s="592"/>
      <c r="X223" s="592"/>
      <c r="Y223" s="592"/>
      <c r="Z223" s="592"/>
      <c r="AA223" s="592"/>
      <c r="AB223" s="601"/>
      <c r="AC223" s="601"/>
      <c r="AD223" s="602"/>
      <c r="AE223" s="601"/>
      <c r="AF223" s="601"/>
      <c r="AG223" s="605"/>
      <c r="AH223" s="605"/>
      <c r="AI223" s="605"/>
      <c r="AJ223" s="605"/>
      <c r="AK223" s="656"/>
      <c r="AL223" s="605"/>
      <c r="AM223" s="605"/>
      <c r="AN223" s="605"/>
      <c r="AO223" s="605"/>
      <c r="AP223" s="605"/>
      <c r="AQ223" s="605"/>
      <c r="AR223" s="605"/>
      <c r="AS223" s="605"/>
      <c r="AT223" s="645"/>
      <c r="AU223" s="645"/>
      <c r="AV223" s="605"/>
      <c r="AW223" s="673"/>
      <c r="AX223" s="605"/>
      <c r="AY223" s="605"/>
      <c r="AZ223" s="645"/>
      <c r="BA223" s="645"/>
      <c r="BB223" s="605"/>
    </row>
    <row r="224" spans="1:54" ht="29.1" customHeight="1" thickBot="1" x14ac:dyDescent="0.3">
      <c r="A224" s="597"/>
      <c r="B224" s="592"/>
      <c r="C224" s="598"/>
      <c r="D224" s="592"/>
      <c r="E224" s="598"/>
      <c r="F224" s="591"/>
      <c r="G224" s="591"/>
      <c r="H224" s="599"/>
      <c r="I224" s="600"/>
      <c r="J224" s="600"/>
      <c r="K224" s="600"/>
      <c r="L224" s="592"/>
      <c r="M224" s="592"/>
      <c r="N224" s="592"/>
      <c r="O224" s="592"/>
      <c r="P224" s="591"/>
      <c r="Q224" s="592"/>
      <c r="R224" s="592"/>
      <c r="S224" s="592"/>
      <c r="T224" s="592"/>
      <c r="U224" s="591"/>
      <c r="V224" s="598"/>
      <c r="W224" s="592"/>
      <c r="X224" s="592"/>
      <c r="Y224" s="592"/>
      <c r="Z224" s="592"/>
      <c r="AA224" s="592"/>
      <c r="AB224" s="601"/>
      <c r="AC224" s="601"/>
      <c r="AD224" s="602"/>
      <c r="AE224" s="601"/>
      <c r="AF224" s="601"/>
      <c r="AG224" s="605"/>
      <c r="AH224" s="605"/>
      <c r="AI224" s="605"/>
      <c r="AJ224" s="605"/>
      <c r="AK224" s="656"/>
      <c r="AL224" s="605"/>
      <c r="AM224" s="605"/>
      <c r="AN224" s="605"/>
      <c r="AO224" s="605"/>
      <c r="AP224" s="605"/>
      <c r="AQ224" s="605"/>
      <c r="AR224" s="605"/>
      <c r="AS224" s="605"/>
      <c r="AT224" s="645"/>
      <c r="AU224" s="645"/>
      <c r="AV224" s="605"/>
      <c r="AW224" s="673"/>
      <c r="AX224" s="605"/>
      <c r="AY224" s="605"/>
      <c r="AZ224" s="645"/>
      <c r="BA224" s="645"/>
      <c r="BB224" s="605"/>
    </row>
    <row r="225" spans="1:54" ht="29.1" customHeight="1" thickBot="1" x14ac:dyDescent="0.3">
      <c r="A225" s="597"/>
      <c r="B225" s="592"/>
      <c r="C225" s="598"/>
      <c r="D225" s="592"/>
      <c r="E225" s="598"/>
      <c r="F225" s="591"/>
      <c r="G225" s="591"/>
      <c r="H225" s="599"/>
      <c r="I225" s="600"/>
      <c r="J225" s="600"/>
      <c r="K225" s="600"/>
      <c r="L225" s="592"/>
      <c r="M225" s="592"/>
      <c r="N225" s="592"/>
      <c r="O225" s="592"/>
      <c r="P225" s="591"/>
      <c r="Q225" s="592"/>
      <c r="R225" s="592"/>
      <c r="S225" s="592"/>
      <c r="T225" s="592"/>
      <c r="U225" s="591"/>
      <c r="V225" s="598"/>
      <c r="W225" s="592"/>
      <c r="X225" s="592"/>
      <c r="Y225" s="592"/>
      <c r="Z225" s="592"/>
      <c r="AA225" s="592"/>
      <c r="AB225" s="601"/>
      <c r="AC225" s="601"/>
      <c r="AD225" s="602"/>
      <c r="AE225" s="601"/>
      <c r="AF225" s="601"/>
      <c r="AG225" s="605"/>
      <c r="AH225" s="605"/>
      <c r="AI225" s="605"/>
      <c r="AJ225" s="605"/>
      <c r="AK225" s="656"/>
      <c r="AL225" s="605"/>
      <c r="AM225" s="605"/>
      <c r="AN225" s="605"/>
      <c r="AO225" s="605"/>
      <c r="AP225" s="605"/>
      <c r="AQ225" s="605"/>
      <c r="AR225" s="605"/>
      <c r="AS225" s="605"/>
      <c r="AT225" s="645"/>
      <c r="AU225" s="645"/>
      <c r="AV225" s="605"/>
      <c r="AW225" s="673"/>
      <c r="AX225" s="605"/>
      <c r="AY225" s="605"/>
      <c r="AZ225" s="645"/>
      <c r="BA225" s="645"/>
      <c r="BB225" s="605"/>
    </row>
    <row r="226" spans="1:54" ht="29.1" customHeight="1" thickBot="1" x14ac:dyDescent="0.3">
      <c r="A226" s="597"/>
      <c r="B226" s="592"/>
      <c r="C226" s="598"/>
      <c r="D226" s="592"/>
      <c r="E226" s="598"/>
      <c r="F226" s="591"/>
      <c r="G226" s="591"/>
      <c r="H226" s="599"/>
      <c r="I226" s="600"/>
      <c r="J226" s="600"/>
      <c r="K226" s="600"/>
      <c r="L226" s="592"/>
      <c r="M226" s="592"/>
      <c r="N226" s="592"/>
      <c r="O226" s="592"/>
      <c r="P226" s="591"/>
      <c r="Q226" s="592"/>
      <c r="R226" s="592"/>
      <c r="S226" s="592"/>
      <c r="T226" s="592"/>
      <c r="U226" s="591"/>
      <c r="V226" s="598"/>
      <c r="W226" s="592"/>
      <c r="X226" s="592"/>
      <c r="Y226" s="592"/>
      <c r="Z226" s="592"/>
      <c r="AA226" s="592"/>
      <c r="AB226" s="601"/>
      <c r="AC226" s="601"/>
      <c r="AD226" s="602"/>
      <c r="AE226" s="601"/>
      <c r="AF226" s="601"/>
      <c r="AG226" s="605"/>
      <c r="AH226" s="605"/>
      <c r="AI226" s="605"/>
      <c r="AJ226" s="605"/>
      <c r="AK226" s="656"/>
      <c r="AL226" s="605"/>
      <c r="AM226" s="605"/>
      <c r="AN226" s="605"/>
      <c r="AO226" s="605"/>
      <c r="AP226" s="605"/>
      <c r="AQ226" s="605"/>
      <c r="AR226" s="605"/>
      <c r="AS226" s="605"/>
      <c r="AT226" s="645"/>
      <c r="AU226" s="645"/>
      <c r="AV226" s="605"/>
      <c r="AW226" s="673"/>
      <c r="AX226" s="605"/>
      <c r="AY226" s="605"/>
      <c r="AZ226" s="645"/>
      <c r="BA226" s="645"/>
      <c r="BB226" s="605"/>
    </row>
    <row r="227" spans="1:54" ht="29.1" customHeight="1" thickBot="1" x14ac:dyDescent="0.3">
      <c r="A227" s="597"/>
      <c r="B227" s="592"/>
      <c r="C227" s="598"/>
      <c r="D227" s="592"/>
      <c r="E227" s="598"/>
      <c r="F227" s="591"/>
      <c r="G227" s="591"/>
      <c r="H227" s="599"/>
      <c r="I227" s="600"/>
      <c r="J227" s="600"/>
      <c r="K227" s="600"/>
      <c r="L227" s="592"/>
      <c r="M227" s="592"/>
      <c r="N227" s="592"/>
      <c r="O227" s="592"/>
      <c r="P227" s="591"/>
      <c r="Q227" s="592"/>
      <c r="R227" s="592"/>
      <c r="S227" s="592"/>
      <c r="T227" s="592"/>
      <c r="U227" s="591"/>
      <c r="V227" s="598"/>
      <c r="W227" s="592"/>
      <c r="X227" s="592"/>
      <c r="Y227" s="592"/>
      <c r="Z227" s="592"/>
      <c r="AA227" s="592"/>
      <c r="AB227" s="601"/>
      <c r="AC227" s="601"/>
      <c r="AD227" s="602"/>
      <c r="AE227" s="601"/>
      <c r="AF227" s="601"/>
      <c r="AG227" s="605"/>
      <c r="AH227" s="605"/>
      <c r="AI227" s="605"/>
      <c r="AJ227" s="605"/>
      <c r="AK227" s="656"/>
      <c r="AL227" s="605"/>
      <c r="AM227" s="605"/>
      <c r="AN227" s="605"/>
      <c r="AO227" s="605"/>
      <c r="AP227" s="605"/>
      <c r="AQ227" s="605"/>
      <c r="AR227" s="605"/>
      <c r="AS227" s="605"/>
      <c r="AT227" s="645"/>
      <c r="AU227" s="645"/>
      <c r="AV227" s="605"/>
      <c r="AW227" s="673"/>
      <c r="AX227" s="605"/>
      <c r="AY227" s="605"/>
      <c r="AZ227" s="645"/>
      <c r="BA227" s="645"/>
      <c r="BB227" s="605"/>
    </row>
    <row r="228" spans="1:54" ht="29.1" customHeight="1" thickBot="1" x14ac:dyDescent="0.3">
      <c r="A228" s="597"/>
      <c r="B228" s="592"/>
      <c r="C228" s="598"/>
      <c r="D228" s="592"/>
      <c r="E228" s="598"/>
      <c r="F228" s="591"/>
      <c r="G228" s="591"/>
      <c r="H228" s="599"/>
      <c r="I228" s="600"/>
      <c r="J228" s="600"/>
      <c r="K228" s="600"/>
      <c r="L228" s="592"/>
      <c r="M228" s="592"/>
      <c r="N228" s="592"/>
      <c r="O228" s="592"/>
      <c r="P228" s="591"/>
      <c r="Q228" s="592"/>
      <c r="R228" s="592"/>
      <c r="S228" s="592"/>
      <c r="T228" s="592"/>
      <c r="U228" s="591"/>
      <c r="V228" s="598"/>
      <c r="W228" s="592"/>
      <c r="X228" s="592"/>
      <c r="Y228" s="592"/>
      <c r="Z228" s="592"/>
      <c r="AA228" s="592"/>
      <c r="AB228" s="601"/>
      <c r="AC228" s="601"/>
      <c r="AD228" s="602"/>
      <c r="AE228" s="601"/>
      <c r="AF228" s="601"/>
      <c r="AG228" s="605"/>
      <c r="AH228" s="605"/>
      <c r="AI228" s="605"/>
      <c r="AJ228" s="605"/>
      <c r="AK228" s="656"/>
      <c r="AL228" s="605"/>
      <c r="AM228" s="605"/>
      <c r="AN228" s="605"/>
      <c r="AO228" s="605"/>
      <c r="AP228" s="605"/>
      <c r="AQ228" s="605"/>
      <c r="AR228" s="605"/>
      <c r="AS228" s="605"/>
      <c r="AT228" s="645"/>
      <c r="AU228" s="645"/>
      <c r="AV228" s="605"/>
      <c r="AW228" s="673"/>
      <c r="AX228" s="605"/>
      <c r="AY228" s="605"/>
      <c r="AZ228" s="645"/>
      <c r="BA228" s="645"/>
      <c r="BB228" s="605"/>
    </row>
    <row r="229" spans="1:54" ht="29.1" customHeight="1" thickBot="1" x14ac:dyDescent="0.3">
      <c r="A229" s="597"/>
      <c r="B229" s="592"/>
      <c r="C229" s="598"/>
      <c r="D229" s="592"/>
      <c r="E229" s="598"/>
      <c r="F229" s="591"/>
      <c r="G229" s="591"/>
      <c r="H229" s="599"/>
      <c r="I229" s="600"/>
      <c r="J229" s="600"/>
      <c r="K229" s="600"/>
      <c r="L229" s="592"/>
      <c r="M229" s="592"/>
      <c r="N229" s="592"/>
      <c r="O229" s="592"/>
      <c r="P229" s="591"/>
      <c r="Q229" s="592"/>
      <c r="R229" s="592"/>
      <c r="S229" s="592"/>
      <c r="T229" s="592"/>
      <c r="U229" s="591"/>
      <c r="V229" s="598"/>
      <c r="W229" s="592"/>
      <c r="X229" s="592"/>
      <c r="Y229" s="592"/>
      <c r="Z229" s="592"/>
      <c r="AA229" s="592"/>
      <c r="AB229" s="601"/>
      <c r="AC229" s="601"/>
      <c r="AD229" s="602"/>
      <c r="AE229" s="601"/>
      <c r="AF229" s="601"/>
      <c r="AG229" s="605"/>
      <c r="AH229" s="605"/>
      <c r="AI229" s="605"/>
      <c r="AJ229" s="605"/>
      <c r="AK229" s="656"/>
      <c r="AL229" s="605"/>
      <c r="AM229" s="605"/>
      <c r="AN229" s="605"/>
      <c r="AO229" s="605"/>
      <c r="AP229" s="605"/>
      <c r="AQ229" s="605"/>
      <c r="AR229" s="605"/>
      <c r="AS229" s="605"/>
      <c r="AT229" s="645"/>
      <c r="AU229" s="645"/>
      <c r="AV229" s="605"/>
      <c r="AW229" s="673"/>
      <c r="AX229" s="605"/>
      <c r="AY229" s="605"/>
      <c r="AZ229" s="645"/>
      <c r="BA229" s="645"/>
      <c r="BB229" s="605"/>
    </row>
    <row r="230" spans="1:54" ht="29.1" customHeight="1" thickBot="1" x14ac:dyDescent="0.3">
      <c r="A230" s="597"/>
      <c r="B230" s="592"/>
      <c r="C230" s="598"/>
      <c r="D230" s="592"/>
      <c r="E230" s="598"/>
      <c r="F230" s="591"/>
      <c r="G230" s="591"/>
      <c r="H230" s="599"/>
      <c r="I230" s="600"/>
      <c r="J230" s="600"/>
      <c r="K230" s="600"/>
      <c r="L230" s="592"/>
      <c r="M230" s="592"/>
      <c r="N230" s="592"/>
      <c r="O230" s="592"/>
      <c r="P230" s="591"/>
      <c r="Q230" s="592"/>
      <c r="R230" s="592"/>
      <c r="S230" s="592"/>
      <c r="T230" s="592"/>
      <c r="U230" s="591"/>
      <c r="V230" s="598"/>
      <c r="W230" s="592"/>
      <c r="X230" s="592"/>
      <c r="Y230" s="592"/>
      <c r="Z230" s="592"/>
      <c r="AA230" s="592"/>
      <c r="AB230" s="601"/>
      <c r="AC230" s="601"/>
      <c r="AD230" s="602"/>
      <c r="AE230" s="601"/>
      <c r="AF230" s="601"/>
      <c r="AG230" s="605"/>
      <c r="AH230" s="605"/>
      <c r="AI230" s="605"/>
      <c r="AJ230" s="605"/>
      <c r="AK230" s="656"/>
      <c r="AL230" s="605"/>
      <c r="AM230" s="605"/>
      <c r="AN230" s="605"/>
      <c r="AO230" s="605"/>
      <c r="AP230" s="605"/>
      <c r="AQ230" s="605"/>
      <c r="AR230" s="605"/>
      <c r="AS230" s="605"/>
      <c r="AT230" s="645"/>
      <c r="AU230" s="645"/>
      <c r="AV230" s="605"/>
      <c r="AW230" s="673"/>
      <c r="AX230" s="605"/>
      <c r="AY230" s="605"/>
      <c r="AZ230" s="645"/>
      <c r="BA230" s="645"/>
      <c r="BB230" s="605"/>
    </row>
    <row r="231" spans="1:54" ht="29.1" customHeight="1" thickBot="1" x14ac:dyDescent="0.3">
      <c r="A231" s="597"/>
      <c r="B231" s="592"/>
      <c r="C231" s="598"/>
      <c r="D231" s="592"/>
      <c r="E231" s="598"/>
      <c r="F231" s="591"/>
      <c r="G231" s="591"/>
      <c r="H231" s="599"/>
      <c r="I231" s="600"/>
      <c r="J231" s="600"/>
      <c r="K231" s="600"/>
      <c r="L231" s="592"/>
      <c r="M231" s="592"/>
      <c r="N231" s="592"/>
      <c r="O231" s="592"/>
      <c r="P231" s="591"/>
      <c r="Q231" s="592"/>
      <c r="R231" s="592"/>
      <c r="S231" s="592"/>
      <c r="T231" s="592"/>
      <c r="U231" s="591"/>
      <c r="V231" s="598"/>
      <c r="W231" s="592"/>
      <c r="X231" s="592"/>
      <c r="Y231" s="592"/>
      <c r="Z231" s="592"/>
      <c r="AA231" s="592"/>
      <c r="AB231" s="601"/>
      <c r="AC231" s="601"/>
      <c r="AD231" s="602"/>
      <c r="AE231" s="601"/>
      <c r="AF231" s="601"/>
      <c r="AG231" s="605"/>
      <c r="AH231" s="605"/>
      <c r="AI231" s="605"/>
      <c r="AJ231" s="605"/>
      <c r="AK231" s="656"/>
      <c r="AL231" s="605"/>
      <c r="AM231" s="605"/>
      <c r="AN231" s="605"/>
      <c r="AO231" s="605"/>
      <c r="AP231" s="605"/>
      <c r="AQ231" s="605"/>
      <c r="AR231" s="605"/>
      <c r="AS231" s="605"/>
      <c r="AT231" s="645"/>
      <c r="AU231" s="645"/>
      <c r="AV231" s="605"/>
      <c r="AW231" s="673"/>
      <c r="AX231" s="605"/>
      <c r="AY231" s="605"/>
      <c r="AZ231" s="645"/>
      <c r="BA231" s="645"/>
      <c r="BB231" s="605"/>
    </row>
    <row r="232" spans="1:54" ht="29.1" customHeight="1" thickBot="1" x14ac:dyDescent="0.3">
      <c r="A232" s="597"/>
      <c r="B232" s="592"/>
      <c r="C232" s="598"/>
      <c r="D232" s="592"/>
      <c r="E232" s="598"/>
      <c r="F232" s="591"/>
      <c r="G232" s="591"/>
      <c r="H232" s="599"/>
      <c r="I232" s="600"/>
      <c r="J232" s="600"/>
      <c r="K232" s="600"/>
      <c r="L232" s="592"/>
      <c r="M232" s="592"/>
      <c r="N232" s="592"/>
      <c r="O232" s="592"/>
      <c r="P232" s="591"/>
      <c r="Q232" s="592"/>
      <c r="R232" s="592"/>
      <c r="S232" s="592"/>
      <c r="T232" s="592"/>
      <c r="U232" s="591"/>
      <c r="V232" s="598"/>
      <c r="W232" s="592"/>
      <c r="X232" s="592"/>
      <c r="Y232" s="592"/>
      <c r="Z232" s="592"/>
      <c r="AA232" s="592"/>
      <c r="AB232" s="601"/>
      <c r="AC232" s="601"/>
      <c r="AD232" s="602"/>
      <c r="AE232" s="601"/>
      <c r="AF232" s="601"/>
      <c r="AG232" s="605"/>
      <c r="AH232" s="605"/>
      <c r="AI232" s="605"/>
      <c r="AJ232" s="605"/>
      <c r="AK232" s="656"/>
      <c r="AL232" s="605"/>
      <c r="AM232" s="605"/>
      <c r="AN232" s="605"/>
      <c r="AO232" s="605"/>
      <c r="AP232" s="605"/>
      <c r="AQ232" s="605"/>
      <c r="AR232" s="605"/>
      <c r="AS232" s="605"/>
      <c r="AT232" s="645"/>
      <c r="AU232" s="645"/>
      <c r="AV232" s="605"/>
      <c r="AW232" s="673"/>
      <c r="AX232" s="605"/>
      <c r="AY232" s="605"/>
      <c r="AZ232" s="645"/>
      <c r="BA232" s="645"/>
      <c r="BB232" s="605"/>
    </row>
    <row r="233" spans="1:54" ht="29.1" customHeight="1" thickBot="1" x14ac:dyDescent="0.3">
      <c r="A233" s="597"/>
      <c r="B233" s="592"/>
      <c r="C233" s="598"/>
      <c r="D233" s="592"/>
      <c r="E233" s="598"/>
      <c r="F233" s="591"/>
      <c r="G233" s="591"/>
      <c r="H233" s="599"/>
      <c r="I233" s="600"/>
      <c r="J233" s="600"/>
      <c r="K233" s="600"/>
      <c r="L233" s="592"/>
      <c r="M233" s="592"/>
      <c r="N233" s="592"/>
      <c r="O233" s="592"/>
      <c r="P233" s="591"/>
      <c r="Q233" s="592"/>
      <c r="R233" s="592"/>
      <c r="S233" s="592"/>
      <c r="T233" s="592"/>
      <c r="U233" s="591"/>
      <c r="V233" s="598"/>
      <c r="W233" s="592"/>
      <c r="X233" s="592"/>
      <c r="Y233" s="592"/>
      <c r="Z233" s="592"/>
      <c r="AA233" s="592"/>
      <c r="AB233" s="601"/>
      <c r="AC233" s="601"/>
      <c r="AD233" s="602"/>
      <c r="AE233" s="601"/>
      <c r="AF233" s="601"/>
      <c r="AG233" s="605"/>
      <c r="AH233" s="605"/>
      <c r="AI233" s="605"/>
      <c r="AJ233" s="605"/>
      <c r="AK233" s="656"/>
      <c r="AL233" s="605"/>
      <c r="AM233" s="605"/>
      <c r="AN233" s="605"/>
      <c r="AO233" s="605"/>
      <c r="AP233" s="605"/>
      <c r="AQ233" s="605"/>
      <c r="AR233" s="605"/>
      <c r="AS233" s="605"/>
      <c r="AT233" s="645"/>
      <c r="AU233" s="645"/>
      <c r="AV233" s="605"/>
      <c r="AW233" s="673"/>
      <c r="AX233" s="605"/>
      <c r="AY233" s="605"/>
      <c r="AZ233" s="645"/>
      <c r="BA233" s="645"/>
      <c r="BB233" s="605"/>
    </row>
    <row r="234" spans="1:54" ht="29.1" customHeight="1" thickBot="1" x14ac:dyDescent="0.3">
      <c r="A234" s="597"/>
      <c r="B234" s="592"/>
      <c r="C234" s="598"/>
      <c r="D234" s="592"/>
      <c r="E234" s="598"/>
      <c r="F234" s="591"/>
      <c r="G234" s="591"/>
      <c r="H234" s="599"/>
      <c r="I234" s="600"/>
      <c r="J234" s="600"/>
      <c r="K234" s="600"/>
      <c r="L234" s="592"/>
      <c r="M234" s="592"/>
      <c r="N234" s="592"/>
      <c r="O234" s="592"/>
      <c r="P234" s="591"/>
      <c r="Q234" s="592"/>
      <c r="R234" s="592"/>
      <c r="S234" s="592"/>
      <c r="T234" s="592"/>
      <c r="U234" s="591"/>
      <c r="V234" s="598"/>
      <c r="W234" s="592"/>
      <c r="X234" s="592"/>
      <c r="Y234" s="592"/>
      <c r="Z234" s="592"/>
      <c r="AA234" s="592"/>
      <c r="AB234" s="601"/>
      <c r="AC234" s="601"/>
      <c r="AD234" s="602"/>
      <c r="AE234" s="601"/>
      <c r="AF234" s="601"/>
      <c r="AG234" s="605"/>
      <c r="AH234" s="605"/>
      <c r="AI234" s="605"/>
      <c r="AJ234" s="605"/>
      <c r="AK234" s="656"/>
      <c r="AL234" s="605"/>
      <c r="AM234" s="605"/>
      <c r="AN234" s="605"/>
      <c r="AO234" s="605"/>
      <c r="AP234" s="605"/>
      <c r="AQ234" s="605"/>
      <c r="AR234" s="605"/>
      <c r="AS234" s="605"/>
      <c r="AT234" s="645"/>
      <c r="AU234" s="645"/>
      <c r="AV234" s="605"/>
      <c r="AW234" s="673"/>
      <c r="AX234" s="605"/>
      <c r="AY234" s="605"/>
      <c r="AZ234" s="645"/>
      <c r="BA234" s="645"/>
      <c r="BB234" s="605"/>
    </row>
    <row r="235" spans="1:54" ht="29.1" customHeight="1" thickBot="1" x14ac:dyDescent="0.3">
      <c r="A235" s="597"/>
      <c r="B235" s="592"/>
      <c r="C235" s="598"/>
      <c r="D235" s="592"/>
      <c r="E235" s="598"/>
      <c r="F235" s="591"/>
      <c r="G235" s="591"/>
      <c r="H235" s="599"/>
      <c r="I235" s="600"/>
      <c r="J235" s="600"/>
      <c r="K235" s="600"/>
      <c r="L235" s="592"/>
      <c r="M235" s="592"/>
      <c r="N235" s="592"/>
      <c r="O235" s="592"/>
      <c r="P235" s="591"/>
      <c r="Q235" s="592"/>
      <c r="R235" s="592"/>
      <c r="S235" s="592"/>
      <c r="T235" s="592"/>
      <c r="U235" s="591"/>
      <c r="V235" s="598"/>
      <c r="W235" s="592"/>
      <c r="X235" s="592"/>
      <c r="Y235" s="592"/>
      <c r="Z235" s="592"/>
      <c r="AA235" s="592"/>
      <c r="AB235" s="601"/>
      <c r="AC235" s="601"/>
      <c r="AD235" s="602"/>
      <c r="AE235" s="601"/>
      <c r="AF235" s="601"/>
      <c r="AG235" s="605"/>
      <c r="AH235" s="605"/>
      <c r="AI235" s="605"/>
      <c r="AJ235" s="605"/>
      <c r="AK235" s="656"/>
      <c r="AL235" s="605"/>
      <c r="AM235" s="605"/>
      <c r="AN235" s="605"/>
      <c r="AO235" s="605"/>
      <c r="AP235" s="605"/>
      <c r="AQ235" s="605"/>
      <c r="AR235" s="605"/>
      <c r="AS235" s="605"/>
      <c r="AT235" s="645"/>
      <c r="AU235" s="645"/>
      <c r="AV235" s="605"/>
      <c r="AW235" s="673"/>
      <c r="AX235" s="605"/>
      <c r="AY235" s="605"/>
      <c r="AZ235" s="645"/>
      <c r="BA235" s="645"/>
      <c r="BB235" s="605"/>
    </row>
    <row r="236" spans="1:54" ht="29.1" customHeight="1" thickBot="1" x14ac:dyDescent="0.3">
      <c r="A236" s="597"/>
      <c r="B236" s="592"/>
      <c r="C236" s="598"/>
      <c r="D236" s="592"/>
      <c r="E236" s="598"/>
      <c r="F236" s="591"/>
      <c r="G236" s="591"/>
      <c r="H236" s="599"/>
      <c r="I236" s="600"/>
      <c r="J236" s="600"/>
      <c r="K236" s="600"/>
      <c r="L236" s="592"/>
      <c r="M236" s="592"/>
      <c r="N236" s="592"/>
      <c r="O236" s="592"/>
      <c r="P236" s="591"/>
      <c r="Q236" s="592"/>
      <c r="R236" s="592"/>
      <c r="S236" s="592"/>
      <c r="T236" s="592"/>
      <c r="U236" s="591"/>
      <c r="V236" s="598"/>
      <c r="W236" s="592"/>
      <c r="X236" s="592"/>
      <c r="Y236" s="592"/>
      <c r="Z236" s="592"/>
      <c r="AA236" s="592"/>
      <c r="AB236" s="601"/>
      <c r="AC236" s="601"/>
      <c r="AD236" s="602"/>
      <c r="AE236" s="601"/>
      <c r="AF236" s="601"/>
      <c r="AG236" s="605"/>
      <c r="AH236" s="605"/>
      <c r="AI236" s="605"/>
      <c r="AJ236" s="605"/>
      <c r="AK236" s="656"/>
      <c r="AL236" s="605"/>
      <c r="AM236" s="605"/>
      <c r="AN236" s="605"/>
      <c r="AO236" s="605"/>
      <c r="AP236" s="605"/>
      <c r="AQ236" s="605"/>
      <c r="AR236" s="605"/>
      <c r="AS236" s="605"/>
      <c r="AT236" s="645"/>
      <c r="AU236" s="645"/>
      <c r="AV236" s="605"/>
      <c r="AW236" s="673"/>
      <c r="AX236" s="605"/>
      <c r="AY236" s="605"/>
      <c r="AZ236" s="645"/>
      <c r="BA236" s="645"/>
      <c r="BB236" s="605"/>
    </row>
    <row r="237" spans="1:54" ht="29.1" customHeight="1" thickBot="1" x14ac:dyDescent="0.3">
      <c r="A237" s="597"/>
      <c r="B237" s="592"/>
      <c r="C237" s="598"/>
      <c r="D237" s="592"/>
      <c r="E237" s="598"/>
      <c r="F237" s="591"/>
      <c r="G237" s="591"/>
      <c r="H237" s="599"/>
      <c r="I237" s="600"/>
      <c r="J237" s="600"/>
      <c r="K237" s="600"/>
      <c r="L237" s="592"/>
      <c r="M237" s="592"/>
      <c r="N237" s="592"/>
      <c r="O237" s="592"/>
      <c r="P237" s="591"/>
      <c r="Q237" s="592"/>
      <c r="R237" s="592"/>
      <c r="S237" s="592"/>
      <c r="T237" s="592"/>
      <c r="U237" s="591"/>
      <c r="V237" s="598"/>
      <c r="W237" s="592"/>
      <c r="X237" s="592"/>
      <c r="Y237" s="592"/>
      <c r="Z237" s="592"/>
      <c r="AA237" s="592"/>
      <c r="AB237" s="601"/>
      <c r="AC237" s="601"/>
      <c r="AD237" s="602"/>
      <c r="AE237" s="601"/>
      <c r="AF237" s="601"/>
      <c r="AG237" s="605"/>
      <c r="AH237" s="605"/>
      <c r="AI237" s="605"/>
      <c r="AJ237" s="605"/>
      <c r="AK237" s="656"/>
      <c r="AL237" s="605"/>
      <c r="AM237" s="605"/>
      <c r="AN237" s="605"/>
      <c r="AO237" s="605"/>
      <c r="AP237" s="605"/>
      <c r="AQ237" s="605"/>
      <c r="AR237" s="605"/>
      <c r="AS237" s="605"/>
      <c r="AT237" s="645"/>
      <c r="AU237" s="645"/>
      <c r="AV237" s="605"/>
      <c r="AW237" s="673"/>
      <c r="AX237" s="605"/>
      <c r="AY237" s="605"/>
      <c r="AZ237" s="645"/>
      <c r="BA237" s="645"/>
      <c r="BB237" s="605"/>
    </row>
    <row r="238" spans="1:54" ht="29.1" customHeight="1" thickBot="1" x14ac:dyDescent="0.3">
      <c r="A238" s="597"/>
      <c r="B238" s="592"/>
      <c r="C238" s="598"/>
      <c r="D238" s="592"/>
      <c r="E238" s="598"/>
      <c r="F238" s="591"/>
      <c r="G238" s="591"/>
      <c r="H238" s="599"/>
      <c r="I238" s="600"/>
      <c r="J238" s="600"/>
      <c r="K238" s="600"/>
      <c r="L238" s="592"/>
      <c r="M238" s="592"/>
      <c r="N238" s="592"/>
      <c r="O238" s="592"/>
      <c r="P238" s="591"/>
      <c r="Q238" s="592"/>
      <c r="R238" s="592"/>
      <c r="S238" s="592"/>
      <c r="T238" s="592"/>
      <c r="U238" s="591"/>
      <c r="V238" s="598"/>
      <c r="W238" s="592"/>
      <c r="X238" s="592"/>
      <c r="Y238" s="592"/>
      <c r="Z238" s="592"/>
      <c r="AA238" s="592"/>
      <c r="AB238" s="601"/>
      <c r="AC238" s="601"/>
      <c r="AD238" s="602"/>
      <c r="AE238" s="601"/>
      <c r="AF238" s="601"/>
      <c r="AG238" s="605"/>
      <c r="AH238" s="605"/>
      <c r="AI238" s="605"/>
      <c r="AJ238" s="605"/>
      <c r="AK238" s="656"/>
      <c r="AL238" s="605"/>
      <c r="AM238" s="605"/>
      <c r="AN238" s="605"/>
      <c r="AO238" s="605"/>
      <c r="AP238" s="605"/>
      <c r="AQ238" s="605"/>
      <c r="AR238" s="605"/>
      <c r="AS238" s="605"/>
      <c r="AT238" s="645"/>
      <c r="AU238" s="645"/>
      <c r="AV238" s="605"/>
      <c r="AW238" s="673"/>
      <c r="AX238" s="605"/>
      <c r="AY238" s="605"/>
      <c r="AZ238" s="645"/>
      <c r="BA238" s="645"/>
      <c r="BB238" s="605"/>
    </row>
    <row r="239" spans="1:54" ht="29.1" customHeight="1" thickBot="1" x14ac:dyDescent="0.3">
      <c r="A239" s="597"/>
      <c r="B239" s="592"/>
      <c r="C239" s="598"/>
      <c r="D239" s="592"/>
      <c r="E239" s="598"/>
      <c r="F239" s="591"/>
      <c r="G239" s="591"/>
      <c r="H239" s="599"/>
      <c r="I239" s="600"/>
      <c r="J239" s="600"/>
      <c r="K239" s="600"/>
      <c r="L239" s="592"/>
      <c r="M239" s="592"/>
      <c r="N239" s="592"/>
      <c r="O239" s="592"/>
      <c r="P239" s="591"/>
      <c r="Q239" s="592"/>
      <c r="R239" s="592"/>
      <c r="S239" s="592"/>
      <c r="T239" s="592"/>
      <c r="U239" s="591"/>
      <c r="V239" s="598"/>
      <c r="W239" s="592"/>
      <c r="X239" s="592"/>
      <c r="Y239" s="592"/>
      <c r="Z239" s="592"/>
      <c r="AA239" s="592"/>
      <c r="AB239" s="601"/>
      <c r="AC239" s="601"/>
      <c r="AD239" s="602"/>
      <c r="AE239" s="601"/>
      <c r="AF239" s="601"/>
      <c r="AG239" s="605"/>
      <c r="AH239" s="605"/>
      <c r="AI239" s="605"/>
      <c r="AJ239" s="605"/>
      <c r="AK239" s="656"/>
      <c r="AL239" s="605"/>
      <c r="AM239" s="605"/>
      <c r="AN239" s="605"/>
      <c r="AO239" s="605"/>
      <c r="AP239" s="605"/>
      <c r="AQ239" s="605"/>
      <c r="AR239" s="605"/>
      <c r="AS239" s="605"/>
      <c r="AT239" s="645"/>
      <c r="AU239" s="645"/>
      <c r="AV239" s="605"/>
      <c r="AW239" s="673"/>
      <c r="AX239" s="605"/>
      <c r="AY239" s="605"/>
      <c r="AZ239" s="645"/>
      <c r="BA239" s="645"/>
      <c r="BB239" s="605"/>
    </row>
    <row r="240" spans="1:54" ht="29.1" customHeight="1" thickBot="1" x14ac:dyDescent="0.3">
      <c r="A240" s="597"/>
      <c r="B240" s="592"/>
      <c r="C240" s="598"/>
      <c r="D240" s="592"/>
      <c r="E240" s="598"/>
      <c r="F240" s="591"/>
      <c r="G240" s="591"/>
      <c r="H240" s="599"/>
      <c r="I240" s="600"/>
      <c r="J240" s="600"/>
      <c r="K240" s="600"/>
      <c r="L240" s="592"/>
      <c r="M240" s="592"/>
      <c r="N240" s="592"/>
      <c r="O240" s="592"/>
      <c r="P240" s="591"/>
      <c r="Q240" s="592"/>
      <c r="R240" s="592"/>
      <c r="S240" s="592"/>
      <c r="T240" s="592"/>
      <c r="U240" s="591"/>
      <c r="V240" s="598"/>
      <c r="W240" s="592"/>
      <c r="X240" s="592"/>
      <c r="Y240" s="592"/>
      <c r="Z240" s="592"/>
      <c r="AA240" s="592"/>
      <c r="AB240" s="601"/>
      <c r="AC240" s="601"/>
      <c r="AD240" s="602"/>
      <c r="AE240" s="601"/>
      <c r="AF240" s="601"/>
      <c r="AG240" s="605"/>
      <c r="AH240" s="605"/>
      <c r="AI240" s="605"/>
      <c r="AJ240" s="605"/>
      <c r="AK240" s="656"/>
      <c r="AL240" s="605"/>
      <c r="AM240" s="605"/>
      <c r="AN240" s="605"/>
      <c r="AO240" s="605"/>
      <c r="AP240" s="605"/>
      <c r="AQ240" s="605"/>
      <c r="AR240" s="605"/>
      <c r="AS240" s="605"/>
      <c r="AT240" s="645"/>
      <c r="AU240" s="645"/>
      <c r="AV240" s="605"/>
      <c r="AW240" s="673"/>
      <c r="AX240" s="605"/>
      <c r="AY240" s="605"/>
      <c r="AZ240" s="645"/>
      <c r="BA240" s="645"/>
      <c r="BB240" s="605"/>
    </row>
    <row r="241" spans="1:54" ht="29.1" customHeight="1" thickBot="1" x14ac:dyDescent="0.3">
      <c r="A241" s="597"/>
      <c r="B241" s="592"/>
      <c r="C241" s="598"/>
      <c r="D241" s="592"/>
      <c r="E241" s="598"/>
      <c r="F241" s="591"/>
      <c r="G241" s="591"/>
      <c r="H241" s="599"/>
      <c r="I241" s="600"/>
      <c r="J241" s="600"/>
      <c r="K241" s="600"/>
      <c r="L241" s="592"/>
      <c r="M241" s="592"/>
      <c r="N241" s="592"/>
      <c r="O241" s="592"/>
      <c r="P241" s="591"/>
      <c r="Q241" s="592"/>
      <c r="R241" s="592"/>
      <c r="S241" s="592"/>
      <c r="T241" s="592"/>
      <c r="U241" s="591"/>
      <c r="V241" s="598"/>
      <c r="W241" s="592"/>
      <c r="X241" s="592"/>
      <c r="Y241" s="592"/>
      <c r="Z241" s="592"/>
      <c r="AA241" s="592"/>
      <c r="AB241" s="601"/>
      <c r="AC241" s="601"/>
      <c r="AD241" s="602"/>
      <c r="AE241" s="601"/>
      <c r="AF241" s="601"/>
      <c r="AG241" s="605"/>
      <c r="AH241" s="605"/>
      <c r="AI241" s="605"/>
      <c r="AJ241" s="605"/>
      <c r="AK241" s="656"/>
      <c r="AL241" s="605"/>
      <c r="AM241" s="605"/>
      <c r="AN241" s="605"/>
      <c r="AO241" s="605"/>
      <c r="AP241" s="605"/>
      <c r="AQ241" s="605"/>
      <c r="AR241" s="605"/>
      <c r="AS241" s="605"/>
      <c r="AT241" s="645"/>
      <c r="AU241" s="645"/>
      <c r="AV241" s="605"/>
      <c r="AW241" s="673"/>
      <c r="AX241" s="605"/>
      <c r="AY241" s="605"/>
      <c r="AZ241" s="645"/>
      <c r="BA241" s="645"/>
      <c r="BB241" s="605"/>
    </row>
    <row r="242" spans="1:54" ht="29.1" customHeight="1" thickBot="1" x14ac:dyDescent="0.3">
      <c r="A242" s="597"/>
      <c r="B242" s="592"/>
      <c r="C242" s="598"/>
      <c r="D242" s="592"/>
      <c r="E242" s="598"/>
      <c r="F242" s="591"/>
      <c r="G242" s="591"/>
      <c r="H242" s="599"/>
      <c r="I242" s="600"/>
      <c r="J242" s="600"/>
      <c r="K242" s="600"/>
      <c r="L242" s="592"/>
      <c r="M242" s="592"/>
      <c r="N242" s="592"/>
      <c r="O242" s="592"/>
      <c r="P242" s="591"/>
      <c r="Q242" s="592"/>
      <c r="R242" s="592"/>
      <c r="S242" s="592"/>
      <c r="T242" s="592"/>
      <c r="U242" s="591"/>
      <c r="V242" s="598"/>
      <c r="W242" s="592"/>
      <c r="X242" s="592"/>
      <c r="Y242" s="592"/>
      <c r="Z242" s="592"/>
      <c r="AA242" s="592"/>
      <c r="AB242" s="601"/>
      <c r="AC242" s="601"/>
      <c r="AD242" s="602"/>
      <c r="AE242" s="601"/>
      <c r="AF242" s="601"/>
      <c r="AG242" s="605"/>
      <c r="AH242" s="605"/>
      <c r="AI242" s="605"/>
      <c r="AJ242" s="605"/>
      <c r="AK242" s="656"/>
      <c r="AL242" s="605"/>
      <c r="AM242" s="605"/>
      <c r="AN242" s="605"/>
      <c r="AO242" s="605"/>
      <c r="AP242" s="605"/>
      <c r="AQ242" s="605"/>
      <c r="AR242" s="605"/>
      <c r="AS242" s="605"/>
      <c r="AT242" s="645"/>
      <c r="AU242" s="645"/>
      <c r="AV242" s="605"/>
      <c r="AW242" s="673"/>
      <c r="AX242" s="605"/>
      <c r="AY242" s="605"/>
      <c r="AZ242" s="645"/>
      <c r="BA242" s="645"/>
      <c r="BB242" s="605"/>
    </row>
    <row r="243" spans="1:54" ht="29.1" customHeight="1" thickBot="1" x14ac:dyDescent="0.3">
      <c r="A243" s="597"/>
      <c r="B243" s="592"/>
      <c r="C243" s="598"/>
      <c r="D243" s="592"/>
      <c r="E243" s="598"/>
      <c r="F243" s="591"/>
      <c r="G243" s="591"/>
      <c r="H243" s="599"/>
      <c r="I243" s="600"/>
      <c r="J243" s="600"/>
      <c r="K243" s="600"/>
      <c r="L243" s="592"/>
      <c r="M243" s="592"/>
      <c r="N243" s="592"/>
      <c r="O243" s="592"/>
      <c r="P243" s="591"/>
      <c r="Q243" s="592"/>
      <c r="R243" s="592"/>
      <c r="S243" s="592"/>
      <c r="T243" s="592"/>
      <c r="U243" s="591"/>
      <c r="V243" s="598"/>
      <c r="W243" s="592"/>
      <c r="X243" s="592"/>
      <c r="Y243" s="592"/>
      <c r="Z243" s="592"/>
      <c r="AA243" s="592"/>
      <c r="AB243" s="601"/>
      <c r="AC243" s="601"/>
      <c r="AD243" s="602"/>
      <c r="AE243" s="601"/>
      <c r="AF243" s="601"/>
      <c r="AG243" s="605"/>
      <c r="AH243" s="605"/>
      <c r="AI243" s="605"/>
      <c r="AJ243" s="605"/>
      <c r="AK243" s="656"/>
      <c r="AL243" s="605"/>
      <c r="AM243" s="605"/>
      <c r="AN243" s="605"/>
      <c r="AO243" s="605"/>
      <c r="AP243" s="605"/>
      <c r="AQ243" s="605"/>
      <c r="AR243" s="605"/>
      <c r="AS243" s="605"/>
      <c r="AT243" s="645"/>
      <c r="AU243" s="645"/>
      <c r="AV243" s="605"/>
      <c r="AW243" s="673"/>
      <c r="AX243" s="605"/>
      <c r="AY243" s="605"/>
      <c r="AZ243" s="645"/>
      <c r="BA243" s="645"/>
      <c r="BB243" s="605"/>
    </row>
    <row r="244" spans="1:54" ht="29.1" customHeight="1" thickBot="1" x14ac:dyDescent="0.3">
      <c r="A244" s="597"/>
      <c r="B244" s="592"/>
      <c r="C244" s="598"/>
      <c r="D244" s="592"/>
      <c r="E244" s="598"/>
      <c r="F244" s="591"/>
      <c r="G244" s="591"/>
      <c r="H244" s="599"/>
      <c r="I244" s="600"/>
      <c r="J244" s="600"/>
      <c r="K244" s="600"/>
      <c r="L244" s="592"/>
      <c r="M244" s="592"/>
      <c r="N244" s="592"/>
      <c r="O244" s="592"/>
      <c r="P244" s="591"/>
      <c r="Q244" s="592"/>
      <c r="R244" s="592"/>
      <c r="S244" s="592"/>
      <c r="T244" s="592"/>
      <c r="U244" s="591"/>
      <c r="V244" s="598"/>
      <c r="W244" s="592"/>
      <c r="X244" s="592"/>
      <c r="Y244" s="592"/>
      <c r="Z244" s="592"/>
      <c r="AA244" s="592"/>
      <c r="AB244" s="601"/>
      <c r="AC244" s="601"/>
      <c r="AD244" s="602"/>
      <c r="AE244" s="601"/>
      <c r="AF244" s="601"/>
      <c r="AG244" s="605"/>
      <c r="AH244" s="605"/>
      <c r="AI244" s="605"/>
      <c r="AJ244" s="605"/>
      <c r="AK244" s="656"/>
      <c r="AL244" s="605"/>
      <c r="AM244" s="605"/>
      <c r="AN244" s="605"/>
      <c r="AO244" s="605"/>
      <c r="AP244" s="605"/>
      <c r="AQ244" s="605"/>
      <c r="AR244" s="605"/>
      <c r="AS244" s="605"/>
      <c r="AT244" s="645"/>
      <c r="AU244" s="645"/>
      <c r="AV244" s="605"/>
      <c r="AW244" s="673"/>
      <c r="AX244" s="605"/>
      <c r="AY244" s="605"/>
      <c r="AZ244" s="645"/>
      <c r="BA244" s="645"/>
      <c r="BB244" s="605"/>
    </row>
    <row r="245" spans="1:54" ht="29.1" customHeight="1" thickBot="1" x14ac:dyDescent="0.3">
      <c r="A245" s="597"/>
      <c r="B245" s="592"/>
      <c r="C245" s="598"/>
      <c r="D245" s="592"/>
      <c r="E245" s="598"/>
      <c r="F245" s="591"/>
      <c r="G245" s="591"/>
      <c r="H245" s="599"/>
      <c r="I245" s="600"/>
      <c r="J245" s="600"/>
      <c r="K245" s="600"/>
      <c r="L245" s="592"/>
      <c r="M245" s="592"/>
      <c r="N245" s="592"/>
      <c r="O245" s="592"/>
      <c r="P245" s="591"/>
      <c r="Q245" s="592"/>
      <c r="R245" s="592"/>
      <c r="S245" s="592"/>
      <c r="T245" s="592"/>
      <c r="U245" s="591"/>
      <c r="V245" s="598"/>
      <c r="W245" s="592"/>
      <c r="X245" s="592"/>
      <c r="Y245" s="592"/>
      <c r="Z245" s="592"/>
      <c r="AA245" s="592"/>
      <c r="AB245" s="601"/>
      <c r="AC245" s="601"/>
      <c r="AD245" s="602"/>
      <c r="AE245" s="601"/>
      <c r="AF245" s="601"/>
      <c r="AG245" s="605"/>
      <c r="AH245" s="605"/>
      <c r="AI245" s="605"/>
      <c r="AJ245" s="605"/>
      <c r="AK245" s="656"/>
      <c r="AL245" s="605"/>
      <c r="AM245" s="605"/>
      <c r="AN245" s="605"/>
      <c r="AO245" s="605"/>
      <c r="AP245" s="605"/>
      <c r="AQ245" s="605"/>
      <c r="AR245" s="605"/>
      <c r="AS245" s="605"/>
      <c r="AT245" s="645"/>
      <c r="AU245" s="645"/>
      <c r="AV245" s="605"/>
      <c r="AW245" s="673"/>
      <c r="AX245" s="605"/>
      <c r="AY245" s="605"/>
      <c r="AZ245" s="645"/>
      <c r="BA245" s="645"/>
      <c r="BB245" s="605"/>
    </row>
    <row r="246" spans="1:54" ht="29.1" customHeight="1" thickBot="1" x14ac:dyDescent="0.3">
      <c r="A246" s="597"/>
      <c r="B246" s="592"/>
      <c r="C246" s="598"/>
      <c r="D246" s="592"/>
      <c r="E246" s="598"/>
      <c r="F246" s="591"/>
      <c r="G246" s="591"/>
      <c r="H246" s="599"/>
      <c r="I246" s="600"/>
      <c r="J246" s="600"/>
      <c r="K246" s="600"/>
      <c r="L246" s="592"/>
      <c r="M246" s="592"/>
      <c r="N246" s="592"/>
      <c r="O246" s="592"/>
      <c r="P246" s="591"/>
      <c r="Q246" s="592"/>
      <c r="R246" s="592"/>
      <c r="S246" s="592"/>
      <c r="T246" s="592"/>
      <c r="U246" s="591"/>
      <c r="V246" s="598"/>
      <c r="W246" s="592"/>
      <c r="X246" s="592"/>
      <c r="Y246" s="592"/>
      <c r="Z246" s="592"/>
      <c r="AA246" s="592"/>
      <c r="AB246" s="601"/>
      <c r="AC246" s="601"/>
      <c r="AD246" s="602"/>
      <c r="AE246" s="601"/>
      <c r="AF246" s="601"/>
      <c r="AG246" s="605"/>
      <c r="AH246" s="605"/>
      <c r="AI246" s="605"/>
      <c r="AJ246" s="605"/>
      <c r="AK246" s="656"/>
      <c r="AL246" s="605"/>
      <c r="AM246" s="605"/>
      <c r="AN246" s="605"/>
      <c r="AO246" s="605"/>
      <c r="AP246" s="605"/>
      <c r="AQ246" s="605"/>
      <c r="AR246" s="605"/>
      <c r="AS246" s="605"/>
      <c r="AT246" s="645"/>
      <c r="AU246" s="645"/>
      <c r="AV246" s="605"/>
      <c r="AW246" s="673"/>
      <c r="AX246" s="605"/>
      <c r="AY246" s="605"/>
      <c r="AZ246" s="645"/>
      <c r="BA246" s="645"/>
      <c r="BB246" s="605"/>
    </row>
    <row r="247" spans="1:54" ht="29.1" customHeight="1" thickBot="1" x14ac:dyDescent="0.3">
      <c r="A247" s="597"/>
      <c r="B247" s="592"/>
      <c r="C247" s="598"/>
      <c r="D247" s="592"/>
      <c r="E247" s="598"/>
      <c r="F247" s="591"/>
      <c r="G247" s="591"/>
      <c r="H247" s="599"/>
      <c r="I247" s="600"/>
      <c r="J247" s="600"/>
      <c r="K247" s="600"/>
      <c r="L247" s="592"/>
      <c r="M247" s="592"/>
      <c r="N247" s="592"/>
      <c r="O247" s="592"/>
      <c r="P247" s="591"/>
      <c r="Q247" s="592"/>
      <c r="R247" s="592"/>
      <c r="S247" s="592"/>
      <c r="T247" s="592"/>
      <c r="U247" s="591"/>
      <c r="V247" s="598"/>
      <c r="W247" s="592"/>
      <c r="X247" s="592"/>
      <c r="Y247" s="592"/>
      <c r="Z247" s="592"/>
      <c r="AA247" s="592"/>
      <c r="AB247" s="601"/>
      <c r="AC247" s="601"/>
      <c r="AD247" s="602"/>
      <c r="AE247" s="601"/>
      <c r="AF247" s="601"/>
      <c r="AG247" s="605"/>
      <c r="AH247" s="605"/>
      <c r="AI247" s="605"/>
      <c r="AJ247" s="605"/>
      <c r="AK247" s="656"/>
      <c r="AL247" s="605"/>
      <c r="AM247" s="605"/>
      <c r="AN247" s="605"/>
      <c r="AO247" s="605"/>
      <c r="AP247" s="605"/>
      <c r="AQ247" s="605"/>
      <c r="AR247" s="605"/>
      <c r="AS247" s="605"/>
      <c r="AT247" s="645"/>
      <c r="AU247" s="645"/>
      <c r="AV247" s="605"/>
      <c r="AW247" s="673"/>
      <c r="AX247" s="605"/>
      <c r="AY247" s="605"/>
      <c r="AZ247" s="645"/>
      <c r="BA247" s="645"/>
      <c r="BB247" s="605"/>
    </row>
    <row r="248" spans="1:54" ht="29.1" customHeight="1" thickBot="1" x14ac:dyDescent="0.3">
      <c r="A248" s="597"/>
      <c r="B248" s="592"/>
      <c r="C248" s="598"/>
      <c r="D248" s="592"/>
      <c r="E248" s="598"/>
      <c r="F248" s="591"/>
      <c r="G248" s="591"/>
      <c r="H248" s="599"/>
      <c r="I248" s="600"/>
      <c r="J248" s="600"/>
      <c r="K248" s="600"/>
      <c r="L248" s="592"/>
      <c r="M248" s="592"/>
      <c r="N248" s="592"/>
      <c r="O248" s="592"/>
      <c r="P248" s="591"/>
      <c r="Q248" s="592"/>
      <c r="R248" s="592"/>
      <c r="S248" s="592"/>
      <c r="T248" s="592"/>
      <c r="U248" s="591"/>
      <c r="V248" s="598"/>
      <c r="W248" s="592"/>
      <c r="X248" s="592"/>
      <c r="Y248" s="592"/>
      <c r="Z248" s="592"/>
      <c r="AA248" s="592"/>
      <c r="AB248" s="601"/>
      <c r="AC248" s="601"/>
      <c r="AD248" s="602"/>
      <c r="AE248" s="601"/>
      <c r="AF248" s="601"/>
      <c r="AG248" s="605"/>
      <c r="AH248" s="605"/>
      <c r="AI248" s="605"/>
      <c r="AJ248" s="605"/>
      <c r="AK248" s="656"/>
      <c r="AL248" s="605"/>
      <c r="AM248" s="605"/>
      <c r="AN248" s="605"/>
      <c r="AO248" s="605"/>
      <c r="AP248" s="605"/>
      <c r="AQ248" s="605"/>
      <c r="AR248" s="605"/>
      <c r="AS248" s="605"/>
      <c r="AT248" s="645"/>
      <c r="AU248" s="645"/>
      <c r="AV248" s="605"/>
      <c r="AW248" s="673"/>
      <c r="AX248" s="605"/>
      <c r="AY248" s="605"/>
      <c r="AZ248" s="645"/>
      <c r="BA248" s="645"/>
      <c r="BB248" s="605"/>
    </row>
    <row r="249" spans="1:54" ht="29.1" customHeight="1" thickBot="1" x14ac:dyDescent="0.3">
      <c r="A249" s="597"/>
      <c r="B249" s="592"/>
      <c r="C249" s="598"/>
      <c r="D249" s="592"/>
      <c r="E249" s="598"/>
      <c r="F249" s="591"/>
      <c r="G249" s="591"/>
      <c r="H249" s="599"/>
      <c r="I249" s="600"/>
      <c r="J249" s="600"/>
      <c r="K249" s="600"/>
      <c r="L249" s="592"/>
      <c r="M249" s="592"/>
      <c r="N249" s="592"/>
      <c r="O249" s="592"/>
      <c r="P249" s="591"/>
      <c r="Q249" s="592"/>
      <c r="R249" s="592"/>
      <c r="S249" s="592"/>
      <c r="T249" s="592"/>
      <c r="U249" s="591"/>
      <c r="V249" s="598"/>
      <c r="W249" s="592"/>
      <c r="X249" s="592"/>
      <c r="Y249" s="592"/>
      <c r="Z249" s="592"/>
      <c r="AA249" s="592"/>
      <c r="AB249" s="601"/>
      <c r="AC249" s="601"/>
      <c r="AD249" s="602"/>
      <c r="AE249" s="601"/>
      <c r="AF249" s="601"/>
      <c r="AG249" s="605"/>
      <c r="AH249" s="605"/>
      <c r="AI249" s="605"/>
      <c r="AJ249" s="605"/>
      <c r="AK249" s="656"/>
      <c r="AL249" s="605"/>
      <c r="AM249" s="605"/>
      <c r="AN249" s="605"/>
      <c r="AO249" s="605"/>
      <c r="AP249" s="605"/>
      <c r="AQ249" s="605"/>
      <c r="AR249" s="605"/>
      <c r="AS249" s="605"/>
      <c r="AT249" s="645"/>
      <c r="AU249" s="645"/>
      <c r="AV249" s="605"/>
      <c r="AW249" s="673"/>
      <c r="AX249" s="605"/>
      <c r="AY249" s="605"/>
      <c r="AZ249" s="645"/>
      <c r="BA249" s="645"/>
      <c r="BB249" s="605"/>
    </row>
    <row r="250" spans="1:54" ht="29.1" customHeight="1" thickBot="1" x14ac:dyDescent="0.3">
      <c r="A250" s="597"/>
      <c r="B250" s="592"/>
      <c r="C250" s="598"/>
      <c r="D250" s="592"/>
      <c r="E250" s="598"/>
      <c r="F250" s="591"/>
      <c r="G250" s="591"/>
      <c r="H250" s="599"/>
      <c r="I250" s="600"/>
      <c r="J250" s="600"/>
      <c r="K250" s="600"/>
      <c r="L250" s="592"/>
      <c r="M250" s="592"/>
      <c r="N250" s="592"/>
      <c r="O250" s="592"/>
      <c r="P250" s="591"/>
      <c r="Q250" s="592"/>
      <c r="R250" s="592"/>
      <c r="S250" s="592"/>
      <c r="T250" s="592"/>
      <c r="U250" s="591"/>
      <c r="V250" s="598"/>
      <c r="W250" s="592"/>
      <c r="X250" s="592"/>
      <c r="Y250" s="592"/>
      <c r="Z250" s="592"/>
      <c r="AA250" s="592"/>
      <c r="AB250" s="601"/>
      <c r="AC250" s="601"/>
      <c r="AD250" s="602"/>
      <c r="AE250" s="601"/>
      <c r="AF250" s="601"/>
      <c r="AG250" s="605"/>
      <c r="AH250" s="605"/>
      <c r="AI250" s="605"/>
      <c r="AJ250" s="605"/>
      <c r="AK250" s="656"/>
      <c r="AL250" s="605"/>
      <c r="AM250" s="605"/>
      <c r="AN250" s="605"/>
      <c r="AO250" s="605"/>
      <c r="AP250" s="605"/>
      <c r="AQ250" s="605"/>
      <c r="AR250" s="605"/>
      <c r="AS250" s="605"/>
      <c r="AT250" s="645"/>
      <c r="AU250" s="645"/>
      <c r="AV250" s="605"/>
      <c r="AW250" s="673"/>
      <c r="AX250" s="605"/>
      <c r="AY250" s="605"/>
      <c r="AZ250" s="645"/>
      <c r="BA250" s="645"/>
      <c r="BB250" s="605"/>
    </row>
    <row r="251" spans="1:54" ht="29.1" customHeight="1" thickBot="1" x14ac:dyDescent="0.3">
      <c r="A251" s="597"/>
      <c r="B251" s="592"/>
      <c r="C251" s="598"/>
      <c r="D251" s="592"/>
      <c r="E251" s="598"/>
      <c r="F251" s="591"/>
      <c r="G251" s="591"/>
      <c r="H251" s="599"/>
      <c r="I251" s="600"/>
      <c r="J251" s="600"/>
      <c r="K251" s="600"/>
      <c r="L251" s="592"/>
      <c r="M251" s="592"/>
      <c r="N251" s="592"/>
      <c r="O251" s="592"/>
      <c r="P251" s="591"/>
      <c r="Q251" s="592"/>
      <c r="R251" s="592"/>
      <c r="S251" s="592"/>
      <c r="T251" s="592"/>
      <c r="U251" s="591"/>
      <c r="V251" s="598"/>
      <c r="W251" s="592"/>
      <c r="X251" s="592"/>
      <c r="Y251" s="592"/>
      <c r="Z251" s="592"/>
      <c r="AA251" s="592"/>
      <c r="AB251" s="601"/>
      <c r="AC251" s="601"/>
      <c r="AD251" s="602"/>
      <c r="AE251" s="601"/>
      <c r="AF251" s="601"/>
      <c r="AG251" s="605"/>
      <c r="AH251" s="605"/>
      <c r="AI251" s="605"/>
      <c r="AJ251" s="605"/>
      <c r="AK251" s="656"/>
      <c r="AL251" s="605"/>
      <c r="AM251" s="605"/>
      <c r="AN251" s="605"/>
      <c r="AO251" s="605"/>
      <c r="AP251" s="605"/>
      <c r="AQ251" s="605"/>
      <c r="AR251" s="605"/>
      <c r="AS251" s="605"/>
      <c r="AT251" s="645"/>
      <c r="AU251" s="645"/>
      <c r="AV251" s="605"/>
      <c r="AW251" s="673"/>
      <c r="AX251" s="605"/>
      <c r="AY251" s="605"/>
      <c r="AZ251" s="645"/>
      <c r="BA251" s="645"/>
      <c r="BB251" s="605"/>
    </row>
    <row r="252" spans="1:54" ht="29.1" customHeight="1" thickBot="1" x14ac:dyDescent="0.3">
      <c r="A252" s="597"/>
      <c r="B252" s="592"/>
      <c r="C252" s="598"/>
      <c r="D252" s="592"/>
      <c r="E252" s="598"/>
      <c r="F252" s="591"/>
      <c r="G252" s="591"/>
      <c r="H252" s="599"/>
      <c r="I252" s="600"/>
      <c r="J252" s="600"/>
      <c r="K252" s="600"/>
      <c r="L252" s="592"/>
      <c r="M252" s="592"/>
      <c r="N252" s="592"/>
      <c r="O252" s="592"/>
      <c r="P252" s="591"/>
      <c r="Q252" s="592"/>
      <c r="R252" s="592"/>
      <c r="S252" s="592"/>
      <c r="T252" s="592"/>
      <c r="U252" s="591"/>
      <c r="V252" s="598"/>
      <c r="W252" s="592"/>
      <c r="X252" s="592"/>
      <c r="Y252" s="592"/>
      <c r="Z252" s="592"/>
      <c r="AA252" s="592"/>
      <c r="AB252" s="601"/>
      <c r="AC252" s="601"/>
      <c r="AD252" s="602"/>
      <c r="AE252" s="601"/>
      <c r="AF252" s="601"/>
      <c r="AG252" s="605"/>
      <c r="AH252" s="605"/>
      <c r="AI252" s="605"/>
      <c r="AJ252" s="605"/>
      <c r="AK252" s="656"/>
      <c r="AL252" s="605"/>
      <c r="AM252" s="605"/>
      <c r="AN252" s="605"/>
      <c r="AO252" s="605"/>
      <c r="AP252" s="605"/>
      <c r="AQ252" s="605"/>
      <c r="AR252" s="605"/>
      <c r="AS252" s="605"/>
      <c r="AT252" s="645"/>
      <c r="AU252" s="645"/>
      <c r="AV252" s="605"/>
      <c r="AW252" s="673"/>
      <c r="AX252" s="605"/>
      <c r="AY252" s="605"/>
      <c r="AZ252" s="645"/>
      <c r="BA252" s="645"/>
      <c r="BB252" s="605"/>
    </row>
    <row r="253" spans="1:54" ht="29.1" customHeight="1" thickBot="1" x14ac:dyDescent="0.3">
      <c r="A253" s="597"/>
      <c r="B253" s="592"/>
      <c r="C253" s="598"/>
      <c r="D253" s="592"/>
      <c r="E253" s="598"/>
      <c r="F253" s="591"/>
      <c r="G253" s="591"/>
      <c r="H253" s="599"/>
      <c r="I253" s="600"/>
      <c r="J253" s="600"/>
      <c r="K253" s="600"/>
      <c r="L253" s="592"/>
      <c r="M253" s="592"/>
      <c r="N253" s="592"/>
      <c r="O253" s="592"/>
      <c r="P253" s="591"/>
      <c r="Q253" s="592"/>
      <c r="R253" s="592"/>
      <c r="S253" s="592"/>
      <c r="T253" s="592"/>
      <c r="U253" s="591"/>
      <c r="V253" s="598"/>
      <c r="W253" s="592"/>
      <c r="X253" s="592"/>
      <c r="Y253" s="592"/>
      <c r="Z253" s="592"/>
      <c r="AA253" s="592"/>
      <c r="AB253" s="601"/>
      <c r="AC253" s="601"/>
      <c r="AD253" s="602"/>
      <c r="AE253" s="601"/>
      <c r="AF253" s="601"/>
      <c r="AG253" s="605"/>
      <c r="AH253" s="605"/>
      <c r="AI253" s="605"/>
      <c r="AJ253" s="605"/>
      <c r="AK253" s="656"/>
      <c r="AL253" s="605"/>
      <c r="AM253" s="605"/>
      <c r="AN253" s="605"/>
      <c r="AO253" s="605"/>
      <c r="AP253" s="605"/>
      <c r="AQ253" s="605"/>
      <c r="AR253" s="605"/>
      <c r="AS253" s="605"/>
      <c r="AT253" s="645"/>
      <c r="AU253" s="645"/>
      <c r="AV253" s="605"/>
      <c r="AW253" s="673"/>
      <c r="AX253" s="605"/>
      <c r="AY253" s="605"/>
      <c r="AZ253" s="645"/>
      <c r="BA253" s="645"/>
      <c r="BB253" s="605"/>
    </row>
    <row r="254" spans="1:54" ht="29.1" customHeight="1" thickBot="1" x14ac:dyDescent="0.3">
      <c r="A254" s="597"/>
      <c r="B254" s="592"/>
      <c r="C254" s="598"/>
      <c r="D254" s="592"/>
      <c r="E254" s="598"/>
      <c r="F254" s="591"/>
      <c r="G254" s="591"/>
      <c r="H254" s="599"/>
      <c r="I254" s="600"/>
      <c r="J254" s="600"/>
      <c r="K254" s="600"/>
      <c r="L254" s="592"/>
      <c r="M254" s="592"/>
      <c r="N254" s="592"/>
      <c r="O254" s="592"/>
      <c r="P254" s="591"/>
      <c r="Q254" s="592"/>
      <c r="R254" s="592"/>
      <c r="S254" s="592"/>
      <c r="T254" s="592"/>
      <c r="U254" s="591"/>
      <c r="V254" s="598"/>
      <c r="W254" s="592"/>
      <c r="X254" s="592"/>
      <c r="Y254" s="592"/>
      <c r="Z254" s="592"/>
      <c r="AA254" s="592"/>
      <c r="AB254" s="601"/>
      <c r="AC254" s="601"/>
      <c r="AD254" s="602"/>
      <c r="AE254" s="601"/>
      <c r="AF254" s="601"/>
      <c r="AG254" s="605"/>
      <c r="AH254" s="605"/>
      <c r="AI254" s="605"/>
      <c r="AJ254" s="605"/>
      <c r="AK254" s="656"/>
      <c r="AL254" s="605"/>
      <c r="AM254" s="605"/>
      <c r="AN254" s="605"/>
      <c r="AO254" s="605"/>
      <c r="AP254" s="605"/>
      <c r="AQ254" s="605"/>
      <c r="AR254" s="605"/>
      <c r="AS254" s="605"/>
      <c r="AT254" s="645"/>
      <c r="AU254" s="645"/>
      <c r="AV254" s="605"/>
      <c r="AW254" s="673"/>
      <c r="AX254" s="605"/>
      <c r="AY254" s="605"/>
      <c r="AZ254" s="645"/>
      <c r="BA254" s="645"/>
      <c r="BB254" s="605"/>
    </row>
    <row r="255" spans="1:54" ht="29.1" customHeight="1" thickBot="1" x14ac:dyDescent="0.3">
      <c r="A255" s="597"/>
      <c r="B255" s="592"/>
      <c r="C255" s="598"/>
      <c r="D255" s="592"/>
      <c r="E255" s="598"/>
      <c r="F255" s="591"/>
      <c r="G255" s="591"/>
      <c r="H255" s="599"/>
      <c r="I255" s="600"/>
      <c r="J255" s="600"/>
      <c r="K255" s="600"/>
      <c r="L255" s="592"/>
      <c r="M255" s="592"/>
      <c r="N255" s="592"/>
      <c r="O255" s="592"/>
      <c r="P255" s="591"/>
      <c r="Q255" s="592"/>
      <c r="R255" s="592"/>
      <c r="S255" s="592"/>
      <c r="T255" s="592"/>
      <c r="U255" s="591"/>
      <c r="V255" s="598"/>
      <c r="W255" s="592"/>
      <c r="X255" s="592"/>
      <c r="Y255" s="592"/>
      <c r="Z255" s="592"/>
      <c r="AA255" s="592"/>
      <c r="AB255" s="601"/>
      <c r="AC255" s="601"/>
      <c r="AD255" s="602"/>
      <c r="AE255" s="601"/>
      <c r="AF255" s="601"/>
      <c r="AG255" s="605"/>
      <c r="AH255" s="605"/>
      <c r="AI255" s="605"/>
      <c r="AJ255" s="605"/>
      <c r="AK255" s="656"/>
      <c r="AL255" s="605"/>
      <c r="AM255" s="605"/>
      <c r="AN255" s="605"/>
      <c r="AO255" s="605"/>
      <c r="AP255" s="605"/>
      <c r="AQ255" s="605"/>
      <c r="AR255" s="605"/>
      <c r="AS255" s="605"/>
      <c r="AT255" s="645"/>
      <c r="AU255" s="645"/>
      <c r="AV255" s="605"/>
      <c r="AW255" s="673"/>
      <c r="AX255" s="605"/>
      <c r="AY255" s="605"/>
      <c r="AZ255" s="645"/>
      <c r="BA255" s="645"/>
      <c r="BB255" s="605"/>
    </row>
    <row r="256" spans="1:54" ht="29.1" customHeight="1" thickBot="1" x14ac:dyDescent="0.3">
      <c r="A256" s="597"/>
      <c r="B256" s="592"/>
      <c r="C256" s="598"/>
      <c r="D256" s="592"/>
      <c r="E256" s="598"/>
      <c r="F256" s="591"/>
      <c r="G256" s="591"/>
      <c r="H256" s="599"/>
      <c r="I256" s="600"/>
      <c r="J256" s="600"/>
      <c r="K256" s="600"/>
      <c r="L256" s="592"/>
      <c r="M256" s="592"/>
      <c r="N256" s="592"/>
      <c r="O256" s="592"/>
      <c r="P256" s="591"/>
      <c r="Q256" s="592"/>
      <c r="R256" s="592"/>
      <c r="S256" s="592"/>
      <c r="T256" s="592"/>
      <c r="U256" s="591"/>
      <c r="V256" s="598"/>
      <c r="W256" s="592"/>
      <c r="X256" s="592"/>
      <c r="Y256" s="592"/>
      <c r="Z256" s="592"/>
      <c r="AA256" s="592"/>
      <c r="AB256" s="601"/>
      <c r="AC256" s="601"/>
      <c r="AD256" s="602"/>
      <c r="AE256" s="601"/>
      <c r="AF256" s="601"/>
      <c r="AG256" s="605"/>
      <c r="AH256" s="605"/>
      <c r="AI256" s="605"/>
      <c r="AJ256" s="605"/>
      <c r="AK256" s="656"/>
      <c r="AL256" s="605"/>
      <c r="AM256" s="605"/>
      <c r="AN256" s="605"/>
      <c r="AO256" s="605"/>
      <c r="AP256" s="605"/>
      <c r="AQ256" s="605"/>
      <c r="AR256" s="605"/>
      <c r="AS256" s="605"/>
      <c r="AT256" s="645"/>
      <c r="AU256" s="645"/>
      <c r="AV256" s="605"/>
      <c r="AW256" s="673"/>
      <c r="AX256" s="605"/>
      <c r="AY256" s="605"/>
      <c r="AZ256" s="645"/>
      <c r="BA256" s="645"/>
      <c r="BB256" s="605"/>
    </row>
    <row r="257" spans="1:54" ht="29.1" customHeight="1" thickBot="1" x14ac:dyDescent="0.3">
      <c r="A257" s="597"/>
      <c r="B257" s="592"/>
      <c r="C257" s="598"/>
      <c r="D257" s="592"/>
      <c r="E257" s="598"/>
      <c r="F257" s="591"/>
      <c r="G257" s="591"/>
      <c r="H257" s="599"/>
      <c r="I257" s="600"/>
      <c r="J257" s="600"/>
      <c r="K257" s="600"/>
      <c r="L257" s="592"/>
      <c r="M257" s="592"/>
      <c r="N257" s="592"/>
      <c r="O257" s="592"/>
      <c r="P257" s="591"/>
      <c r="Q257" s="592"/>
      <c r="R257" s="592"/>
      <c r="S257" s="592"/>
      <c r="T257" s="592"/>
      <c r="U257" s="591"/>
      <c r="V257" s="598"/>
      <c r="W257" s="592"/>
      <c r="X257" s="592"/>
      <c r="Y257" s="592"/>
      <c r="Z257" s="592"/>
      <c r="AA257" s="592"/>
      <c r="AB257" s="601"/>
      <c r="AC257" s="601"/>
      <c r="AD257" s="602"/>
      <c r="AE257" s="601"/>
      <c r="AF257" s="601"/>
      <c r="AG257" s="605"/>
      <c r="AH257" s="605"/>
      <c r="AI257" s="605"/>
      <c r="AJ257" s="605"/>
      <c r="AK257" s="656"/>
      <c r="AL257" s="605"/>
      <c r="AM257" s="605"/>
      <c r="AN257" s="605"/>
      <c r="AO257" s="605"/>
      <c r="AP257" s="605"/>
      <c r="AQ257" s="605"/>
      <c r="AR257" s="605"/>
      <c r="AS257" s="605"/>
      <c r="AT257" s="645"/>
      <c r="AU257" s="645"/>
      <c r="AV257" s="605"/>
      <c r="AW257" s="673"/>
      <c r="AX257" s="605"/>
      <c r="AY257" s="605"/>
      <c r="AZ257" s="645"/>
      <c r="BA257" s="645"/>
      <c r="BB257" s="605"/>
    </row>
    <row r="258" spans="1:54" ht="29.1" customHeight="1" thickBot="1" x14ac:dyDescent="0.3">
      <c r="A258" s="597"/>
      <c r="B258" s="592"/>
      <c r="C258" s="598"/>
      <c r="D258" s="592"/>
      <c r="E258" s="598"/>
      <c r="F258" s="591"/>
      <c r="G258" s="591"/>
      <c r="H258" s="599"/>
      <c r="I258" s="600"/>
      <c r="J258" s="600"/>
      <c r="K258" s="600"/>
      <c r="L258" s="592"/>
      <c r="M258" s="592"/>
      <c r="N258" s="592"/>
      <c r="O258" s="592"/>
      <c r="P258" s="591"/>
      <c r="Q258" s="592"/>
      <c r="R258" s="592"/>
      <c r="S258" s="592"/>
      <c r="T258" s="592"/>
      <c r="U258" s="591"/>
      <c r="V258" s="598"/>
      <c r="W258" s="592"/>
      <c r="X258" s="592"/>
      <c r="Y258" s="592"/>
      <c r="Z258" s="592"/>
      <c r="AA258" s="592"/>
      <c r="AB258" s="601"/>
      <c r="AC258" s="601"/>
      <c r="AD258" s="602"/>
      <c r="AE258" s="601"/>
      <c r="AF258" s="601"/>
      <c r="AG258" s="605"/>
      <c r="AH258" s="605"/>
      <c r="AI258" s="605"/>
      <c r="AJ258" s="605"/>
      <c r="AK258" s="656"/>
      <c r="AL258" s="605"/>
      <c r="AM258" s="605"/>
      <c r="AN258" s="605"/>
      <c r="AO258" s="605"/>
      <c r="AP258" s="605"/>
      <c r="AQ258" s="605"/>
      <c r="AR258" s="605"/>
      <c r="AS258" s="605"/>
      <c r="AT258" s="645"/>
      <c r="AU258" s="645"/>
      <c r="AV258" s="605"/>
      <c r="AW258" s="673"/>
      <c r="AX258" s="605"/>
      <c r="AY258" s="605"/>
      <c r="AZ258" s="645"/>
      <c r="BA258" s="645"/>
      <c r="BB258" s="605"/>
    </row>
    <row r="259" spans="1:54" ht="29.1" customHeight="1" thickBot="1" x14ac:dyDescent="0.3">
      <c r="A259" s="597"/>
      <c r="B259" s="592"/>
      <c r="C259" s="598"/>
      <c r="D259" s="592"/>
      <c r="E259" s="598"/>
      <c r="F259" s="591"/>
      <c r="G259" s="591"/>
      <c r="H259" s="599"/>
      <c r="I259" s="600"/>
      <c r="J259" s="600"/>
      <c r="K259" s="600"/>
      <c r="L259" s="592"/>
      <c r="M259" s="592"/>
      <c r="N259" s="592"/>
      <c r="O259" s="592"/>
      <c r="P259" s="591"/>
      <c r="Q259" s="592"/>
      <c r="R259" s="592"/>
      <c r="S259" s="592"/>
      <c r="T259" s="592"/>
      <c r="U259" s="591"/>
      <c r="V259" s="598"/>
      <c r="W259" s="592"/>
      <c r="X259" s="592"/>
      <c r="Y259" s="592"/>
      <c r="Z259" s="592"/>
      <c r="AA259" s="592"/>
      <c r="AB259" s="601"/>
      <c r="AC259" s="601"/>
      <c r="AD259" s="602"/>
      <c r="AE259" s="601"/>
      <c r="AF259" s="601"/>
      <c r="AG259" s="605"/>
      <c r="AH259" s="605"/>
      <c r="AI259" s="605"/>
      <c r="AJ259" s="605"/>
      <c r="AK259" s="656"/>
      <c r="AL259" s="605"/>
      <c r="AM259" s="605"/>
      <c r="AN259" s="605"/>
      <c r="AO259" s="605"/>
      <c r="AP259" s="605"/>
      <c r="AQ259" s="605"/>
      <c r="AR259" s="605"/>
      <c r="AS259" s="605"/>
      <c r="AT259" s="645"/>
      <c r="AU259" s="645"/>
      <c r="AV259" s="605"/>
      <c r="AW259" s="673"/>
      <c r="AX259" s="605"/>
      <c r="AY259" s="605"/>
      <c r="AZ259" s="645"/>
      <c r="BA259" s="645"/>
      <c r="BB259" s="605"/>
    </row>
    <row r="260" spans="1:54" ht="29.1" customHeight="1" thickBot="1" x14ac:dyDescent="0.3">
      <c r="A260" s="597"/>
      <c r="B260" s="592"/>
      <c r="C260" s="598"/>
      <c r="D260" s="592"/>
      <c r="E260" s="598"/>
      <c r="F260" s="591"/>
      <c r="G260" s="591"/>
      <c r="H260" s="599"/>
      <c r="I260" s="600"/>
      <c r="J260" s="600"/>
      <c r="K260" s="600"/>
      <c r="L260" s="592"/>
      <c r="M260" s="592"/>
      <c r="N260" s="592"/>
      <c r="O260" s="592"/>
      <c r="P260" s="591"/>
      <c r="Q260" s="592"/>
      <c r="R260" s="592"/>
      <c r="S260" s="592"/>
      <c r="T260" s="592"/>
      <c r="U260" s="591"/>
      <c r="V260" s="598"/>
      <c r="W260" s="592"/>
      <c r="X260" s="592"/>
      <c r="Y260" s="592"/>
      <c r="Z260" s="592"/>
      <c r="AA260" s="592"/>
      <c r="AB260" s="601"/>
      <c r="AC260" s="601"/>
      <c r="AD260" s="602"/>
      <c r="AE260" s="601"/>
      <c r="AF260" s="601"/>
      <c r="AG260" s="605"/>
      <c r="AH260" s="605"/>
      <c r="AI260" s="605"/>
      <c r="AJ260" s="605"/>
      <c r="AK260" s="656"/>
      <c r="AL260" s="605"/>
      <c r="AM260" s="605"/>
      <c r="AN260" s="605"/>
      <c r="AO260" s="605"/>
      <c r="AP260" s="605"/>
      <c r="AQ260" s="605"/>
      <c r="AR260" s="605"/>
      <c r="AS260" s="605"/>
      <c r="AT260" s="645"/>
      <c r="AU260" s="645"/>
      <c r="AV260" s="605"/>
      <c r="AW260" s="673"/>
      <c r="AX260" s="605"/>
      <c r="AY260" s="605"/>
      <c r="AZ260" s="645"/>
      <c r="BA260" s="645"/>
      <c r="BB260" s="605"/>
    </row>
    <row r="261" spans="1:54" ht="29.1" customHeight="1" thickBot="1" x14ac:dyDescent="0.3">
      <c r="A261" s="597"/>
      <c r="B261" s="592"/>
      <c r="C261" s="598"/>
      <c r="D261" s="592"/>
      <c r="E261" s="598"/>
      <c r="F261" s="591"/>
      <c r="G261" s="591"/>
      <c r="H261" s="599"/>
      <c r="I261" s="600"/>
      <c r="J261" s="600"/>
      <c r="K261" s="600"/>
      <c r="L261" s="592"/>
      <c r="M261" s="592"/>
      <c r="N261" s="592"/>
      <c r="O261" s="592"/>
      <c r="P261" s="591"/>
      <c r="Q261" s="592"/>
      <c r="R261" s="592"/>
      <c r="S261" s="592"/>
      <c r="T261" s="592"/>
      <c r="U261" s="591"/>
      <c r="V261" s="598"/>
      <c r="W261" s="592"/>
      <c r="X261" s="592"/>
      <c r="Y261" s="592"/>
      <c r="Z261" s="592"/>
      <c r="AA261" s="592"/>
      <c r="AB261" s="601"/>
      <c r="AC261" s="601"/>
      <c r="AD261" s="602"/>
      <c r="AE261" s="601"/>
      <c r="AF261" s="601"/>
      <c r="AG261" s="605"/>
      <c r="AH261" s="605"/>
      <c r="AI261" s="605"/>
      <c r="AJ261" s="605"/>
      <c r="AK261" s="656"/>
      <c r="AL261" s="605"/>
      <c r="AM261" s="605"/>
      <c r="AN261" s="605"/>
      <c r="AO261" s="605"/>
      <c r="AP261" s="605"/>
      <c r="AQ261" s="605"/>
      <c r="AR261" s="605"/>
      <c r="AS261" s="605"/>
      <c r="AT261" s="645"/>
      <c r="AU261" s="645"/>
      <c r="AV261" s="605"/>
      <c r="AW261" s="673"/>
      <c r="AX261" s="605"/>
      <c r="AY261" s="605"/>
      <c r="AZ261" s="645"/>
      <c r="BA261" s="645"/>
      <c r="BB261" s="605"/>
    </row>
    <row r="262" spans="1:54" ht="29.1" customHeight="1" thickBot="1" x14ac:dyDescent="0.3">
      <c r="A262" s="597"/>
      <c r="B262" s="592"/>
      <c r="C262" s="598"/>
      <c r="D262" s="592"/>
      <c r="E262" s="598"/>
      <c r="F262" s="591"/>
      <c r="G262" s="591"/>
      <c r="H262" s="599"/>
      <c r="I262" s="600"/>
      <c r="J262" s="600"/>
      <c r="K262" s="600"/>
      <c r="L262" s="592"/>
      <c r="M262" s="592"/>
      <c r="N262" s="592"/>
      <c r="O262" s="592"/>
      <c r="P262" s="591"/>
      <c r="Q262" s="592"/>
      <c r="R262" s="592"/>
      <c r="S262" s="592"/>
      <c r="T262" s="592"/>
      <c r="U262" s="591"/>
      <c r="V262" s="598"/>
      <c r="W262" s="592"/>
      <c r="X262" s="592"/>
      <c r="Y262" s="592"/>
      <c r="Z262" s="592"/>
      <c r="AA262" s="592"/>
      <c r="AB262" s="601"/>
      <c r="AC262" s="601"/>
      <c r="AD262" s="602"/>
      <c r="AE262" s="601"/>
      <c r="AF262" s="601"/>
      <c r="AG262" s="605"/>
      <c r="AH262" s="605"/>
      <c r="AI262" s="605"/>
      <c r="AJ262" s="605"/>
      <c r="AK262" s="656"/>
      <c r="AL262" s="605"/>
      <c r="AM262" s="605"/>
      <c r="AN262" s="605"/>
      <c r="AO262" s="605"/>
      <c r="AP262" s="605"/>
      <c r="AQ262" s="605"/>
      <c r="AR262" s="605"/>
      <c r="AS262" s="605"/>
      <c r="AT262" s="645"/>
      <c r="AU262" s="645"/>
      <c r="AV262" s="605"/>
      <c r="AW262" s="673"/>
      <c r="AX262" s="605"/>
      <c r="AY262" s="605"/>
      <c r="AZ262" s="645"/>
      <c r="BA262" s="645"/>
      <c r="BB262" s="605"/>
    </row>
    <row r="263" spans="1:54" ht="29.1" customHeight="1" thickBot="1" x14ac:dyDescent="0.3">
      <c r="A263" s="597"/>
      <c r="B263" s="592"/>
      <c r="C263" s="598"/>
      <c r="D263" s="592"/>
      <c r="E263" s="598"/>
      <c r="F263" s="591"/>
      <c r="G263" s="591"/>
      <c r="H263" s="599"/>
      <c r="I263" s="600"/>
      <c r="J263" s="600"/>
      <c r="K263" s="600"/>
      <c r="L263" s="592"/>
      <c r="M263" s="592"/>
      <c r="N263" s="592"/>
      <c r="O263" s="592"/>
      <c r="P263" s="591"/>
      <c r="Q263" s="592"/>
      <c r="R263" s="592"/>
      <c r="S263" s="592"/>
      <c r="T263" s="592"/>
      <c r="U263" s="591"/>
      <c r="V263" s="598"/>
      <c r="W263" s="592"/>
      <c r="X263" s="592"/>
      <c r="Y263" s="592"/>
      <c r="Z263" s="592"/>
      <c r="AA263" s="592"/>
      <c r="AB263" s="601"/>
      <c r="AC263" s="601"/>
      <c r="AD263" s="602"/>
      <c r="AE263" s="601"/>
      <c r="AF263" s="601"/>
      <c r="AG263" s="605"/>
      <c r="AH263" s="605"/>
      <c r="AI263" s="605"/>
      <c r="AJ263" s="605"/>
      <c r="AK263" s="656"/>
      <c r="AL263" s="605"/>
      <c r="AM263" s="605"/>
      <c r="AN263" s="605"/>
      <c r="AO263" s="605"/>
      <c r="AP263" s="605"/>
      <c r="AQ263" s="605"/>
      <c r="AR263" s="605"/>
      <c r="AS263" s="605"/>
      <c r="AT263" s="645"/>
      <c r="AU263" s="645"/>
      <c r="AV263" s="605"/>
      <c r="AW263" s="673"/>
      <c r="AX263" s="605"/>
      <c r="AY263" s="605"/>
      <c r="AZ263" s="645"/>
      <c r="BA263" s="645"/>
      <c r="BB263" s="605"/>
    </row>
    <row r="264" spans="1:54" ht="29.1" customHeight="1" thickBot="1" x14ac:dyDescent="0.3">
      <c r="A264" s="597"/>
      <c r="B264" s="592"/>
      <c r="C264" s="598"/>
      <c r="D264" s="592"/>
      <c r="E264" s="598"/>
      <c r="F264" s="591"/>
      <c r="G264" s="591"/>
      <c r="H264" s="599"/>
      <c r="I264" s="600"/>
      <c r="J264" s="600"/>
      <c r="K264" s="600"/>
      <c r="L264" s="592"/>
      <c r="M264" s="592"/>
      <c r="N264" s="592"/>
      <c r="O264" s="592"/>
      <c r="P264" s="591"/>
      <c r="Q264" s="592"/>
      <c r="R264" s="592"/>
      <c r="S264" s="592"/>
      <c r="T264" s="592"/>
      <c r="U264" s="591"/>
      <c r="V264" s="598"/>
      <c r="W264" s="592"/>
      <c r="X264" s="592"/>
      <c r="Y264" s="592"/>
      <c r="Z264" s="592"/>
      <c r="AA264" s="592"/>
      <c r="AB264" s="601"/>
      <c r="AC264" s="601"/>
      <c r="AD264" s="602"/>
      <c r="AE264" s="601"/>
      <c r="AF264" s="601"/>
      <c r="AG264" s="605"/>
      <c r="AH264" s="605"/>
      <c r="AI264" s="605"/>
      <c r="AJ264" s="605"/>
      <c r="AK264" s="656"/>
      <c r="AL264" s="605"/>
      <c r="AM264" s="605"/>
      <c r="AN264" s="605"/>
      <c r="AO264" s="605"/>
      <c r="AP264" s="605"/>
      <c r="AQ264" s="605"/>
      <c r="AR264" s="605"/>
      <c r="AS264" s="605"/>
      <c r="AT264" s="645"/>
      <c r="AU264" s="645"/>
      <c r="AV264" s="605"/>
      <c r="AW264" s="673"/>
      <c r="AX264" s="605"/>
      <c r="AY264" s="605"/>
      <c r="AZ264" s="645"/>
      <c r="BA264" s="645"/>
      <c r="BB264" s="605"/>
    </row>
    <row r="265" spans="1:54" ht="29.1" customHeight="1" thickBot="1" x14ac:dyDescent="0.3">
      <c r="A265" s="597"/>
      <c r="B265" s="592"/>
      <c r="C265" s="598"/>
      <c r="D265" s="592"/>
      <c r="E265" s="598"/>
      <c r="F265" s="591"/>
      <c r="G265" s="591"/>
      <c r="H265" s="599"/>
      <c r="I265" s="600"/>
      <c r="J265" s="600"/>
      <c r="K265" s="600"/>
      <c r="L265" s="592"/>
      <c r="M265" s="592"/>
      <c r="N265" s="592"/>
      <c r="O265" s="592"/>
      <c r="P265" s="591"/>
      <c r="Q265" s="592"/>
      <c r="R265" s="592"/>
      <c r="S265" s="592"/>
      <c r="T265" s="592"/>
      <c r="U265" s="591"/>
      <c r="V265" s="598"/>
      <c r="W265" s="592"/>
      <c r="X265" s="592"/>
      <c r="Y265" s="592"/>
      <c r="Z265" s="592"/>
      <c r="AA265" s="592"/>
      <c r="AB265" s="601"/>
      <c r="AC265" s="601"/>
      <c r="AD265" s="602"/>
      <c r="AE265" s="601"/>
      <c r="AF265" s="601"/>
      <c r="AG265" s="605"/>
      <c r="AH265" s="605"/>
      <c r="AI265" s="605"/>
      <c r="AJ265" s="605"/>
      <c r="AK265" s="656"/>
      <c r="AL265" s="605"/>
      <c r="AM265" s="605"/>
      <c r="AN265" s="605"/>
      <c r="AO265" s="605"/>
      <c r="AP265" s="605"/>
      <c r="AQ265" s="605"/>
      <c r="AR265" s="605"/>
      <c r="AS265" s="605"/>
      <c r="AT265" s="645"/>
      <c r="AU265" s="645"/>
      <c r="AV265" s="605"/>
      <c r="AW265" s="673"/>
      <c r="AX265" s="605"/>
      <c r="AY265" s="605"/>
      <c r="AZ265" s="645"/>
      <c r="BA265" s="645"/>
      <c r="BB265" s="605"/>
    </row>
    <row r="266" spans="1:54" ht="29.1" customHeight="1" thickBot="1" x14ac:dyDescent="0.3">
      <c r="A266" s="597"/>
      <c r="B266" s="592"/>
      <c r="C266" s="598"/>
      <c r="D266" s="592"/>
      <c r="E266" s="598"/>
      <c r="F266" s="591"/>
      <c r="G266" s="591"/>
      <c r="H266" s="599"/>
      <c r="I266" s="600"/>
      <c r="J266" s="600"/>
      <c r="K266" s="600"/>
      <c r="L266" s="592"/>
      <c r="M266" s="592"/>
      <c r="N266" s="592"/>
      <c r="O266" s="592"/>
      <c r="P266" s="591"/>
      <c r="Q266" s="592"/>
      <c r="R266" s="592"/>
      <c r="S266" s="592"/>
      <c r="T266" s="592"/>
      <c r="U266" s="591"/>
      <c r="V266" s="598"/>
      <c r="W266" s="592"/>
      <c r="X266" s="592"/>
      <c r="Y266" s="592"/>
      <c r="Z266" s="592"/>
      <c r="AA266" s="592"/>
      <c r="AB266" s="601"/>
      <c r="AC266" s="601"/>
      <c r="AD266" s="602"/>
      <c r="AE266" s="601"/>
      <c r="AF266" s="601"/>
      <c r="AG266" s="605"/>
      <c r="AH266" s="605"/>
      <c r="AI266" s="605"/>
      <c r="AJ266" s="605"/>
      <c r="AK266" s="656"/>
      <c r="AL266" s="605"/>
      <c r="AM266" s="605"/>
      <c r="AN266" s="605"/>
      <c r="AO266" s="605"/>
      <c r="AP266" s="605"/>
      <c r="AQ266" s="605"/>
      <c r="AR266" s="605"/>
      <c r="AS266" s="605"/>
      <c r="AT266" s="645"/>
      <c r="AU266" s="645"/>
      <c r="AV266" s="605"/>
      <c r="AW266" s="673"/>
      <c r="AX266" s="605"/>
      <c r="AY266" s="605"/>
      <c r="AZ266" s="645"/>
      <c r="BA266" s="645"/>
      <c r="BB266" s="605"/>
    </row>
    <row r="267" spans="1:54" ht="29.1" customHeight="1" thickBot="1" x14ac:dyDescent="0.3">
      <c r="A267" s="597"/>
      <c r="B267" s="592"/>
      <c r="C267" s="598"/>
      <c r="D267" s="592"/>
      <c r="E267" s="598"/>
      <c r="F267" s="591"/>
      <c r="G267" s="591"/>
      <c r="H267" s="599"/>
      <c r="I267" s="600"/>
      <c r="J267" s="600"/>
      <c r="K267" s="600"/>
      <c r="L267" s="592"/>
      <c r="M267" s="592"/>
      <c r="N267" s="592"/>
      <c r="O267" s="592"/>
      <c r="P267" s="591"/>
      <c r="Q267" s="592"/>
      <c r="R267" s="592"/>
      <c r="S267" s="592"/>
      <c r="T267" s="592"/>
      <c r="U267" s="591"/>
      <c r="V267" s="598"/>
      <c r="W267" s="592"/>
      <c r="X267" s="592"/>
      <c r="Y267" s="592"/>
      <c r="Z267" s="592"/>
      <c r="AA267" s="592"/>
      <c r="AB267" s="601"/>
      <c r="AC267" s="601"/>
      <c r="AD267" s="602"/>
      <c r="AE267" s="601"/>
      <c r="AF267" s="601"/>
      <c r="AG267" s="605"/>
      <c r="AH267" s="605"/>
      <c r="AI267" s="605"/>
      <c r="AJ267" s="605"/>
      <c r="AK267" s="656"/>
      <c r="AL267" s="605"/>
      <c r="AM267" s="605"/>
      <c r="AN267" s="605"/>
      <c r="AO267" s="605"/>
      <c r="AP267" s="605"/>
      <c r="AQ267" s="605"/>
      <c r="AR267" s="605"/>
      <c r="AS267" s="605"/>
      <c r="AT267" s="645"/>
      <c r="AU267" s="645"/>
      <c r="AV267" s="605"/>
      <c r="AW267" s="673"/>
      <c r="AX267" s="605"/>
      <c r="AY267" s="605"/>
      <c r="AZ267" s="645"/>
      <c r="BA267" s="645"/>
      <c r="BB267" s="605"/>
    </row>
    <row r="268" spans="1:54" ht="29.1" customHeight="1" thickBot="1" x14ac:dyDescent="0.3">
      <c r="A268" s="597"/>
      <c r="B268" s="592"/>
      <c r="C268" s="598"/>
      <c r="D268" s="592"/>
      <c r="E268" s="598"/>
      <c r="F268" s="591"/>
      <c r="G268" s="591"/>
      <c r="H268" s="599"/>
      <c r="I268" s="600"/>
      <c r="J268" s="600"/>
      <c r="K268" s="600"/>
      <c r="L268" s="592"/>
      <c r="M268" s="592"/>
      <c r="N268" s="592"/>
      <c r="O268" s="592"/>
      <c r="P268" s="591"/>
      <c r="Q268" s="592"/>
      <c r="R268" s="592"/>
      <c r="S268" s="592"/>
      <c r="T268" s="592"/>
      <c r="U268" s="591"/>
      <c r="V268" s="598"/>
      <c r="W268" s="592"/>
      <c r="X268" s="592"/>
      <c r="Y268" s="592"/>
      <c r="Z268" s="592"/>
      <c r="AA268" s="592"/>
      <c r="AB268" s="601"/>
      <c r="AC268" s="601"/>
      <c r="AD268" s="602"/>
      <c r="AE268" s="601"/>
      <c r="AF268" s="601"/>
      <c r="AG268" s="605"/>
      <c r="AH268" s="605"/>
      <c r="AI268" s="605"/>
      <c r="AJ268" s="605"/>
      <c r="AK268" s="656"/>
      <c r="AL268" s="605"/>
      <c r="AM268" s="605"/>
      <c r="AN268" s="605"/>
      <c r="AO268" s="605"/>
      <c r="AP268" s="605"/>
      <c r="AQ268" s="605"/>
      <c r="AR268" s="605"/>
      <c r="AS268" s="605"/>
      <c r="AT268" s="645"/>
      <c r="AU268" s="645"/>
      <c r="AV268" s="605"/>
      <c r="AW268" s="673"/>
      <c r="AX268" s="605"/>
      <c r="AY268" s="605"/>
      <c r="AZ268" s="645"/>
      <c r="BA268" s="645"/>
      <c r="BB268" s="605"/>
    </row>
    <row r="269" spans="1:54" ht="29.1" customHeight="1" thickBot="1" x14ac:dyDescent="0.3">
      <c r="A269" s="597"/>
      <c r="B269" s="592"/>
      <c r="C269" s="598"/>
      <c r="D269" s="592"/>
      <c r="E269" s="598"/>
      <c r="F269" s="591"/>
      <c r="G269" s="591"/>
      <c r="H269" s="599"/>
      <c r="I269" s="600"/>
      <c r="J269" s="600"/>
      <c r="K269" s="600"/>
      <c r="L269" s="592"/>
      <c r="M269" s="592"/>
      <c r="N269" s="592"/>
      <c r="O269" s="592"/>
      <c r="P269" s="591"/>
      <c r="Q269" s="592"/>
      <c r="R269" s="592"/>
      <c r="S269" s="592"/>
      <c r="T269" s="592"/>
      <c r="U269" s="591"/>
      <c r="V269" s="598"/>
      <c r="W269" s="592"/>
      <c r="X269" s="592"/>
      <c r="Y269" s="592"/>
      <c r="Z269" s="592"/>
      <c r="AA269" s="592"/>
      <c r="AB269" s="601"/>
      <c r="AC269" s="601"/>
      <c r="AD269" s="602"/>
      <c r="AE269" s="601"/>
      <c r="AF269" s="601"/>
      <c r="AG269" s="605"/>
      <c r="AH269" s="605"/>
      <c r="AI269" s="605"/>
      <c r="AJ269" s="605"/>
      <c r="AK269" s="656"/>
      <c r="AL269" s="605"/>
      <c r="AM269" s="605"/>
      <c r="AN269" s="605"/>
      <c r="AO269" s="605"/>
      <c r="AP269" s="605"/>
      <c r="AQ269" s="605"/>
      <c r="AR269" s="605"/>
      <c r="AS269" s="605"/>
      <c r="AT269" s="645"/>
      <c r="AU269" s="645"/>
      <c r="AV269" s="605"/>
      <c r="AW269" s="673"/>
      <c r="AX269" s="605"/>
      <c r="AY269" s="605"/>
      <c r="AZ269" s="645"/>
      <c r="BA269" s="645"/>
      <c r="BB269" s="605"/>
    </row>
    <row r="270" spans="1:54" ht="29.1" customHeight="1" thickBot="1" x14ac:dyDescent="0.3">
      <c r="A270" s="597"/>
      <c r="B270" s="592"/>
      <c r="C270" s="598"/>
      <c r="D270" s="592"/>
      <c r="E270" s="598"/>
      <c r="F270" s="591"/>
      <c r="G270" s="591"/>
      <c r="H270" s="599"/>
      <c r="I270" s="600"/>
      <c r="J270" s="600"/>
      <c r="K270" s="600"/>
      <c r="L270" s="592"/>
      <c r="M270" s="592"/>
      <c r="N270" s="592"/>
      <c r="O270" s="592"/>
      <c r="P270" s="591"/>
      <c r="Q270" s="592"/>
      <c r="R270" s="592"/>
      <c r="S270" s="592"/>
      <c r="T270" s="592"/>
      <c r="U270" s="591"/>
      <c r="V270" s="598"/>
      <c r="W270" s="592"/>
      <c r="X270" s="592"/>
      <c r="Y270" s="592"/>
      <c r="Z270" s="592"/>
      <c r="AA270" s="592"/>
      <c r="AB270" s="601"/>
      <c r="AC270" s="601"/>
      <c r="AD270" s="602"/>
      <c r="AE270" s="601"/>
      <c r="AF270" s="601"/>
      <c r="AG270" s="605"/>
      <c r="AH270" s="605"/>
      <c r="AI270" s="605"/>
      <c r="AJ270" s="605"/>
      <c r="AK270" s="656"/>
      <c r="AL270" s="605"/>
      <c r="AM270" s="605"/>
      <c r="AN270" s="605"/>
      <c r="AO270" s="605"/>
      <c r="AP270" s="605"/>
      <c r="AQ270" s="605"/>
      <c r="AR270" s="605"/>
      <c r="AS270" s="605"/>
      <c r="AT270" s="645"/>
      <c r="AU270" s="645"/>
      <c r="AV270" s="605"/>
      <c r="AW270" s="673"/>
      <c r="AX270" s="605"/>
      <c r="AY270" s="605"/>
      <c r="AZ270" s="645"/>
      <c r="BA270" s="645"/>
      <c r="BB270" s="605"/>
    </row>
    <row r="271" spans="1:54" ht="29.1" customHeight="1" thickBot="1" x14ac:dyDescent="0.3">
      <c r="A271" s="597"/>
      <c r="B271" s="592"/>
      <c r="C271" s="598"/>
      <c r="D271" s="592"/>
      <c r="E271" s="598"/>
      <c r="F271" s="591"/>
      <c r="G271" s="591"/>
      <c r="H271" s="599"/>
      <c r="I271" s="600"/>
      <c r="J271" s="600"/>
      <c r="K271" s="600"/>
      <c r="L271" s="592"/>
      <c r="M271" s="592"/>
      <c r="N271" s="592"/>
      <c r="O271" s="592"/>
      <c r="P271" s="591"/>
      <c r="Q271" s="592"/>
      <c r="R271" s="592"/>
      <c r="S271" s="592"/>
      <c r="T271" s="592"/>
      <c r="U271" s="591"/>
      <c r="V271" s="598"/>
      <c r="W271" s="592"/>
      <c r="X271" s="592"/>
      <c r="Y271" s="592"/>
      <c r="Z271" s="592"/>
      <c r="AA271" s="592"/>
      <c r="AB271" s="601"/>
      <c r="AC271" s="601"/>
      <c r="AD271" s="602"/>
      <c r="AE271" s="601"/>
      <c r="AF271" s="601"/>
      <c r="AG271" s="605"/>
      <c r="AH271" s="605"/>
      <c r="AI271" s="605"/>
      <c r="AJ271" s="605"/>
      <c r="AK271" s="656"/>
      <c r="AL271" s="605"/>
      <c r="AM271" s="605"/>
      <c r="AN271" s="605"/>
      <c r="AO271" s="605"/>
      <c r="AP271" s="605"/>
      <c r="AQ271" s="605"/>
      <c r="AR271" s="605"/>
      <c r="AS271" s="605"/>
      <c r="AT271" s="645"/>
      <c r="AU271" s="645"/>
      <c r="AV271" s="605"/>
      <c r="AW271" s="673"/>
      <c r="AX271" s="605"/>
      <c r="AY271" s="605"/>
      <c r="AZ271" s="645"/>
      <c r="BA271" s="645"/>
      <c r="BB271" s="605"/>
    </row>
    <row r="272" spans="1:54" ht="29.1" customHeight="1" thickBot="1" x14ac:dyDescent="0.3">
      <c r="A272" s="597"/>
      <c r="B272" s="592"/>
      <c r="C272" s="598"/>
      <c r="D272" s="592"/>
      <c r="E272" s="598"/>
      <c r="F272" s="591"/>
      <c r="G272" s="591"/>
      <c r="H272" s="599"/>
      <c r="I272" s="600"/>
      <c r="J272" s="600"/>
      <c r="K272" s="600"/>
      <c r="L272" s="592"/>
      <c r="M272" s="592"/>
      <c r="N272" s="592"/>
      <c r="O272" s="592"/>
      <c r="P272" s="591"/>
      <c r="Q272" s="592"/>
      <c r="R272" s="592"/>
      <c r="S272" s="592"/>
      <c r="T272" s="592"/>
      <c r="U272" s="591"/>
      <c r="V272" s="598"/>
      <c r="W272" s="592"/>
      <c r="X272" s="592"/>
      <c r="Y272" s="592"/>
      <c r="Z272" s="592"/>
      <c r="AA272" s="592"/>
      <c r="AB272" s="601"/>
      <c r="AC272" s="601"/>
      <c r="AD272" s="602"/>
      <c r="AE272" s="601"/>
      <c r="AF272" s="601"/>
      <c r="AG272" s="605"/>
      <c r="AH272" s="605"/>
      <c r="AI272" s="605"/>
      <c r="AJ272" s="605"/>
      <c r="AK272" s="656"/>
      <c r="AL272" s="605"/>
      <c r="AM272" s="605"/>
      <c r="AN272" s="605"/>
      <c r="AO272" s="605"/>
      <c r="AP272" s="605"/>
      <c r="AQ272" s="605"/>
      <c r="AR272" s="605"/>
      <c r="AS272" s="605"/>
      <c r="AT272" s="645"/>
      <c r="AU272" s="645"/>
      <c r="AV272" s="605"/>
      <c r="AW272" s="673"/>
      <c r="AX272" s="605"/>
      <c r="AY272" s="605"/>
      <c r="AZ272" s="645"/>
      <c r="BA272" s="645"/>
      <c r="BB272" s="605"/>
    </row>
    <row r="273" spans="1:54" ht="29.1" customHeight="1" thickBot="1" x14ac:dyDescent="0.3">
      <c r="A273" s="597"/>
      <c r="B273" s="592"/>
      <c r="C273" s="598"/>
      <c r="D273" s="592"/>
      <c r="E273" s="598"/>
      <c r="F273" s="591"/>
      <c r="G273" s="591"/>
      <c r="H273" s="599"/>
      <c r="I273" s="600"/>
      <c r="J273" s="600"/>
      <c r="K273" s="600"/>
      <c r="L273" s="592"/>
      <c r="M273" s="592"/>
      <c r="N273" s="592"/>
      <c r="O273" s="592"/>
      <c r="P273" s="591"/>
      <c r="Q273" s="592"/>
      <c r="R273" s="592"/>
      <c r="S273" s="592"/>
      <c r="T273" s="592"/>
      <c r="U273" s="591"/>
      <c r="V273" s="598"/>
      <c r="W273" s="592"/>
      <c r="X273" s="592"/>
      <c r="Y273" s="592"/>
      <c r="Z273" s="592"/>
      <c r="AA273" s="592"/>
      <c r="AB273" s="601"/>
      <c r="AC273" s="601"/>
      <c r="AD273" s="602"/>
      <c r="AE273" s="601"/>
      <c r="AF273" s="601"/>
      <c r="AG273" s="605"/>
      <c r="AH273" s="605"/>
      <c r="AI273" s="605"/>
      <c r="AJ273" s="605"/>
      <c r="AK273" s="656"/>
      <c r="AL273" s="605"/>
      <c r="AM273" s="605"/>
      <c r="AN273" s="605"/>
      <c r="AO273" s="605"/>
      <c r="AP273" s="605"/>
      <c r="AQ273" s="605"/>
      <c r="AR273" s="605"/>
      <c r="AS273" s="605"/>
      <c r="AT273" s="645"/>
      <c r="AU273" s="645"/>
      <c r="AV273" s="605"/>
      <c r="AW273" s="673"/>
      <c r="AX273" s="605"/>
      <c r="AY273" s="605"/>
      <c r="AZ273" s="645"/>
      <c r="BA273" s="645"/>
      <c r="BB273" s="605"/>
    </row>
    <row r="274" spans="1:54" ht="29.1" customHeight="1" thickBot="1" x14ac:dyDescent="0.3">
      <c r="A274" s="597"/>
      <c r="B274" s="592"/>
      <c r="C274" s="598"/>
      <c r="D274" s="592"/>
      <c r="E274" s="598"/>
      <c r="F274" s="591"/>
      <c r="G274" s="591"/>
      <c r="H274" s="599"/>
      <c r="I274" s="600"/>
      <c r="J274" s="600"/>
      <c r="K274" s="600"/>
      <c r="L274" s="592"/>
      <c r="M274" s="592"/>
      <c r="N274" s="592"/>
      <c r="O274" s="592"/>
      <c r="P274" s="591"/>
      <c r="Q274" s="592"/>
      <c r="R274" s="592"/>
      <c r="S274" s="592"/>
      <c r="T274" s="592"/>
      <c r="U274" s="591"/>
      <c r="V274" s="598"/>
      <c r="W274" s="592"/>
      <c r="X274" s="592"/>
      <c r="Y274" s="592"/>
      <c r="Z274" s="592"/>
      <c r="AA274" s="592"/>
      <c r="AB274" s="601"/>
      <c r="AC274" s="601"/>
      <c r="AD274" s="602"/>
      <c r="AE274" s="601"/>
      <c r="AF274" s="601"/>
      <c r="AG274" s="605"/>
      <c r="AH274" s="605"/>
      <c r="AI274" s="605"/>
      <c r="AJ274" s="605"/>
      <c r="AK274" s="656"/>
      <c r="AL274" s="605"/>
      <c r="AM274" s="605"/>
      <c r="AN274" s="605"/>
      <c r="AO274" s="605"/>
      <c r="AP274" s="605"/>
      <c r="AQ274" s="605"/>
      <c r="AR274" s="605"/>
      <c r="AS274" s="605"/>
      <c r="AT274" s="645"/>
      <c r="AU274" s="645"/>
      <c r="AV274" s="605"/>
      <c r="AW274" s="673"/>
      <c r="AX274" s="605"/>
      <c r="AY274" s="605"/>
      <c r="AZ274" s="645"/>
      <c r="BA274" s="645"/>
      <c r="BB274" s="605"/>
    </row>
    <row r="275" spans="1:54" ht="29.1" customHeight="1" thickBot="1" x14ac:dyDescent="0.3">
      <c r="A275" s="597"/>
      <c r="B275" s="592"/>
      <c r="C275" s="598"/>
      <c r="D275" s="592"/>
      <c r="E275" s="598"/>
      <c r="F275" s="591"/>
      <c r="G275" s="591"/>
      <c r="H275" s="599"/>
      <c r="I275" s="600"/>
      <c r="J275" s="600"/>
      <c r="K275" s="600"/>
      <c r="L275" s="592"/>
      <c r="M275" s="592"/>
      <c r="N275" s="592"/>
      <c r="O275" s="592"/>
      <c r="P275" s="591"/>
      <c r="Q275" s="592"/>
      <c r="R275" s="592"/>
      <c r="S275" s="592"/>
      <c r="T275" s="592"/>
      <c r="U275" s="591"/>
      <c r="V275" s="598"/>
      <c r="W275" s="592"/>
      <c r="X275" s="592"/>
      <c r="Y275" s="592"/>
      <c r="Z275" s="592"/>
      <c r="AA275" s="592"/>
      <c r="AB275" s="601"/>
      <c r="AC275" s="601"/>
      <c r="AD275" s="602"/>
      <c r="AE275" s="601"/>
      <c r="AF275" s="601"/>
      <c r="AG275" s="605"/>
      <c r="AH275" s="605"/>
      <c r="AI275" s="605"/>
      <c r="AJ275" s="605"/>
      <c r="AK275" s="656"/>
      <c r="AL275" s="605"/>
      <c r="AM275" s="605"/>
      <c r="AN275" s="605"/>
      <c r="AO275" s="605"/>
      <c r="AP275" s="605"/>
      <c r="AQ275" s="605"/>
      <c r="AR275" s="605"/>
      <c r="AS275" s="605"/>
      <c r="AT275" s="645"/>
      <c r="AU275" s="645"/>
      <c r="AV275" s="605"/>
      <c r="AW275" s="673"/>
      <c r="AX275" s="605"/>
      <c r="AY275" s="605"/>
      <c r="AZ275" s="645"/>
      <c r="BA275" s="645"/>
      <c r="BB275" s="605"/>
    </row>
    <row r="276" spans="1:54" ht="29.1" customHeight="1" thickBot="1" x14ac:dyDescent="0.3">
      <c r="A276" s="597"/>
      <c r="B276" s="592"/>
      <c r="C276" s="598"/>
      <c r="D276" s="592"/>
      <c r="E276" s="598"/>
      <c r="F276" s="591"/>
      <c r="G276" s="591"/>
      <c r="H276" s="599"/>
      <c r="I276" s="600"/>
      <c r="J276" s="600"/>
      <c r="K276" s="600"/>
      <c r="L276" s="592"/>
      <c r="M276" s="592"/>
      <c r="N276" s="592"/>
      <c r="O276" s="592"/>
      <c r="P276" s="591"/>
      <c r="Q276" s="592"/>
      <c r="R276" s="592"/>
      <c r="S276" s="592"/>
      <c r="T276" s="592"/>
      <c r="U276" s="591"/>
      <c r="V276" s="598"/>
      <c r="W276" s="592"/>
      <c r="X276" s="592"/>
      <c r="Y276" s="592"/>
      <c r="Z276" s="592"/>
      <c r="AA276" s="592"/>
      <c r="AB276" s="601"/>
      <c r="AC276" s="601"/>
      <c r="AD276" s="602"/>
      <c r="AE276" s="601"/>
      <c r="AF276" s="601"/>
      <c r="AG276" s="605"/>
      <c r="AH276" s="605"/>
      <c r="AI276" s="605"/>
      <c r="AJ276" s="605"/>
      <c r="AK276" s="656"/>
      <c r="AL276" s="605"/>
      <c r="AM276" s="605"/>
      <c r="AN276" s="605"/>
      <c r="AO276" s="605"/>
      <c r="AP276" s="605"/>
      <c r="AQ276" s="605"/>
      <c r="AR276" s="605"/>
      <c r="AS276" s="605"/>
      <c r="AT276" s="645"/>
      <c r="AU276" s="645"/>
      <c r="AV276" s="605"/>
      <c r="AW276" s="673"/>
      <c r="AX276" s="605"/>
      <c r="AY276" s="605"/>
      <c r="AZ276" s="645"/>
      <c r="BA276" s="645"/>
      <c r="BB276" s="605"/>
    </row>
    <row r="277" spans="1:54" ht="29.1" customHeight="1" thickBot="1" x14ac:dyDescent="0.3">
      <c r="A277" s="597"/>
      <c r="B277" s="592"/>
      <c r="C277" s="598"/>
      <c r="D277" s="592"/>
      <c r="E277" s="598"/>
      <c r="F277" s="591"/>
      <c r="G277" s="591"/>
      <c r="H277" s="599"/>
      <c r="I277" s="600"/>
      <c r="J277" s="600"/>
      <c r="K277" s="600"/>
      <c r="L277" s="592"/>
      <c r="M277" s="592"/>
      <c r="N277" s="592"/>
      <c r="O277" s="592"/>
      <c r="P277" s="591"/>
      <c r="Q277" s="592"/>
      <c r="R277" s="592"/>
      <c r="S277" s="592"/>
      <c r="T277" s="592"/>
      <c r="U277" s="591"/>
      <c r="V277" s="598"/>
      <c r="W277" s="592"/>
      <c r="X277" s="592"/>
      <c r="Y277" s="592"/>
      <c r="Z277" s="592"/>
      <c r="AA277" s="592"/>
      <c r="AB277" s="601"/>
      <c r="AC277" s="601"/>
      <c r="AD277" s="602"/>
      <c r="AE277" s="601"/>
      <c r="AF277" s="601"/>
      <c r="AG277" s="605"/>
      <c r="AH277" s="605"/>
      <c r="AI277" s="605"/>
      <c r="AJ277" s="605"/>
      <c r="AK277" s="656"/>
      <c r="AL277" s="605"/>
      <c r="AM277" s="605"/>
      <c r="AN277" s="605"/>
      <c r="AO277" s="605"/>
      <c r="AP277" s="605"/>
      <c r="AQ277" s="605"/>
      <c r="AR277" s="605"/>
      <c r="AS277" s="605"/>
      <c r="AT277" s="645"/>
      <c r="AU277" s="645"/>
      <c r="AV277" s="605"/>
      <c r="AW277" s="673"/>
      <c r="AX277" s="605"/>
      <c r="AY277" s="605"/>
      <c r="AZ277" s="645"/>
      <c r="BA277" s="645"/>
      <c r="BB277" s="605"/>
    </row>
    <row r="278" spans="1:54" ht="29.1" customHeight="1" thickBot="1" x14ac:dyDescent="0.3">
      <c r="A278" s="597"/>
      <c r="B278" s="592"/>
      <c r="C278" s="598"/>
      <c r="D278" s="592"/>
      <c r="E278" s="598"/>
      <c r="F278" s="591"/>
      <c r="G278" s="591"/>
      <c r="H278" s="599"/>
      <c r="I278" s="600"/>
      <c r="J278" s="600"/>
      <c r="K278" s="600"/>
      <c r="L278" s="592"/>
      <c r="M278" s="592"/>
      <c r="N278" s="592"/>
      <c r="O278" s="592"/>
      <c r="P278" s="591"/>
      <c r="Q278" s="592"/>
      <c r="R278" s="592"/>
      <c r="S278" s="592"/>
      <c r="T278" s="592"/>
      <c r="U278" s="591"/>
      <c r="V278" s="598"/>
      <c r="W278" s="592"/>
      <c r="X278" s="592"/>
      <c r="Y278" s="592"/>
      <c r="Z278" s="592"/>
      <c r="AA278" s="592"/>
      <c r="AB278" s="601"/>
      <c r="AC278" s="601"/>
      <c r="AD278" s="602"/>
      <c r="AE278" s="601"/>
      <c r="AF278" s="601"/>
      <c r="AG278" s="605"/>
      <c r="AH278" s="605"/>
      <c r="AI278" s="605"/>
      <c r="AJ278" s="605"/>
      <c r="AK278" s="656"/>
      <c r="AL278" s="605"/>
      <c r="AM278" s="605"/>
      <c r="AN278" s="605"/>
      <c r="AO278" s="605"/>
      <c r="AP278" s="605"/>
      <c r="AQ278" s="605"/>
      <c r="AR278" s="605"/>
      <c r="AS278" s="605"/>
      <c r="AT278" s="645"/>
      <c r="AU278" s="645"/>
      <c r="AV278" s="605"/>
      <c r="AW278" s="673"/>
      <c r="AX278" s="605"/>
      <c r="AY278" s="605"/>
      <c r="AZ278" s="645"/>
      <c r="BA278" s="645"/>
      <c r="BB278" s="605"/>
    </row>
    <row r="279" spans="1:54" ht="29.1" customHeight="1" thickBot="1" x14ac:dyDescent="0.3">
      <c r="A279" s="597"/>
      <c r="B279" s="592"/>
      <c r="C279" s="598"/>
      <c r="D279" s="592"/>
      <c r="E279" s="598"/>
      <c r="F279" s="591"/>
      <c r="G279" s="591"/>
      <c r="H279" s="599"/>
      <c r="I279" s="600"/>
      <c r="J279" s="600"/>
      <c r="K279" s="600"/>
      <c r="L279" s="592"/>
      <c r="M279" s="592"/>
      <c r="N279" s="592"/>
      <c r="O279" s="592"/>
      <c r="P279" s="591"/>
      <c r="Q279" s="592"/>
      <c r="R279" s="592"/>
      <c r="S279" s="592"/>
      <c r="T279" s="592"/>
      <c r="U279" s="591"/>
      <c r="V279" s="598"/>
      <c r="W279" s="592"/>
      <c r="X279" s="592"/>
      <c r="Y279" s="592"/>
      <c r="Z279" s="592"/>
      <c r="AA279" s="592"/>
      <c r="AB279" s="601"/>
      <c r="AC279" s="601"/>
      <c r="AD279" s="602"/>
      <c r="AE279" s="601"/>
      <c r="AF279" s="601"/>
      <c r="AG279" s="605"/>
      <c r="AH279" s="605"/>
      <c r="AI279" s="605"/>
      <c r="AJ279" s="605"/>
      <c r="AK279" s="656"/>
      <c r="AL279" s="605"/>
      <c r="AM279" s="605"/>
      <c r="AN279" s="605"/>
      <c r="AO279" s="605"/>
      <c r="AP279" s="605"/>
      <c r="AQ279" s="605"/>
      <c r="AR279" s="605"/>
      <c r="AS279" s="605"/>
      <c r="AT279" s="645"/>
      <c r="AU279" s="645"/>
      <c r="AV279" s="605"/>
      <c r="AW279" s="673"/>
      <c r="AX279" s="605"/>
      <c r="AY279" s="605"/>
      <c r="AZ279" s="645"/>
      <c r="BA279" s="645"/>
      <c r="BB279" s="605"/>
    </row>
    <row r="280" spans="1:54" ht="29.1" customHeight="1" thickBot="1" x14ac:dyDescent="0.3">
      <c r="A280" s="597"/>
      <c r="B280" s="592"/>
      <c r="C280" s="598"/>
      <c r="D280" s="592"/>
      <c r="E280" s="598"/>
      <c r="F280" s="591"/>
      <c r="G280" s="591"/>
      <c r="H280" s="599"/>
      <c r="I280" s="600"/>
      <c r="J280" s="600"/>
      <c r="K280" s="600"/>
      <c r="L280" s="592"/>
      <c r="M280" s="592"/>
      <c r="N280" s="592"/>
      <c r="O280" s="592"/>
      <c r="P280" s="591"/>
      <c r="Q280" s="592"/>
      <c r="R280" s="592"/>
      <c r="S280" s="592"/>
      <c r="T280" s="592"/>
      <c r="U280" s="591"/>
      <c r="V280" s="598"/>
      <c r="W280" s="592"/>
      <c r="X280" s="592"/>
      <c r="Y280" s="592"/>
      <c r="Z280" s="592"/>
      <c r="AA280" s="592"/>
      <c r="AB280" s="601"/>
      <c r="AC280" s="601"/>
      <c r="AD280" s="602"/>
      <c r="AE280" s="601"/>
      <c r="AF280" s="601"/>
      <c r="AG280" s="605"/>
      <c r="AH280" s="605"/>
      <c r="AI280" s="605"/>
      <c r="AJ280" s="605"/>
      <c r="AK280" s="656"/>
      <c r="AL280" s="605"/>
      <c r="AM280" s="605"/>
      <c r="AN280" s="605"/>
      <c r="AO280" s="605"/>
      <c r="AP280" s="605"/>
      <c r="AQ280" s="605"/>
      <c r="AR280" s="605"/>
      <c r="AS280" s="605"/>
      <c r="AT280" s="645"/>
      <c r="AU280" s="645"/>
      <c r="AV280" s="605"/>
      <c r="AW280" s="673"/>
      <c r="AX280" s="605"/>
      <c r="AY280" s="605"/>
      <c r="AZ280" s="645"/>
      <c r="BA280" s="645"/>
      <c r="BB280" s="605"/>
    </row>
    <row r="281" spans="1:54" ht="29.1" customHeight="1" thickBot="1" x14ac:dyDescent="0.3">
      <c r="A281" s="597"/>
      <c r="B281" s="592"/>
      <c r="C281" s="598"/>
      <c r="D281" s="592"/>
      <c r="E281" s="598"/>
      <c r="F281" s="591"/>
      <c r="G281" s="591"/>
      <c r="H281" s="599"/>
      <c r="I281" s="600"/>
      <c r="J281" s="600"/>
      <c r="K281" s="600"/>
      <c r="L281" s="592"/>
      <c r="M281" s="592"/>
      <c r="N281" s="592"/>
      <c r="O281" s="592"/>
      <c r="P281" s="591"/>
      <c r="Q281" s="592"/>
      <c r="R281" s="592"/>
      <c r="S281" s="592"/>
      <c r="T281" s="592"/>
      <c r="U281" s="591"/>
      <c r="V281" s="598"/>
      <c r="W281" s="592"/>
      <c r="X281" s="592"/>
      <c r="Y281" s="592"/>
      <c r="Z281" s="592"/>
      <c r="AA281" s="592"/>
      <c r="AB281" s="601"/>
      <c r="AC281" s="601"/>
      <c r="AD281" s="602"/>
      <c r="AE281" s="601"/>
      <c r="AF281" s="601"/>
      <c r="AG281" s="605"/>
      <c r="AH281" s="605"/>
      <c r="AI281" s="605"/>
      <c r="AJ281" s="605"/>
      <c r="AK281" s="656"/>
      <c r="AL281" s="605"/>
      <c r="AM281" s="605"/>
      <c r="AN281" s="605"/>
      <c r="AO281" s="605"/>
      <c r="AP281" s="605"/>
      <c r="AQ281" s="605"/>
      <c r="AR281" s="605"/>
      <c r="AS281" s="605"/>
      <c r="AT281" s="645"/>
      <c r="AU281" s="645"/>
      <c r="AV281" s="605"/>
      <c r="AW281" s="673"/>
      <c r="AX281" s="605"/>
      <c r="AY281" s="605"/>
      <c r="AZ281" s="645"/>
      <c r="BA281" s="645"/>
      <c r="BB281" s="605"/>
    </row>
    <row r="282" spans="1:54" ht="29.1" customHeight="1" thickBot="1" x14ac:dyDescent="0.3">
      <c r="A282" s="597"/>
      <c r="B282" s="592"/>
      <c r="C282" s="598"/>
      <c r="D282" s="592"/>
      <c r="E282" s="598"/>
      <c r="F282" s="591"/>
      <c r="G282" s="591"/>
      <c r="H282" s="599"/>
      <c r="I282" s="600"/>
      <c r="J282" s="600"/>
      <c r="K282" s="600"/>
      <c r="L282" s="592"/>
      <c r="M282" s="592"/>
      <c r="N282" s="592"/>
      <c r="O282" s="592"/>
      <c r="P282" s="591"/>
      <c r="Q282" s="592"/>
      <c r="R282" s="592"/>
      <c r="S282" s="592"/>
      <c r="T282" s="592"/>
      <c r="U282" s="591"/>
      <c r="V282" s="598"/>
      <c r="W282" s="592"/>
      <c r="X282" s="592"/>
      <c r="Y282" s="592"/>
      <c r="Z282" s="592"/>
      <c r="AA282" s="592"/>
      <c r="AB282" s="601"/>
      <c r="AC282" s="601"/>
      <c r="AD282" s="602"/>
      <c r="AE282" s="601"/>
      <c r="AF282" s="601"/>
      <c r="AG282" s="605"/>
      <c r="AH282" s="605"/>
      <c r="AI282" s="605"/>
      <c r="AJ282" s="605"/>
      <c r="AK282" s="656"/>
      <c r="AL282" s="605"/>
      <c r="AM282" s="605"/>
      <c r="AN282" s="605"/>
      <c r="AO282" s="605"/>
      <c r="AP282" s="605"/>
      <c r="AQ282" s="605"/>
      <c r="AR282" s="605"/>
      <c r="AS282" s="605"/>
      <c r="AT282" s="645"/>
      <c r="AU282" s="645"/>
      <c r="AV282" s="605"/>
      <c r="AW282" s="673"/>
      <c r="AX282" s="605"/>
      <c r="AY282" s="605"/>
      <c r="AZ282" s="645"/>
      <c r="BA282" s="645"/>
      <c r="BB282" s="605"/>
    </row>
    <row r="283" spans="1:54" ht="29.1" customHeight="1" thickBot="1" x14ac:dyDescent="0.3">
      <c r="A283" s="597"/>
      <c r="B283" s="592"/>
      <c r="C283" s="598"/>
      <c r="D283" s="592"/>
      <c r="E283" s="598"/>
      <c r="F283" s="591"/>
      <c r="G283" s="591"/>
      <c r="H283" s="599"/>
      <c r="I283" s="600"/>
      <c r="J283" s="600"/>
      <c r="K283" s="600"/>
      <c r="L283" s="592"/>
      <c r="M283" s="592"/>
      <c r="N283" s="592"/>
      <c r="O283" s="592"/>
      <c r="P283" s="591"/>
      <c r="Q283" s="592"/>
      <c r="R283" s="592"/>
      <c r="S283" s="592"/>
      <c r="T283" s="592"/>
      <c r="U283" s="591"/>
      <c r="V283" s="598"/>
      <c r="W283" s="592"/>
      <c r="X283" s="592"/>
      <c r="Y283" s="592"/>
      <c r="Z283" s="592"/>
      <c r="AA283" s="592"/>
      <c r="AB283" s="601"/>
      <c r="AC283" s="601"/>
      <c r="AD283" s="602"/>
      <c r="AE283" s="601"/>
      <c r="AF283" s="601"/>
      <c r="AG283" s="605"/>
      <c r="AH283" s="605"/>
      <c r="AI283" s="605"/>
      <c r="AJ283" s="605"/>
      <c r="AK283" s="656"/>
      <c r="AL283" s="605"/>
      <c r="AM283" s="605"/>
      <c r="AN283" s="605"/>
      <c r="AO283" s="605"/>
      <c r="AP283" s="605"/>
      <c r="AQ283" s="605"/>
      <c r="AR283" s="605"/>
      <c r="AS283" s="605"/>
      <c r="AT283" s="645"/>
      <c r="AU283" s="645"/>
      <c r="AV283" s="605"/>
      <c r="AW283" s="673"/>
      <c r="AX283" s="605"/>
      <c r="AY283" s="605"/>
      <c r="AZ283" s="645"/>
      <c r="BA283" s="645"/>
      <c r="BB283" s="605"/>
    </row>
    <row r="284" spans="1:54" ht="29.1" customHeight="1" thickBot="1" x14ac:dyDescent="0.3">
      <c r="A284" s="597"/>
      <c r="B284" s="592"/>
      <c r="C284" s="598"/>
      <c r="D284" s="592"/>
      <c r="E284" s="598"/>
      <c r="F284" s="591"/>
      <c r="G284" s="591"/>
      <c r="H284" s="599"/>
      <c r="I284" s="600"/>
      <c r="J284" s="600"/>
      <c r="K284" s="600"/>
      <c r="L284" s="592"/>
      <c r="M284" s="592"/>
      <c r="N284" s="592"/>
      <c r="O284" s="592"/>
      <c r="P284" s="591"/>
      <c r="Q284" s="592"/>
      <c r="R284" s="592"/>
      <c r="S284" s="592"/>
      <c r="T284" s="592"/>
      <c r="U284" s="591"/>
      <c r="V284" s="598"/>
      <c r="W284" s="592"/>
      <c r="X284" s="592"/>
      <c r="Y284" s="592"/>
      <c r="Z284" s="592"/>
      <c r="AA284" s="592"/>
      <c r="AB284" s="601"/>
      <c r="AC284" s="601"/>
      <c r="AD284" s="602"/>
      <c r="AE284" s="601"/>
      <c r="AF284" s="601"/>
      <c r="AG284" s="605"/>
      <c r="AH284" s="605"/>
      <c r="AI284" s="605"/>
      <c r="AJ284" s="605"/>
      <c r="AK284" s="656"/>
      <c r="AL284" s="605"/>
      <c r="AM284" s="605"/>
      <c r="AN284" s="605"/>
      <c r="AO284" s="605"/>
      <c r="AP284" s="605"/>
      <c r="AQ284" s="605"/>
      <c r="AR284" s="605"/>
      <c r="AS284" s="605"/>
      <c r="AT284" s="645"/>
      <c r="AU284" s="645"/>
      <c r="AV284" s="605"/>
      <c r="AW284" s="673"/>
      <c r="AX284" s="605"/>
      <c r="AY284" s="605"/>
      <c r="AZ284" s="645"/>
      <c r="BA284" s="645"/>
      <c r="BB284" s="605"/>
    </row>
    <row r="285" spans="1:54" ht="29.1" customHeight="1" thickBot="1" x14ac:dyDescent="0.3">
      <c r="A285" s="597"/>
      <c r="B285" s="592"/>
      <c r="C285" s="598"/>
      <c r="D285" s="592"/>
      <c r="E285" s="598"/>
      <c r="F285" s="591"/>
      <c r="G285" s="591"/>
      <c r="H285" s="599"/>
      <c r="I285" s="600"/>
      <c r="J285" s="600"/>
      <c r="K285" s="600"/>
      <c r="L285" s="592"/>
      <c r="M285" s="592"/>
      <c r="N285" s="592"/>
      <c r="O285" s="592"/>
      <c r="P285" s="591"/>
      <c r="Q285" s="592"/>
      <c r="R285" s="592"/>
      <c r="S285" s="592"/>
      <c r="T285" s="592"/>
      <c r="U285" s="591"/>
      <c r="V285" s="598"/>
      <c r="W285" s="592"/>
      <c r="X285" s="592"/>
      <c r="Y285" s="592"/>
      <c r="Z285" s="592"/>
      <c r="AA285" s="592"/>
      <c r="AB285" s="601"/>
      <c r="AC285" s="601"/>
      <c r="AD285" s="602"/>
      <c r="AE285" s="601"/>
      <c r="AF285" s="601"/>
      <c r="AG285" s="605"/>
      <c r="AH285" s="605"/>
      <c r="AI285" s="605"/>
      <c r="AJ285" s="605"/>
      <c r="AK285" s="656"/>
      <c r="AL285" s="605"/>
      <c r="AM285" s="605"/>
      <c r="AN285" s="605"/>
      <c r="AO285" s="605"/>
      <c r="AP285" s="605"/>
      <c r="AQ285" s="605"/>
      <c r="AR285" s="605"/>
      <c r="AS285" s="605"/>
      <c r="AT285" s="645"/>
      <c r="AU285" s="645"/>
      <c r="AV285" s="605"/>
      <c r="AW285" s="673"/>
      <c r="AX285" s="605"/>
      <c r="AY285" s="605"/>
      <c r="AZ285" s="645"/>
      <c r="BA285" s="645"/>
      <c r="BB285" s="605"/>
    </row>
    <row r="286" spans="1:54" ht="29.1" customHeight="1" thickBot="1" x14ac:dyDescent="0.3">
      <c r="A286" s="597"/>
      <c r="B286" s="592"/>
      <c r="C286" s="598"/>
      <c r="D286" s="592"/>
      <c r="E286" s="598"/>
      <c r="F286" s="591"/>
      <c r="G286" s="591"/>
      <c r="H286" s="599"/>
      <c r="I286" s="600"/>
      <c r="J286" s="600"/>
      <c r="K286" s="600"/>
      <c r="L286" s="592"/>
      <c r="M286" s="592"/>
      <c r="N286" s="592"/>
      <c r="O286" s="592"/>
      <c r="P286" s="591"/>
      <c r="Q286" s="592"/>
      <c r="R286" s="592"/>
      <c r="S286" s="592"/>
      <c r="T286" s="592"/>
      <c r="U286" s="591"/>
      <c r="V286" s="598"/>
      <c r="W286" s="592"/>
      <c r="X286" s="592"/>
      <c r="Y286" s="592"/>
      <c r="Z286" s="592"/>
      <c r="AA286" s="592"/>
      <c r="AB286" s="601"/>
      <c r="AC286" s="601"/>
      <c r="AD286" s="602"/>
      <c r="AE286" s="601"/>
      <c r="AF286" s="601"/>
      <c r="AG286" s="605"/>
      <c r="AH286" s="605"/>
      <c r="AI286" s="605"/>
      <c r="AJ286" s="605"/>
      <c r="AK286" s="656"/>
      <c r="AL286" s="605"/>
      <c r="AM286" s="605"/>
      <c r="AN286" s="605"/>
      <c r="AO286" s="605"/>
      <c r="AP286" s="605"/>
      <c r="AQ286" s="605"/>
      <c r="AR286" s="605"/>
      <c r="AS286" s="605"/>
      <c r="AT286" s="645"/>
      <c r="AU286" s="645"/>
      <c r="AV286" s="605"/>
      <c r="AW286" s="673"/>
      <c r="AX286" s="605"/>
      <c r="AY286" s="605"/>
      <c r="AZ286" s="645"/>
      <c r="BA286" s="645"/>
      <c r="BB286" s="605"/>
    </row>
    <row r="287" spans="1:54" ht="29.1" customHeight="1" thickBot="1" x14ac:dyDescent="0.3">
      <c r="A287" s="597"/>
      <c r="B287" s="592"/>
      <c r="C287" s="598"/>
      <c r="D287" s="592"/>
      <c r="E287" s="598"/>
      <c r="F287" s="591"/>
      <c r="G287" s="591"/>
      <c r="H287" s="599"/>
      <c r="I287" s="600"/>
      <c r="J287" s="600"/>
      <c r="K287" s="600"/>
      <c r="L287" s="592"/>
      <c r="M287" s="592"/>
      <c r="N287" s="592"/>
      <c r="O287" s="592"/>
      <c r="P287" s="591"/>
      <c r="Q287" s="592"/>
      <c r="R287" s="592"/>
      <c r="S287" s="592"/>
      <c r="T287" s="592"/>
      <c r="U287" s="591"/>
      <c r="V287" s="598"/>
      <c r="W287" s="592"/>
      <c r="X287" s="592"/>
      <c r="Y287" s="592"/>
      <c r="Z287" s="592"/>
      <c r="AA287" s="592"/>
      <c r="AB287" s="601"/>
      <c r="AC287" s="601"/>
      <c r="AD287" s="602"/>
      <c r="AE287" s="601"/>
      <c r="AF287" s="601"/>
      <c r="AG287" s="605"/>
      <c r="AH287" s="605"/>
      <c r="AI287" s="605"/>
      <c r="AJ287" s="605"/>
      <c r="AK287" s="656"/>
      <c r="AL287" s="605"/>
      <c r="AM287" s="605"/>
      <c r="AN287" s="605"/>
      <c r="AO287" s="605"/>
      <c r="AP287" s="605"/>
      <c r="AQ287" s="605"/>
      <c r="AR287" s="605"/>
      <c r="AS287" s="605"/>
      <c r="AT287" s="645"/>
      <c r="AU287" s="645"/>
      <c r="AV287" s="605"/>
      <c r="AW287" s="673"/>
      <c r="AX287" s="605"/>
      <c r="AY287" s="605"/>
      <c r="AZ287" s="645"/>
      <c r="BA287" s="645"/>
      <c r="BB287" s="605"/>
    </row>
    <row r="288" spans="1:54" ht="29.1" customHeight="1" thickBot="1" x14ac:dyDescent="0.3">
      <c r="A288" s="597"/>
      <c r="B288" s="592"/>
      <c r="C288" s="598"/>
      <c r="D288" s="592"/>
      <c r="E288" s="598"/>
      <c r="F288" s="591"/>
      <c r="G288" s="591"/>
      <c r="H288" s="599"/>
      <c r="I288" s="600"/>
      <c r="J288" s="600"/>
      <c r="K288" s="600"/>
      <c r="L288" s="592"/>
      <c r="M288" s="592"/>
      <c r="N288" s="592"/>
      <c r="O288" s="592"/>
      <c r="P288" s="591"/>
      <c r="Q288" s="592"/>
      <c r="R288" s="592"/>
      <c r="S288" s="592"/>
      <c r="T288" s="592"/>
      <c r="U288" s="591"/>
      <c r="V288" s="598"/>
      <c r="W288" s="592"/>
      <c r="X288" s="592"/>
      <c r="Y288" s="592"/>
      <c r="Z288" s="592"/>
      <c r="AA288" s="592"/>
      <c r="AB288" s="601"/>
      <c r="AC288" s="601"/>
      <c r="AD288" s="602"/>
      <c r="AE288" s="601"/>
      <c r="AF288" s="601"/>
      <c r="AG288" s="605"/>
      <c r="AH288" s="605"/>
      <c r="AI288" s="605"/>
      <c r="AJ288" s="605"/>
      <c r="AK288" s="656"/>
      <c r="AL288" s="605"/>
      <c r="AM288" s="605"/>
      <c r="AN288" s="605"/>
      <c r="AO288" s="605"/>
      <c r="AP288" s="605"/>
      <c r="AQ288" s="605"/>
      <c r="AR288" s="605"/>
      <c r="AS288" s="605"/>
      <c r="AT288" s="645"/>
      <c r="AU288" s="645"/>
      <c r="AV288" s="605"/>
      <c r="AW288" s="673"/>
      <c r="AX288" s="605"/>
      <c r="AY288" s="605"/>
      <c r="AZ288" s="645"/>
      <c r="BA288" s="645"/>
      <c r="BB288" s="605"/>
    </row>
    <row r="289" spans="1:54" ht="29.1" customHeight="1" thickBot="1" x14ac:dyDescent="0.3">
      <c r="A289" s="597"/>
      <c r="B289" s="592"/>
      <c r="C289" s="598"/>
      <c r="D289" s="592"/>
      <c r="E289" s="598"/>
      <c r="F289" s="591"/>
      <c r="G289" s="591"/>
      <c r="H289" s="599"/>
      <c r="I289" s="600"/>
      <c r="J289" s="600"/>
      <c r="K289" s="600"/>
      <c r="L289" s="592"/>
      <c r="M289" s="592"/>
      <c r="N289" s="592"/>
      <c r="O289" s="592"/>
      <c r="P289" s="591"/>
      <c r="Q289" s="592"/>
      <c r="R289" s="592"/>
      <c r="S289" s="592"/>
      <c r="T289" s="592"/>
      <c r="U289" s="591"/>
      <c r="V289" s="598"/>
      <c r="W289" s="592"/>
      <c r="X289" s="592"/>
      <c r="Y289" s="592"/>
      <c r="Z289" s="592"/>
      <c r="AA289" s="592"/>
      <c r="AB289" s="601"/>
      <c r="AC289" s="601"/>
      <c r="AD289" s="602"/>
      <c r="AE289" s="601"/>
      <c r="AF289" s="601"/>
      <c r="AG289" s="605"/>
      <c r="AH289" s="605"/>
      <c r="AI289" s="605"/>
      <c r="AJ289" s="605"/>
      <c r="AK289" s="656"/>
      <c r="AL289" s="605"/>
      <c r="AM289" s="605"/>
      <c r="AN289" s="605"/>
      <c r="AO289" s="605"/>
      <c r="AP289" s="605"/>
      <c r="AQ289" s="605"/>
      <c r="AR289" s="605"/>
      <c r="AS289" s="605"/>
      <c r="AT289" s="645"/>
      <c r="AU289" s="645"/>
      <c r="AV289" s="605"/>
      <c r="AW289" s="673"/>
      <c r="AX289" s="605"/>
      <c r="AY289" s="605"/>
      <c r="AZ289" s="645"/>
      <c r="BA289" s="645"/>
      <c r="BB289" s="605"/>
    </row>
    <row r="290" spans="1:54" ht="29.1" customHeight="1" thickBot="1" x14ac:dyDescent="0.3">
      <c r="A290" s="597"/>
      <c r="B290" s="592"/>
      <c r="C290" s="598"/>
      <c r="D290" s="592"/>
      <c r="E290" s="598"/>
      <c r="F290" s="591"/>
      <c r="G290" s="591"/>
      <c r="H290" s="599"/>
      <c r="I290" s="600"/>
      <c r="J290" s="600"/>
      <c r="K290" s="600"/>
      <c r="L290" s="592"/>
      <c r="M290" s="592"/>
      <c r="N290" s="592"/>
      <c r="O290" s="592"/>
      <c r="P290" s="591"/>
      <c r="Q290" s="592"/>
      <c r="R290" s="592"/>
      <c r="S290" s="592"/>
      <c r="T290" s="592"/>
      <c r="U290" s="591"/>
      <c r="V290" s="598"/>
      <c r="W290" s="592"/>
      <c r="X290" s="592"/>
      <c r="Y290" s="592"/>
      <c r="Z290" s="592"/>
      <c r="AA290" s="592"/>
      <c r="AB290" s="601"/>
      <c r="AC290" s="601"/>
      <c r="AD290" s="602"/>
      <c r="AE290" s="601"/>
      <c r="AF290" s="601"/>
      <c r="AG290" s="605"/>
      <c r="AH290" s="605"/>
      <c r="AI290" s="605"/>
      <c r="AJ290" s="605"/>
      <c r="AK290" s="656"/>
      <c r="AL290" s="605"/>
      <c r="AM290" s="605"/>
      <c r="AN290" s="605"/>
      <c r="AO290" s="605"/>
      <c r="AP290" s="605"/>
      <c r="AQ290" s="605"/>
      <c r="AR290" s="605"/>
      <c r="AS290" s="605"/>
      <c r="AT290" s="645"/>
      <c r="AU290" s="645"/>
      <c r="AV290" s="605"/>
      <c r="AW290" s="673"/>
      <c r="AX290" s="605"/>
      <c r="AY290" s="605"/>
      <c r="AZ290" s="645"/>
      <c r="BA290" s="645"/>
      <c r="BB290" s="605"/>
    </row>
    <row r="291" spans="1:54" ht="29.1" customHeight="1" thickBot="1" x14ac:dyDescent="0.3">
      <c r="A291" s="597"/>
      <c r="B291" s="592"/>
      <c r="C291" s="598"/>
      <c r="D291" s="592"/>
      <c r="E291" s="598"/>
      <c r="F291" s="591"/>
      <c r="G291" s="591"/>
      <c r="H291" s="599"/>
      <c r="I291" s="600"/>
      <c r="J291" s="600"/>
      <c r="K291" s="600"/>
      <c r="L291" s="592"/>
      <c r="M291" s="592"/>
      <c r="N291" s="592"/>
      <c r="O291" s="592"/>
      <c r="P291" s="591"/>
      <c r="Q291" s="592"/>
      <c r="R291" s="592"/>
      <c r="S291" s="592"/>
      <c r="T291" s="592"/>
      <c r="U291" s="591"/>
      <c r="V291" s="598"/>
      <c r="W291" s="592"/>
      <c r="X291" s="592"/>
      <c r="Y291" s="592"/>
      <c r="Z291" s="592"/>
      <c r="AA291" s="592"/>
      <c r="AB291" s="601"/>
      <c r="AC291" s="601"/>
      <c r="AD291" s="602"/>
      <c r="AE291" s="601"/>
      <c r="AF291" s="601"/>
      <c r="AG291" s="605"/>
      <c r="AH291" s="605"/>
      <c r="AI291" s="605"/>
      <c r="AJ291" s="605"/>
      <c r="AK291" s="656"/>
      <c r="AL291" s="605"/>
      <c r="AM291" s="605"/>
      <c r="AN291" s="605"/>
      <c r="AO291" s="605"/>
      <c r="AP291" s="605"/>
      <c r="AQ291" s="605"/>
      <c r="AR291" s="605"/>
      <c r="AS291" s="605"/>
      <c r="AT291" s="645"/>
      <c r="AU291" s="645"/>
      <c r="AV291" s="605"/>
      <c r="AW291" s="673"/>
      <c r="AX291" s="605"/>
      <c r="AY291" s="605"/>
      <c r="AZ291" s="645"/>
      <c r="BA291" s="645"/>
      <c r="BB291" s="605"/>
    </row>
    <row r="292" spans="1:54" ht="29.1" customHeight="1" thickBot="1" x14ac:dyDescent="0.3">
      <c r="A292" s="597"/>
      <c r="B292" s="592"/>
      <c r="C292" s="598"/>
      <c r="D292" s="592"/>
      <c r="E292" s="598"/>
      <c r="F292" s="591"/>
      <c r="G292" s="591"/>
      <c r="H292" s="599"/>
      <c r="I292" s="600"/>
      <c r="J292" s="600"/>
      <c r="K292" s="600"/>
      <c r="L292" s="592"/>
      <c r="M292" s="592"/>
      <c r="N292" s="592"/>
      <c r="O292" s="592"/>
      <c r="P292" s="591"/>
      <c r="Q292" s="592"/>
      <c r="R292" s="592"/>
      <c r="S292" s="592"/>
      <c r="T292" s="592"/>
      <c r="U292" s="591"/>
      <c r="V292" s="598"/>
      <c r="W292" s="592"/>
      <c r="X292" s="592"/>
      <c r="Y292" s="592"/>
      <c r="Z292" s="592"/>
      <c r="AA292" s="592"/>
      <c r="AB292" s="601"/>
      <c r="AC292" s="601"/>
      <c r="AD292" s="602"/>
      <c r="AE292" s="601"/>
      <c r="AF292" s="601"/>
      <c r="AG292" s="605"/>
      <c r="AH292" s="605"/>
      <c r="AI292" s="605"/>
      <c r="AJ292" s="605"/>
      <c r="AK292" s="656"/>
      <c r="AL292" s="605"/>
      <c r="AM292" s="605"/>
      <c r="AN292" s="605"/>
      <c r="AO292" s="605"/>
      <c r="AP292" s="605"/>
      <c r="AQ292" s="605"/>
      <c r="AR292" s="605"/>
      <c r="AS292" s="605"/>
      <c r="AT292" s="645"/>
      <c r="AU292" s="645"/>
      <c r="AV292" s="605"/>
      <c r="AW292" s="673"/>
      <c r="AX292" s="605"/>
      <c r="AY292" s="605"/>
      <c r="AZ292" s="645"/>
      <c r="BA292" s="645"/>
      <c r="BB292" s="605"/>
    </row>
    <row r="293" spans="1:54" ht="29.1" customHeight="1" thickBot="1" x14ac:dyDescent="0.3">
      <c r="A293" s="597"/>
      <c r="B293" s="592"/>
      <c r="C293" s="598"/>
      <c r="D293" s="592"/>
      <c r="E293" s="598"/>
      <c r="F293" s="591"/>
      <c r="G293" s="591"/>
      <c r="H293" s="599"/>
      <c r="I293" s="600"/>
      <c r="J293" s="600"/>
      <c r="K293" s="600"/>
      <c r="L293" s="592"/>
      <c r="M293" s="592"/>
      <c r="N293" s="592"/>
      <c r="O293" s="592"/>
      <c r="P293" s="591"/>
      <c r="Q293" s="592"/>
      <c r="R293" s="592"/>
      <c r="S293" s="592"/>
      <c r="T293" s="592"/>
      <c r="U293" s="591"/>
      <c r="V293" s="598"/>
      <c r="W293" s="592"/>
      <c r="X293" s="592"/>
      <c r="Y293" s="592"/>
      <c r="Z293" s="592"/>
      <c r="AA293" s="592"/>
      <c r="AB293" s="601"/>
      <c r="AC293" s="601"/>
      <c r="AD293" s="602"/>
      <c r="AE293" s="601"/>
      <c r="AF293" s="601"/>
      <c r="AG293" s="605"/>
      <c r="AH293" s="605"/>
      <c r="AI293" s="605"/>
      <c r="AJ293" s="605"/>
      <c r="AK293" s="656"/>
      <c r="AL293" s="605"/>
      <c r="AM293" s="605"/>
      <c r="AN293" s="605"/>
      <c r="AO293" s="605"/>
      <c r="AP293" s="605"/>
      <c r="AQ293" s="605"/>
      <c r="AR293" s="605"/>
      <c r="AS293" s="605"/>
      <c r="AT293" s="645"/>
      <c r="AU293" s="645"/>
      <c r="AV293" s="605"/>
      <c r="AW293" s="673"/>
      <c r="AX293" s="605"/>
      <c r="AY293" s="605"/>
      <c r="AZ293" s="645"/>
      <c r="BA293" s="645"/>
      <c r="BB293" s="605"/>
    </row>
    <row r="294" spans="1:54" ht="29.1" customHeight="1" thickBot="1" x14ac:dyDescent="0.3">
      <c r="A294" s="597"/>
      <c r="B294" s="592"/>
      <c r="C294" s="598"/>
      <c r="D294" s="592"/>
      <c r="E294" s="598"/>
      <c r="F294" s="591"/>
      <c r="G294" s="591"/>
      <c r="H294" s="599"/>
      <c r="I294" s="600"/>
      <c r="J294" s="600"/>
      <c r="K294" s="600"/>
      <c r="L294" s="592"/>
      <c r="M294" s="592"/>
      <c r="N294" s="592"/>
      <c r="O294" s="592"/>
      <c r="P294" s="591"/>
      <c r="Q294" s="592"/>
      <c r="R294" s="592"/>
      <c r="S294" s="592"/>
      <c r="T294" s="592"/>
      <c r="U294" s="591"/>
      <c r="V294" s="598"/>
      <c r="W294" s="592"/>
      <c r="X294" s="592"/>
      <c r="Y294" s="592"/>
      <c r="Z294" s="592"/>
      <c r="AA294" s="592"/>
      <c r="AB294" s="601"/>
      <c r="AC294" s="601"/>
      <c r="AD294" s="602"/>
      <c r="AE294" s="601"/>
      <c r="AF294" s="601"/>
      <c r="AG294" s="605"/>
      <c r="AH294" s="605"/>
      <c r="AI294" s="605"/>
      <c r="AJ294" s="605"/>
      <c r="AK294" s="656"/>
      <c r="AL294" s="605"/>
      <c r="AM294" s="605"/>
      <c r="AN294" s="605"/>
      <c r="AO294" s="605"/>
      <c r="AP294" s="605"/>
      <c r="AQ294" s="605"/>
      <c r="AR294" s="605"/>
      <c r="AS294" s="605"/>
      <c r="AT294" s="645"/>
      <c r="AU294" s="645"/>
      <c r="AV294" s="605"/>
      <c r="AW294" s="673"/>
      <c r="AX294" s="605"/>
      <c r="AY294" s="605"/>
      <c r="AZ294" s="645"/>
      <c r="BA294" s="645"/>
      <c r="BB294" s="605"/>
    </row>
    <row r="295" spans="1:54" ht="29.1" customHeight="1" thickBot="1" x14ac:dyDescent="0.3">
      <c r="A295" s="597"/>
      <c r="B295" s="592"/>
      <c r="C295" s="598"/>
      <c r="D295" s="592"/>
      <c r="E295" s="598"/>
      <c r="F295" s="591"/>
      <c r="G295" s="591"/>
      <c r="H295" s="599"/>
      <c r="I295" s="600"/>
      <c r="J295" s="600"/>
      <c r="K295" s="600"/>
      <c r="L295" s="592"/>
      <c r="M295" s="592"/>
      <c r="N295" s="592"/>
      <c r="O295" s="592"/>
      <c r="P295" s="591"/>
      <c r="Q295" s="592"/>
      <c r="R295" s="592"/>
      <c r="S295" s="592"/>
      <c r="T295" s="592"/>
      <c r="U295" s="591"/>
      <c r="V295" s="598"/>
      <c r="W295" s="592"/>
      <c r="X295" s="592"/>
      <c r="Y295" s="592"/>
      <c r="Z295" s="592"/>
      <c r="AA295" s="592"/>
      <c r="AB295" s="601"/>
      <c r="AC295" s="601"/>
      <c r="AD295" s="602"/>
      <c r="AE295" s="601"/>
      <c r="AF295" s="601"/>
      <c r="AG295" s="605"/>
      <c r="AH295" s="605"/>
      <c r="AI295" s="605"/>
      <c r="AJ295" s="605"/>
      <c r="AK295" s="656"/>
      <c r="AL295" s="605"/>
      <c r="AM295" s="605"/>
      <c r="AN295" s="605"/>
      <c r="AO295" s="605"/>
      <c r="AP295" s="605"/>
      <c r="AQ295" s="605"/>
      <c r="AR295" s="605"/>
      <c r="AS295" s="605"/>
      <c r="AT295" s="645"/>
      <c r="AU295" s="645"/>
      <c r="AV295" s="605"/>
      <c r="AW295" s="673"/>
      <c r="AX295" s="605"/>
      <c r="AY295" s="605"/>
      <c r="AZ295" s="645"/>
      <c r="BA295" s="645"/>
      <c r="BB295" s="605"/>
    </row>
    <row r="296" spans="1:54" ht="29.1" customHeight="1" thickBot="1" x14ac:dyDescent="0.3">
      <c r="A296" s="597"/>
      <c r="B296" s="592"/>
      <c r="C296" s="598"/>
      <c r="D296" s="592"/>
      <c r="E296" s="598"/>
      <c r="F296" s="591"/>
      <c r="G296" s="591"/>
      <c r="H296" s="599"/>
      <c r="I296" s="600"/>
      <c r="J296" s="600"/>
      <c r="K296" s="600"/>
      <c r="L296" s="592"/>
      <c r="M296" s="592"/>
      <c r="N296" s="592"/>
      <c r="O296" s="592"/>
      <c r="P296" s="591"/>
      <c r="Q296" s="592"/>
      <c r="R296" s="592"/>
      <c r="S296" s="592"/>
      <c r="T296" s="592"/>
      <c r="U296" s="591"/>
      <c r="V296" s="598"/>
      <c r="W296" s="592"/>
      <c r="X296" s="592"/>
      <c r="Y296" s="592"/>
      <c r="Z296" s="592"/>
      <c r="AA296" s="592"/>
      <c r="AB296" s="601"/>
      <c r="AC296" s="601"/>
      <c r="AD296" s="602"/>
      <c r="AE296" s="601"/>
      <c r="AF296" s="601"/>
      <c r="AG296" s="605"/>
      <c r="AH296" s="605"/>
      <c r="AI296" s="605"/>
      <c r="AJ296" s="605"/>
      <c r="AK296" s="656"/>
      <c r="AL296" s="605"/>
      <c r="AM296" s="605"/>
      <c r="AN296" s="605"/>
      <c r="AO296" s="605"/>
      <c r="AP296" s="605"/>
      <c r="AQ296" s="605"/>
      <c r="AR296" s="605"/>
      <c r="AS296" s="605"/>
      <c r="AT296" s="645"/>
      <c r="AU296" s="645"/>
      <c r="AV296" s="605"/>
      <c r="AW296" s="673"/>
      <c r="AX296" s="605"/>
      <c r="AY296" s="605"/>
      <c r="AZ296" s="645"/>
      <c r="BA296" s="645"/>
      <c r="BB296" s="605"/>
    </row>
    <row r="297" spans="1:54" ht="29.1" customHeight="1" thickBot="1" x14ac:dyDescent="0.3">
      <c r="A297" s="597"/>
      <c r="B297" s="592"/>
      <c r="C297" s="598"/>
      <c r="D297" s="592"/>
      <c r="E297" s="598"/>
      <c r="F297" s="591"/>
      <c r="G297" s="591"/>
      <c r="H297" s="599"/>
      <c r="I297" s="600"/>
      <c r="J297" s="600"/>
      <c r="K297" s="600"/>
      <c r="L297" s="592"/>
      <c r="M297" s="592"/>
      <c r="N297" s="592"/>
      <c r="O297" s="592"/>
      <c r="P297" s="591"/>
      <c r="Q297" s="592"/>
      <c r="R297" s="592"/>
      <c r="S297" s="592"/>
      <c r="T297" s="592"/>
      <c r="U297" s="591"/>
      <c r="V297" s="598"/>
      <c r="W297" s="592"/>
      <c r="X297" s="592"/>
      <c r="Y297" s="592"/>
      <c r="Z297" s="592"/>
      <c r="AA297" s="592"/>
      <c r="AB297" s="601"/>
      <c r="AC297" s="601"/>
      <c r="AD297" s="602"/>
      <c r="AE297" s="601"/>
      <c r="AF297" s="601"/>
      <c r="AG297" s="605"/>
      <c r="AH297" s="605"/>
      <c r="AI297" s="605"/>
      <c r="AJ297" s="605"/>
      <c r="AK297" s="656"/>
      <c r="AL297" s="605"/>
      <c r="AM297" s="605"/>
      <c r="AN297" s="605"/>
      <c r="AO297" s="605"/>
      <c r="AP297" s="605"/>
      <c r="AQ297" s="605"/>
      <c r="AR297" s="605"/>
      <c r="AS297" s="605"/>
      <c r="AT297" s="645"/>
      <c r="AU297" s="645"/>
      <c r="AV297" s="605"/>
      <c r="AW297" s="673"/>
      <c r="AX297" s="605"/>
      <c r="AY297" s="605"/>
      <c r="AZ297" s="645"/>
      <c r="BA297" s="645"/>
      <c r="BB297" s="605"/>
    </row>
    <row r="298" spans="1:54" ht="29.1" customHeight="1" thickBot="1" x14ac:dyDescent="0.3">
      <c r="A298" s="597"/>
      <c r="B298" s="592"/>
      <c r="C298" s="598"/>
      <c r="D298" s="592"/>
      <c r="E298" s="598"/>
      <c r="F298" s="591"/>
      <c r="G298" s="591"/>
      <c r="H298" s="599"/>
      <c r="I298" s="600"/>
      <c r="J298" s="600"/>
      <c r="K298" s="600"/>
      <c r="L298" s="592"/>
      <c r="M298" s="592"/>
      <c r="N298" s="592"/>
      <c r="O298" s="592"/>
      <c r="P298" s="591"/>
      <c r="Q298" s="592"/>
      <c r="R298" s="592"/>
      <c r="S298" s="592"/>
      <c r="T298" s="592"/>
      <c r="U298" s="591"/>
      <c r="V298" s="598"/>
      <c r="W298" s="592"/>
      <c r="X298" s="592"/>
      <c r="Y298" s="592"/>
      <c r="Z298" s="592"/>
      <c r="AA298" s="592"/>
      <c r="AB298" s="601"/>
      <c r="AC298" s="601"/>
      <c r="AD298" s="602"/>
      <c r="AE298" s="601"/>
      <c r="AF298" s="601"/>
      <c r="AG298" s="605"/>
      <c r="AH298" s="605"/>
      <c r="AI298" s="605"/>
      <c r="AJ298" s="605"/>
      <c r="AK298" s="656"/>
      <c r="AL298" s="605"/>
      <c r="AM298" s="605"/>
      <c r="AN298" s="605"/>
      <c r="AO298" s="605"/>
      <c r="AP298" s="605"/>
      <c r="AQ298" s="605"/>
      <c r="AR298" s="605"/>
      <c r="AS298" s="605"/>
      <c r="AT298" s="645"/>
      <c r="AU298" s="645"/>
      <c r="AV298" s="605"/>
      <c r="AW298" s="673"/>
      <c r="AX298" s="605"/>
      <c r="AY298" s="605"/>
      <c r="AZ298" s="645"/>
      <c r="BA298" s="645"/>
      <c r="BB298" s="605"/>
    </row>
    <row r="299" spans="1:54" ht="29.1" customHeight="1" thickBot="1" x14ac:dyDescent="0.3">
      <c r="A299" s="597"/>
      <c r="B299" s="592"/>
      <c r="C299" s="598"/>
      <c r="D299" s="592"/>
      <c r="E299" s="598"/>
      <c r="F299" s="591"/>
      <c r="G299" s="591"/>
      <c r="H299" s="599"/>
      <c r="I299" s="600"/>
      <c r="J299" s="600"/>
      <c r="K299" s="600"/>
      <c r="L299" s="592"/>
      <c r="M299" s="592"/>
      <c r="N299" s="592"/>
      <c r="O299" s="592"/>
      <c r="P299" s="591"/>
      <c r="Q299" s="592"/>
      <c r="R299" s="592"/>
      <c r="S299" s="592"/>
      <c r="T299" s="592"/>
      <c r="U299" s="591"/>
      <c r="V299" s="598"/>
      <c r="W299" s="592"/>
      <c r="X299" s="592"/>
      <c r="Y299" s="592"/>
      <c r="Z299" s="592"/>
      <c r="AA299" s="592"/>
      <c r="AB299" s="601"/>
      <c r="AC299" s="601"/>
      <c r="AD299" s="602"/>
      <c r="AE299" s="601"/>
      <c r="AF299" s="601"/>
      <c r="AG299" s="605"/>
      <c r="AH299" s="605"/>
      <c r="AI299" s="605"/>
      <c r="AJ299" s="605"/>
      <c r="AK299" s="656"/>
      <c r="AL299" s="605"/>
      <c r="AM299" s="605"/>
      <c r="AN299" s="605"/>
      <c r="AO299" s="605"/>
      <c r="AP299" s="605"/>
      <c r="AQ299" s="605"/>
      <c r="AR299" s="605"/>
      <c r="AS299" s="605"/>
      <c r="AT299" s="645"/>
      <c r="AU299" s="645"/>
      <c r="AV299" s="605"/>
      <c r="AW299" s="673"/>
      <c r="AX299" s="605"/>
      <c r="AY299" s="605"/>
      <c r="AZ299" s="645"/>
      <c r="BA299" s="645"/>
      <c r="BB299" s="605"/>
    </row>
    <row r="300" spans="1:54" ht="29.1" customHeight="1" thickBot="1" x14ac:dyDescent="0.3">
      <c r="A300" s="597"/>
      <c r="B300" s="592"/>
      <c r="C300" s="598"/>
      <c r="D300" s="592"/>
      <c r="E300" s="598"/>
      <c r="F300" s="591"/>
      <c r="G300" s="591"/>
      <c r="H300" s="599"/>
      <c r="I300" s="600"/>
      <c r="J300" s="600"/>
      <c r="K300" s="600"/>
      <c r="L300" s="592"/>
      <c r="M300" s="592"/>
      <c r="N300" s="592"/>
      <c r="O300" s="592"/>
      <c r="P300" s="591"/>
      <c r="Q300" s="592"/>
      <c r="R300" s="592"/>
      <c r="S300" s="592"/>
      <c r="T300" s="592"/>
      <c r="U300" s="591"/>
      <c r="V300" s="598"/>
      <c r="W300" s="592"/>
      <c r="X300" s="592"/>
      <c r="Y300" s="592"/>
      <c r="Z300" s="592"/>
      <c r="AA300" s="592"/>
      <c r="AB300" s="601"/>
      <c r="AC300" s="601"/>
      <c r="AD300" s="602"/>
      <c r="AE300" s="601"/>
      <c r="AF300" s="601"/>
      <c r="AG300" s="605"/>
      <c r="AH300" s="605"/>
      <c r="AI300" s="605"/>
      <c r="AJ300" s="605"/>
      <c r="AK300" s="656"/>
      <c r="AL300" s="605"/>
      <c r="AM300" s="605"/>
      <c r="AN300" s="605"/>
      <c r="AO300" s="605"/>
      <c r="AP300" s="605"/>
      <c r="AQ300" s="605"/>
      <c r="AR300" s="605"/>
      <c r="AS300" s="605"/>
      <c r="AT300" s="645"/>
      <c r="AU300" s="645"/>
      <c r="AV300" s="605"/>
      <c r="AW300" s="673"/>
      <c r="AX300" s="605"/>
      <c r="AY300" s="605"/>
      <c r="AZ300" s="645"/>
      <c r="BA300" s="645"/>
      <c r="BB300" s="605"/>
    </row>
    <row r="301" spans="1:54" ht="29.1" customHeight="1" thickBot="1" x14ac:dyDescent="0.3">
      <c r="A301" s="597"/>
      <c r="B301" s="592"/>
      <c r="C301" s="598"/>
      <c r="D301" s="592"/>
      <c r="E301" s="598"/>
      <c r="F301" s="591"/>
      <c r="G301" s="591"/>
      <c r="H301" s="599"/>
      <c r="I301" s="600"/>
      <c r="J301" s="600"/>
      <c r="K301" s="600"/>
      <c r="L301" s="592"/>
      <c r="M301" s="592"/>
      <c r="N301" s="592"/>
      <c r="O301" s="592"/>
      <c r="P301" s="591"/>
      <c r="Q301" s="592"/>
      <c r="R301" s="592"/>
      <c r="S301" s="592"/>
      <c r="T301" s="592"/>
      <c r="U301" s="591"/>
      <c r="V301" s="598"/>
      <c r="W301" s="592"/>
      <c r="X301" s="592"/>
      <c r="Y301" s="592"/>
      <c r="Z301" s="592"/>
      <c r="AA301" s="592"/>
      <c r="AB301" s="601"/>
      <c r="AC301" s="601"/>
      <c r="AD301" s="602"/>
      <c r="AE301" s="601"/>
      <c r="AF301" s="601"/>
      <c r="AG301" s="605"/>
      <c r="AH301" s="605"/>
      <c r="AI301" s="605"/>
      <c r="AJ301" s="605"/>
      <c r="AK301" s="656"/>
      <c r="AL301" s="605"/>
      <c r="AM301" s="605"/>
      <c r="AN301" s="605"/>
      <c r="AO301" s="605"/>
      <c r="AP301" s="605"/>
      <c r="AQ301" s="605"/>
      <c r="AR301" s="605"/>
      <c r="AS301" s="605"/>
      <c r="AT301" s="645"/>
      <c r="AU301" s="645"/>
      <c r="AV301" s="605"/>
      <c r="AW301" s="673"/>
      <c r="AX301" s="605"/>
      <c r="AY301" s="605"/>
      <c r="AZ301" s="645"/>
      <c r="BA301" s="645"/>
      <c r="BB301" s="605"/>
    </row>
    <row r="302" spans="1:54" ht="29.1" customHeight="1" thickBot="1" x14ac:dyDescent="0.3">
      <c r="A302" s="597"/>
      <c r="B302" s="592"/>
      <c r="C302" s="598"/>
      <c r="D302" s="592"/>
      <c r="E302" s="598"/>
      <c r="F302" s="591"/>
      <c r="G302" s="591"/>
      <c r="H302" s="599"/>
      <c r="I302" s="600"/>
      <c r="J302" s="600"/>
      <c r="K302" s="600"/>
      <c r="L302" s="592"/>
      <c r="M302" s="592"/>
      <c r="N302" s="592"/>
      <c r="O302" s="592"/>
      <c r="P302" s="591"/>
      <c r="Q302" s="592"/>
      <c r="R302" s="592"/>
      <c r="S302" s="592"/>
      <c r="T302" s="592"/>
      <c r="U302" s="591"/>
      <c r="V302" s="598"/>
      <c r="W302" s="592"/>
      <c r="X302" s="592"/>
      <c r="Y302" s="592"/>
      <c r="Z302" s="592"/>
      <c r="AA302" s="592"/>
      <c r="AB302" s="601"/>
      <c r="AC302" s="601"/>
      <c r="AD302" s="602"/>
      <c r="AE302" s="601"/>
      <c r="AF302" s="601"/>
      <c r="AG302" s="605"/>
      <c r="AH302" s="605"/>
      <c r="AI302" s="605"/>
      <c r="AJ302" s="605"/>
      <c r="AK302" s="656"/>
      <c r="AL302" s="605"/>
      <c r="AM302" s="605"/>
      <c r="AN302" s="605"/>
      <c r="AO302" s="605"/>
      <c r="AP302" s="605"/>
      <c r="AQ302" s="605"/>
      <c r="AR302" s="605"/>
      <c r="AS302" s="605"/>
      <c r="AT302" s="645"/>
      <c r="AU302" s="645"/>
      <c r="AV302" s="605"/>
      <c r="AW302" s="673"/>
      <c r="AX302" s="605"/>
      <c r="AY302" s="605"/>
      <c r="AZ302" s="645"/>
      <c r="BA302" s="645"/>
      <c r="BB302" s="605"/>
    </row>
    <row r="303" spans="1:54" ht="29.1" customHeight="1" thickBot="1" x14ac:dyDescent="0.3">
      <c r="A303" s="597"/>
      <c r="B303" s="592"/>
      <c r="C303" s="598"/>
      <c r="D303" s="592"/>
      <c r="E303" s="598"/>
      <c r="F303" s="591"/>
      <c r="G303" s="591"/>
      <c r="H303" s="599"/>
      <c r="I303" s="600"/>
      <c r="J303" s="600"/>
      <c r="K303" s="600"/>
      <c r="L303" s="592"/>
      <c r="M303" s="592"/>
      <c r="N303" s="592"/>
      <c r="O303" s="592"/>
      <c r="P303" s="591"/>
      <c r="Q303" s="592"/>
      <c r="R303" s="592"/>
      <c r="S303" s="592"/>
      <c r="T303" s="592"/>
      <c r="U303" s="591"/>
      <c r="V303" s="598"/>
      <c r="W303" s="592"/>
      <c r="X303" s="592"/>
      <c r="Y303" s="592"/>
      <c r="Z303" s="592"/>
      <c r="AA303" s="592"/>
      <c r="AB303" s="601"/>
      <c r="AC303" s="601"/>
      <c r="AD303" s="602"/>
      <c r="AE303" s="601"/>
      <c r="AF303" s="601"/>
      <c r="AG303" s="605"/>
      <c r="AH303" s="605"/>
      <c r="AI303" s="605"/>
      <c r="AJ303" s="605"/>
      <c r="AK303" s="656"/>
      <c r="AL303" s="605"/>
      <c r="AM303" s="605"/>
      <c r="AN303" s="605"/>
      <c r="AO303" s="605"/>
      <c r="AP303" s="605"/>
      <c r="AQ303" s="605"/>
      <c r="AR303" s="605"/>
      <c r="AS303" s="605"/>
      <c r="AT303" s="645"/>
      <c r="AU303" s="645"/>
      <c r="AV303" s="605"/>
      <c r="AW303" s="673"/>
      <c r="AX303" s="605"/>
      <c r="AY303" s="605"/>
      <c r="AZ303" s="645"/>
      <c r="BA303" s="645"/>
      <c r="BB303" s="605"/>
    </row>
    <row r="304" spans="1:54" ht="29.1" customHeight="1" thickBot="1" x14ac:dyDescent="0.3">
      <c r="A304" s="597"/>
      <c r="B304" s="592"/>
      <c r="C304" s="598"/>
      <c r="D304" s="592"/>
      <c r="E304" s="598"/>
      <c r="F304" s="591"/>
      <c r="G304" s="591"/>
      <c r="H304" s="599"/>
      <c r="I304" s="600"/>
      <c r="J304" s="600"/>
      <c r="K304" s="600"/>
      <c r="L304" s="592"/>
      <c r="M304" s="592"/>
      <c r="N304" s="592"/>
      <c r="O304" s="592"/>
      <c r="P304" s="591"/>
      <c r="Q304" s="592"/>
      <c r="R304" s="592"/>
      <c r="S304" s="592"/>
      <c r="T304" s="592"/>
      <c r="U304" s="591"/>
      <c r="V304" s="598"/>
      <c r="W304" s="592"/>
      <c r="X304" s="592"/>
      <c r="Y304" s="592"/>
      <c r="Z304" s="592"/>
      <c r="AA304" s="592"/>
      <c r="AB304" s="601"/>
      <c r="AC304" s="601"/>
      <c r="AD304" s="602"/>
      <c r="AE304" s="601"/>
      <c r="AF304" s="601"/>
      <c r="AG304" s="605"/>
      <c r="AH304" s="605"/>
      <c r="AI304" s="605"/>
      <c r="AJ304" s="605"/>
      <c r="AK304" s="656"/>
      <c r="AL304" s="605"/>
      <c r="AM304" s="605"/>
      <c r="AN304" s="605"/>
      <c r="AO304" s="605"/>
      <c r="AP304" s="605"/>
      <c r="AQ304" s="605"/>
      <c r="AR304" s="605"/>
      <c r="AS304" s="605"/>
      <c r="AT304" s="645"/>
      <c r="AU304" s="645"/>
      <c r="AV304" s="605"/>
      <c r="AW304" s="673"/>
      <c r="AX304" s="605"/>
      <c r="AY304" s="605"/>
      <c r="AZ304" s="645"/>
      <c r="BA304" s="645"/>
      <c r="BB304" s="605"/>
    </row>
    <row r="305" spans="1:54" ht="29.1" customHeight="1" thickBot="1" x14ac:dyDescent="0.3">
      <c r="A305" s="597"/>
      <c r="B305" s="592"/>
      <c r="C305" s="598"/>
      <c r="D305" s="592"/>
      <c r="E305" s="598"/>
      <c r="F305" s="591"/>
      <c r="G305" s="591"/>
      <c r="H305" s="599"/>
      <c r="I305" s="600"/>
      <c r="J305" s="600"/>
      <c r="K305" s="600"/>
      <c r="L305" s="592"/>
      <c r="M305" s="592"/>
      <c r="N305" s="592"/>
      <c r="O305" s="592"/>
      <c r="P305" s="591"/>
      <c r="Q305" s="592"/>
      <c r="R305" s="592"/>
      <c r="S305" s="592"/>
      <c r="T305" s="592"/>
      <c r="U305" s="591"/>
      <c r="V305" s="598"/>
      <c r="W305" s="592"/>
      <c r="X305" s="592"/>
      <c r="Y305" s="592"/>
      <c r="Z305" s="592"/>
      <c r="AA305" s="592"/>
      <c r="AB305" s="601"/>
      <c r="AC305" s="601"/>
      <c r="AD305" s="602"/>
      <c r="AE305" s="601"/>
      <c r="AF305" s="601"/>
      <c r="AG305" s="605"/>
      <c r="AH305" s="605"/>
      <c r="AI305" s="605"/>
      <c r="AJ305" s="605"/>
      <c r="AK305" s="656"/>
      <c r="AL305" s="605"/>
      <c r="AM305" s="605"/>
      <c r="AN305" s="605"/>
      <c r="AO305" s="605"/>
      <c r="AP305" s="605"/>
      <c r="AQ305" s="605"/>
      <c r="AR305" s="605"/>
      <c r="AS305" s="605"/>
      <c r="AT305" s="645"/>
      <c r="AU305" s="645"/>
      <c r="AV305" s="605"/>
      <c r="AW305" s="673"/>
      <c r="AX305" s="605"/>
      <c r="AY305" s="605"/>
      <c r="AZ305" s="645"/>
      <c r="BA305" s="645"/>
      <c r="BB305" s="605"/>
    </row>
    <row r="306" spans="1:54" ht="29.1" customHeight="1" thickBot="1" x14ac:dyDescent="0.3">
      <c r="A306" s="597"/>
      <c r="B306" s="592"/>
      <c r="C306" s="598"/>
      <c r="D306" s="592"/>
      <c r="E306" s="598"/>
      <c r="F306" s="591"/>
      <c r="G306" s="591"/>
      <c r="H306" s="599"/>
      <c r="I306" s="600"/>
      <c r="J306" s="600"/>
      <c r="K306" s="600"/>
      <c r="L306" s="592"/>
      <c r="M306" s="592"/>
      <c r="N306" s="592"/>
      <c r="O306" s="592"/>
      <c r="P306" s="591"/>
      <c r="Q306" s="592"/>
      <c r="R306" s="592"/>
      <c r="S306" s="592"/>
      <c r="T306" s="592"/>
      <c r="U306" s="591"/>
      <c r="V306" s="598"/>
      <c r="W306" s="592"/>
      <c r="X306" s="592"/>
      <c r="Y306" s="592"/>
      <c r="Z306" s="592"/>
      <c r="AA306" s="592"/>
      <c r="AB306" s="601"/>
      <c r="AC306" s="601"/>
      <c r="AD306" s="602"/>
      <c r="AE306" s="601"/>
      <c r="AF306" s="601"/>
      <c r="AG306" s="605"/>
      <c r="AH306" s="605"/>
      <c r="AI306" s="605"/>
      <c r="AJ306" s="605"/>
      <c r="AK306" s="656"/>
      <c r="AL306" s="605"/>
      <c r="AM306" s="605"/>
      <c r="AN306" s="605"/>
      <c r="AO306" s="605"/>
      <c r="AP306" s="605"/>
      <c r="AQ306" s="605"/>
      <c r="AR306" s="605"/>
      <c r="AS306" s="605"/>
      <c r="AT306" s="645"/>
      <c r="AU306" s="645"/>
      <c r="AV306" s="605"/>
      <c r="AW306" s="673"/>
      <c r="AX306" s="605"/>
      <c r="AY306" s="605"/>
      <c r="AZ306" s="645"/>
      <c r="BA306" s="645"/>
      <c r="BB306" s="605"/>
    </row>
    <row r="307" spans="1:54" ht="29.1" customHeight="1" thickBot="1" x14ac:dyDescent="0.3">
      <c r="A307" s="597"/>
      <c r="B307" s="592"/>
      <c r="C307" s="598"/>
      <c r="D307" s="592"/>
      <c r="E307" s="598"/>
      <c r="F307" s="591"/>
      <c r="G307" s="591"/>
      <c r="H307" s="599"/>
      <c r="I307" s="600"/>
      <c r="J307" s="600"/>
      <c r="K307" s="600"/>
      <c r="L307" s="592"/>
      <c r="M307" s="592"/>
      <c r="N307" s="592"/>
      <c r="O307" s="592"/>
      <c r="P307" s="591"/>
      <c r="Q307" s="592"/>
      <c r="R307" s="592"/>
      <c r="S307" s="592"/>
      <c r="T307" s="592"/>
      <c r="U307" s="591"/>
      <c r="V307" s="598"/>
      <c r="W307" s="592"/>
      <c r="X307" s="592"/>
      <c r="Y307" s="592"/>
      <c r="Z307" s="592"/>
      <c r="AA307" s="592"/>
      <c r="AB307" s="601"/>
      <c r="AC307" s="601"/>
      <c r="AD307" s="602"/>
      <c r="AE307" s="601"/>
      <c r="AF307" s="601"/>
      <c r="AG307" s="605"/>
      <c r="AH307" s="605"/>
      <c r="AI307" s="605"/>
      <c r="AJ307" s="605"/>
      <c r="AK307" s="656"/>
      <c r="AL307" s="605"/>
      <c r="AM307" s="605"/>
      <c r="AN307" s="605"/>
      <c r="AO307" s="605"/>
      <c r="AP307" s="605"/>
      <c r="AQ307" s="605"/>
      <c r="AR307" s="605"/>
      <c r="AS307" s="605"/>
      <c r="AT307" s="645"/>
      <c r="AU307" s="645"/>
      <c r="AV307" s="605"/>
      <c r="AW307" s="673"/>
      <c r="AX307" s="605"/>
      <c r="AY307" s="605"/>
      <c r="AZ307" s="645"/>
      <c r="BA307" s="645"/>
      <c r="BB307" s="605"/>
    </row>
    <row r="308" spans="1:54" ht="29.1" customHeight="1" thickBot="1" x14ac:dyDescent="0.3">
      <c r="A308" s="597"/>
      <c r="B308" s="592"/>
      <c r="C308" s="598"/>
      <c r="D308" s="592"/>
      <c r="E308" s="598"/>
      <c r="F308" s="591"/>
      <c r="G308" s="591"/>
      <c r="H308" s="599"/>
      <c r="I308" s="600"/>
      <c r="J308" s="600"/>
      <c r="K308" s="600"/>
      <c r="L308" s="592"/>
      <c r="M308" s="592"/>
      <c r="N308" s="592"/>
      <c r="O308" s="592"/>
      <c r="P308" s="591"/>
      <c r="Q308" s="592"/>
      <c r="R308" s="592"/>
      <c r="S308" s="592"/>
      <c r="T308" s="592"/>
      <c r="U308" s="591"/>
      <c r="V308" s="598"/>
      <c r="W308" s="592"/>
      <c r="X308" s="592"/>
      <c r="Y308" s="592"/>
      <c r="Z308" s="592"/>
      <c r="AA308" s="592"/>
      <c r="AB308" s="601"/>
      <c r="AC308" s="601"/>
      <c r="AD308" s="602"/>
      <c r="AE308" s="601"/>
      <c r="AF308" s="601"/>
      <c r="AG308" s="605"/>
      <c r="AH308" s="605"/>
      <c r="AI308" s="605"/>
      <c r="AJ308" s="605"/>
      <c r="AK308" s="656"/>
      <c r="AL308" s="605"/>
      <c r="AM308" s="605"/>
      <c r="AN308" s="605"/>
      <c r="AO308" s="605"/>
      <c r="AP308" s="605"/>
      <c r="AQ308" s="605"/>
      <c r="AR308" s="605"/>
      <c r="AS308" s="605"/>
      <c r="AT308" s="645"/>
      <c r="AU308" s="645"/>
      <c r="AV308" s="605"/>
      <c r="AW308" s="673"/>
      <c r="AX308" s="605"/>
      <c r="AY308" s="605"/>
      <c r="AZ308" s="645"/>
      <c r="BA308" s="645"/>
      <c r="BB308" s="605"/>
    </row>
    <row r="309" spans="1:54" ht="29.1" customHeight="1" thickBot="1" x14ac:dyDescent="0.3">
      <c r="A309" s="597"/>
      <c r="B309" s="592"/>
      <c r="C309" s="598"/>
      <c r="D309" s="592"/>
      <c r="E309" s="598"/>
      <c r="F309" s="591"/>
      <c r="G309" s="591"/>
      <c r="H309" s="599"/>
      <c r="I309" s="600"/>
      <c r="J309" s="600"/>
      <c r="K309" s="600"/>
      <c r="L309" s="592"/>
      <c r="M309" s="592"/>
      <c r="N309" s="592"/>
      <c r="O309" s="592"/>
      <c r="P309" s="591"/>
      <c r="Q309" s="592"/>
      <c r="R309" s="592"/>
      <c r="S309" s="592"/>
      <c r="T309" s="592"/>
      <c r="U309" s="591"/>
      <c r="V309" s="598"/>
      <c r="W309" s="592"/>
      <c r="X309" s="592"/>
      <c r="Y309" s="592"/>
      <c r="Z309" s="592"/>
      <c r="AA309" s="592"/>
      <c r="AB309" s="601"/>
      <c r="AC309" s="601"/>
      <c r="AD309" s="602"/>
      <c r="AE309" s="601"/>
      <c r="AF309" s="601"/>
      <c r="AG309" s="605"/>
      <c r="AH309" s="605"/>
      <c r="AI309" s="605"/>
      <c r="AJ309" s="605"/>
      <c r="AK309" s="656"/>
      <c r="AL309" s="605"/>
      <c r="AM309" s="605"/>
      <c r="AN309" s="605"/>
      <c r="AO309" s="605"/>
      <c r="AP309" s="605"/>
      <c r="AQ309" s="605"/>
      <c r="AR309" s="605"/>
      <c r="AS309" s="605"/>
      <c r="AT309" s="645"/>
      <c r="AU309" s="645"/>
      <c r="AV309" s="605"/>
      <c r="AW309" s="673"/>
      <c r="AX309" s="605"/>
      <c r="AY309" s="605"/>
      <c r="AZ309" s="645"/>
      <c r="BA309" s="645"/>
      <c r="BB309" s="605"/>
    </row>
    <row r="310" spans="1:54" ht="29.1" customHeight="1" thickBot="1" x14ac:dyDescent="0.3">
      <c r="A310" s="597"/>
      <c r="B310" s="592"/>
      <c r="C310" s="598"/>
      <c r="D310" s="592"/>
      <c r="E310" s="598"/>
      <c r="F310" s="591"/>
      <c r="G310" s="591"/>
      <c r="H310" s="599"/>
      <c r="I310" s="600"/>
      <c r="J310" s="600"/>
      <c r="K310" s="600"/>
      <c r="L310" s="592"/>
      <c r="M310" s="592"/>
      <c r="N310" s="592"/>
      <c r="O310" s="592"/>
      <c r="P310" s="591"/>
      <c r="Q310" s="592"/>
      <c r="R310" s="592"/>
      <c r="S310" s="592"/>
      <c r="T310" s="592"/>
      <c r="U310" s="591"/>
      <c r="V310" s="598"/>
      <c r="W310" s="592"/>
      <c r="X310" s="592"/>
      <c r="Y310" s="592"/>
      <c r="Z310" s="592"/>
      <c r="AA310" s="592"/>
      <c r="AB310" s="601"/>
      <c r="AC310" s="601"/>
      <c r="AD310" s="602"/>
      <c r="AE310" s="601"/>
      <c r="AF310" s="601"/>
      <c r="AG310" s="605"/>
      <c r="AH310" s="605"/>
      <c r="AI310" s="605"/>
      <c r="AJ310" s="605"/>
      <c r="AK310" s="656"/>
      <c r="AL310" s="605"/>
      <c r="AM310" s="605"/>
      <c r="AN310" s="605"/>
      <c r="AO310" s="605"/>
      <c r="AP310" s="605"/>
      <c r="AQ310" s="605"/>
      <c r="AR310" s="605"/>
      <c r="AS310" s="605"/>
      <c r="AT310" s="645"/>
      <c r="AU310" s="645"/>
      <c r="AV310" s="605"/>
      <c r="AW310" s="673"/>
      <c r="AX310" s="605"/>
      <c r="AY310" s="605"/>
      <c r="AZ310" s="645"/>
      <c r="BA310" s="645"/>
      <c r="BB310" s="605"/>
    </row>
    <row r="311" spans="1:54" ht="29.1" customHeight="1" thickBot="1" x14ac:dyDescent="0.3">
      <c r="A311" s="597"/>
      <c r="B311" s="592"/>
      <c r="C311" s="598"/>
      <c r="D311" s="592"/>
      <c r="E311" s="598"/>
      <c r="F311" s="591"/>
      <c r="G311" s="591"/>
      <c r="H311" s="599"/>
      <c r="I311" s="600"/>
      <c r="J311" s="600"/>
      <c r="K311" s="600"/>
      <c r="L311" s="592"/>
      <c r="M311" s="592"/>
      <c r="N311" s="592"/>
      <c r="O311" s="592"/>
      <c r="P311" s="591"/>
      <c r="Q311" s="592"/>
      <c r="R311" s="592"/>
      <c r="S311" s="592"/>
      <c r="T311" s="592"/>
      <c r="U311" s="591"/>
      <c r="V311" s="598"/>
      <c r="W311" s="592"/>
      <c r="X311" s="592"/>
      <c r="Y311" s="592"/>
      <c r="Z311" s="592"/>
      <c r="AA311" s="592"/>
      <c r="AB311" s="601"/>
      <c r="AC311" s="601"/>
      <c r="AD311" s="602"/>
      <c r="AE311" s="601"/>
      <c r="AF311" s="601"/>
      <c r="AG311" s="605"/>
      <c r="AH311" s="605"/>
      <c r="AI311" s="605"/>
      <c r="AJ311" s="605"/>
      <c r="AK311" s="656"/>
      <c r="AL311" s="605"/>
      <c r="AM311" s="605"/>
      <c r="AN311" s="605"/>
      <c r="AO311" s="605"/>
      <c r="AP311" s="605"/>
      <c r="AQ311" s="605"/>
      <c r="AR311" s="605"/>
      <c r="AS311" s="605"/>
      <c r="AT311" s="645"/>
      <c r="AU311" s="645"/>
      <c r="AV311" s="605"/>
      <c r="AW311" s="673"/>
      <c r="AX311" s="605"/>
      <c r="AY311" s="605"/>
      <c r="AZ311" s="645"/>
      <c r="BA311" s="645"/>
      <c r="BB311" s="605"/>
    </row>
    <row r="312" spans="1:54" ht="29.1" customHeight="1" thickBot="1" x14ac:dyDescent="0.3">
      <c r="A312" s="597"/>
      <c r="B312" s="592"/>
      <c r="C312" s="598"/>
      <c r="D312" s="592"/>
      <c r="E312" s="598"/>
      <c r="F312" s="591"/>
      <c r="G312" s="591"/>
      <c r="H312" s="599"/>
      <c r="I312" s="600"/>
      <c r="J312" s="600"/>
      <c r="K312" s="600"/>
      <c r="L312" s="592"/>
      <c r="M312" s="592"/>
      <c r="N312" s="592"/>
      <c r="O312" s="592"/>
      <c r="P312" s="591"/>
      <c r="Q312" s="592"/>
      <c r="R312" s="592"/>
      <c r="S312" s="592"/>
      <c r="T312" s="592"/>
      <c r="U312" s="591"/>
      <c r="V312" s="598"/>
      <c r="W312" s="592"/>
      <c r="X312" s="592"/>
      <c r="Y312" s="592"/>
      <c r="Z312" s="592"/>
      <c r="AA312" s="592"/>
      <c r="AB312" s="601"/>
      <c r="AC312" s="601"/>
      <c r="AD312" s="602"/>
      <c r="AE312" s="601"/>
      <c r="AF312" s="601"/>
      <c r="AG312" s="605"/>
      <c r="AH312" s="605"/>
      <c r="AI312" s="605"/>
      <c r="AJ312" s="605"/>
      <c r="AK312" s="656"/>
      <c r="AL312" s="605"/>
      <c r="AM312" s="605"/>
      <c r="AN312" s="605"/>
      <c r="AO312" s="605"/>
      <c r="AP312" s="605"/>
      <c r="AQ312" s="605"/>
      <c r="AR312" s="605"/>
      <c r="AS312" s="605"/>
      <c r="AT312" s="645"/>
      <c r="AU312" s="645"/>
      <c r="AV312" s="605"/>
      <c r="AW312" s="673"/>
      <c r="AX312" s="605"/>
      <c r="AY312" s="605"/>
      <c r="AZ312" s="645"/>
      <c r="BA312" s="645"/>
      <c r="BB312" s="605"/>
    </row>
    <row r="313" spans="1:54" ht="29.1" customHeight="1" thickBot="1" x14ac:dyDescent="0.3">
      <c r="A313" s="597"/>
      <c r="B313" s="592"/>
      <c r="C313" s="598"/>
      <c r="D313" s="592"/>
      <c r="E313" s="598"/>
      <c r="F313" s="591"/>
      <c r="G313" s="591"/>
      <c r="H313" s="599"/>
      <c r="I313" s="600"/>
      <c r="J313" s="600"/>
      <c r="K313" s="600"/>
      <c r="L313" s="592"/>
      <c r="M313" s="592"/>
      <c r="N313" s="592"/>
      <c r="O313" s="592"/>
      <c r="P313" s="591"/>
      <c r="Q313" s="592"/>
      <c r="R313" s="592"/>
      <c r="S313" s="592"/>
      <c r="T313" s="592"/>
      <c r="U313" s="591"/>
      <c r="V313" s="598"/>
      <c r="W313" s="592"/>
      <c r="X313" s="592"/>
      <c r="Y313" s="592"/>
      <c r="Z313" s="592"/>
      <c r="AA313" s="592"/>
      <c r="AB313" s="601"/>
      <c r="AC313" s="601"/>
      <c r="AD313" s="602"/>
      <c r="AE313" s="601"/>
      <c r="AF313" s="601"/>
      <c r="AG313" s="605"/>
      <c r="AH313" s="605"/>
      <c r="AI313" s="605"/>
      <c r="AJ313" s="605"/>
      <c r="AK313" s="656"/>
      <c r="AL313" s="605"/>
      <c r="AM313" s="605"/>
      <c r="AN313" s="605"/>
      <c r="AO313" s="605"/>
      <c r="AP313" s="605"/>
      <c r="AQ313" s="605"/>
      <c r="AR313" s="605"/>
      <c r="AS313" s="605"/>
      <c r="AT313" s="645"/>
      <c r="AU313" s="645"/>
      <c r="AV313" s="605"/>
      <c r="AW313" s="673"/>
      <c r="AX313" s="605"/>
      <c r="AY313" s="605"/>
      <c r="AZ313" s="645"/>
      <c r="BA313" s="645"/>
      <c r="BB313" s="605"/>
    </row>
    <row r="314" spans="1:54" ht="29.1" customHeight="1" thickBot="1" x14ac:dyDescent="0.3">
      <c r="A314" s="597"/>
      <c r="B314" s="592"/>
      <c r="C314" s="598"/>
      <c r="D314" s="592"/>
      <c r="E314" s="598"/>
      <c r="F314" s="591"/>
      <c r="G314" s="591"/>
      <c r="H314" s="599"/>
      <c r="I314" s="600"/>
      <c r="J314" s="600"/>
      <c r="K314" s="600"/>
      <c r="L314" s="592"/>
      <c r="M314" s="592"/>
      <c r="N314" s="592"/>
      <c r="O314" s="592"/>
      <c r="P314" s="591"/>
      <c r="Q314" s="592"/>
      <c r="R314" s="592"/>
      <c r="S314" s="592"/>
      <c r="T314" s="592"/>
      <c r="U314" s="591"/>
      <c r="V314" s="598"/>
      <c r="W314" s="592"/>
      <c r="X314" s="592"/>
      <c r="Y314" s="592"/>
      <c r="Z314" s="592"/>
      <c r="AA314" s="592"/>
      <c r="AB314" s="601"/>
      <c r="AC314" s="601"/>
      <c r="AD314" s="602"/>
      <c r="AE314" s="601"/>
      <c r="AF314" s="601"/>
      <c r="AG314" s="605"/>
      <c r="AH314" s="605"/>
      <c r="AI314" s="605"/>
      <c r="AJ314" s="605"/>
      <c r="AK314" s="656"/>
      <c r="AL314" s="605"/>
      <c r="AM314" s="605"/>
      <c r="AN314" s="605"/>
      <c r="AO314" s="605"/>
      <c r="AP314" s="605"/>
      <c r="AQ314" s="605"/>
      <c r="AR314" s="605"/>
      <c r="AS314" s="605"/>
      <c r="AT314" s="645"/>
      <c r="AU314" s="645"/>
      <c r="AV314" s="605"/>
      <c r="AW314" s="673"/>
      <c r="AX314" s="605"/>
      <c r="AY314" s="605"/>
      <c r="AZ314" s="645"/>
      <c r="BA314" s="645"/>
      <c r="BB314" s="605"/>
    </row>
    <row r="315" spans="1:54" ht="29.1" customHeight="1" thickBot="1" x14ac:dyDescent="0.3">
      <c r="A315" s="597"/>
      <c r="B315" s="592"/>
      <c r="C315" s="598"/>
      <c r="D315" s="592"/>
      <c r="E315" s="598"/>
      <c r="F315" s="591"/>
      <c r="G315" s="591"/>
      <c r="H315" s="599"/>
      <c r="I315" s="600"/>
      <c r="J315" s="600"/>
      <c r="K315" s="600"/>
      <c r="L315" s="592"/>
      <c r="M315" s="592"/>
      <c r="N315" s="592"/>
      <c r="O315" s="592"/>
      <c r="P315" s="591"/>
      <c r="Q315" s="592"/>
      <c r="R315" s="592"/>
      <c r="S315" s="592"/>
      <c r="T315" s="592"/>
      <c r="U315" s="591"/>
      <c r="V315" s="598"/>
      <c r="W315" s="592"/>
      <c r="X315" s="592"/>
      <c r="Y315" s="592"/>
      <c r="Z315" s="592"/>
      <c r="AA315" s="592"/>
      <c r="AB315" s="601"/>
      <c r="AC315" s="601"/>
      <c r="AD315" s="602"/>
      <c r="AE315" s="601"/>
      <c r="AF315" s="601"/>
      <c r="AG315" s="605"/>
      <c r="AH315" s="605"/>
      <c r="AI315" s="605"/>
      <c r="AJ315" s="605"/>
      <c r="AK315" s="656"/>
      <c r="AL315" s="605"/>
      <c r="AM315" s="605"/>
      <c r="AN315" s="605"/>
      <c r="AO315" s="605"/>
      <c r="AP315" s="605"/>
      <c r="AQ315" s="605"/>
      <c r="AR315" s="605"/>
      <c r="AS315" s="605"/>
      <c r="AT315" s="645"/>
      <c r="AU315" s="645"/>
      <c r="AV315" s="605"/>
      <c r="AW315" s="673"/>
      <c r="AX315" s="605"/>
      <c r="AY315" s="605"/>
      <c r="AZ315" s="645"/>
      <c r="BA315" s="645"/>
      <c r="BB315" s="605"/>
    </row>
    <row r="316" spans="1:54" ht="29.1" customHeight="1" thickBot="1" x14ac:dyDescent="0.3">
      <c r="A316" s="597"/>
      <c r="B316" s="592"/>
      <c r="C316" s="598"/>
      <c r="D316" s="592"/>
      <c r="E316" s="598"/>
      <c r="F316" s="591"/>
      <c r="G316" s="591"/>
      <c r="H316" s="599"/>
      <c r="I316" s="600"/>
      <c r="J316" s="600"/>
      <c r="K316" s="600"/>
      <c r="L316" s="592"/>
      <c r="M316" s="592"/>
      <c r="N316" s="592"/>
      <c r="O316" s="592"/>
      <c r="P316" s="591"/>
      <c r="Q316" s="592"/>
      <c r="R316" s="592"/>
      <c r="S316" s="592"/>
      <c r="T316" s="592"/>
      <c r="U316" s="591"/>
      <c r="V316" s="598"/>
      <c r="W316" s="592"/>
      <c r="X316" s="592"/>
      <c r="Y316" s="592"/>
      <c r="Z316" s="592"/>
      <c r="AA316" s="592"/>
      <c r="AB316" s="601"/>
      <c r="AC316" s="601"/>
      <c r="AD316" s="602"/>
      <c r="AE316" s="601"/>
      <c r="AF316" s="601"/>
      <c r="AG316" s="605"/>
      <c r="AH316" s="605"/>
      <c r="AI316" s="605"/>
      <c r="AJ316" s="605"/>
      <c r="AK316" s="656"/>
      <c r="AL316" s="605"/>
      <c r="AM316" s="605"/>
      <c r="AN316" s="605"/>
      <c r="AO316" s="605"/>
      <c r="AP316" s="605"/>
      <c r="AQ316" s="605"/>
      <c r="AR316" s="605"/>
      <c r="AS316" s="605"/>
      <c r="AT316" s="645"/>
      <c r="AU316" s="645"/>
      <c r="AV316" s="605"/>
      <c r="AW316" s="673"/>
      <c r="AX316" s="605"/>
      <c r="AY316" s="605"/>
      <c r="AZ316" s="645"/>
      <c r="BA316" s="645"/>
      <c r="BB316" s="605"/>
    </row>
    <row r="317" spans="1:54" ht="29.1" customHeight="1" thickBot="1" x14ac:dyDescent="0.3">
      <c r="A317" s="597"/>
      <c r="B317" s="592"/>
      <c r="C317" s="598"/>
      <c r="D317" s="592"/>
      <c r="E317" s="598"/>
      <c r="F317" s="591"/>
      <c r="G317" s="591"/>
      <c r="H317" s="599"/>
      <c r="I317" s="600"/>
      <c r="J317" s="600"/>
      <c r="K317" s="600"/>
      <c r="L317" s="592"/>
      <c r="M317" s="592"/>
      <c r="N317" s="592"/>
      <c r="O317" s="592"/>
      <c r="P317" s="591"/>
      <c r="Q317" s="592"/>
      <c r="R317" s="592"/>
      <c r="S317" s="592"/>
      <c r="T317" s="592"/>
      <c r="U317" s="591"/>
      <c r="V317" s="598"/>
      <c r="W317" s="592"/>
      <c r="X317" s="592"/>
      <c r="Y317" s="592"/>
      <c r="Z317" s="592"/>
      <c r="AA317" s="592"/>
      <c r="AB317" s="601"/>
      <c r="AC317" s="601"/>
      <c r="AD317" s="602"/>
      <c r="AE317" s="601"/>
      <c r="AF317" s="601"/>
      <c r="AG317" s="605"/>
      <c r="AH317" s="605"/>
      <c r="AI317" s="605"/>
      <c r="AJ317" s="605"/>
      <c r="AK317" s="656"/>
      <c r="AL317" s="605"/>
      <c r="AM317" s="605"/>
      <c r="AN317" s="605"/>
      <c r="AO317" s="605"/>
      <c r="AP317" s="605"/>
      <c r="AQ317" s="605"/>
      <c r="AR317" s="605"/>
      <c r="AS317" s="605"/>
      <c r="AT317" s="645"/>
      <c r="AU317" s="645"/>
      <c r="AV317" s="605"/>
      <c r="AW317" s="673"/>
      <c r="AX317" s="605"/>
      <c r="AY317" s="605"/>
      <c r="AZ317" s="645"/>
      <c r="BA317" s="645"/>
      <c r="BB317" s="605"/>
    </row>
    <row r="318" spans="1:54" ht="29.1" customHeight="1" thickBot="1" x14ac:dyDescent="0.3">
      <c r="A318" s="597"/>
      <c r="B318" s="592"/>
      <c r="C318" s="598"/>
      <c r="D318" s="592"/>
      <c r="E318" s="598"/>
      <c r="F318" s="591"/>
      <c r="G318" s="591"/>
      <c r="H318" s="599"/>
      <c r="I318" s="600"/>
      <c r="J318" s="600"/>
      <c r="K318" s="600"/>
      <c r="L318" s="592"/>
      <c r="M318" s="592"/>
      <c r="N318" s="592"/>
      <c r="O318" s="592"/>
      <c r="P318" s="591"/>
      <c r="Q318" s="592"/>
      <c r="R318" s="592"/>
      <c r="S318" s="592"/>
      <c r="T318" s="592"/>
      <c r="U318" s="591"/>
      <c r="V318" s="598"/>
      <c r="W318" s="592"/>
      <c r="X318" s="592"/>
      <c r="Y318" s="592"/>
      <c r="Z318" s="592"/>
      <c r="AA318" s="592"/>
      <c r="AB318" s="601"/>
      <c r="AC318" s="601"/>
      <c r="AD318" s="602"/>
      <c r="AE318" s="601"/>
      <c r="AF318" s="601"/>
      <c r="AG318" s="605"/>
      <c r="AH318" s="605"/>
      <c r="AI318" s="605"/>
      <c r="AJ318" s="605"/>
      <c r="AK318" s="656"/>
      <c r="AL318" s="605"/>
      <c r="AM318" s="605"/>
      <c r="AN318" s="605"/>
      <c r="AO318" s="605"/>
      <c r="AP318" s="605"/>
      <c r="AQ318" s="605"/>
      <c r="AR318" s="605"/>
      <c r="AS318" s="605"/>
      <c r="AT318" s="645"/>
      <c r="AU318" s="645"/>
      <c r="AV318" s="605"/>
      <c r="AW318" s="673"/>
      <c r="AX318" s="605"/>
      <c r="AY318" s="605"/>
      <c r="AZ318" s="645"/>
      <c r="BA318" s="645"/>
      <c r="BB318" s="605"/>
    </row>
    <row r="319" spans="1:54" ht="29.1" customHeight="1" thickBot="1" x14ac:dyDescent="0.3">
      <c r="A319" s="597"/>
      <c r="B319" s="592"/>
      <c r="C319" s="598"/>
      <c r="D319" s="592"/>
      <c r="E319" s="598"/>
      <c r="F319" s="591"/>
      <c r="G319" s="591"/>
      <c r="H319" s="599"/>
      <c r="I319" s="600"/>
      <c r="J319" s="600"/>
      <c r="K319" s="600"/>
      <c r="L319" s="592"/>
      <c r="M319" s="592"/>
      <c r="N319" s="592"/>
      <c r="O319" s="592"/>
      <c r="P319" s="591"/>
      <c r="Q319" s="592"/>
      <c r="R319" s="592"/>
      <c r="S319" s="592"/>
      <c r="T319" s="592"/>
      <c r="U319" s="591"/>
      <c r="V319" s="598"/>
      <c r="W319" s="592"/>
      <c r="X319" s="592"/>
      <c r="Y319" s="592"/>
      <c r="Z319" s="592"/>
      <c r="AA319" s="592"/>
      <c r="AB319" s="601"/>
      <c r="AC319" s="601"/>
      <c r="AD319" s="602"/>
      <c r="AE319" s="601"/>
      <c r="AF319" s="601"/>
      <c r="AG319" s="605"/>
      <c r="AH319" s="605"/>
      <c r="AI319" s="605"/>
      <c r="AJ319" s="605"/>
      <c r="AK319" s="656"/>
      <c r="AL319" s="605"/>
      <c r="AM319" s="605"/>
      <c r="AN319" s="605"/>
      <c r="AO319" s="605"/>
      <c r="AP319" s="605"/>
      <c r="AQ319" s="605"/>
      <c r="AR319" s="605"/>
      <c r="AS319" s="605"/>
      <c r="AT319" s="645"/>
      <c r="AU319" s="645"/>
      <c r="AV319" s="605"/>
      <c r="AW319" s="673"/>
      <c r="AX319" s="605"/>
      <c r="AY319" s="605"/>
      <c r="AZ319" s="645"/>
      <c r="BA319" s="645"/>
      <c r="BB319" s="605"/>
    </row>
    <row r="320" spans="1:54" ht="29.1" customHeight="1" thickBot="1" x14ac:dyDescent="0.3">
      <c r="A320" s="597"/>
      <c r="B320" s="592"/>
      <c r="C320" s="598"/>
      <c r="D320" s="592"/>
      <c r="E320" s="598"/>
      <c r="F320" s="591"/>
      <c r="G320" s="591"/>
      <c r="H320" s="599"/>
      <c r="I320" s="600"/>
      <c r="J320" s="600"/>
      <c r="K320" s="600"/>
      <c r="L320" s="592"/>
      <c r="M320" s="592"/>
      <c r="N320" s="592"/>
      <c r="O320" s="592"/>
      <c r="P320" s="591"/>
      <c r="Q320" s="592"/>
      <c r="R320" s="592"/>
      <c r="S320" s="592"/>
      <c r="T320" s="592"/>
      <c r="U320" s="591"/>
      <c r="V320" s="598"/>
      <c r="W320" s="592"/>
      <c r="X320" s="592"/>
      <c r="Y320" s="592"/>
      <c r="Z320" s="592"/>
      <c r="AA320" s="592"/>
      <c r="AB320" s="601"/>
      <c r="AC320" s="601"/>
      <c r="AD320" s="602"/>
      <c r="AE320" s="601"/>
      <c r="AF320" s="601"/>
      <c r="AG320" s="605"/>
      <c r="AH320" s="605"/>
      <c r="AI320" s="605"/>
      <c r="AJ320" s="605"/>
      <c r="AK320" s="656"/>
      <c r="AL320" s="605"/>
      <c r="AM320" s="605"/>
      <c r="AN320" s="605"/>
      <c r="AO320" s="605"/>
      <c r="AP320" s="605"/>
      <c r="AQ320" s="605"/>
      <c r="AR320" s="605"/>
      <c r="AS320" s="605"/>
      <c r="AT320" s="645"/>
      <c r="AU320" s="645"/>
      <c r="AV320" s="605"/>
      <c r="AW320" s="673"/>
      <c r="AX320" s="605"/>
      <c r="AY320" s="605"/>
      <c r="AZ320" s="645"/>
      <c r="BA320" s="645"/>
      <c r="BB320" s="605"/>
    </row>
    <row r="321" spans="1:54" ht="29.1" customHeight="1" thickBot="1" x14ac:dyDescent="0.3">
      <c r="A321" s="597"/>
      <c r="B321" s="592"/>
      <c r="C321" s="598"/>
      <c r="D321" s="592"/>
      <c r="E321" s="598"/>
      <c r="F321" s="591"/>
      <c r="G321" s="591"/>
      <c r="H321" s="599"/>
      <c r="I321" s="600"/>
      <c r="J321" s="600"/>
      <c r="K321" s="600"/>
      <c r="L321" s="592"/>
      <c r="M321" s="592"/>
      <c r="N321" s="592"/>
      <c r="O321" s="592"/>
      <c r="P321" s="591"/>
      <c r="Q321" s="592"/>
      <c r="R321" s="592"/>
      <c r="S321" s="592"/>
      <c r="T321" s="592"/>
      <c r="U321" s="591"/>
      <c r="V321" s="598"/>
      <c r="W321" s="592"/>
      <c r="X321" s="592"/>
      <c r="Y321" s="592"/>
      <c r="Z321" s="592"/>
      <c r="AA321" s="592"/>
      <c r="AB321" s="601"/>
      <c r="AC321" s="601"/>
      <c r="AD321" s="602"/>
      <c r="AE321" s="601"/>
      <c r="AF321" s="601"/>
      <c r="AG321" s="605"/>
      <c r="AH321" s="605"/>
      <c r="AI321" s="605"/>
      <c r="AJ321" s="605"/>
      <c r="AK321" s="656"/>
      <c r="AL321" s="605"/>
      <c r="AM321" s="605"/>
      <c r="AN321" s="605"/>
      <c r="AO321" s="605"/>
      <c r="AP321" s="605"/>
      <c r="AQ321" s="605"/>
      <c r="AR321" s="605"/>
      <c r="AS321" s="605"/>
      <c r="AT321" s="645"/>
      <c r="AU321" s="645"/>
      <c r="AV321" s="605"/>
      <c r="AW321" s="673"/>
      <c r="AX321" s="605"/>
      <c r="AY321" s="605"/>
      <c r="AZ321" s="645"/>
      <c r="BA321" s="645"/>
      <c r="BB321" s="605"/>
    </row>
    <row r="322" spans="1:54" ht="29.1" customHeight="1" thickBot="1" x14ac:dyDescent="0.3">
      <c r="A322" s="597"/>
      <c r="B322" s="592"/>
      <c r="C322" s="598"/>
      <c r="D322" s="592"/>
      <c r="E322" s="598"/>
      <c r="F322" s="591"/>
      <c r="G322" s="591"/>
      <c r="H322" s="599"/>
      <c r="I322" s="600"/>
      <c r="J322" s="600"/>
      <c r="K322" s="600"/>
      <c r="L322" s="592"/>
      <c r="M322" s="592"/>
      <c r="N322" s="592"/>
      <c r="O322" s="592"/>
      <c r="P322" s="591"/>
      <c r="Q322" s="592"/>
      <c r="R322" s="592"/>
      <c r="S322" s="592"/>
      <c r="T322" s="592"/>
      <c r="U322" s="591"/>
      <c r="V322" s="598"/>
      <c r="W322" s="592"/>
      <c r="X322" s="592"/>
      <c r="Y322" s="592"/>
      <c r="Z322" s="592"/>
      <c r="AA322" s="592"/>
      <c r="AB322" s="601"/>
      <c r="AC322" s="601"/>
      <c r="AD322" s="602"/>
      <c r="AE322" s="601"/>
      <c r="AF322" s="601"/>
      <c r="AG322" s="605"/>
      <c r="AH322" s="605"/>
      <c r="AI322" s="605"/>
      <c r="AJ322" s="605"/>
      <c r="AK322" s="656"/>
      <c r="AL322" s="605"/>
      <c r="AM322" s="605"/>
      <c r="AN322" s="605"/>
      <c r="AO322" s="605"/>
      <c r="AP322" s="605"/>
      <c r="AQ322" s="605"/>
      <c r="AR322" s="605"/>
      <c r="AS322" s="605"/>
      <c r="AT322" s="645"/>
      <c r="AU322" s="645"/>
      <c r="AV322" s="605"/>
      <c r="AW322" s="673"/>
      <c r="AX322" s="605"/>
      <c r="AY322" s="605"/>
      <c r="AZ322" s="645"/>
      <c r="BA322" s="645"/>
      <c r="BB322" s="605"/>
    </row>
    <row r="323" spans="1:54" ht="29.1" customHeight="1" thickBot="1" x14ac:dyDescent="0.3">
      <c r="A323" s="597"/>
      <c r="B323" s="592"/>
      <c r="C323" s="598"/>
      <c r="D323" s="592"/>
      <c r="E323" s="598"/>
      <c r="F323" s="591"/>
      <c r="G323" s="591"/>
      <c r="H323" s="599"/>
      <c r="I323" s="600"/>
      <c r="J323" s="600"/>
      <c r="K323" s="600"/>
      <c r="L323" s="592"/>
      <c r="M323" s="592"/>
      <c r="N323" s="592"/>
      <c r="O323" s="592"/>
      <c r="P323" s="591"/>
      <c r="Q323" s="592"/>
      <c r="R323" s="592"/>
      <c r="S323" s="592"/>
      <c r="T323" s="592"/>
      <c r="U323" s="591"/>
      <c r="V323" s="598"/>
      <c r="W323" s="592"/>
      <c r="X323" s="592"/>
      <c r="Y323" s="592"/>
      <c r="Z323" s="592"/>
      <c r="AA323" s="592"/>
      <c r="AB323" s="601"/>
      <c r="AC323" s="601"/>
      <c r="AD323" s="602"/>
      <c r="AE323" s="601"/>
      <c r="AF323" s="601"/>
      <c r="AG323" s="605"/>
      <c r="AH323" s="605"/>
      <c r="AI323" s="605"/>
      <c r="AJ323" s="605"/>
      <c r="AK323" s="656"/>
      <c r="AL323" s="605"/>
      <c r="AM323" s="605"/>
      <c r="AN323" s="605"/>
      <c r="AO323" s="605"/>
      <c r="AP323" s="605"/>
      <c r="AQ323" s="605"/>
      <c r="AR323" s="605"/>
      <c r="AS323" s="605"/>
      <c r="AT323" s="645"/>
      <c r="AU323" s="645"/>
      <c r="AV323" s="605"/>
      <c r="AW323" s="673"/>
      <c r="AX323" s="605"/>
      <c r="AY323" s="605"/>
      <c r="AZ323" s="645"/>
      <c r="BA323" s="645"/>
      <c r="BB323" s="605"/>
    </row>
    <row r="324" spans="1:54" ht="29.1" customHeight="1" thickBot="1" x14ac:dyDescent="0.3">
      <c r="A324" s="597"/>
      <c r="B324" s="592"/>
      <c r="C324" s="598"/>
      <c r="D324" s="592"/>
      <c r="E324" s="598"/>
      <c r="F324" s="591"/>
      <c r="G324" s="591"/>
      <c r="H324" s="599"/>
      <c r="I324" s="600"/>
      <c r="J324" s="600"/>
      <c r="K324" s="600"/>
      <c r="L324" s="592"/>
      <c r="M324" s="592"/>
      <c r="N324" s="592"/>
      <c r="O324" s="592"/>
      <c r="P324" s="591"/>
      <c r="Q324" s="592"/>
      <c r="R324" s="592"/>
      <c r="S324" s="592"/>
      <c r="T324" s="592"/>
      <c r="U324" s="591"/>
      <c r="V324" s="598"/>
      <c r="W324" s="592"/>
      <c r="X324" s="592"/>
      <c r="Y324" s="592"/>
      <c r="Z324" s="592"/>
      <c r="AA324" s="592"/>
      <c r="AB324" s="601"/>
      <c r="AC324" s="601"/>
      <c r="AD324" s="602"/>
      <c r="AE324" s="601"/>
      <c r="AF324" s="601"/>
      <c r="AG324" s="605"/>
      <c r="AH324" s="605"/>
      <c r="AI324" s="605"/>
      <c r="AJ324" s="605"/>
      <c r="AK324" s="656"/>
      <c r="AL324" s="605"/>
      <c r="AM324" s="605"/>
      <c r="AN324" s="605"/>
      <c r="AO324" s="605"/>
      <c r="AP324" s="605"/>
      <c r="AQ324" s="605"/>
      <c r="AR324" s="605"/>
      <c r="AS324" s="605"/>
      <c r="AT324" s="645"/>
      <c r="AU324" s="645"/>
      <c r="AV324" s="605"/>
      <c r="AW324" s="673"/>
      <c r="AX324" s="605"/>
      <c r="AY324" s="605"/>
      <c r="AZ324" s="645"/>
      <c r="BA324" s="645"/>
      <c r="BB324" s="605"/>
    </row>
    <row r="325" spans="1:54" ht="29.1" customHeight="1" thickBot="1" x14ac:dyDescent="0.3">
      <c r="A325" s="597"/>
      <c r="B325" s="592"/>
      <c r="C325" s="598"/>
      <c r="D325" s="592"/>
      <c r="E325" s="598"/>
      <c r="F325" s="591"/>
      <c r="G325" s="591"/>
      <c r="H325" s="599"/>
      <c r="I325" s="600"/>
      <c r="J325" s="600"/>
      <c r="K325" s="600"/>
      <c r="L325" s="592"/>
      <c r="M325" s="592"/>
      <c r="N325" s="592"/>
      <c r="O325" s="592"/>
      <c r="P325" s="591"/>
      <c r="Q325" s="592"/>
      <c r="R325" s="592"/>
      <c r="S325" s="592"/>
      <c r="T325" s="592"/>
      <c r="U325" s="591"/>
      <c r="V325" s="598"/>
      <c r="W325" s="592"/>
      <c r="X325" s="592"/>
      <c r="Y325" s="592"/>
      <c r="Z325" s="592"/>
      <c r="AA325" s="592"/>
      <c r="AB325" s="601"/>
      <c r="AC325" s="601"/>
      <c r="AD325" s="602"/>
      <c r="AE325" s="601"/>
      <c r="AF325" s="601"/>
      <c r="AG325" s="605"/>
      <c r="AH325" s="605"/>
      <c r="AI325" s="605"/>
      <c r="AJ325" s="605"/>
      <c r="AK325" s="656"/>
      <c r="AL325" s="605"/>
      <c r="AM325" s="605"/>
      <c r="AN325" s="605"/>
      <c r="AO325" s="605"/>
      <c r="AP325" s="605"/>
      <c r="AQ325" s="605"/>
      <c r="AR325" s="605"/>
      <c r="AS325" s="605"/>
      <c r="AT325" s="645"/>
      <c r="AU325" s="645"/>
      <c r="AV325" s="605"/>
      <c r="AW325" s="673"/>
      <c r="AX325" s="605"/>
      <c r="AY325" s="605"/>
      <c r="AZ325" s="645"/>
      <c r="BA325" s="645"/>
      <c r="BB325" s="605"/>
    </row>
    <row r="326" spans="1:54" ht="29.1" customHeight="1" thickBot="1" x14ac:dyDescent="0.3">
      <c r="A326" s="597"/>
      <c r="B326" s="592"/>
      <c r="C326" s="598"/>
      <c r="D326" s="592"/>
      <c r="E326" s="598"/>
      <c r="F326" s="591"/>
      <c r="G326" s="591"/>
      <c r="H326" s="599"/>
      <c r="I326" s="600"/>
      <c r="J326" s="600"/>
      <c r="K326" s="600"/>
      <c r="L326" s="592"/>
      <c r="M326" s="592"/>
      <c r="N326" s="592"/>
      <c r="O326" s="592"/>
      <c r="P326" s="591"/>
      <c r="Q326" s="592"/>
      <c r="R326" s="592"/>
      <c r="S326" s="592"/>
      <c r="T326" s="592"/>
      <c r="U326" s="591"/>
      <c r="V326" s="598"/>
      <c r="W326" s="592"/>
      <c r="X326" s="592"/>
      <c r="Y326" s="592"/>
      <c r="Z326" s="592"/>
      <c r="AA326" s="592"/>
      <c r="AB326" s="601"/>
      <c r="AC326" s="601"/>
      <c r="AD326" s="602"/>
      <c r="AE326" s="601"/>
      <c r="AF326" s="601"/>
      <c r="AG326" s="605"/>
      <c r="AH326" s="605"/>
      <c r="AI326" s="605"/>
      <c r="AJ326" s="605"/>
      <c r="AK326" s="656"/>
      <c r="AL326" s="605"/>
      <c r="AM326" s="605"/>
      <c r="AN326" s="605"/>
      <c r="AO326" s="605"/>
      <c r="AP326" s="605"/>
      <c r="AQ326" s="605"/>
      <c r="AR326" s="605"/>
      <c r="AS326" s="605"/>
      <c r="AT326" s="645"/>
      <c r="AU326" s="645"/>
      <c r="AV326" s="605"/>
      <c r="AW326" s="673"/>
      <c r="AX326" s="605"/>
      <c r="AY326" s="605"/>
      <c r="AZ326" s="645"/>
      <c r="BA326" s="645"/>
      <c r="BB326" s="605"/>
    </row>
    <row r="327" spans="1:54" ht="29.1" customHeight="1" thickBot="1" x14ac:dyDescent="0.3">
      <c r="A327" s="597"/>
      <c r="B327" s="592"/>
      <c r="C327" s="598"/>
      <c r="D327" s="592"/>
      <c r="E327" s="598"/>
      <c r="F327" s="591"/>
      <c r="G327" s="591"/>
      <c r="H327" s="599"/>
      <c r="I327" s="600"/>
      <c r="J327" s="600"/>
      <c r="K327" s="600"/>
      <c r="L327" s="592"/>
      <c r="M327" s="592"/>
      <c r="N327" s="592"/>
      <c r="O327" s="592"/>
      <c r="P327" s="591"/>
      <c r="Q327" s="592"/>
      <c r="R327" s="592"/>
      <c r="S327" s="592"/>
      <c r="T327" s="592"/>
      <c r="U327" s="591"/>
      <c r="V327" s="598"/>
      <c r="W327" s="592"/>
      <c r="X327" s="592"/>
      <c r="Y327" s="592"/>
      <c r="Z327" s="592"/>
      <c r="AA327" s="592"/>
      <c r="AB327" s="601"/>
      <c r="AC327" s="601"/>
      <c r="AD327" s="602"/>
      <c r="AE327" s="601"/>
      <c r="AF327" s="601"/>
      <c r="AG327" s="605"/>
      <c r="AH327" s="605"/>
      <c r="AI327" s="605"/>
      <c r="AJ327" s="605"/>
      <c r="AK327" s="656"/>
      <c r="AL327" s="605"/>
      <c r="AM327" s="605"/>
      <c r="AN327" s="605"/>
      <c r="AO327" s="605"/>
      <c r="AP327" s="605"/>
      <c r="AQ327" s="605"/>
      <c r="AR327" s="605"/>
      <c r="AS327" s="605"/>
      <c r="AT327" s="645"/>
      <c r="AU327" s="645"/>
      <c r="AV327" s="605"/>
      <c r="AW327" s="673"/>
      <c r="AX327" s="605"/>
      <c r="AY327" s="605"/>
      <c r="AZ327" s="645"/>
      <c r="BA327" s="645"/>
      <c r="BB327" s="605"/>
    </row>
    <row r="328" spans="1:54" ht="29.1" customHeight="1" thickBot="1" x14ac:dyDescent="0.3">
      <c r="A328" s="597"/>
      <c r="B328" s="592"/>
      <c r="C328" s="598"/>
      <c r="D328" s="592"/>
      <c r="E328" s="598"/>
      <c r="F328" s="591"/>
      <c r="G328" s="591"/>
      <c r="H328" s="599"/>
      <c r="I328" s="600"/>
      <c r="J328" s="600"/>
      <c r="K328" s="600"/>
      <c r="L328" s="592"/>
      <c r="M328" s="592"/>
      <c r="N328" s="592"/>
      <c r="O328" s="592"/>
      <c r="P328" s="591"/>
      <c r="Q328" s="592"/>
      <c r="R328" s="592"/>
      <c r="S328" s="592"/>
      <c r="T328" s="592"/>
      <c r="U328" s="591"/>
      <c r="V328" s="598"/>
      <c r="W328" s="592"/>
      <c r="X328" s="592"/>
      <c r="Y328" s="592"/>
      <c r="Z328" s="592"/>
      <c r="AA328" s="592"/>
      <c r="AB328" s="601"/>
      <c r="AC328" s="601"/>
      <c r="AD328" s="602"/>
      <c r="AE328" s="601"/>
      <c r="AF328" s="601"/>
      <c r="AG328" s="605"/>
      <c r="AH328" s="605"/>
      <c r="AI328" s="605"/>
      <c r="AJ328" s="605"/>
      <c r="AK328" s="656"/>
      <c r="AL328" s="605"/>
      <c r="AM328" s="605"/>
      <c r="AN328" s="605"/>
      <c r="AO328" s="605"/>
      <c r="AP328" s="605"/>
      <c r="AQ328" s="605"/>
      <c r="AR328" s="605"/>
      <c r="AS328" s="605"/>
      <c r="AT328" s="645"/>
      <c r="AU328" s="645"/>
      <c r="AV328" s="605"/>
      <c r="AW328" s="673"/>
      <c r="AX328" s="605"/>
      <c r="AY328" s="605"/>
      <c r="AZ328" s="645"/>
      <c r="BA328" s="645"/>
      <c r="BB328" s="605"/>
    </row>
    <row r="329" spans="1:54" ht="29.1" customHeight="1" thickBot="1" x14ac:dyDescent="0.3">
      <c r="A329" s="597"/>
      <c r="B329" s="592"/>
      <c r="C329" s="598"/>
      <c r="D329" s="592"/>
      <c r="E329" s="598"/>
      <c r="F329" s="591"/>
      <c r="G329" s="591"/>
      <c r="H329" s="599"/>
      <c r="I329" s="600"/>
      <c r="J329" s="600"/>
      <c r="K329" s="600"/>
      <c r="L329" s="592"/>
      <c r="M329" s="592"/>
      <c r="N329" s="592"/>
      <c r="O329" s="592"/>
      <c r="P329" s="591"/>
      <c r="Q329" s="592"/>
      <c r="R329" s="592"/>
      <c r="S329" s="592"/>
      <c r="T329" s="592"/>
      <c r="U329" s="591"/>
      <c r="V329" s="598"/>
      <c r="W329" s="592"/>
      <c r="X329" s="592"/>
      <c r="Y329" s="592"/>
      <c r="Z329" s="592"/>
      <c r="AA329" s="592"/>
      <c r="AB329" s="601"/>
      <c r="AC329" s="601"/>
      <c r="AD329" s="602"/>
      <c r="AE329" s="601"/>
      <c r="AF329" s="601"/>
      <c r="AG329" s="605"/>
      <c r="AH329" s="605"/>
      <c r="AI329" s="605"/>
      <c r="AJ329" s="605"/>
      <c r="AK329" s="656"/>
      <c r="AL329" s="605"/>
      <c r="AM329" s="605"/>
      <c r="AN329" s="605"/>
      <c r="AO329" s="605"/>
      <c r="AP329" s="605"/>
      <c r="AQ329" s="605"/>
      <c r="AR329" s="605"/>
      <c r="AS329" s="605"/>
      <c r="AT329" s="645"/>
      <c r="AU329" s="645"/>
      <c r="AV329" s="605"/>
      <c r="AW329" s="673"/>
      <c r="AX329" s="605"/>
      <c r="AY329" s="605"/>
      <c r="AZ329" s="645"/>
      <c r="BA329" s="645"/>
      <c r="BB329" s="605"/>
    </row>
    <row r="330" spans="1:54" ht="29.1" customHeight="1" thickBot="1" x14ac:dyDescent="0.3">
      <c r="A330" s="597"/>
      <c r="B330" s="592"/>
      <c r="C330" s="598"/>
      <c r="D330" s="592"/>
      <c r="E330" s="598"/>
      <c r="F330" s="591"/>
      <c r="G330" s="591"/>
      <c r="H330" s="599"/>
      <c r="I330" s="600"/>
      <c r="J330" s="600"/>
      <c r="K330" s="600"/>
      <c r="L330" s="592"/>
      <c r="M330" s="592"/>
      <c r="N330" s="592"/>
      <c r="O330" s="592"/>
      <c r="P330" s="591"/>
      <c r="Q330" s="592"/>
      <c r="R330" s="592"/>
      <c r="S330" s="592"/>
      <c r="T330" s="592"/>
      <c r="U330" s="591"/>
      <c r="V330" s="598"/>
      <c r="W330" s="592"/>
      <c r="X330" s="592"/>
      <c r="Y330" s="592"/>
      <c r="Z330" s="592"/>
      <c r="AA330" s="592"/>
      <c r="AB330" s="601"/>
      <c r="AC330" s="601"/>
      <c r="AD330" s="602"/>
      <c r="AE330" s="601"/>
      <c r="AF330" s="601"/>
      <c r="AG330" s="605"/>
      <c r="AH330" s="605"/>
      <c r="AI330" s="605"/>
      <c r="AJ330" s="605"/>
      <c r="AK330" s="656"/>
      <c r="AL330" s="605"/>
      <c r="AM330" s="605"/>
      <c r="AN330" s="605"/>
      <c r="AO330" s="605"/>
      <c r="AP330" s="605"/>
      <c r="AQ330" s="605"/>
      <c r="AR330" s="605"/>
      <c r="AS330" s="605"/>
      <c r="AT330" s="645"/>
      <c r="AU330" s="645"/>
      <c r="AV330" s="605"/>
      <c r="AW330" s="673"/>
      <c r="AX330" s="605"/>
      <c r="AY330" s="605"/>
      <c r="AZ330" s="645"/>
      <c r="BA330" s="645"/>
      <c r="BB330" s="605"/>
    </row>
    <row r="331" spans="1:54" ht="29.1" customHeight="1" thickBot="1" x14ac:dyDescent="0.3">
      <c r="A331" s="597"/>
      <c r="B331" s="592"/>
      <c r="C331" s="598"/>
      <c r="D331" s="592"/>
      <c r="E331" s="598"/>
      <c r="F331" s="591"/>
      <c r="G331" s="591"/>
      <c r="H331" s="599"/>
      <c r="I331" s="600"/>
      <c r="J331" s="600"/>
      <c r="K331" s="600"/>
      <c r="L331" s="592"/>
      <c r="M331" s="592"/>
      <c r="N331" s="592"/>
      <c r="O331" s="592"/>
      <c r="P331" s="591"/>
      <c r="Q331" s="592"/>
      <c r="R331" s="592"/>
      <c r="S331" s="592"/>
      <c r="T331" s="592"/>
      <c r="U331" s="591"/>
      <c r="V331" s="598"/>
      <c r="W331" s="592"/>
      <c r="X331" s="592"/>
      <c r="Y331" s="592"/>
      <c r="Z331" s="592"/>
      <c r="AA331" s="592"/>
      <c r="AB331" s="601"/>
      <c r="AC331" s="601"/>
      <c r="AD331" s="602"/>
      <c r="AE331" s="601"/>
      <c r="AF331" s="601"/>
      <c r="AG331" s="605"/>
      <c r="AH331" s="605"/>
      <c r="AI331" s="605"/>
      <c r="AJ331" s="605"/>
      <c r="AK331" s="656"/>
      <c r="AL331" s="605"/>
      <c r="AM331" s="605"/>
      <c r="AN331" s="605"/>
      <c r="AO331" s="605"/>
      <c r="AP331" s="605"/>
      <c r="AQ331" s="605"/>
      <c r="AR331" s="605"/>
      <c r="AS331" s="605"/>
      <c r="AT331" s="645"/>
      <c r="AU331" s="645"/>
      <c r="AV331" s="605"/>
      <c r="AW331" s="673"/>
      <c r="AX331" s="605"/>
      <c r="AY331" s="605"/>
      <c r="AZ331" s="645"/>
      <c r="BA331" s="645"/>
      <c r="BB331" s="605"/>
    </row>
    <row r="332" spans="1:54" ht="29.1" customHeight="1" thickBot="1" x14ac:dyDescent="0.3">
      <c r="A332" s="597"/>
      <c r="B332" s="592"/>
      <c r="C332" s="598"/>
      <c r="D332" s="592"/>
      <c r="E332" s="598"/>
      <c r="F332" s="591"/>
      <c r="G332" s="591"/>
      <c r="H332" s="599"/>
      <c r="I332" s="600"/>
      <c r="J332" s="600"/>
      <c r="K332" s="600"/>
      <c r="L332" s="592"/>
      <c r="M332" s="592"/>
      <c r="N332" s="592"/>
      <c r="O332" s="592"/>
      <c r="P332" s="591"/>
      <c r="Q332" s="592"/>
      <c r="R332" s="592"/>
      <c r="S332" s="592"/>
      <c r="T332" s="592"/>
      <c r="U332" s="591"/>
      <c r="V332" s="598"/>
      <c r="W332" s="592"/>
      <c r="X332" s="592"/>
      <c r="Y332" s="592"/>
      <c r="Z332" s="592"/>
      <c r="AA332" s="592"/>
      <c r="AB332" s="601"/>
      <c r="AC332" s="601"/>
      <c r="AD332" s="602"/>
      <c r="AE332" s="601"/>
      <c r="AF332" s="601"/>
      <c r="AG332" s="605"/>
      <c r="AH332" s="605"/>
      <c r="AI332" s="605"/>
      <c r="AJ332" s="605"/>
      <c r="AK332" s="656"/>
      <c r="AL332" s="605"/>
      <c r="AM332" s="605"/>
      <c r="AN332" s="605"/>
      <c r="AO332" s="605"/>
      <c r="AP332" s="605"/>
      <c r="AQ332" s="605"/>
      <c r="AR332" s="605"/>
      <c r="AS332" s="605"/>
      <c r="AT332" s="645"/>
      <c r="AU332" s="645"/>
      <c r="AV332" s="605"/>
      <c r="AW332" s="673"/>
      <c r="AX332" s="605"/>
      <c r="AY332" s="605"/>
      <c r="AZ332" s="645"/>
      <c r="BA332" s="645"/>
      <c r="BB332" s="605"/>
    </row>
    <row r="333" spans="1:54" ht="29.1" customHeight="1" thickBot="1" x14ac:dyDescent="0.3">
      <c r="A333" s="597"/>
      <c r="B333" s="592"/>
      <c r="C333" s="598"/>
      <c r="D333" s="592"/>
      <c r="E333" s="598"/>
      <c r="F333" s="591"/>
      <c r="G333" s="591"/>
      <c r="H333" s="599"/>
      <c r="I333" s="600"/>
      <c r="J333" s="600"/>
      <c r="K333" s="600"/>
      <c r="L333" s="592"/>
      <c r="M333" s="592"/>
      <c r="N333" s="592"/>
      <c r="O333" s="592"/>
      <c r="P333" s="591"/>
      <c r="Q333" s="592"/>
      <c r="R333" s="592"/>
      <c r="S333" s="592"/>
      <c r="T333" s="592"/>
      <c r="U333" s="591"/>
      <c r="V333" s="598"/>
      <c r="W333" s="592"/>
      <c r="X333" s="592"/>
      <c r="Y333" s="592"/>
      <c r="Z333" s="592"/>
      <c r="AA333" s="592"/>
      <c r="AB333" s="601"/>
      <c r="AC333" s="601"/>
      <c r="AD333" s="602"/>
      <c r="AE333" s="601"/>
      <c r="AF333" s="601"/>
      <c r="AG333" s="605"/>
      <c r="AH333" s="605"/>
      <c r="AI333" s="605"/>
      <c r="AJ333" s="605"/>
      <c r="AK333" s="656"/>
      <c r="AL333" s="605"/>
      <c r="AM333" s="605"/>
      <c r="AN333" s="605"/>
      <c r="AO333" s="605"/>
      <c r="AP333" s="605"/>
      <c r="AQ333" s="605"/>
      <c r="AR333" s="605"/>
      <c r="AS333" s="605"/>
      <c r="AT333" s="645"/>
      <c r="AU333" s="645"/>
      <c r="AV333" s="605"/>
      <c r="AW333" s="673"/>
      <c r="AX333" s="605"/>
      <c r="AY333" s="605"/>
      <c r="AZ333" s="645"/>
      <c r="BA333" s="645"/>
      <c r="BB333" s="605"/>
    </row>
    <row r="334" spans="1:54" ht="29.1" customHeight="1" thickBot="1" x14ac:dyDescent="0.3">
      <c r="A334" s="597"/>
      <c r="B334" s="592"/>
      <c r="C334" s="598"/>
      <c r="D334" s="592"/>
      <c r="E334" s="598"/>
      <c r="F334" s="591"/>
      <c r="G334" s="591"/>
      <c r="H334" s="599"/>
      <c r="I334" s="600"/>
      <c r="J334" s="600"/>
      <c r="K334" s="600"/>
      <c r="L334" s="592"/>
      <c r="M334" s="592"/>
      <c r="N334" s="592"/>
      <c r="O334" s="592"/>
      <c r="P334" s="591"/>
      <c r="Q334" s="592"/>
      <c r="R334" s="592"/>
      <c r="S334" s="592"/>
      <c r="T334" s="592"/>
      <c r="U334" s="591"/>
      <c r="V334" s="598"/>
      <c r="W334" s="592"/>
      <c r="X334" s="592"/>
      <c r="Y334" s="592"/>
      <c r="Z334" s="592"/>
      <c r="AA334" s="592"/>
      <c r="AB334" s="601"/>
      <c r="AC334" s="601"/>
      <c r="AD334" s="602"/>
      <c r="AE334" s="601"/>
      <c r="AF334" s="601"/>
      <c r="AG334" s="605"/>
      <c r="AH334" s="605"/>
      <c r="AI334" s="605"/>
      <c r="AJ334" s="605"/>
      <c r="AK334" s="656"/>
      <c r="AL334" s="605"/>
      <c r="AM334" s="605"/>
      <c r="AN334" s="605"/>
      <c r="AO334" s="605"/>
      <c r="AP334" s="605"/>
      <c r="AQ334" s="605"/>
      <c r="AR334" s="605"/>
      <c r="AS334" s="605"/>
      <c r="AT334" s="645"/>
      <c r="AU334" s="645"/>
      <c r="AV334" s="605"/>
      <c r="AW334" s="673"/>
      <c r="AX334" s="605"/>
      <c r="AY334" s="605"/>
      <c r="AZ334" s="645"/>
      <c r="BA334" s="645"/>
      <c r="BB334" s="605"/>
    </row>
    <row r="335" spans="1:54" ht="29.1" customHeight="1" thickBot="1" x14ac:dyDescent="0.3">
      <c r="A335" s="597"/>
      <c r="B335" s="592"/>
      <c r="C335" s="598"/>
      <c r="D335" s="592"/>
      <c r="E335" s="598"/>
      <c r="F335" s="591"/>
      <c r="G335" s="591"/>
      <c r="H335" s="599"/>
      <c r="I335" s="600"/>
      <c r="J335" s="600"/>
      <c r="K335" s="600"/>
      <c r="L335" s="592"/>
      <c r="M335" s="592"/>
      <c r="N335" s="592"/>
      <c r="O335" s="592"/>
      <c r="P335" s="591"/>
      <c r="Q335" s="592"/>
      <c r="R335" s="592"/>
      <c r="S335" s="592"/>
      <c r="T335" s="592"/>
      <c r="U335" s="591"/>
      <c r="V335" s="598"/>
      <c r="W335" s="592"/>
      <c r="X335" s="592"/>
      <c r="Y335" s="592"/>
      <c r="Z335" s="592"/>
      <c r="AA335" s="592"/>
      <c r="AB335" s="601"/>
      <c r="AC335" s="601"/>
      <c r="AD335" s="602"/>
      <c r="AE335" s="601"/>
      <c r="AF335" s="601"/>
      <c r="AG335" s="605"/>
      <c r="AH335" s="605"/>
      <c r="AI335" s="605"/>
      <c r="AJ335" s="605"/>
      <c r="AK335" s="656"/>
      <c r="AL335" s="605"/>
      <c r="AM335" s="605"/>
      <c r="AN335" s="605"/>
      <c r="AO335" s="605"/>
      <c r="AP335" s="605"/>
      <c r="AQ335" s="605"/>
      <c r="AR335" s="605"/>
      <c r="AS335" s="605"/>
      <c r="AT335" s="645"/>
      <c r="AU335" s="645"/>
      <c r="AV335" s="605"/>
      <c r="AW335" s="673"/>
      <c r="AX335" s="605"/>
      <c r="AY335" s="605"/>
      <c r="AZ335" s="645"/>
      <c r="BA335" s="645"/>
      <c r="BB335" s="605"/>
    </row>
    <row r="336" spans="1:54" ht="29.1" customHeight="1" thickBot="1" x14ac:dyDescent="0.3">
      <c r="A336" s="597"/>
      <c r="B336" s="592"/>
      <c r="C336" s="598"/>
      <c r="D336" s="592"/>
      <c r="E336" s="598"/>
      <c r="F336" s="591"/>
      <c r="G336" s="591"/>
      <c r="H336" s="599"/>
      <c r="I336" s="600"/>
      <c r="J336" s="600"/>
      <c r="K336" s="600"/>
      <c r="L336" s="592"/>
      <c r="M336" s="592"/>
      <c r="N336" s="592"/>
      <c r="O336" s="592"/>
      <c r="P336" s="591"/>
      <c r="Q336" s="592"/>
      <c r="R336" s="592"/>
      <c r="S336" s="592"/>
      <c r="T336" s="592"/>
      <c r="U336" s="591"/>
      <c r="V336" s="598"/>
      <c r="W336" s="592"/>
      <c r="X336" s="592"/>
      <c r="Y336" s="592"/>
      <c r="Z336" s="592"/>
      <c r="AA336" s="592"/>
      <c r="AB336" s="601"/>
      <c r="AC336" s="601"/>
      <c r="AD336" s="602"/>
      <c r="AE336" s="601"/>
      <c r="AF336" s="601"/>
      <c r="AG336" s="605"/>
      <c r="AH336" s="605"/>
      <c r="AI336" s="605"/>
      <c r="AJ336" s="605"/>
      <c r="AK336" s="656"/>
      <c r="AL336" s="605"/>
      <c r="AM336" s="605"/>
      <c r="AN336" s="605"/>
      <c r="AO336" s="605"/>
      <c r="AP336" s="605"/>
      <c r="AQ336" s="605"/>
      <c r="AR336" s="605"/>
      <c r="AS336" s="605"/>
      <c r="AT336" s="645"/>
      <c r="AU336" s="645"/>
      <c r="AV336" s="605"/>
      <c r="AW336" s="673"/>
      <c r="AX336" s="605"/>
      <c r="AY336" s="605"/>
      <c r="AZ336" s="645"/>
      <c r="BA336" s="645"/>
      <c r="BB336" s="605"/>
    </row>
    <row r="337" spans="1:54" ht="29.1" customHeight="1" thickBot="1" x14ac:dyDescent="0.3">
      <c r="A337" s="597"/>
      <c r="B337" s="592"/>
      <c r="C337" s="598"/>
      <c r="D337" s="592"/>
      <c r="E337" s="598"/>
      <c r="F337" s="591"/>
      <c r="G337" s="591"/>
      <c r="H337" s="599"/>
      <c r="I337" s="600"/>
      <c r="J337" s="600"/>
      <c r="K337" s="600"/>
      <c r="L337" s="592"/>
      <c r="M337" s="592"/>
      <c r="N337" s="592"/>
      <c r="O337" s="592"/>
      <c r="P337" s="591"/>
      <c r="Q337" s="592"/>
      <c r="R337" s="592"/>
      <c r="S337" s="592"/>
      <c r="T337" s="592"/>
      <c r="U337" s="591"/>
      <c r="V337" s="598"/>
      <c r="W337" s="592"/>
      <c r="X337" s="592"/>
      <c r="Y337" s="592"/>
      <c r="Z337" s="592"/>
      <c r="AA337" s="592"/>
      <c r="AB337" s="601"/>
      <c r="AC337" s="601"/>
      <c r="AD337" s="602"/>
      <c r="AE337" s="601"/>
      <c r="AF337" s="601"/>
      <c r="AG337" s="605"/>
      <c r="AH337" s="605"/>
      <c r="AI337" s="605"/>
      <c r="AJ337" s="605"/>
      <c r="AK337" s="656"/>
      <c r="AL337" s="605"/>
      <c r="AM337" s="605"/>
      <c r="AN337" s="605"/>
      <c r="AO337" s="605"/>
      <c r="AP337" s="605"/>
      <c r="AQ337" s="605"/>
      <c r="AR337" s="605"/>
      <c r="AS337" s="605"/>
      <c r="AT337" s="645"/>
      <c r="AU337" s="645"/>
      <c r="AV337" s="605"/>
      <c r="AW337" s="673"/>
      <c r="AX337" s="605"/>
      <c r="AY337" s="605"/>
      <c r="AZ337" s="645"/>
      <c r="BA337" s="645"/>
      <c r="BB337" s="605"/>
    </row>
    <row r="338" spans="1:54" ht="29.1" customHeight="1" thickBot="1" x14ac:dyDescent="0.3">
      <c r="A338" s="597"/>
      <c r="B338" s="592"/>
      <c r="C338" s="598"/>
      <c r="D338" s="592"/>
      <c r="E338" s="598"/>
      <c r="F338" s="591"/>
      <c r="G338" s="591"/>
      <c r="H338" s="599"/>
      <c r="I338" s="600"/>
      <c r="J338" s="600"/>
      <c r="K338" s="600"/>
      <c r="L338" s="592"/>
      <c r="M338" s="592"/>
      <c r="N338" s="592"/>
      <c r="O338" s="592"/>
      <c r="P338" s="591"/>
      <c r="Q338" s="592"/>
      <c r="R338" s="592"/>
      <c r="S338" s="592"/>
      <c r="T338" s="592"/>
      <c r="U338" s="591"/>
      <c r="V338" s="598"/>
      <c r="W338" s="592"/>
      <c r="X338" s="592"/>
      <c r="Y338" s="592"/>
      <c r="Z338" s="592"/>
      <c r="AA338" s="592"/>
      <c r="AB338" s="601"/>
      <c r="AC338" s="601"/>
      <c r="AD338" s="602"/>
      <c r="AE338" s="601"/>
      <c r="AF338" s="601"/>
      <c r="AG338" s="605"/>
      <c r="AH338" s="605"/>
      <c r="AI338" s="605"/>
      <c r="AJ338" s="605"/>
      <c r="AK338" s="656"/>
      <c r="AL338" s="605"/>
      <c r="AM338" s="605"/>
      <c r="AN338" s="605"/>
      <c r="AO338" s="605"/>
      <c r="AP338" s="605"/>
      <c r="AQ338" s="605"/>
      <c r="AR338" s="605"/>
      <c r="AS338" s="605"/>
      <c r="AT338" s="645"/>
      <c r="AU338" s="645"/>
      <c r="AV338" s="605"/>
      <c r="AW338" s="673"/>
      <c r="AX338" s="605"/>
      <c r="AY338" s="605"/>
      <c r="AZ338" s="645"/>
      <c r="BA338" s="645"/>
      <c r="BB338" s="605"/>
    </row>
    <row r="339" spans="1:54" ht="29.1" customHeight="1" thickBot="1" x14ac:dyDescent="0.3">
      <c r="A339" s="597"/>
      <c r="B339" s="592"/>
      <c r="C339" s="598"/>
      <c r="D339" s="592"/>
      <c r="E339" s="598"/>
      <c r="F339" s="591"/>
      <c r="G339" s="591"/>
      <c r="H339" s="599"/>
      <c r="I339" s="600"/>
      <c r="J339" s="600"/>
      <c r="K339" s="600"/>
      <c r="L339" s="592"/>
      <c r="M339" s="592"/>
      <c r="N339" s="592"/>
      <c r="O339" s="592"/>
      <c r="P339" s="591"/>
      <c r="Q339" s="592"/>
      <c r="R339" s="592"/>
      <c r="S339" s="592"/>
      <c r="T339" s="592"/>
      <c r="U339" s="591"/>
      <c r="V339" s="598"/>
      <c r="W339" s="592"/>
      <c r="X339" s="592"/>
      <c r="Y339" s="592"/>
      <c r="Z339" s="592"/>
      <c r="AA339" s="592"/>
      <c r="AB339" s="601"/>
      <c r="AC339" s="601"/>
      <c r="AD339" s="602"/>
      <c r="AE339" s="601"/>
      <c r="AF339" s="601"/>
      <c r="AG339" s="605"/>
      <c r="AH339" s="605"/>
      <c r="AI339" s="605"/>
      <c r="AJ339" s="605"/>
      <c r="AK339" s="656"/>
      <c r="AL339" s="605"/>
      <c r="AM339" s="605"/>
      <c r="AN339" s="605"/>
      <c r="AO339" s="605"/>
      <c r="AP339" s="605"/>
      <c r="AQ339" s="605"/>
      <c r="AR339" s="605"/>
      <c r="AS339" s="605"/>
      <c r="AT339" s="645"/>
      <c r="AU339" s="645"/>
      <c r="AV339" s="605"/>
      <c r="AW339" s="673"/>
      <c r="AX339" s="605"/>
      <c r="AY339" s="605"/>
      <c r="AZ339" s="645"/>
      <c r="BA339" s="645"/>
      <c r="BB339" s="605"/>
    </row>
    <row r="340" spans="1:54" ht="29.1" customHeight="1" thickBot="1" x14ac:dyDescent="0.3">
      <c r="A340" s="597"/>
      <c r="B340" s="592"/>
      <c r="C340" s="598"/>
      <c r="D340" s="592"/>
      <c r="E340" s="598"/>
      <c r="F340" s="591"/>
      <c r="G340" s="591"/>
      <c r="H340" s="599"/>
      <c r="I340" s="600"/>
      <c r="J340" s="600"/>
      <c r="K340" s="600"/>
      <c r="L340" s="592"/>
      <c r="M340" s="592"/>
      <c r="N340" s="592"/>
      <c r="O340" s="592"/>
      <c r="P340" s="591"/>
      <c r="Q340" s="592"/>
      <c r="R340" s="592"/>
      <c r="S340" s="592"/>
      <c r="T340" s="592"/>
      <c r="U340" s="591"/>
      <c r="V340" s="598"/>
      <c r="W340" s="592"/>
      <c r="X340" s="592"/>
      <c r="Y340" s="592"/>
      <c r="Z340" s="592"/>
      <c r="AA340" s="592"/>
      <c r="AB340" s="601"/>
      <c r="AC340" s="601"/>
      <c r="AD340" s="602"/>
      <c r="AE340" s="601"/>
      <c r="AF340" s="601"/>
      <c r="AG340" s="605"/>
      <c r="AH340" s="605"/>
      <c r="AI340" s="605"/>
      <c r="AJ340" s="605"/>
      <c r="AK340" s="656"/>
      <c r="AL340" s="605"/>
      <c r="AM340" s="605"/>
      <c r="AN340" s="605"/>
      <c r="AO340" s="605"/>
      <c r="AP340" s="605"/>
      <c r="AQ340" s="605"/>
      <c r="AR340" s="605"/>
      <c r="AS340" s="605"/>
      <c r="AT340" s="645"/>
      <c r="AU340" s="645"/>
      <c r="AV340" s="605"/>
      <c r="AW340" s="673"/>
      <c r="AX340" s="605"/>
      <c r="AY340" s="605"/>
      <c r="AZ340" s="645"/>
      <c r="BA340" s="645"/>
      <c r="BB340" s="605"/>
    </row>
    <row r="341" spans="1:54" ht="29.1" customHeight="1" thickBot="1" x14ac:dyDescent="0.3">
      <c r="A341" s="597"/>
      <c r="B341" s="592"/>
      <c r="C341" s="598"/>
      <c r="D341" s="592"/>
      <c r="E341" s="598"/>
      <c r="F341" s="591"/>
      <c r="G341" s="591"/>
      <c r="H341" s="599"/>
      <c r="I341" s="600"/>
      <c r="J341" s="600"/>
      <c r="K341" s="600"/>
      <c r="L341" s="592"/>
      <c r="M341" s="592"/>
      <c r="N341" s="592"/>
      <c r="O341" s="592"/>
      <c r="P341" s="591"/>
      <c r="Q341" s="592"/>
      <c r="R341" s="592"/>
      <c r="S341" s="592"/>
      <c r="T341" s="592"/>
      <c r="U341" s="591"/>
      <c r="V341" s="598"/>
      <c r="W341" s="592"/>
      <c r="X341" s="592"/>
      <c r="Y341" s="592"/>
      <c r="Z341" s="592"/>
      <c r="AA341" s="592"/>
      <c r="AB341" s="601"/>
      <c r="AC341" s="601"/>
      <c r="AD341" s="602"/>
      <c r="AE341" s="601"/>
      <c r="AF341" s="601"/>
      <c r="AG341" s="605"/>
      <c r="AH341" s="605"/>
      <c r="AI341" s="605"/>
      <c r="AJ341" s="605"/>
      <c r="AK341" s="656"/>
      <c r="AL341" s="605"/>
      <c r="AM341" s="605"/>
      <c r="AN341" s="605"/>
      <c r="AO341" s="605"/>
      <c r="AP341" s="605"/>
      <c r="AQ341" s="605"/>
      <c r="AR341" s="605"/>
      <c r="AS341" s="605"/>
      <c r="AT341" s="645"/>
      <c r="AU341" s="645"/>
      <c r="AV341" s="605"/>
      <c r="AW341" s="673"/>
      <c r="AX341" s="605"/>
      <c r="AY341" s="605"/>
      <c r="AZ341" s="645"/>
      <c r="BA341" s="645"/>
      <c r="BB341" s="605"/>
    </row>
    <row r="342" spans="1:54" ht="29.1" customHeight="1" thickBot="1" x14ac:dyDescent="0.3">
      <c r="A342" s="597"/>
      <c r="B342" s="592"/>
      <c r="C342" s="598"/>
      <c r="D342" s="592"/>
      <c r="E342" s="598"/>
      <c r="F342" s="591"/>
      <c r="G342" s="591"/>
      <c r="H342" s="599"/>
      <c r="I342" s="600"/>
      <c r="J342" s="600"/>
      <c r="K342" s="600"/>
      <c r="L342" s="592"/>
      <c r="M342" s="592"/>
      <c r="N342" s="592"/>
      <c r="O342" s="592"/>
      <c r="P342" s="591"/>
      <c r="Q342" s="592"/>
      <c r="R342" s="592"/>
      <c r="S342" s="592"/>
      <c r="T342" s="592"/>
      <c r="U342" s="591"/>
      <c r="V342" s="598"/>
      <c r="W342" s="592"/>
      <c r="X342" s="592"/>
      <c r="Y342" s="592"/>
      <c r="Z342" s="592"/>
      <c r="AA342" s="592"/>
      <c r="AB342" s="601"/>
      <c r="AC342" s="601"/>
      <c r="AD342" s="602"/>
      <c r="AE342" s="601"/>
      <c r="AF342" s="601"/>
      <c r="AG342" s="605"/>
      <c r="AH342" s="605"/>
      <c r="AI342" s="605"/>
      <c r="AJ342" s="605"/>
      <c r="AK342" s="656"/>
      <c r="AL342" s="605"/>
      <c r="AM342" s="605"/>
      <c r="AN342" s="605"/>
      <c r="AO342" s="605"/>
      <c r="AP342" s="605"/>
      <c r="AQ342" s="605"/>
      <c r="AR342" s="605"/>
      <c r="AS342" s="605"/>
      <c r="AT342" s="645"/>
      <c r="AU342" s="645"/>
      <c r="AV342" s="605"/>
      <c r="AW342" s="673"/>
      <c r="AX342" s="605"/>
      <c r="AY342" s="605"/>
      <c r="AZ342" s="645"/>
      <c r="BA342" s="645"/>
      <c r="BB342" s="605"/>
    </row>
    <row r="343" spans="1:54" ht="29.1" customHeight="1" thickBot="1" x14ac:dyDescent="0.3">
      <c r="A343" s="597"/>
      <c r="B343" s="592"/>
      <c r="C343" s="598"/>
      <c r="D343" s="592"/>
      <c r="E343" s="598"/>
      <c r="F343" s="591"/>
      <c r="G343" s="591"/>
      <c r="H343" s="599"/>
      <c r="I343" s="600"/>
      <c r="J343" s="600"/>
      <c r="K343" s="600"/>
      <c r="L343" s="592"/>
      <c r="M343" s="592"/>
      <c r="N343" s="592"/>
      <c r="O343" s="592"/>
      <c r="P343" s="591"/>
      <c r="Q343" s="592"/>
      <c r="R343" s="592"/>
      <c r="S343" s="592"/>
      <c r="T343" s="592"/>
      <c r="U343" s="591"/>
      <c r="V343" s="598"/>
      <c r="W343" s="592"/>
      <c r="X343" s="592"/>
      <c r="Y343" s="592"/>
      <c r="Z343" s="592"/>
      <c r="AA343" s="592"/>
      <c r="AB343" s="601"/>
      <c r="AC343" s="601"/>
      <c r="AD343" s="602"/>
      <c r="AE343" s="601"/>
      <c r="AF343" s="601"/>
      <c r="AG343" s="605"/>
      <c r="AH343" s="605"/>
      <c r="AI343" s="605"/>
      <c r="AJ343" s="605"/>
      <c r="AK343" s="656"/>
      <c r="AL343" s="605"/>
      <c r="AM343" s="605"/>
      <c r="AN343" s="605"/>
      <c r="AO343" s="605"/>
      <c r="AP343" s="605"/>
      <c r="AQ343" s="605"/>
      <c r="AR343" s="605"/>
      <c r="AS343" s="605"/>
      <c r="AT343" s="645"/>
      <c r="AU343" s="645"/>
      <c r="AV343" s="605"/>
      <c r="AW343" s="673"/>
      <c r="AX343" s="605"/>
      <c r="AY343" s="605"/>
      <c r="AZ343" s="645"/>
      <c r="BA343" s="645"/>
      <c r="BB343" s="605"/>
    </row>
    <row r="344" spans="1:54" ht="29.1" customHeight="1" thickBot="1" x14ac:dyDescent="0.3">
      <c r="A344" s="597"/>
      <c r="B344" s="592"/>
      <c r="C344" s="598"/>
      <c r="D344" s="592"/>
      <c r="E344" s="598"/>
      <c r="F344" s="591"/>
      <c r="G344" s="591"/>
      <c r="H344" s="599"/>
      <c r="I344" s="600"/>
      <c r="J344" s="600"/>
      <c r="K344" s="600"/>
      <c r="L344" s="592"/>
      <c r="M344" s="592"/>
      <c r="N344" s="592"/>
      <c r="O344" s="592"/>
      <c r="P344" s="591"/>
      <c r="Q344" s="592"/>
      <c r="R344" s="592"/>
      <c r="S344" s="592"/>
      <c r="T344" s="592"/>
      <c r="U344" s="591"/>
      <c r="V344" s="598"/>
      <c r="W344" s="592"/>
      <c r="X344" s="592"/>
      <c r="Y344" s="592"/>
      <c r="Z344" s="592"/>
      <c r="AA344" s="592"/>
      <c r="AB344" s="601"/>
      <c r="AC344" s="601"/>
      <c r="AD344" s="602"/>
      <c r="AE344" s="601"/>
      <c r="AF344" s="601"/>
      <c r="AG344" s="605"/>
      <c r="AH344" s="605"/>
      <c r="AI344" s="605"/>
      <c r="AJ344" s="605"/>
      <c r="AK344" s="656"/>
      <c r="AL344" s="605"/>
      <c r="AM344" s="605"/>
      <c r="AN344" s="605"/>
      <c r="AO344" s="605"/>
      <c r="AP344" s="605"/>
      <c r="AQ344" s="605"/>
      <c r="AR344" s="605"/>
      <c r="AS344" s="605"/>
      <c r="AT344" s="645"/>
      <c r="AU344" s="645"/>
      <c r="AV344" s="605"/>
      <c r="AW344" s="673"/>
      <c r="AX344" s="605"/>
      <c r="AY344" s="605"/>
      <c r="AZ344" s="645"/>
      <c r="BA344" s="645"/>
      <c r="BB344" s="605"/>
    </row>
    <row r="345" spans="1:54" ht="29.1" customHeight="1" thickBot="1" x14ac:dyDescent="0.3">
      <c r="A345" s="597"/>
      <c r="B345" s="592"/>
      <c r="C345" s="598"/>
      <c r="D345" s="592"/>
      <c r="E345" s="598"/>
      <c r="F345" s="591"/>
      <c r="G345" s="591"/>
      <c r="H345" s="599"/>
      <c r="I345" s="600"/>
      <c r="J345" s="600"/>
      <c r="K345" s="600"/>
      <c r="L345" s="592"/>
      <c r="M345" s="592"/>
      <c r="N345" s="592"/>
      <c r="O345" s="592"/>
      <c r="P345" s="591"/>
      <c r="Q345" s="592"/>
      <c r="R345" s="592"/>
      <c r="S345" s="592"/>
      <c r="T345" s="592"/>
      <c r="U345" s="591"/>
      <c r="V345" s="598"/>
      <c r="W345" s="592"/>
      <c r="X345" s="592"/>
      <c r="Y345" s="592"/>
      <c r="Z345" s="592"/>
      <c r="AA345" s="592"/>
      <c r="AB345" s="601"/>
      <c r="AC345" s="601"/>
      <c r="AD345" s="602"/>
      <c r="AE345" s="601"/>
      <c r="AF345" s="601"/>
      <c r="AG345" s="605"/>
      <c r="AH345" s="605"/>
      <c r="AI345" s="605"/>
      <c r="AJ345" s="605"/>
      <c r="AK345" s="656"/>
      <c r="AL345" s="605"/>
      <c r="AM345" s="605"/>
      <c r="AN345" s="605"/>
      <c r="AO345" s="605"/>
      <c r="AP345" s="605"/>
      <c r="AQ345" s="605"/>
      <c r="AR345" s="605"/>
      <c r="AS345" s="605"/>
      <c r="AT345" s="645"/>
      <c r="AU345" s="645"/>
      <c r="AV345" s="605"/>
      <c r="AW345" s="673"/>
      <c r="AX345" s="605"/>
      <c r="AY345" s="605"/>
      <c r="AZ345" s="645"/>
      <c r="BA345" s="645"/>
      <c r="BB345" s="605"/>
    </row>
    <row r="346" spans="1:54" ht="29.1" customHeight="1" thickBot="1" x14ac:dyDescent="0.3">
      <c r="A346" s="597"/>
      <c r="B346" s="592"/>
      <c r="C346" s="598"/>
      <c r="D346" s="592"/>
      <c r="E346" s="598"/>
      <c r="F346" s="591"/>
      <c r="G346" s="591"/>
      <c r="H346" s="599"/>
      <c r="I346" s="600"/>
      <c r="J346" s="600"/>
      <c r="K346" s="600"/>
      <c r="L346" s="592"/>
      <c r="M346" s="592"/>
      <c r="N346" s="592"/>
      <c r="O346" s="592"/>
      <c r="P346" s="591"/>
      <c r="Q346" s="592"/>
      <c r="R346" s="592"/>
      <c r="S346" s="592"/>
      <c r="T346" s="592"/>
      <c r="U346" s="591"/>
      <c r="V346" s="598"/>
      <c r="W346" s="592"/>
      <c r="X346" s="592"/>
      <c r="Y346" s="592"/>
      <c r="Z346" s="592"/>
      <c r="AA346" s="592"/>
      <c r="AB346" s="601"/>
      <c r="AC346" s="601"/>
      <c r="AD346" s="602"/>
      <c r="AE346" s="601"/>
      <c r="AF346" s="601"/>
      <c r="AG346" s="605"/>
      <c r="AH346" s="605"/>
      <c r="AI346" s="605"/>
      <c r="AJ346" s="605"/>
      <c r="AK346" s="656"/>
      <c r="AL346" s="605"/>
      <c r="AM346" s="605"/>
      <c r="AN346" s="605"/>
      <c r="AO346" s="605"/>
      <c r="AP346" s="605"/>
      <c r="AQ346" s="605"/>
      <c r="AR346" s="605"/>
      <c r="AS346" s="605"/>
      <c r="AT346" s="645"/>
      <c r="AU346" s="645"/>
      <c r="AV346" s="605"/>
      <c r="AW346" s="673"/>
      <c r="AX346" s="605"/>
      <c r="AY346" s="605"/>
      <c r="AZ346" s="645"/>
      <c r="BA346" s="645"/>
      <c r="BB346" s="605"/>
    </row>
    <row r="347" spans="1:54" ht="29.1" customHeight="1" thickBot="1" x14ac:dyDescent="0.3">
      <c r="A347" s="597"/>
      <c r="B347" s="592"/>
      <c r="C347" s="598"/>
      <c r="D347" s="592"/>
      <c r="E347" s="598"/>
      <c r="F347" s="591"/>
      <c r="G347" s="591"/>
      <c r="H347" s="599"/>
      <c r="I347" s="600"/>
      <c r="J347" s="600"/>
      <c r="K347" s="600"/>
      <c r="L347" s="592"/>
      <c r="M347" s="592"/>
      <c r="N347" s="592"/>
      <c r="O347" s="592"/>
      <c r="P347" s="591"/>
      <c r="Q347" s="592"/>
      <c r="R347" s="592"/>
      <c r="S347" s="592"/>
      <c r="T347" s="592"/>
      <c r="U347" s="591"/>
      <c r="V347" s="598"/>
      <c r="W347" s="592"/>
      <c r="X347" s="592"/>
      <c r="Y347" s="592"/>
      <c r="Z347" s="592"/>
      <c r="AA347" s="592"/>
      <c r="AB347" s="601"/>
      <c r="AC347" s="601"/>
      <c r="AD347" s="602"/>
      <c r="AE347" s="601"/>
      <c r="AF347" s="601"/>
      <c r="AG347" s="605"/>
      <c r="AH347" s="605"/>
      <c r="AI347" s="605"/>
      <c r="AJ347" s="605"/>
      <c r="AK347" s="656"/>
      <c r="AL347" s="605"/>
      <c r="AM347" s="605"/>
      <c r="AN347" s="605"/>
      <c r="AO347" s="605"/>
      <c r="AP347" s="605"/>
      <c r="AQ347" s="605"/>
      <c r="AR347" s="605"/>
      <c r="AS347" s="605"/>
      <c r="AT347" s="645"/>
      <c r="AU347" s="645"/>
      <c r="AV347" s="605"/>
      <c r="AW347" s="673"/>
      <c r="AX347" s="605"/>
      <c r="AY347" s="605"/>
      <c r="AZ347" s="645"/>
      <c r="BA347" s="645"/>
      <c r="BB347" s="605"/>
    </row>
    <row r="348" spans="1:54" ht="29.1" customHeight="1" thickBot="1" x14ac:dyDescent="0.3">
      <c r="A348" s="597"/>
      <c r="B348" s="592"/>
      <c r="C348" s="598"/>
      <c r="D348" s="592"/>
      <c r="E348" s="598"/>
      <c r="F348" s="591"/>
      <c r="G348" s="591"/>
      <c r="H348" s="599"/>
      <c r="I348" s="600"/>
      <c r="J348" s="600"/>
      <c r="K348" s="600"/>
      <c r="L348" s="592"/>
      <c r="M348" s="592"/>
      <c r="N348" s="592"/>
      <c r="O348" s="592"/>
      <c r="P348" s="591"/>
      <c r="Q348" s="592"/>
      <c r="R348" s="592"/>
      <c r="S348" s="592"/>
      <c r="T348" s="592"/>
      <c r="U348" s="591"/>
      <c r="V348" s="598"/>
      <c r="W348" s="592"/>
      <c r="X348" s="592"/>
      <c r="Y348" s="592"/>
      <c r="Z348" s="592"/>
      <c r="AA348" s="592"/>
      <c r="AB348" s="601"/>
      <c r="AC348" s="601"/>
      <c r="AD348" s="602"/>
      <c r="AE348" s="601"/>
      <c r="AF348" s="601"/>
      <c r="AG348" s="605"/>
      <c r="AH348" s="605"/>
      <c r="AI348" s="605"/>
      <c r="AJ348" s="605"/>
      <c r="AK348" s="656"/>
      <c r="AL348" s="605"/>
      <c r="AM348" s="605"/>
      <c r="AN348" s="605"/>
      <c r="AO348" s="605"/>
      <c r="AP348" s="605"/>
      <c r="AQ348" s="605"/>
      <c r="AR348" s="605"/>
      <c r="AS348" s="605"/>
      <c r="AT348" s="645"/>
      <c r="AU348" s="645"/>
      <c r="AV348" s="605"/>
      <c r="AW348" s="673"/>
      <c r="AX348" s="605"/>
      <c r="AY348" s="605"/>
      <c r="AZ348" s="645"/>
      <c r="BA348" s="645"/>
      <c r="BB348" s="605"/>
    </row>
    <row r="349" spans="1:54" ht="29.1" customHeight="1" thickBot="1" x14ac:dyDescent="0.3">
      <c r="A349" s="597"/>
      <c r="B349" s="592"/>
      <c r="C349" s="598"/>
      <c r="D349" s="592"/>
      <c r="E349" s="598"/>
      <c r="F349" s="591"/>
      <c r="G349" s="591"/>
      <c r="H349" s="599"/>
      <c r="I349" s="600"/>
      <c r="J349" s="600"/>
      <c r="K349" s="600"/>
      <c r="L349" s="592"/>
      <c r="M349" s="592"/>
      <c r="N349" s="592"/>
      <c r="O349" s="592"/>
      <c r="P349" s="591"/>
      <c r="Q349" s="592"/>
      <c r="R349" s="592"/>
      <c r="S349" s="592"/>
      <c r="T349" s="592"/>
      <c r="U349" s="591"/>
      <c r="V349" s="598"/>
      <c r="W349" s="592"/>
      <c r="X349" s="592"/>
      <c r="Y349" s="592"/>
      <c r="Z349" s="592"/>
      <c r="AA349" s="592"/>
      <c r="AB349" s="601"/>
      <c r="AC349" s="601"/>
      <c r="AD349" s="602"/>
      <c r="AE349" s="601"/>
      <c r="AF349" s="601"/>
      <c r="AG349" s="605"/>
      <c r="AH349" s="605"/>
      <c r="AI349" s="605"/>
      <c r="AJ349" s="605"/>
      <c r="AK349" s="656"/>
      <c r="AL349" s="605"/>
      <c r="AM349" s="605"/>
      <c r="AN349" s="605"/>
      <c r="AO349" s="605"/>
      <c r="AP349" s="605"/>
      <c r="AQ349" s="605"/>
      <c r="AR349" s="605"/>
      <c r="AS349" s="605"/>
      <c r="AT349" s="645"/>
      <c r="AU349" s="645"/>
      <c r="AV349" s="605"/>
      <c r="AW349" s="673"/>
      <c r="AX349" s="605"/>
      <c r="AY349" s="605"/>
      <c r="AZ349" s="645"/>
      <c r="BA349" s="645"/>
      <c r="BB349" s="605"/>
    </row>
    <row r="350" spans="1:54" ht="29.1" customHeight="1" thickBot="1" x14ac:dyDescent="0.3">
      <c r="A350" s="597"/>
      <c r="B350" s="592"/>
      <c r="C350" s="598"/>
      <c r="D350" s="592"/>
      <c r="E350" s="598"/>
      <c r="F350" s="591"/>
      <c r="G350" s="591"/>
      <c r="H350" s="599"/>
      <c r="I350" s="600"/>
      <c r="J350" s="600"/>
      <c r="K350" s="600"/>
      <c r="L350" s="592"/>
      <c r="M350" s="592"/>
      <c r="N350" s="592"/>
      <c r="O350" s="592"/>
      <c r="P350" s="591"/>
      <c r="Q350" s="592"/>
      <c r="R350" s="592"/>
      <c r="S350" s="592"/>
      <c r="T350" s="592"/>
      <c r="U350" s="591"/>
      <c r="V350" s="598"/>
      <c r="W350" s="592"/>
      <c r="X350" s="592"/>
      <c r="Y350" s="592"/>
      <c r="Z350" s="592"/>
      <c r="AA350" s="592"/>
      <c r="AB350" s="601"/>
      <c r="AC350" s="601"/>
      <c r="AD350" s="602"/>
      <c r="AE350" s="601"/>
      <c r="AF350" s="601"/>
      <c r="AG350" s="605"/>
      <c r="AH350" s="605"/>
      <c r="AI350" s="605"/>
      <c r="AJ350" s="605"/>
      <c r="AK350" s="656"/>
      <c r="AL350" s="605"/>
      <c r="AM350" s="605"/>
      <c r="AN350" s="605"/>
      <c r="AO350" s="605"/>
      <c r="AP350" s="605"/>
      <c r="AQ350" s="605"/>
      <c r="AR350" s="605"/>
      <c r="AS350" s="605"/>
      <c r="AT350" s="645"/>
      <c r="AU350" s="645"/>
      <c r="AV350" s="605"/>
      <c r="AW350" s="673"/>
      <c r="AX350" s="605"/>
      <c r="AY350" s="605"/>
      <c r="AZ350" s="645"/>
      <c r="BA350" s="645"/>
      <c r="BB350" s="605"/>
    </row>
    <row r="351" spans="1:54" ht="29.1" customHeight="1" thickBot="1" x14ac:dyDescent="0.3">
      <c r="A351" s="597"/>
      <c r="B351" s="592"/>
      <c r="C351" s="598"/>
      <c r="D351" s="592"/>
      <c r="E351" s="598"/>
      <c r="F351" s="591"/>
      <c r="G351" s="591"/>
      <c r="H351" s="599"/>
      <c r="I351" s="600"/>
      <c r="J351" s="600"/>
      <c r="K351" s="600"/>
      <c r="L351" s="592"/>
      <c r="M351" s="592"/>
      <c r="N351" s="592"/>
      <c r="O351" s="592"/>
      <c r="P351" s="591"/>
      <c r="Q351" s="592"/>
      <c r="R351" s="592"/>
      <c r="S351" s="592"/>
      <c r="T351" s="592"/>
      <c r="U351" s="591"/>
      <c r="V351" s="598"/>
      <c r="W351" s="592"/>
      <c r="X351" s="592"/>
      <c r="Y351" s="592"/>
      <c r="Z351" s="592"/>
      <c r="AA351" s="592"/>
      <c r="AB351" s="601"/>
      <c r="AC351" s="601"/>
      <c r="AD351" s="602"/>
      <c r="AE351" s="601"/>
      <c r="AF351" s="601"/>
      <c r="AG351" s="605"/>
      <c r="AH351" s="605"/>
      <c r="AI351" s="605"/>
      <c r="AJ351" s="605"/>
      <c r="AK351" s="656"/>
      <c r="AL351" s="605"/>
      <c r="AM351" s="605"/>
      <c r="AN351" s="605"/>
      <c r="AO351" s="605"/>
      <c r="AP351" s="605"/>
      <c r="AQ351" s="605"/>
      <c r="AR351" s="605"/>
      <c r="AS351" s="605"/>
      <c r="AT351" s="645"/>
      <c r="AU351" s="645"/>
      <c r="AV351" s="605"/>
      <c r="AW351" s="673"/>
      <c r="AX351" s="605"/>
      <c r="AY351" s="605"/>
      <c r="AZ351" s="645"/>
      <c r="BA351" s="645"/>
      <c r="BB351" s="605"/>
    </row>
    <row r="352" spans="1:54" ht="29.1" customHeight="1" thickBot="1" x14ac:dyDescent="0.3">
      <c r="A352" s="597"/>
      <c r="B352" s="592"/>
      <c r="C352" s="598"/>
      <c r="D352" s="592"/>
      <c r="E352" s="598"/>
      <c r="F352" s="591"/>
      <c r="G352" s="591"/>
      <c r="H352" s="599"/>
      <c r="I352" s="600"/>
      <c r="J352" s="600"/>
      <c r="K352" s="600"/>
      <c r="L352" s="592"/>
      <c r="M352" s="592"/>
      <c r="N352" s="592"/>
      <c r="O352" s="592"/>
      <c r="P352" s="591"/>
      <c r="Q352" s="592"/>
      <c r="R352" s="592"/>
      <c r="S352" s="592"/>
      <c r="T352" s="592"/>
      <c r="U352" s="591"/>
      <c r="V352" s="598"/>
      <c r="W352" s="592"/>
      <c r="X352" s="592"/>
      <c r="Y352" s="592"/>
      <c r="Z352" s="592"/>
      <c r="AA352" s="592"/>
      <c r="AB352" s="601"/>
      <c r="AC352" s="601"/>
      <c r="AD352" s="602"/>
      <c r="AE352" s="601"/>
      <c r="AF352" s="601"/>
      <c r="AG352" s="605"/>
      <c r="AH352" s="605"/>
      <c r="AI352" s="605"/>
      <c r="AJ352" s="605"/>
      <c r="AK352" s="656"/>
      <c r="AL352" s="605"/>
      <c r="AM352" s="605"/>
      <c r="AN352" s="605"/>
      <c r="AO352" s="605"/>
      <c r="AP352" s="605"/>
      <c r="AQ352" s="605"/>
      <c r="AR352" s="605"/>
      <c r="AS352" s="605"/>
      <c r="AT352" s="645"/>
      <c r="AU352" s="645"/>
      <c r="AV352" s="605"/>
      <c r="AW352" s="673"/>
      <c r="AX352" s="605"/>
      <c r="AY352" s="605"/>
      <c r="AZ352" s="645"/>
      <c r="BA352" s="645"/>
      <c r="BB352" s="605"/>
    </row>
    <row r="353" spans="1:54" ht="29.1" customHeight="1" thickBot="1" x14ac:dyDescent="0.3">
      <c r="A353" s="597"/>
      <c r="B353" s="592"/>
      <c r="C353" s="598"/>
      <c r="D353" s="592"/>
      <c r="E353" s="598"/>
      <c r="F353" s="591"/>
      <c r="G353" s="591"/>
      <c r="H353" s="599"/>
      <c r="I353" s="600"/>
      <c r="J353" s="600"/>
      <c r="K353" s="600"/>
      <c r="L353" s="592"/>
      <c r="M353" s="592"/>
      <c r="N353" s="592"/>
      <c r="O353" s="592"/>
      <c r="P353" s="591"/>
      <c r="Q353" s="592"/>
      <c r="R353" s="592"/>
      <c r="S353" s="592"/>
      <c r="T353" s="592"/>
      <c r="U353" s="591"/>
      <c r="V353" s="598"/>
      <c r="W353" s="592"/>
      <c r="X353" s="592"/>
      <c r="Y353" s="592"/>
      <c r="Z353" s="592"/>
      <c r="AA353" s="592"/>
      <c r="AB353" s="601"/>
      <c r="AC353" s="601"/>
      <c r="AD353" s="602"/>
      <c r="AE353" s="601"/>
      <c r="AF353" s="601"/>
      <c r="AG353" s="605"/>
      <c r="AH353" s="605"/>
      <c r="AI353" s="605"/>
      <c r="AJ353" s="605"/>
      <c r="AK353" s="656"/>
      <c r="AL353" s="605"/>
      <c r="AM353" s="605"/>
      <c r="AN353" s="605"/>
      <c r="AO353" s="605"/>
      <c r="AP353" s="605"/>
      <c r="AQ353" s="605"/>
      <c r="AR353" s="605"/>
      <c r="AS353" s="605"/>
      <c r="AT353" s="645"/>
      <c r="AU353" s="645"/>
      <c r="AV353" s="605"/>
      <c r="AW353" s="673"/>
      <c r="AX353" s="605"/>
      <c r="AY353" s="605"/>
      <c r="AZ353" s="645"/>
      <c r="BA353" s="645"/>
      <c r="BB353" s="605"/>
    </row>
    <row r="354" spans="1:54" ht="29.1" customHeight="1" thickBot="1" x14ac:dyDescent="0.3">
      <c r="A354" s="597"/>
      <c r="B354" s="592"/>
      <c r="C354" s="598"/>
      <c r="D354" s="592"/>
      <c r="E354" s="598"/>
      <c r="F354" s="591"/>
      <c r="G354" s="591"/>
      <c r="H354" s="599"/>
      <c r="I354" s="600"/>
      <c r="J354" s="600"/>
      <c r="K354" s="600"/>
      <c r="L354" s="592"/>
      <c r="M354" s="592"/>
      <c r="N354" s="592"/>
      <c r="O354" s="592"/>
      <c r="P354" s="591"/>
      <c r="Q354" s="592"/>
      <c r="R354" s="592"/>
      <c r="S354" s="592"/>
      <c r="T354" s="592"/>
      <c r="U354" s="591"/>
      <c r="V354" s="598"/>
      <c r="W354" s="592"/>
      <c r="X354" s="592"/>
      <c r="Y354" s="592"/>
      <c r="Z354" s="592"/>
      <c r="AA354" s="592"/>
      <c r="AB354" s="601"/>
      <c r="AC354" s="601"/>
      <c r="AD354" s="602"/>
      <c r="AE354" s="601"/>
      <c r="AF354" s="601"/>
      <c r="AG354" s="605"/>
      <c r="AH354" s="605"/>
      <c r="AI354" s="605"/>
      <c r="AJ354" s="605"/>
      <c r="AK354" s="656"/>
      <c r="AL354" s="605"/>
      <c r="AM354" s="605"/>
      <c r="AN354" s="605"/>
      <c r="AO354" s="605"/>
      <c r="AP354" s="605"/>
      <c r="AQ354" s="605"/>
      <c r="AR354" s="605"/>
      <c r="AS354" s="605"/>
      <c r="AT354" s="645"/>
      <c r="AU354" s="645"/>
      <c r="AV354" s="605"/>
      <c r="AW354" s="673"/>
      <c r="AX354" s="605"/>
      <c r="AY354" s="605"/>
      <c r="AZ354" s="645"/>
      <c r="BA354" s="645"/>
      <c r="BB354" s="605"/>
    </row>
    <row r="355" spans="1:54" ht="29.1" customHeight="1" thickBot="1" x14ac:dyDescent="0.3">
      <c r="A355" s="597"/>
      <c r="B355" s="592"/>
      <c r="C355" s="598"/>
      <c r="D355" s="592"/>
      <c r="E355" s="598"/>
      <c r="F355" s="591"/>
      <c r="G355" s="591"/>
      <c r="H355" s="599"/>
      <c r="I355" s="600"/>
      <c r="J355" s="600"/>
      <c r="K355" s="600"/>
      <c r="L355" s="592"/>
      <c r="M355" s="592"/>
      <c r="N355" s="592"/>
      <c r="O355" s="592"/>
      <c r="P355" s="591"/>
      <c r="Q355" s="592"/>
      <c r="R355" s="592"/>
      <c r="S355" s="592"/>
      <c r="T355" s="592"/>
      <c r="U355" s="591"/>
      <c r="V355" s="598"/>
      <c r="W355" s="592"/>
      <c r="X355" s="592"/>
      <c r="Y355" s="592"/>
      <c r="Z355" s="592"/>
      <c r="AA355" s="592"/>
      <c r="AB355" s="601"/>
      <c r="AC355" s="601"/>
      <c r="AD355" s="602"/>
      <c r="AE355" s="601"/>
      <c r="AF355" s="601"/>
      <c r="AG355" s="605"/>
      <c r="AH355" s="605"/>
      <c r="AI355" s="605"/>
      <c r="AJ355" s="605"/>
      <c r="AK355" s="656"/>
      <c r="AL355" s="605"/>
      <c r="AM355" s="605"/>
      <c r="AN355" s="605"/>
      <c r="AO355" s="605"/>
      <c r="AP355" s="605"/>
      <c r="AQ355" s="605"/>
      <c r="AR355" s="605"/>
      <c r="AS355" s="605"/>
      <c r="AT355" s="645"/>
      <c r="AU355" s="645"/>
      <c r="AV355" s="605"/>
      <c r="AW355" s="673"/>
      <c r="AX355" s="605"/>
      <c r="AY355" s="605"/>
      <c r="AZ355" s="645"/>
      <c r="BA355" s="645"/>
      <c r="BB355" s="605"/>
    </row>
    <row r="356" spans="1:54" ht="29.1" customHeight="1" thickBot="1" x14ac:dyDescent="0.3">
      <c r="A356" s="597"/>
      <c r="B356" s="592"/>
      <c r="C356" s="598"/>
      <c r="D356" s="592"/>
      <c r="E356" s="598"/>
      <c r="F356" s="591"/>
      <c r="G356" s="591"/>
      <c r="H356" s="599"/>
      <c r="I356" s="600"/>
      <c r="J356" s="600"/>
      <c r="K356" s="600"/>
      <c r="L356" s="592"/>
      <c r="M356" s="592"/>
      <c r="N356" s="592"/>
      <c r="O356" s="592"/>
      <c r="P356" s="591"/>
      <c r="Q356" s="592"/>
      <c r="R356" s="592"/>
      <c r="S356" s="592"/>
      <c r="T356" s="592"/>
      <c r="U356" s="591"/>
      <c r="V356" s="598"/>
      <c r="W356" s="592"/>
      <c r="X356" s="592"/>
      <c r="Y356" s="592"/>
      <c r="Z356" s="592"/>
      <c r="AA356" s="592"/>
      <c r="AB356" s="601"/>
      <c r="AC356" s="601"/>
      <c r="AD356" s="602"/>
      <c r="AE356" s="601"/>
      <c r="AF356" s="601"/>
      <c r="AG356" s="605"/>
      <c r="AH356" s="605"/>
      <c r="AI356" s="605"/>
      <c r="AJ356" s="605"/>
      <c r="AK356" s="656"/>
      <c r="AL356" s="605"/>
      <c r="AM356" s="605"/>
      <c r="AN356" s="605"/>
      <c r="AO356" s="605"/>
      <c r="AP356" s="605"/>
      <c r="AQ356" s="605"/>
      <c r="AR356" s="605"/>
      <c r="AS356" s="605"/>
      <c r="AT356" s="645"/>
      <c r="AU356" s="645"/>
      <c r="AV356" s="605"/>
      <c r="AW356" s="673"/>
      <c r="AX356" s="605"/>
      <c r="AY356" s="605"/>
      <c r="AZ356" s="645"/>
      <c r="BA356" s="645"/>
      <c r="BB356" s="605"/>
    </row>
    <row r="357" spans="1:54" ht="29.1" customHeight="1" thickBot="1" x14ac:dyDescent="0.3">
      <c r="A357" s="597"/>
      <c r="B357" s="592"/>
      <c r="C357" s="598"/>
      <c r="D357" s="592"/>
      <c r="E357" s="598"/>
      <c r="F357" s="591"/>
      <c r="G357" s="591"/>
      <c r="H357" s="599"/>
      <c r="I357" s="600"/>
      <c r="J357" s="600"/>
      <c r="K357" s="600"/>
      <c r="L357" s="592"/>
      <c r="M357" s="592"/>
      <c r="N357" s="592"/>
      <c r="O357" s="592"/>
      <c r="P357" s="591"/>
      <c r="Q357" s="592"/>
      <c r="R357" s="592"/>
      <c r="S357" s="592"/>
      <c r="T357" s="592"/>
      <c r="U357" s="591"/>
      <c r="V357" s="598"/>
      <c r="W357" s="592"/>
      <c r="X357" s="592"/>
      <c r="Y357" s="592"/>
      <c r="Z357" s="592"/>
      <c r="AA357" s="592"/>
      <c r="AB357" s="601"/>
      <c r="AC357" s="601"/>
      <c r="AD357" s="602"/>
      <c r="AE357" s="601"/>
      <c r="AF357" s="601"/>
      <c r="AG357" s="605"/>
      <c r="AH357" s="605"/>
      <c r="AI357" s="605"/>
      <c r="AJ357" s="605"/>
      <c r="AK357" s="656"/>
      <c r="AL357" s="605"/>
      <c r="AM357" s="605"/>
      <c r="AN357" s="605"/>
      <c r="AO357" s="605"/>
      <c r="AP357" s="605"/>
      <c r="AQ357" s="605"/>
      <c r="AR357" s="605"/>
      <c r="AS357" s="605"/>
      <c r="AT357" s="645"/>
      <c r="AU357" s="645"/>
      <c r="AV357" s="605"/>
      <c r="AW357" s="673"/>
      <c r="AX357" s="605"/>
      <c r="AY357" s="605"/>
      <c r="AZ357" s="645"/>
      <c r="BA357" s="645"/>
      <c r="BB357" s="605"/>
    </row>
    <row r="358" spans="1:54" ht="29.1" customHeight="1" thickBot="1" x14ac:dyDescent="0.3">
      <c r="A358" s="597"/>
      <c r="B358" s="592"/>
      <c r="C358" s="598"/>
      <c r="D358" s="592"/>
      <c r="E358" s="598"/>
      <c r="F358" s="591"/>
      <c r="G358" s="591"/>
      <c r="H358" s="599"/>
      <c r="I358" s="600"/>
      <c r="J358" s="600"/>
      <c r="K358" s="600"/>
      <c r="L358" s="592"/>
      <c r="M358" s="592"/>
      <c r="N358" s="592"/>
      <c r="O358" s="592"/>
      <c r="P358" s="591"/>
      <c r="Q358" s="592"/>
      <c r="R358" s="592"/>
      <c r="S358" s="592"/>
      <c r="T358" s="592"/>
      <c r="U358" s="591"/>
      <c r="V358" s="598"/>
      <c r="W358" s="592"/>
      <c r="X358" s="592"/>
      <c r="Y358" s="592"/>
      <c r="Z358" s="592"/>
      <c r="AA358" s="592"/>
      <c r="AB358" s="601"/>
      <c r="AC358" s="601"/>
      <c r="AD358" s="602"/>
      <c r="AE358" s="601"/>
      <c r="AF358" s="601"/>
      <c r="AG358" s="605"/>
      <c r="AH358" s="605"/>
      <c r="AI358" s="605"/>
      <c r="AJ358" s="605"/>
      <c r="AK358" s="656"/>
      <c r="AL358" s="605"/>
      <c r="AM358" s="605"/>
      <c r="AN358" s="605"/>
      <c r="AO358" s="605"/>
      <c r="AP358" s="605"/>
      <c r="AQ358" s="605"/>
      <c r="AR358" s="605"/>
      <c r="AS358" s="605"/>
      <c r="AT358" s="645"/>
      <c r="AU358" s="645"/>
      <c r="AV358" s="605"/>
      <c r="AW358" s="673"/>
      <c r="AX358" s="605"/>
      <c r="AY358" s="605"/>
      <c r="AZ358" s="645"/>
      <c r="BA358" s="645"/>
      <c r="BB358" s="605"/>
    </row>
    <row r="359" spans="1:54" ht="29.1" customHeight="1" thickBot="1" x14ac:dyDescent="0.3">
      <c r="A359" s="597"/>
      <c r="B359" s="592"/>
      <c r="C359" s="598"/>
      <c r="D359" s="592"/>
      <c r="E359" s="598"/>
      <c r="F359" s="591"/>
      <c r="G359" s="591"/>
      <c r="H359" s="599"/>
      <c r="I359" s="600"/>
      <c r="J359" s="600"/>
      <c r="K359" s="600"/>
      <c r="L359" s="592"/>
      <c r="M359" s="592"/>
      <c r="N359" s="592"/>
      <c r="O359" s="592"/>
      <c r="P359" s="591"/>
      <c r="Q359" s="592"/>
      <c r="R359" s="592"/>
      <c r="S359" s="592"/>
      <c r="T359" s="592"/>
      <c r="U359" s="591"/>
      <c r="V359" s="598"/>
      <c r="W359" s="592"/>
      <c r="X359" s="592"/>
      <c r="Y359" s="592"/>
      <c r="Z359" s="592"/>
      <c r="AA359" s="592"/>
      <c r="AB359" s="601"/>
      <c r="AC359" s="601"/>
      <c r="AD359" s="602"/>
      <c r="AE359" s="601"/>
      <c r="AF359" s="601"/>
      <c r="AG359" s="605"/>
      <c r="AH359" s="605"/>
      <c r="AI359" s="605"/>
      <c r="AJ359" s="605"/>
      <c r="AK359" s="656"/>
      <c r="AL359" s="605"/>
      <c r="AM359" s="605"/>
      <c r="AN359" s="605"/>
      <c r="AO359" s="605"/>
      <c r="AP359" s="605"/>
      <c r="AQ359" s="605"/>
      <c r="AR359" s="605"/>
      <c r="AS359" s="605"/>
      <c r="AT359" s="645"/>
      <c r="AU359" s="645"/>
      <c r="AV359" s="605"/>
      <c r="AW359" s="673"/>
      <c r="AX359" s="605"/>
      <c r="AY359" s="605"/>
      <c r="AZ359" s="645"/>
      <c r="BA359" s="645"/>
      <c r="BB359" s="605"/>
    </row>
    <row r="360" spans="1:54" ht="29.1" customHeight="1" thickBot="1" x14ac:dyDescent="0.3">
      <c r="A360" s="597"/>
      <c r="B360" s="592"/>
      <c r="C360" s="598"/>
      <c r="D360" s="592"/>
      <c r="E360" s="598"/>
      <c r="F360" s="591"/>
      <c r="G360" s="591"/>
      <c r="H360" s="599"/>
      <c r="I360" s="600"/>
      <c r="J360" s="600"/>
      <c r="K360" s="600"/>
      <c r="L360" s="592"/>
      <c r="M360" s="592"/>
      <c r="N360" s="592"/>
      <c r="O360" s="592"/>
      <c r="P360" s="591"/>
      <c r="Q360" s="592"/>
      <c r="R360" s="592"/>
      <c r="S360" s="592"/>
      <c r="T360" s="592"/>
      <c r="U360" s="591"/>
      <c r="V360" s="598"/>
      <c r="W360" s="592"/>
      <c r="X360" s="592"/>
      <c r="Y360" s="592"/>
      <c r="Z360" s="592"/>
      <c r="AA360" s="592"/>
      <c r="AB360" s="601"/>
      <c r="AC360" s="601"/>
      <c r="AD360" s="602"/>
      <c r="AE360" s="601"/>
      <c r="AF360" s="601"/>
      <c r="AG360" s="605"/>
      <c r="AH360" s="605"/>
      <c r="AI360" s="605"/>
      <c r="AJ360" s="605"/>
      <c r="AK360" s="656"/>
      <c r="AL360" s="605"/>
      <c r="AM360" s="605"/>
      <c r="AN360" s="605"/>
      <c r="AO360" s="605"/>
      <c r="AP360" s="605"/>
      <c r="AQ360" s="605"/>
      <c r="AR360" s="605"/>
      <c r="AS360" s="605"/>
      <c r="AT360" s="645"/>
      <c r="AU360" s="645"/>
      <c r="AV360" s="605"/>
      <c r="AW360" s="673"/>
      <c r="AX360" s="605"/>
      <c r="AY360" s="605"/>
      <c r="AZ360" s="645"/>
      <c r="BA360" s="645"/>
      <c r="BB360" s="605"/>
    </row>
    <row r="361" spans="1:54" ht="29.1" customHeight="1" thickBot="1" x14ac:dyDescent="0.3">
      <c r="A361" s="597"/>
      <c r="B361" s="592"/>
      <c r="C361" s="598"/>
      <c r="D361" s="592"/>
      <c r="E361" s="598"/>
      <c r="F361" s="591"/>
      <c r="G361" s="591"/>
      <c r="H361" s="599"/>
      <c r="I361" s="600"/>
      <c r="J361" s="600"/>
      <c r="K361" s="600"/>
      <c r="L361" s="592"/>
      <c r="M361" s="592"/>
      <c r="N361" s="592"/>
      <c r="O361" s="592"/>
      <c r="P361" s="591"/>
      <c r="Q361" s="592"/>
      <c r="R361" s="592"/>
      <c r="S361" s="592"/>
      <c r="T361" s="592"/>
      <c r="U361" s="591"/>
      <c r="V361" s="598"/>
      <c r="W361" s="592"/>
      <c r="X361" s="592"/>
      <c r="Y361" s="592"/>
      <c r="Z361" s="592"/>
      <c r="AA361" s="592"/>
      <c r="AB361" s="601"/>
      <c r="AC361" s="601"/>
      <c r="AD361" s="602"/>
      <c r="AE361" s="601"/>
      <c r="AF361" s="601"/>
      <c r="AG361" s="605"/>
      <c r="AH361" s="605"/>
      <c r="AI361" s="605"/>
      <c r="AJ361" s="605"/>
      <c r="AK361" s="656"/>
      <c r="AL361" s="605"/>
      <c r="AM361" s="605"/>
      <c r="AN361" s="605"/>
      <c r="AO361" s="605"/>
      <c r="AP361" s="605"/>
      <c r="AQ361" s="605"/>
      <c r="AR361" s="605"/>
      <c r="AS361" s="605"/>
      <c r="AT361" s="645"/>
      <c r="AU361" s="645"/>
      <c r="AV361" s="605"/>
      <c r="AW361" s="673"/>
      <c r="AX361" s="605"/>
      <c r="AY361" s="605"/>
      <c r="AZ361" s="645"/>
      <c r="BA361" s="645"/>
      <c r="BB361" s="605"/>
    </row>
    <row r="362" spans="1:54" ht="29.1" customHeight="1" thickBot="1" x14ac:dyDescent="0.3">
      <c r="A362" s="597"/>
      <c r="B362" s="592"/>
      <c r="C362" s="598"/>
      <c r="D362" s="592"/>
      <c r="E362" s="598"/>
      <c r="F362" s="591"/>
      <c r="G362" s="591"/>
      <c r="H362" s="599"/>
      <c r="I362" s="600"/>
      <c r="J362" s="600"/>
      <c r="K362" s="600"/>
      <c r="L362" s="592"/>
      <c r="M362" s="592"/>
      <c r="N362" s="592"/>
      <c r="O362" s="592"/>
      <c r="P362" s="591"/>
      <c r="Q362" s="592"/>
      <c r="R362" s="592"/>
      <c r="S362" s="592"/>
      <c r="T362" s="592"/>
      <c r="U362" s="591"/>
      <c r="V362" s="598"/>
      <c r="W362" s="592"/>
      <c r="X362" s="592"/>
      <c r="Y362" s="592"/>
      <c r="Z362" s="592"/>
      <c r="AA362" s="592"/>
      <c r="AB362" s="601"/>
      <c r="AC362" s="601"/>
      <c r="AD362" s="602"/>
      <c r="AE362" s="601"/>
      <c r="AF362" s="601"/>
      <c r="AG362" s="605"/>
      <c r="AH362" s="605"/>
      <c r="AI362" s="605"/>
      <c r="AJ362" s="605"/>
      <c r="AK362" s="656"/>
      <c r="AL362" s="605"/>
      <c r="AM362" s="605"/>
      <c r="AN362" s="605"/>
      <c r="AO362" s="605"/>
      <c r="AP362" s="605"/>
      <c r="AQ362" s="605"/>
      <c r="AR362" s="605"/>
      <c r="AS362" s="605"/>
      <c r="AT362" s="645"/>
      <c r="AU362" s="645"/>
      <c r="AV362" s="605"/>
      <c r="AW362" s="673"/>
      <c r="AX362" s="605"/>
      <c r="AY362" s="605"/>
      <c r="AZ362" s="645"/>
      <c r="BA362" s="645"/>
      <c r="BB362" s="605"/>
    </row>
    <row r="363" spans="1:54" ht="29.1" customHeight="1" thickBot="1" x14ac:dyDescent="0.3">
      <c r="A363" s="597"/>
      <c r="B363" s="592"/>
      <c r="C363" s="598"/>
      <c r="D363" s="592"/>
      <c r="E363" s="598"/>
      <c r="F363" s="591"/>
      <c r="G363" s="591"/>
      <c r="H363" s="599"/>
      <c r="I363" s="600"/>
      <c r="J363" s="600"/>
      <c r="K363" s="600"/>
      <c r="L363" s="592"/>
      <c r="M363" s="592"/>
      <c r="N363" s="592"/>
      <c r="O363" s="592"/>
      <c r="P363" s="591"/>
      <c r="Q363" s="592"/>
      <c r="R363" s="592"/>
      <c r="S363" s="592"/>
      <c r="T363" s="592"/>
      <c r="U363" s="591"/>
      <c r="V363" s="598"/>
      <c r="W363" s="592"/>
      <c r="X363" s="592"/>
      <c r="Y363" s="592"/>
      <c r="Z363" s="592"/>
      <c r="AA363" s="592"/>
      <c r="AB363" s="601"/>
      <c r="AC363" s="601"/>
      <c r="AD363" s="602"/>
      <c r="AE363" s="601"/>
      <c r="AF363" s="601"/>
      <c r="AG363" s="605"/>
      <c r="AH363" s="605"/>
      <c r="AI363" s="605"/>
      <c r="AJ363" s="605"/>
      <c r="AK363" s="656"/>
      <c r="AL363" s="605"/>
      <c r="AM363" s="605"/>
      <c r="AN363" s="605"/>
      <c r="AO363" s="605"/>
      <c r="AP363" s="605"/>
      <c r="AQ363" s="605"/>
      <c r="AR363" s="605"/>
      <c r="AS363" s="605"/>
      <c r="AT363" s="645"/>
      <c r="AU363" s="645"/>
      <c r="AV363" s="605"/>
      <c r="AW363" s="673"/>
      <c r="AX363" s="605"/>
      <c r="AY363" s="605"/>
      <c r="AZ363" s="645"/>
      <c r="BA363" s="645"/>
      <c r="BB363" s="605"/>
    </row>
    <row r="364" spans="1:54" ht="29.1" customHeight="1" thickBot="1" x14ac:dyDescent="0.3">
      <c r="A364" s="597"/>
      <c r="B364" s="592"/>
      <c r="C364" s="598"/>
      <c r="D364" s="592"/>
      <c r="E364" s="598"/>
      <c r="F364" s="591"/>
      <c r="G364" s="591"/>
      <c r="H364" s="599"/>
      <c r="I364" s="600"/>
      <c r="J364" s="600"/>
      <c r="K364" s="600"/>
      <c r="L364" s="592"/>
      <c r="M364" s="592"/>
      <c r="N364" s="592"/>
      <c r="O364" s="592"/>
      <c r="P364" s="591"/>
      <c r="Q364" s="592"/>
      <c r="R364" s="592"/>
      <c r="S364" s="592"/>
      <c r="T364" s="592"/>
      <c r="U364" s="591"/>
      <c r="V364" s="598"/>
      <c r="W364" s="592"/>
      <c r="X364" s="592"/>
      <c r="Y364" s="592"/>
      <c r="Z364" s="592"/>
      <c r="AA364" s="592"/>
      <c r="AB364" s="601"/>
      <c r="AC364" s="601"/>
      <c r="AD364" s="602"/>
      <c r="AE364" s="601"/>
      <c r="AF364" s="601"/>
      <c r="AG364" s="605"/>
      <c r="AH364" s="605"/>
      <c r="AI364" s="605"/>
      <c r="AJ364" s="605"/>
      <c r="AK364" s="656"/>
      <c r="AL364" s="605"/>
      <c r="AM364" s="605"/>
      <c r="AN364" s="605"/>
      <c r="AO364" s="605"/>
      <c r="AP364" s="605"/>
      <c r="AQ364" s="605"/>
      <c r="AR364" s="605"/>
      <c r="AS364" s="605"/>
      <c r="AT364" s="645"/>
      <c r="AU364" s="645"/>
      <c r="AV364" s="605"/>
      <c r="AW364" s="673"/>
      <c r="AX364" s="605"/>
      <c r="AY364" s="605"/>
      <c r="AZ364" s="645"/>
      <c r="BA364" s="645"/>
      <c r="BB364" s="605"/>
    </row>
    <row r="365" spans="1:54" ht="29.1" customHeight="1" thickBot="1" x14ac:dyDescent="0.3">
      <c r="A365" s="597"/>
      <c r="B365" s="592"/>
      <c r="C365" s="598"/>
      <c r="D365" s="592"/>
      <c r="E365" s="598"/>
      <c r="F365" s="591"/>
      <c r="G365" s="591"/>
      <c r="H365" s="599"/>
      <c r="I365" s="600"/>
      <c r="J365" s="600"/>
      <c r="K365" s="600"/>
      <c r="L365" s="592"/>
      <c r="M365" s="592"/>
      <c r="N365" s="592"/>
      <c r="O365" s="592"/>
      <c r="P365" s="591"/>
      <c r="Q365" s="592"/>
      <c r="R365" s="592"/>
      <c r="S365" s="592"/>
      <c r="T365" s="592"/>
      <c r="U365" s="591"/>
      <c r="V365" s="598"/>
      <c r="W365" s="592"/>
      <c r="X365" s="592"/>
      <c r="Y365" s="592"/>
      <c r="Z365" s="592"/>
      <c r="AA365" s="592"/>
      <c r="AB365" s="601"/>
      <c r="AC365" s="601"/>
      <c r="AD365" s="602"/>
      <c r="AE365" s="601"/>
      <c r="AF365" s="601"/>
      <c r="AG365" s="605"/>
      <c r="AH365" s="605"/>
      <c r="AI365" s="605"/>
      <c r="AJ365" s="605"/>
      <c r="AK365" s="656"/>
      <c r="AL365" s="605"/>
      <c r="AM365" s="605"/>
      <c r="AN365" s="605"/>
      <c r="AO365" s="605"/>
      <c r="AP365" s="605"/>
      <c r="AQ365" s="605"/>
      <c r="AR365" s="605"/>
      <c r="AS365" s="605"/>
      <c r="AT365" s="645"/>
      <c r="AU365" s="645"/>
      <c r="AV365" s="605"/>
      <c r="AW365" s="673"/>
      <c r="AX365" s="605"/>
      <c r="AY365" s="605"/>
      <c r="AZ365" s="645"/>
      <c r="BA365" s="645"/>
      <c r="BB365" s="605"/>
    </row>
    <row r="366" spans="1:54" ht="29.1" customHeight="1" thickBot="1" x14ac:dyDescent="0.3">
      <c r="A366" s="597"/>
      <c r="B366" s="592"/>
      <c r="C366" s="598"/>
      <c r="D366" s="592"/>
      <c r="E366" s="598"/>
      <c r="F366" s="591"/>
      <c r="G366" s="591"/>
      <c r="H366" s="599"/>
      <c r="I366" s="600"/>
      <c r="J366" s="600"/>
      <c r="K366" s="600"/>
      <c r="L366" s="592"/>
      <c r="M366" s="592"/>
      <c r="N366" s="592"/>
      <c r="O366" s="592"/>
      <c r="P366" s="591"/>
      <c r="Q366" s="592"/>
      <c r="R366" s="592"/>
      <c r="S366" s="592"/>
      <c r="T366" s="592"/>
      <c r="U366" s="591"/>
      <c r="V366" s="598"/>
      <c r="W366" s="592"/>
      <c r="X366" s="592"/>
      <c r="Y366" s="592"/>
      <c r="Z366" s="592"/>
      <c r="AA366" s="592"/>
      <c r="AB366" s="601"/>
      <c r="AC366" s="601"/>
      <c r="AD366" s="602"/>
      <c r="AE366" s="601"/>
      <c r="AF366" s="601"/>
      <c r="AG366" s="605"/>
      <c r="AH366" s="605"/>
      <c r="AI366" s="605"/>
      <c r="AJ366" s="605"/>
      <c r="AK366" s="656"/>
      <c r="AL366" s="605"/>
      <c r="AM366" s="605"/>
      <c r="AN366" s="605"/>
      <c r="AO366" s="605"/>
      <c r="AP366" s="605"/>
      <c r="AQ366" s="605"/>
      <c r="AR366" s="605"/>
      <c r="AS366" s="605"/>
      <c r="AT366" s="645"/>
      <c r="AU366" s="645"/>
      <c r="AV366" s="605"/>
      <c r="AW366" s="673"/>
      <c r="AX366" s="605"/>
      <c r="AY366" s="605"/>
      <c r="AZ366" s="645"/>
      <c r="BA366" s="645"/>
      <c r="BB366" s="605"/>
    </row>
    <row r="367" spans="1:54" ht="29.1" customHeight="1" thickBot="1" x14ac:dyDescent="0.3">
      <c r="A367" s="597"/>
      <c r="B367" s="592"/>
      <c r="C367" s="598"/>
      <c r="D367" s="592"/>
      <c r="E367" s="598"/>
      <c r="F367" s="591"/>
      <c r="G367" s="591"/>
      <c r="H367" s="599"/>
      <c r="I367" s="600"/>
      <c r="J367" s="600"/>
      <c r="K367" s="600"/>
      <c r="L367" s="592"/>
      <c r="M367" s="592"/>
      <c r="N367" s="592"/>
      <c r="O367" s="592"/>
      <c r="P367" s="591"/>
      <c r="Q367" s="592"/>
      <c r="R367" s="592"/>
      <c r="S367" s="592"/>
      <c r="T367" s="592"/>
      <c r="U367" s="591"/>
      <c r="V367" s="598"/>
      <c r="W367" s="592"/>
      <c r="X367" s="592"/>
      <c r="Y367" s="592"/>
      <c r="Z367" s="592"/>
      <c r="AA367" s="592"/>
      <c r="AB367" s="601"/>
      <c r="AC367" s="601"/>
      <c r="AD367" s="602"/>
      <c r="AE367" s="601"/>
      <c r="AF367" s="601"/>
      <c r="AG367" s="605"/>
      <c r="AH367" s="605"/>
      <c r="AI367" s="605"/>
      <c r="AJ367" s="605"/>
      <c r="AK367" s="656"/>
      <c r="AL367" s="605"/>
      <c r="AM367" s="605"/>
      <c r="AN367" s="605"/>
      <c r="AO367" s="605"/>
      <c r="AP367" s="605"/>
      <c r="AQ367" s="605"/>
      <c r="AR367" s="605"/>
      <c r="AS367" s="605"/>
      <c r="AT367" s="645"/>
      <c r="AU367" s="645"/>
      <c r="AV367" s="605"/>
      <c r="AW367" s="673"/>
      <c r="AX367" s="605"/>
      <c r="AY367" s="605"/>
      <c r="AZ367" s="645"/>
      <c r="BA367" s="645"/>
      <c r="BB367" s="605"/>
    </row>
    <row r="368" spans="1:54" ht="29.1" customHeight="1" thickBot="1" x14ac:dyDescent="0.3">
      <c r="A368" s="597"/>
      <c r="B368" s="592"/>
      <c r="C368" s="598"/>
      <c r="D368" s="592"/>
      <c r="E368" s="598"/>
      <c r="F368" s="591"/>
      <c r="G368" s="591"/>
      <c r="H368" s="599"/>
      <c r="I368" s="600"/>
      <c r="J368" s="600"/>
      <c r="K368" s="600"/>
      <c r="L368" s="592"/>
      <c r="M368" s="592"/>
      <c r="N368" s="592"/>
      <c r="O368" s="592"/>
      <c r="P368" s="591"/>
      <c r="Q368" s="592"/>
      <c r="R368" s="592"/>
      <c r="S368" s="592"/>
      <c r="T368" s="592"/>
      <c r="U368" s="591"/>
      <c r="V368" s="598"/>
      <c r="W368" s="592"/>
      <c r="X368" s="592"/>
      <c r="Y368" s="592"/>
      <c r="Z368" s="592"/>
      <c r="AA368" s="592"/>
      <c r="AB368" s="601"/>
      <c r="AC368" s="601"/>
      <c r="AD368" s="602"/>
      <c r="AE368" s="601"/>
      <c r="AF368" s="601"/>
      <c r="AG368" s="605"/>
      <c r="AH368" s="605"/>
      <c r="AI368" s="605"/>
      <c r="AJ368" s="605"/>
      <c r="AK368" s="656"/>
      <c r="AL368" s="605"/>
      <c r="AM368" s="605"/>
      <c r="AN368" s="605"/>
      <c r="AO368" s="605"/>
      <c r="AP368" s="605"/>
      <c r="AQ368" s="605"/>
      <c r="AR368" s="605"/>
      <c r="AS368" s="605"/>
      <c r="AT368" s="645"/>
      <c r="AU368" s="645"/>
      <c r="AV368" s="605"/>
      <c r="AW368" s="673"/>
      <c r="AX368" s="605"/>
      <c r="AY368" s="605"/>
      <c r="AZ368" s="645"/>
      <c r="BA368" s="645"/>
      <c r="BB368" s="605"/>
    </row>
    <row r="369" spans="1:54" ht="29.1" customHeight="1" thickBot="1" x14ac:dyDescent="0.3">
      <c r="A369" s="597"/>
      <c r="B369" s="592"/>
      <c r="C369" s="598"/>
      <c r="D369" s="592"/>
      <c r="E369" s="598"/>
      <c r="F369" s="591"/>
      <c r="G369" s="591"/>
      <c r="H369" s="599"/>
      <c r="I369" s="600"/>
      <c r="J369" s="600"/>
      <c r="K369" s="600"/>
      <c r="L369" s="592"/>
      <c r="M369" s="592"/>
      <c r="N369" s="592"/>
      <c r="O369" s="592"/>
      <c r="P369" s="591"/>
      <c r="Q369" s="592"/>
      <c r="R369" s="592"/>
      <c r="S369" s="592"/>
      <c r="T369" s="592"/>
      <c r="U369" s="591"/>
      <c r="V369" s="598"/>
      <c r="W369" s="592"/>
      <c r="X369" s="592"/>
      <c r="Y369" s="592"/>
      <c r="Z369" s="592"/>
      <c r="AA369" s="592"/>
      <c r="AB369" s="601"/>
      <c r="AC369" s="601"/>
      <c r="AD369" s="602"/>
      <c r="AE369" s="601"/>
      <c r="AF369" s="601"/>
      <c r="AG369" s="605"/>
      <c r="AH369" s="605"/>
      <c r="AI369" s="605"/>
      <c r="AJ369" s="605"/>
      <c r="AK369" s="656"/>
      <c r="AL369" s="605"/>
      <c r="AM369" s="605"/>
      <c r="AN369" s="605"/>
      <c r="AO369" s="605"/>
      <c r="AP369" s="605"/>
      <c r="AQ369" s="605"/>
      <c r="AR369" s="605"/>
      <c r="AS369" s="605"/>
      <c r="AT369" s="645"/>
      <c r="AU369" s="645"/>
      <c r="AV369" s="605"/>
      <c r="AW369" s="673"/>
      <c r="AX369" s="605"/>
      <c r="AY369" s="605"/>
      <c r="AZ369" s="645"/>
      <c r="BA369" s="645"/>
      <c r="BB369" s="605"/>
    </row>
    <row r="370" spans="1:54" ht="29.1" customHeight="1" thickBot="1" x14ac:dyDescent="0.3">
      <c r="A370" s="597"/>
      <c r="B370" s="592"/>
      <c r="C370" s="598"/>
      <c r="D370" s="592"/>
      <c r="E370" s="598"/>
      <c r="F370" s="591"/>
      <c r="G370" s="591"/>
      <c r="H370" s="599"/>
      <c r="I370" s="600"/>
      <c r="J370" s="600"/>
      <c r="K370" s="600"/>
      <c r="L370" s="592"/>
      <c r="M370" s="592"/>
      <c r="N370" s="592"/>
      <c r="O370" s="592"/>
      <c r="P370" s="591"/>
      <c r="Q370" s="592"/>
      <c r="R370" s="592"/>
      <c r="S370" s="592"/>
      <c r="T370" s="592"/>
      <c r="U370" s="591"/>
      <c r="V370" s="598"/>
      <c r="W370" s="592"/>
      <c r="X370" s="592"/>
      <c r="Y370" s="592"/>
      <c r="Z370" s="592"/>
      <c r="AA370" s="592"/>
      <c r="AB370" s="601"/>
      <c r="AC370" s="601"/>
      <c r="AD370" s="602"/>
      <c r="AE370" s="601"/>
      <c r="AF370" s="601"/>
      <c r="AG370" s="605"/>
      <c r="AH370" s="605"/>
      <c r="AI370" s="605"/>
      <c r="AJ370" s="605"/>
      <c r="AK370" s="656"/>
      <c r="AL370" s="605"/>
      <c r="AM370" s="605"/>
      <c r="AN370" s="605"/>
      <c r="AO370" s="605"/>
      <c r="AP370" s="605"/>
      <c r="AQ370" s="605"/>
      <c r="AR370" s="605"/>
      <c r="AS370" s="605"/>
      <c r="AT370" s="645"/>
      <c r="AU370" s="645"/>
      <c r="AV370" s="605"/>
      <c r="AW370" s="673"/>
      <c r="AX370" s="605"/>
      <c r="AY370" s="605"/>
      <c r="AZ370" s="645"/>
      <c r="BA370" s="645"/>
      <c r="BB370" s="605"/>
    </row>
    <row r="371" spans="1:54" ht="29.1" customHeight="1" thickBot="1" x14ac:dyDescent="0.3">
      <c r="A371" s="597"/>
      <c r="B371" s="592"/>
      <c r="C371" s="598"/>
      <c r="D371" s="592"/>
      <c r="E371" s="598"/>
      <c r="F371" s="591"/>
      <c r="G371" s="591"/>
      <c r="H371" s="599"/>
      <c r="I371" s="600"/>
      <c r="J371" s="600"/>
      <c r="K371" s="600"/>
      <c r="L371" s="592"/>
      <c r="M371" s="592"/>
      <c r="N371" s="592"/>
      <c r="O371" s="592"/>
      <c r="P371" s="591"/>
      <c r="Q371" s="592"/>
      <c r="R371" s="592"/>
      <c r="S371" s="592"/>
      <c r="T371" s="592"/>
      <c r="U371" s="591"/>
      <c r="V371" s="598"/>
      <c r="W371" s="592"/>
      <c r="X371" s="592"/>
      <c r="Y371" s="592"/>
      <c r="Z371" s="592"/>
      <c r="AA371" s="592"/>
      <c r="AB371" s="601"/>
      <c r="AC371" s="601"/>
      <c r="AD371" s="602"/>
      <c r="AE371" s="601"/>
      <c r="AF371" s="601"/>
      <c r="AG371" s="605"/>
      <c r="AH371" s="605"/>
      <c r="AI371" s="605"/>
      <c r="AJ371" s="605"/>
      <c r="AK371" s="656"/>
      <c r="AL371" s="605"/>
      <c r="AM371" s="605"/>
      <c r="AN371" s="605"/>
      <c r="AO371" s="605"/>
      <c r="AP371" s="605"/>
      <c r="AQ371" s="605"/>
      <c r="AR371" s="605"/>
      <c r="AS371" s="605"/>
      <c r="AT371" s="645"/>
      <c r="AU371" s="645"/>
      <c r="AV371" s="605"/>
      <c r="AW371" s="673"/>
      <c r="AX371" s="605"/>
      <c r="AY371" s="605"/>
      <c r="AZ371" s="645"/>
      <c r="BA371" s="645"/>
      <c r="BB371" s="605"/>
    </row>
    <row r="372" spans="1:54" ht="29.1" customHeight="1" thickBot="1" x14ac:dyDescent="0.3">
      <c r="A372" s="597"/>
      <c r="B372" s="592"/>
      <c r="C372" s="598"/>
      <c r="D372" s="592"/>
      <c r="E372" s="598"/>
      <c r="F372" s="591"/>
      <c r="G372" s="591"/>
      <c r="H372" s="599"/>
      <c r="I372" s="600"/>
      <c r="J372" s="600"/>
      <c r="K372" s="600"/>
      <c r="L372" s="592"/>
      <c r="M372" s="592"/>
      <c r="N372" s="592"/>
      <c r="O372" s="592"/>
      <c r="P372" s="591"/>
      <c r="Q372" s="592"/>
      <c r="R372" s="592"/>
      <c r="S372" s="592"/>
      <c r="T372" s="592"/>
      <c r="U372" s="591"/>
      <c r="V372" s="598"/>
      <c r="W372" s="592"/>
      <c r="X372" s="592"/>
      <c r="Y372" s="592"/>
      <c r="Z372" s="592"/>
      <c r="AA372" s="592"/>
      <c r="AB372" s="601"/>
      <c r="AC372" s="601"/>
      <c r="AD372" s="602"/>
      <c r="AE372" s="601"/>
      <c r="AF372" s="601"/>
      <c r="AG372" s="605"/>
      <c r="AH372" s="605"/>
      <c r="AI372" s="605"/>
      <c r="AJ372" s="605"/>
      <c r="AK372" s="656"/>
      <c r="AL372" s="605"/>
      <c r="AM372" s="605"/>
      <c r="AN372" s="605"/>
      <c r="AO372" s="605"/>
      <c r="AP372" s="605"/>
      <c r="AQ372" s="605"/>
      <c r="AR372" s="605"/>
      <c r="AS372" s="605"/>
      <c r="AT372" s="645"/>
      <c r="AU372" s="645"/>
      <c r="AV372" s="605"/>
      <c r="AW372" s="673"/>
      <c r="AX372" s="605"/>
      <c r="AY372" s="605"/>
      <c r="AZ372" s="645"/>
      <c r="BA372" s="645"/>
      <c r="BB372" s="605"/>
    </row>
    <row r="373" spans="1:54" ht="29.1" customHeight="1" thickBot="1" x14ac:dyDescent="0.3">
      <c r="A373" s="597"/>
      <c r="B373" s="592"/>
      <c r="C373" s="598"/>
      <c r="D373" s="592"/>
      <c r="E373" s="598"/>
      <c r="F373" s="591"/>
      <c r="G373" s="591"/>
      <c r="H373" s="599"/>
      <c r="I373" s="600"/>
      <c r="J373" s="600"/>
      <c r="K373" s="600"/>
      <c r="L373" s="592"/>
      <c r="M373" s="592"/>
      <c r="N373" s="592"/>
      <c r="O373" s="592"/>
      <c r="P373" s="591"/>
      <c r="Q373" s="592"/>
      <c r="R373" s="592"/>
      <c r="S373" s="592"/>
      <c r="T373" s="592"/>
      <c r="U373" s="591"/>
      <c r="V373" s="598"/>
      <c r="W373" s="592"/>
      <c r="X373" s="592"/>
      <c r="Y373" s="592"/>
      <c r="Z373" s="592"/>
      <c r="AA373" s="592"/>
      <c r="AB373" s="601"/>
      <c r="AC373" s="601"/>
      <c r="AD373" s="602"/>
      <c r="AE373" s="601"/>
      <c r="AF373" s="601"/>
      <c r="AG373" s="605"/>
      <c r="AH373" s="605"/>
      <c r="AI373" s="605"/>
      <c r="AJ373" s="605"/>
      <c r="AK373" s="656"/>
      <c r="AL373" s="605"/>
      <c r="AM373" s="605"/>
      <c r="AN373" s="605"/>
      <c r="AO373" s="605"/>
      <c r="AP373" s="605"/>
      <c r="AQ373" s="605"/>
      <c r="AR373" s="605"/>
      <c r="AS373" s="605"/>
      <c r="AT373" s="645"/>
      <c r="AU373" s="645"/>
      <c r="AV373" s="605"/>
      <c r="AW373" s="673"/>
      <c r="AX373" s="605"/>
      <c r="AY373" s="605"/>
      <c r="AZ373" s="645"/>
      <c r="BA373" s="645"/>
      <c r="BB373" s="605"/>
    </row>
    <row r="374" spans="1:54" ht="29.1" customHeight="1" thickBot="1" x14ac:dyDescent="0.3">
      <c r="A374" s="597"/>
      <c r="B374" s="592"/>
      <c r="C374" s="598"/>
      <c r="D374" s="592"/>
      <c r="E374" s="598"/>
      <c r="F374" s="591"/>
      <c r="G374" s="591"/>
      <c r="H374" s="599"/>
      <c r="I374" s="600"/>
      <c r="J374" s="600"/>
      <c r="K374" s="600"/>
      <c r="L374" s="592"/>
      <c r="M374" s="592"/>
      <c r="N374" s="592"/>
      <c r="O374" s="592"/>
      <c r="P374" s="591"/>
      <c r="Q374" s="592"/>
      <c r="R374" s="592"/>
      <c r="S374" s="592"/>
      <c r="T374" s="592"/>
      <c r="U374" s="591"/>
      <c r="V374" s="598"/>
      <c r="W374" s="592"/>
      <c r="X374" s="592"/>
      <c r="Y374" s="592"/>
      <c r="Z374" s="592"/>
      <c r="AA374" s="592"/>
      <c r="AB374" s="601"/>
      <c r="AC374" s="601"/>
      <c r="AD374" s="602"/>
      <c r="AE374" s="601"/>
      <c r="AF374" s="601"/>
      <c r="AG374" s="605"/>
      <c r="AH374" s="605"/>
      <c r="AI374" s="605"/>
      <c r="AJ374" s="605"/>
      <c r="AK374" s="656"/>
      <c r="AL374" s="605"/>
      <c r="AM374" s="605"/>
      <c r="AN374" s="605"/>
      <c r="AO374" s="605"/>
      <c r="AP374" s="605"/>
      <c r="AQ374" s="605"/>
      <c r="AR374" s="605"/>
      <c r="AS374" s="605"/>
      <c r="AT374" s="645"/>
      <c r="AU374" s="645"/>
      <c r="AV374" s="605"/>
      <c r="AW374" s="673"/>
      <c r="AX374" s="605"/>
      <c r="AY374" s="605"/>
      <c r="AZ374" s="645"/>
      <c r="BA374" s="645"/>
      <c r="BB374" s="605"/>
    </row>
    <row r="375" spans="1:54" ht="29.1" customHeight="1" thickBot="1" x14ac:dyDescent="0.3">
      <c r="A375" s="597"/>
      <c r="B375" s="592"/>
      <c r="C375" s="598"/>
      <c r="D375" s="592"/>
      <c r="E375" s="598"/>
      <c r="F375" s="591"/>
      <c r="G375" s="591"/>
      <c r="H375" s="599"/>
      <c r="I375" s="600"/>
      <c r="J375" s="600"/>
      <c r="K375" s="600"/>
      <c r="L375" s="592"/>
      <c r="M375" s="592"/>
      <c r="N375" s="592"/>
      <c r="O375" s="592"/>
      <c r="P375" s="591"/>
      <c r="Q375" s="592"/>
      <c r="R375" s="592"/>
      <c r="S375" s="592"/>
      <c r="T375" s="592"/>
      <c r="U375" s="591"/>
      <c r="V375" s="598"/>
      <c r="W375" s="592"/>
      <c r="X375" s="592"/>
      <c r="Y375" s="592"/>
      <c r="Z375" s="592"/>
      <c r="AA375" s="592"/>
      <c r="AB375" s="601"/>
      <c r="AC375" s="601"/>
      <c r="AD375" s="602"/>
      <c r="AE375" s="601"/>
      <c r="AF375" s="601"/>
      <c r="AG375" s="605"/>
      <c r="AH375" s="605"/>
      <c r="AI375" s="605"/>
      <c r="AJ375" s="605"/>
      <c r="AK375" s="656"/>
      <c r="AL375" s="605"/>
      <c r="AM375" s="605"/>
      <c r="AN375" s="605"/>
      <c r="AO375" s="605"/>
      <c r="AP375" s="605"/>
      <c r="AQ375" s="605"/>
      <c r="AR375" s="605"/>
      <c r="AS375" s="605"/>
      <c r="AT375" s="645"/>
      <c r="AU375" s="645"/>
      <c r="AV375" s="605"/>
      <c r="AW375" s="673"/>
      <c r="AX375" s="605"/>
      <c r="AY375" s="605"/>
      <c r="AZ375" s="645"/>
      <c r="BA375" s="645"/>
      <c r="BB375" s="605"/>
    </row>
    <row r="376" spans="1:54" ht="29.1" customHeight="1" thickBot="1" x14ac:dyDescent="0.3">
      <c r="A376" s="597"/>
      <c r="B376" s="592"/>
      <c r="C376" s="598"/>
      <c r="D376" s="592"/>
      <c r="E376" s="598"/>
      <c r="F376" s="591"/>
      <c r="G376" s="591"/>
      <c r="H376" s="599"/>
      <c r="I376" s="600"/>
      <c r="J376" s="600"/>
      <c r="K376" s="600"/>
      <c r="L376" s="592"/>
      <c r="M376" s="592"/>
      <c r="N376" s="592"/>
      <c r="O376" s="592"/>
      <c r="P376" s="591"/>
      <c r="Q376" s="592"/>
      <c r="R376" s="592"/>
      <c r="S376" s="592"/>
      <c r="T376" s="592"/>
      <c r="U376" s="591"/>
      <c r="V376" s="598"/>
      <c r="W376" s="592"/>
      <c r="X376" s="592"/>
      <c r="Y376" s="592"/>
      <c r="Z376" s="592"/>
      <c r="AA376" s="592"/>
      <c r="AB376" s="601"/>
      <c r="AC376" s="601"/>
      <c r="AD376" s="602"/>
      <c r="AE376" s="601"/>
      <c r="AF376" s="601"/>
      <c r="AG376" s="605"/>
      <c r="AH376" s="605"/>
      <c r="AI376" s="605"/>
      <c r="AJ376" s="605"/>
      <c r="AK376" s="656"/>
      <c r="AL376" s="605"/>
      <c r="AM376" s="605"/>
      <c r="AN376" s="605"/>
      <c r="AO376" s="605"/>
      <c r="AP376" s="605"/>
      <c r="AQ376" s="605"/>
      <c r="AR376" s="605"/>
      <c r="AS376" s="605"/>
      <c r="AT376" s="645"/>
      <c r="AU376" s="645"/>
      <c r="AV376" s="605"/>
      <c r="AW376" s="673"/>
      <c r="AX376" s="605"/>
      <c r="AY376" s="605"/>
      <c r="AZ376" s="645"/>
      <c r="BA376" s="645"/>
      <c r="BB376" s="605"/>
    </row>
    <row r="377" spans="1:54" ht="29.1" customHeight="1" thickBot="1" x14ac:dyDescent="0.3">
      <c r="A377" s="597"/>
      <c r="B377" s="592"/>
      <c r="C377" s="598"/>
      <c r="D377" s="592"/>
      <c r="E377" s="598"/>
      <c r="F377" s="591"/>
      <c r="G377" s="591"/>
      <c r="H377" s="599"/>
      <c r="I377" s="600"/>
      <c r="J377" s="600"/>
      <c r="K377" s="600"/>
      <c r="L377" s="592"/>
      <c r="M377" s="592"/>
      <c r="N377" s="592"/>
      <c r="O377" s="592"/>
      <c r="P377" s="591"/>
      <c r="Q377" s="592"/>
      <c r="R377" s="592"/>
      <c r="S377" s="592"/>
      <c r="T377" s="592"/>
      <c r="U377" s="591"/>
      <c r="V377" s="598"/>
      <c r="W377" s="592"/>
      <c r="X377" s="592"/>
      <c r="Y377" s="592"/>
      <c r="Z377" s="592"/>
      <c r="AA377" s="592"/>
      <c r="AB377" s="601"/>
      <c r="AC377" s="601"/>
      <c r="AD377" s="602"/>
      <c r="AE377" s="601"/>
      <c r="AF377" s="601"/>
      <c r="AG377" s="605"/>
      <c r="AH377" s="605"/>
      <c r="AI377" s="605"/>
      <c r="AJ377" s="605"/>
      <c r="AK377" s="656"/>
      <c r="AL377" s="605"/>
      <c r="AM377" s="605"/>
      <c r="AN377" s="605"/>
      <c r="AO377" s="605"/>
      <c r="AP377" s="605"/>
      <c r="AQ377" s="605"/>
      <c r="AR377" s="605"/>
      <c r="AS377" s="605"/>
      <c r="AT377" s="645"/>
      <c r="AU377" s="645"/>
      <c r="AV377" s="605"/>
      <c r="AW377" s="673"/>
      <c r="AX377" s="605"/>
      <c r="AY377" s="605"/>
      <c r="AZ377" s="645"/>
      <c r="BA377" s="645"/>
      <c r="BB377" s="605"/>
    </row>
    <row r="378" spans="1:54" ht="29.1" customHeight="1" thickBot="1" x14ac:dyDescent="0.3">
      <c r="A378" s="597"/>
      <c r="B378" s="592"/>
      <c r="C378" s="598"/>
      <c r="D378" s="592"/>
      <c r="E378" s="598"/>
      <c r="F378" s="591"/>
      <c r="G378" s="591"/>
      <c r="H378" s="599"/>
      <c r="I378" s="600"/>
      <c r="J378" s="600"/>
      <c r="K378" s="600"/>
      <c r="L378" s="592"/>
      <c r="M378" s="592"/>
      <c r="N378" s="592"/>
      <c r="O378" s="592"/>
      <c r="P378" s="591"/>
      <c r="Q378" s="592"/>
      <c r="R378" s="592"/>
      <c r="S378" s="592"/>
      <c r="T378" s="592"/>
      <c r="U378" s="591"/>
      <c r="V378" s="598"/>
      <c r="W378" s="592"/>
      <c r="X378" s="592"/>
      <c r="Y378" s="592"/>
      <c r="Z378" s="592"/>
      <c r="AA378" s="592"/>
      <c r="AB378" s="601"/>
      <c r="AC378" s="601"/>
      <c r="AD378" s="602"/>
      <c r="AE378" s="601"/>
      <c r="AF378" s="601"/>
      <c r="AG378" s="605"/>
      <c r="AH378" s="605"/>
      <c r="AI378" s="605"/>
      <c r="AJ378" s="605"/>
      <c r="AK378" s="656"/>
      <c r="AL378" s="605"/>
      <c r="AM378" s="605"/>
      <c r="AN378" s="605"/>
      <c r="AO378" s="605"/>
      <c r="AP378" s="605"/>
      <c r="AQ378" s="605"/>
      <c r="AR378" s="605"/>
      <c r="AS378" s="605"/>
      <c r="AT378" s="645"/>
      <c r="AU378" s="645"/>
      <c r="AV378" s="605"/>
      <c r="AW378" s="673"/>
      <c r="AX378" s="605"/>
      <c r="AY378" s="605"/>
      <c r="AZ378" s="645"/>
      <c r="BA378" s="645"/>
      <c r="BB378" s="605"/>
    </row>
    <row r="379" spans="1:54" ht="29.1" customHeight="1" thickBot="1" x14ac:dyDescent="0.3">
      <c r="A379" s="597"/>
      <c r="B379" s="592"/>
      <c r="C379" s="598"/>
      <c r="D379" s="592"/>
      <c r="E379" s="598"/>
      <c r="F379" s="591"/>
      <c r="G379" s="591"/>
      <c r="H379" s="599"/>
      <c r="I379" s="600"/>
      <c r="J379" s="600"/>
      <c r="K379" s="600"/>
      <c r="L379" s="592"/>
      <c r="M379" s="592"/>
      <c r="N379" s="592"/>
      <c r="O379" s="592"/>
      <c r="P379" s="591"/>
      <c r="Q379" s="592"/>
      <c r="R379" s="592"/>
      <c r="S379" s="592"/>
      <c r="T379" s="592"/>
      <c r="U379" s="591"/>
      <c r="V379" s="598"/>
      <c r="W379" s="592"/>
      <c r="X379" s="592"/>
      <c r="Y379" s="592"/>
      <c r="Z379" s="592"/>
      <c r="AA379" s="592"/>
      <c r="AB379" s="601"/>
      <c r="AC379" s="601"/>
      <c r="AD379" s="602"/>
      <c r="AE379" s="601"/>
      <c r="AF379" s="601"/>
      <c r="AG379" s="605"/>
      <c r="AH379" s="605"/>
      <c r="AI379" s="605"/>
      <c r="AJ379" s="605"/>
      <c r="AK379" s="656"/>
      <c r="AL379" s="605"/>
      <c r="AM379" s="605"/>
      <c r="AN379" s="605"/>
      <c r="AO379" s="605"/>
      <c r="AP379" s="605"/>
      <c r="AQ379" s="605"/>
      <c r="AR379" s="605"/>
      <c r="AS379" s="605"/>
      <c r="AT379" s="645"/>
      <c r="AU379" s="645"/>
      <c r="AV379" s="605"/>
      <c r="AW379" s="673"/>
      <c r="AX379" s="605"/>
      <c r="AY379" s="605"/>
      <c r="AZ379" s="645"/>
      <c r="BA379" s="645"/>
      <c r="BB379" s="605"/>
    </row>
    <row r="380" spans="1:54" ht="29.1" customHeight="1" thickBot="1" x14ac:dyDescent="0.3">
      <c r="A380" s="597"/>
      <c r="B380" s="592"/>
      <c r="C380" s="598"/>
      <c r="D380" s="592"/>
      <c r="E380" s="598"/>
      <c r="F380" s="591"/>
      <c r="G380" s="591"/>
      <c r="H380" s="599"/>
      <c r="I380" s="600"/>
      <c r="J380" s="600"/>
      <c r="K380" s="600"/>
      <c r="L380" s="592"/>
      <c r="M380" s="592"/>
      <c r="N380" s="592"/>
      <c r="O380" s="592"/>
      <c r="P380" s="591"/>
      <c r="Q380" s="592"/>
      <c r="R380" s="592"/>
      <c r="S380" s="592"/>
      <c r="T380" s="592"/>
      <c r="U380" s="591"/>
      <c r="V380" s="598"/>
      <c r="W380" s="592"/>
      <c r="X380" s="592"/>
      <c r="Y380" s="592"/>
      <c r="Z380" s="592"/>
      <c r="AA380" s="592"/>
      <c r="AB380" s="601"/>
      <c r="AC380" s="601"/>
      <c r="AD380" s="602"/>
      <c r="AE380" s="601"/>
      <c r="AF380" s="601"/>
      <c r="AG380" s="605"/>
      <c r="AH380" s="605"/>
      <c r="AI380" s="605"/>
      <c r="AJ380" s="605"/>
      <c r="AK380" s="656"/>
      <c r="AL380" s="605"/>
      <c r="AM380" s="605"/>
      <c r="AN380" s="605"/>
      <c r="AO380" s="605"/>
      <c r="AP380" s="605"/>
      <c r="AQ380" s="605"/>
      <c r="AR380" s="605"/>
      <c r="AS380" s="605"/>
      <c r="AT380" s="645"/>
      <c r="AU380" s="645"/>
      <c r="AV380" s="605"/>
      <c r="AW380" s="673"/>
      <c r="AX380" s="605"/>
      <c r="AY380" s="605"/>
      <c r="AZ380" s="645"/>
      <c r="BA380" s="645"/>
      <c r="BB380" s="605"/>
    </row>
    <row r="381" spans="1:54" ht="29.1" customHeight="1" thickBot="1" x14ac:dyDescent="0.3">
      <c r="A381" s="597"/>
      <c r="B381" s="592"/>
      <c r="C381" s="598"/>
      <c r="D381" s="592"/>
      <c r="E381" s="598"/>
      <c r="F381" s="591"/>
      <c r="G381" s="591"/>
      <c r="H381" s="599"/>
      <c r="I381" s="600"/>
      <c r="J381" s="600"/>
      <c r="K381" s="600"/>
      <c r="L381" s="592"/>
      <c r="M381" s="592"/>
      <c r="N381" s="592"/>
      <c r="O381" s="592"/>
      <c r="P381" s="591"/>
      <c r="Q381" s="592"/>
      <c r="R381" s="592"/>
      <c r="S381" s="592"/>
      <c r="T381" s="592"/>
      <c r="U381" s="591"/>
      <c r="V381" s="598"/>
      <c r="W381" s="592"/>
      <c r="X381" s="592"/>
      <c r="Y381" s="592"/>
      <c r="Z381" s="592"/>
      <c r="AA381" s="592"/>
      <c r="AB381" s="601"/>
      <c r="AC381" s="601"/>
      <c r="AD381" s="602"/>
      <c r="AE381" s="601"/>
      <c r="AF381" s="601"/>
      <c r="AG381" s="605"/>
      <c r="AH381" s="605"/>
      <c r="AI381" s="605"/>
      <c r="AJ381" s="605"/>
      <c r="AK381" s="656"/>
      <c r="AL381" s="605"/>
      <c r="AM381" s="605"/>
      <c r="AN381" s="605"/>
      <c r="AO381" s="605"/>
      <c r="AP381" s="605"/>
      <c r="AQ381" s="605"/>
      <c r="AR381" s="605"/>
      <c r="AS381" s="605"/>
      <c r="AT381" s="645"/>
      <c r="AU381" s="645"/>
      <c r="AV381" s="605"/>
      <c r="AW381" s="673"/>
      <c r="AX381" s="605"/>
      <c r="AY381" s="605"/>
      <c r="AZ381" s="645"/>
      <c r="BA381" s="645"/>
      <c r="BB381" s="605"/>
    </row>
    <row r="382" spans="1:54" ht="29.1" customHeight="1" thickBot="1" x14ac:dyDescent="0.3">
      <c r="A382" s="597"/>
      <c r="B382" s="592"/>
      <c r="C382" s="598"/>
      <c r="D382" s="592"/>
      <c r="E382" s="598"/>
      <c r="F382" s="591"/>
      <c r="G382" s="591"/>
      <c r="H382" s="599"/>
      <c r="I382" s="600"/>
      <c r="J382" s="600"/>
      <c r="K382" s="600"/>
      <c r="L382" s="592"/>
      <c r="M382" s="592"/>
      <c r="N382" s="592"/>
      <c r="O382" s="592"/>
      <c r="P382" s="591"/>
      <c r="Q382" s="592"/>
      <c r="R382" s="592"/>
      <c r="S382" s="592"/>
      <c r="T382" s="592"/>
      <c r="U382" s="591"/>
      <c r="V382" s="598"/>
      <c r="W382" s="592"/>
      <c r="X382" s="592"/>
      <c r="Y382" s="592"/>
      <c r="Z382" s="592"/>
      <c r="AA382" s="592"/>
      <c r="AB382" s="601"/>
      <c r="AC382" s="601"/>
      <c r="AD382" s="602"/>
      <c r="AE382" s="601"/>
      <c r="AF382" s="601"/>
      <c r="AG382" s="605"/>
      <c r="AH382" s="605"/>
      <c r="AI382" s="605"/>
      <c r="AJ382" s="605"/>
      <c r="AK382" s="656"/>
      <c r="AL382" s="605"/>
      <c r="AM382" s="605"/>
      <c r="AN382" s="605"/>
      <c r="AO382" s="605"/>
      <c r="AP382" s="605"/>
      <c r="AQ382" s="605"/>
      <c r="AR382" s="605"/>
      <c r="AS382" s="605"/>
      <c r="AT382" s="645"/>
      <c r="AU382" s="645"/>
      <c r="AV382" s="605"/>
      <c r="AW382" s="673"/>
      <c r="AX382" s="605"/>
      <c r="AY382" s="605"/>
      <c r="AZ382" s="645"/>
      <c r="BA382" s="645"/>
      <c r="BB382" s="605"/>
    </row>
    <row r="383" spans="1:54" ht="29.1" customHeight="1" thickBot="1" x14ac:dyDescent="0.3">
      <c r="A383" s="597"/>
      <c r="B383" s="592"/>
      <c r="C383" s="598"/>
      <c r="D383" s="592"/>
      <c r="E383" s="598"/>
      <c r="F383" s="591"/>
      <c r="G383" s="591"/>
      <c r="H383" s="599"/>
      <c r="I383" s="600"/>
      <c r="J383" s="600"/>
      <c r="K383" s="600"/>
      <c r="L383" s="592"/>
      <c r="M383" s="592"/>
      <c r="N383" s="592"/>
      <c r="O383" s="592"/>
      <c r="P383" s="591"/>
      <c r="Q383" s="592"/>
      <c r="R383" s="592"/>
      <c r="S383" s="592"/>
      <c r="T383" s="592"/>
      <c r="U383" s="591"/>
      <c r="V383" s="598"/>
      <c r="W383" s="592"/>
      <c r="X383" s="592"/>
      <c r="Y383" s="592"/>
      <c r="Z383" s="592"/>
      <c r="AA383" s="592"/>
      <c r="AB383" s="601"/>
      <c r="AC383" s="601"/>
      <c r="AD383" s="602"/>
      <c r="AE383" s="601"/>
      <c r="AF383" s="601"/>
      <c r="AG383" s="605"/>
      <c r="AH383" s="605"/>
      <c r="AI383" s="605"/>
      <c r="AJ383" s="605"/>
      <c r="AK383" s="656"/>
      <c r="AL383" s="605"/>
      <c r="AM383" s="605"/>
      <c r="AN383" s="605"/>
      <c r="AO383" s="605"/>
      <c r="AP383" s="605"/>
      <c r="AQ383" s="605"/>
      <c r="AR383" s="605"/>
      <c r="AS383" s="605"/>
      <c r="AT383" s="645"/>
      <c r="AU383" s="645"/>
      <c r="AV383" s="605"/>
      <c r="AW383" s="673"/>
      <c r="AX383" s="605"/>
      <c r="AY383" s="605"/>
      <c r="AZ383" s="645"/>
      <c r="BA383" s="645"/>
      <c r="BB383" s="605"/>
    </row>
    <row r="384" spans="1:54" ht="29.1" customHeight="1" thickBot="1" x14ac:dyDescent="0.3">
      <c r="A384" s="597"/>
      <c r="B384" s="592"/>
      <c r="C384" s="598"/>
      <c r="D384" s="592"/>
      <c r="E384" s="598"/>
      <c r="F384" s="591"/>
      <c r="G384" s="591"/>
      <c r="H384" s="599"/>
      <c r="I384" s="600"/>
      <c r="J384" s="600"/>
      <c r="K384" s="600"/>
      <c r="L384" s="592"/>
      <c r="M384" s="592"/>
      <c r="N384" s="592"/>
      <c r="O384" s="592"/>
      <c r="P384" s="591"/>
      <c r="Q384" s="592"/>
      <c r="R384" s="592"/>
      <c r="S384" s="592"/>
      <c r="T384" s="592"/>
      <c r="U384" s="591"/>
      <c r="V384" s="598"/>
      <c r="W384" s="592"/>
      <c r="X384" s="592"/>
      <c r="Y384" s="592"/>
      <c r="Z384" s="592"/>
      <c r="AA384" s="592"/>
      <c r="AB384" s="601"/>
      <c r="AC384" s="601"/>
      <c r="AD384" s="602"/>
      <c r="AE384" s="601"/>
      <c r="AF384" s="601"/>
      <c r="AG384" s="605"/>
      <c r="AH384" s="605"/>
      <c r="AI384" s="605"/>
      <c r="AJ384" s="605"/>
      <c r="AK384" s="656"/>
      <c r="AL384" s="605"/>
      <c r="AM384" s="605"/>
      <c r="AN384" s="605"/>
      <c r="AO384" s="605"/>
      <c r="AP384" s="605"/>
      <c r="AQ384" s="605"/>
      <c r="AR384" s="605"/>
      <c r="AS384" s="605"/>
      <c r="AT384" s="645"/>
      <c r="AU384" s="645"/>
      <c r="AV384" s="605"/>
      <c r="AW384" s="673"/>
      <c r="AX384" s="605"/>
      <c r="AY384" s="605"/>
      <c r="AZ384" s="645"/>
      <c r="BA384" s="645"/>
      <c r="BB384" s="605"/>
    </row>
    <row r="385" spans="1:54" ht="29.1" customHeight="1" thickBot="1" x14ac:dyDescent="0.3">
      <c r="A385" s="597"/>
      <c r="B385" s="592"/>
      <c r="C385" s="598"/>
      <c r="D385" s="592"/>
      <c r="E385" s="598"/>
      <c r="F385" s="591"/>
      <c r="G385" s="591"/>
      <c r="H385" s="599"/>
      <c r="I385" s="600"/>
      <c r="J385" s="600"/>
      <c r="K385" s="600"/>
      <c r="L385" s="592"/>
      <c r="M385" s="592"/>
      <c r="N385" s="592"/>
      <c r="O385" s="592"/>
      <c r="P385" s="591"/>
      <c r="Q385" s="592"/>
      <c r="R385" s="592"/>
      <c r="S385" s="592"/>
      <c r="T385" s="592"/>
      <c r="U385" s="591"/>
      <c r="V385" s="598"/>
      <c r="W385" s="592"/>
      <c r="X385" s="592"/>
      <c r="Y385" s="592"/>
      <c r="Z385" s="592"/>
      <c r="AA385" s="592"/>
      <c r="AB385" s="601"/>
      <c r="AC385" s="601"/>
      <c r="AD385" s="602"/>
      <c r="AE385" s="601"/>
      <c r="AF385" s="601"/>
      <c r="AG385" s="605"/>
      <c r="AH385" s="605"/>
      <c r="AI385" s="605"/>
      <c r="AJ385" s="605"/>
      <c r="AK385" s="656"/>
      <c r="AL385" s="605"/>
      <c r="AM385" s="605"/>
      <c r="AN385" s="605"/>
      <c r="AO385" s="605"/>
      <c r="AP385" s="605"/>
      <c r="AQ385" s="605"/>
      <c r="AR385" s="605"/>
      <c r="AS385" s="605"/>
      <c r="AT385" s="645"/>
      <c r="AU385" s="645"/>
      <c r="AV385" s="605"/>
      <c r="AW385" s="673"/>
      <c r="AX385" s="605"/>
      <c r="AY385" s="605"/>
      <c r="AZ385" s="645"/>
      <c r="BA385" s="645"/>
      <c r="BB385" s="605"/>
    </row>
    <row r="386" spans="1:54" ht="29.1" customHeight="1" thickBot="1" x14ac:dyDescent="0.3">
      <c r="A386" s="597"/>
      <c r="B386" s="592"/>
      <c r="C386" s="598"/>
      <c r="D386" s="592"/>
      <c r="E386" s="598"/>
      <c r="F386" s="591"/>
      <c r="G386" s="591"/>
      <c r="H386" s="599"/>
      <c r="I386" s="600"/>
      <c r="J386" s="600"/>
      <c r="K386" s="600"/>
      <c r="L386" s="592"/>
      <c r="M386" s="592"/>
      <c r="N386" s="592"/>
      <c r="O386" s="592"/>
      <c r="P386" s="591"/>
      <c r="Q386" s="592"/>
      <c r="R386" s="592"/>
      <c r="S386" s="592"/>
      <c r="T386" s="592"/>
      <c r="U386" s="591"/>
      <c r="V386" s="598"/>
      <c r="W386" s="592"/>
      <c r="X386" s="592"/>
      <c r="Y386" s="592"/>
      <c r="Z386" s="592"/>
      <c r="AA386" s="592"/>
      <c r="AB386" s="601"/>
      <c r="AC386" s="601"/>
      <c r="AD386" s="602"/>
      <c r="AE386" s="601"/>
      <c r="AF386" s="601"/>
      <c r="AG386" s="605"/>
      <c r="AH386" s="605"/>
      <c r="AI386" s="605"/>
      <c r="AJ386" s="605"/>
      <c r="AK386" s="656"/>
      <c r="AL386" s="605"/>
      <c r="AM386" s="605"/>
      <c r="AN386" s="605"/>
      <c r="AO386" s="605"/>
      <c r="AP386" s="605"/>
      <c r="AQ386" s="605"/>
      <c r="AR386" s="605"/>
      <c r="AS386" s="605"/>
      <c r="AT386" s="645"/>
      <c r="AU386" s="645"/>
      <c r="AV386" s="605"/>
      <c r="AW386" s="673"/>
      <c r="AX386" s="605"/>
      <c r="AY386" s="605"/>
      <c r="AZ386" s="645"/>
      <c r="BA386" s="645"/>
      <c r="BB386" s="605"/>
    </row>
    <row r="387" spans="1:54" ht="29.1" customHeight="1" thickBot="1" x14ac:dyDescent="0.3">
      <c r="A387" s="597"/>
      <c r="B387" s="592"/>
      <c r="C387" s="598"/>
      <c r="D387" s="592"/>
      <c r="E387" s="598"/>
      <c r="F387" s="591"/>
      <c r="G387" s="591"/>
      <c r="H387" s="599"/>
      <c r="I387" s="600"/>
      <c r="J387" s="600"/>
      <c r="K387" s="600"/>
      <c r="L387" s="592"/>
      <c r="M387" s="592"/>
      <c r="N387" s="592"/>
      <c r="O387" s="592"/>
      <c r="P387" s="591"/>
      <c r="Q387" s="592"/>
      <c r="R387" s="592"/>
      <c r="S387" s="592"/>
      <c r="T387" s="592"/>
      <c r="U387" s="591"/>
      <c r="V387" s="598"/>
      <c r="W387" s="592"/>
      <c r="X387" s="592"/>
      <c r="Y387" s="592"/>
      <c r="Z387" s="592"/>
      <c r="AA387" s="592"/>
      <c r="AB387" s="601"/>
      <c r="AC387" s="601"/>
      <c r="AD387" s="602"/>
      <c r="AE387" s="601"/>
      <c r="AF387" s="601"/>
      <c r="AG387" s="605"/>
      <c r="AH387" s="605"/>
      <c r="AI387" s="605"/>
      <c r="AJ387" s="605"/>
      <c r="AK387" s="656"/>
      <c r="AL387" s="605"/>
      <c r="AM387" s="605"/>
      <c r="AN387" s="605"/>
      <c r="AO387" s="605"/>
      <c r="AP387" s="605"/>
      <c r="AQ387" s="605"/>
      <c r="AR387" s="605"/>
      <c r="AS387" s="605"/>
      <c r="AT387" s="645"/>
      <c r="AU387" s="645"/>
      <c r="AV387" s="605"/>
      <c r="AW387" s="673"/>
      <c r="AX387" s="605"/>
      <c r="AY387" s="605"/>
      <c r="AZ387" s="645"/>
      <c r="BA387" s="645"/>
      <c r="BB387" s="605"/>
    </row>
    <row r="388" spans="1:54" ht="29.1" customHeight="1" thickBot="1" x14ac:dyDescent="0.3">
      <c r="A388" s="597"/>
      <c r="B388" s="592"/>
      <c r="C388" s="598"/>
      <c r="D388" s="592"/>
      <c r="E388" s="598"/>
      <c r="F388" s="591"/>
      <c r="G388" s="591"/>
      <c r="H388" s="599"/>
      <c r="I388" s="600"/>
      <c r="J388" s="600"/>
      <c r="K388" s="600"/>
      <c r="L388" s="592"/>
      <c r="M388" s="592"/>
      <c r="N388" s="592"/>
      <c r="O388" s="592"/>
      <c r="P388" s="591"/>
      <c r="Q388" s="592"/>
      <c r="R388" s="592"/>
      <c r="S388" s="592"/>
      <c r="T388" s="592"/>
      <c r="U388" s="591"/>
      <c r="V388" s="598"/>
      <c r="W388" s="592"/>
      <c r="X388" s="592"/>
      <c r="Y388" s="592"/>
      <c r="Z388" s="592"/>
      <c r="AA388" s="592"/>
      <c r="AB388" s="601"/>
      <c r="AC388" s="601"/>
      <c r="AD388" s="602"/>
      <c r="AE388" s="601"/>
      <c r="AF388" s="601"/>
      <c r="AG388" s="605"/>
      <c r="AH388" s="605"/>
      <c r="AI388" s="605"/>
      <c r="AJ388" s="605"/>
      <c r="AK388" s="656"/>
      <c r="AL388" s="605"/>
      <c r="AM388" s="605"/>
      <c r="AN388" s="605"/>
      <c r="AO388" s="605"/>
      <c r="AP388" s="605"/>
      <c r="AQ388" s="605"/>
      <c r="AR388" s="605"/>
      <c r="AS388" s="605"/>
      <c r="AT388" s="645"/>
      <c r="AU388" s="645"/>
      <c r="AV388" s="605"/>
      <c r="AW388" s="673"/>
      <c r="AX388" s="605"/>
      <c r="AY388" s="605"/>
      <c r="AZ388" s="645"/>
      <c r="BA388" s="645"/>
      <c r="BB388" s="605"/>
    </row>
    <row r="389" spans="1:54" ht="29.1" customHeight="1" thickBot="1" x14ac:dyDescent="0.3">
      <c r="A389" s="597"/>
      <c r="B389" s="592"/>
      <c r="C389" s="598"/>
      <c r="D389" s="592"/>
      <c r="E389" s="598"/>
      <c r="F389" s="591"/>
      <c r="G389" s="591"/>
      <c r="H389" s="599"/>
      <c r="I389" s="600"/>
      <c r="J389" s="600"/>
      <c r="K389" s="600"/>
      <c r="L389" s="592"/>
      <c r="M389" s="592"/>
      <c r="N389" s="592"/>
      <c r="O389" s="592"/>
      <c r="P389" s="591"/>
      <c r="Q389" s="592"/>
      <c r="R389" s="592"/>
      <c r="S389" s="592"/>
      <c r="T389" s="592"/>
      <c r="U389" s="591"/>
      <c r="V389" s="598"/>
      <c r="W389" s="592"/>
      <c r="X389" s="592"/>
      <c r="Y389" s="592"/>
      <c r="Z389" s="592"/>
      <c r="AA389" s="592"/>
      <c r="AB389" s="601"/>
      <c r="AC389" s="601"/>
      <c r="AD389" s="602"/>
      <c r="AE389" s="601"/>
      <c r="AF389" s="601"/>
      <c r="AG389" s="605"/>
      <c r="AH389" s="605"/>
      <c r="AI389" s="605"/>
      <c r="AJ389" s="605"/>
      <c r="AK389" s="656"/>
      <c r="AL389" s="605"/>
      <c r="AM389" s="605"/>
      <c r="AN389" s="605"/>
      <c r="AO389" s="605"/>
      <c r="AP389" s="605"/>
      <c r="AQ389" s="605"/>
      <c r="AR389" s="605"/>
      <c r="AS389" s="605"/>
      <c r="AT389" s="645"/>
      <c r="AU389" s="645"/>
      <c r="AV389" s="605"/>
      <c r="AW389" s="673"/>
      <c r="AX389" s="605"/>
      <c r="AY389" s="605"/>
      <c r="AZ389" s="645"/>
      <c r="BA389" s="645"/>
      <c r="BB389" s="605"/>
    </row>
    <row r="390" spans="1:54" ht="29.1" customHeight="1" thickBot="1" x14ac:dyDescent="0.3">
      <c r="A390" s="597"/>
      <c r="B390" s="592"/>
      <c r="C390" s="598"/>
      <c r="D390" s="592"/>
      <c r="E390" s="598"/>
      <c r="F390" s="591"/>
      <c r="G390" s="591"/>
      <c r="H390" s="599"/>
      <c r="I390" s="600"/>
      <c r="J390" s="600"/>
      <c r="K390" s="600"/>
      <c r="L390" s="592"/>
      <c r="M390" s="592"/>
      <c r="N390" s="592"/>
      <c r="O390" s="592"/>
      <c r="P390" s="591"/>
      <c r="Q390" s="592"/>
      <c r="R390" s="592"/>
      <c r="S390" s="592"/>
      <c r="T390" s="592"/>
      <c r="U390" s="591"/>
      <c r="V390" s="598"/>
      <c r="W390" s="592"/>
      <c r="X390" s="592"/>
      <c r="Y390" s="592"/>
      <c r="Z390" s="592"/>
      <c r="AA390" s="592"/>
      <c r="AB390" s="601"/>
      <c r="AC390" s="601"/>
      <c r="AD390" s="602"/>
      <c r="AE390" s="601"/>
      <c r="AF390" s="601"/>
      <c r="AG390" s="605"/>
      <c r="AH390" s="605"/>
      <c r="AI390" s="605"/>
      <c r="AJ390" s="605"/>
      <c r="AK390" s="656"/>
      <c r="AL390" s="605"/>
      <c r="AM390" s="605"/>
      <c r="AN390" s="605"/>
      <c r="AO390" s="605"/>
      <c r="AP390" s="605"/>
      <c r="AQ390" s="605"/>
      <c r="AR390" s="605"/>
      <c r="AS390" s="605"/>
      <c r="AT390" s="645"/>
      <c r="AU390" s="645"/>
      <c r="AV390" s="605"/>
      <c r="AW390" s="673"/>
      <c r="AX390" s="605"/>
      <c r="AY390" s="605"/>
      <c r="AZ390" s="645"/>
      <c r="BA390" s="645"/>
      <c r="BB390" s="605"/>
    </row>
    <row r="391" spans="1:54" ht="29.1" customHeight="1" thickBot="1" x14ac:dyDescent="0.3">
      <c r="A391" s="597"/>
      <c r="B391" s="592"/>
      <c r="C391" s="598"/>
      <c r="D391" s="592"/>
      <c r="E391" s="598"/>
      <c r="F391" s="591"/>
      <c r="G391" s="591"/>
      <c r="H391" s="599"/>
      <c r="I391" s="600"/>
      <c r="J391" s="600"/>
      <c r="K391" s="600"/>
      <c r="L391" s="592"/>
      <c r="M391" s="592"/>
      <c r="N391" s="592"/>
      <c r="O391" s="592"/>
      <c r="P391" s="591"/>
      <c r="Q391" s="592"/>
      <c r="R391" s="592"/>
      <c r="S391" s="592"/>
      <c r="T391" s="592"/>
      <c r="U391" s="591"/>
      <c r="V391" s="598"/>
      <c r="W391" s="592"/>
      <c r="X391" s="592"/>
      <c r="Y391" s="592"/>
      <c r="Z391" s="592"/>
      <c r="AA391" s="592"/>
      <c r="AB391" s="601"/>
      <c r="AC391" s="601"/>
      <c r="AD391" s="602"/>
      <c r="AE391" s="601"/>
      <c r="AF391" s="601"/>
      <c r="AG391" s="605"/>
      <c r="AH391" s="605"/>
      <c r="AI391" s="605"/>
      <c r="AJ391" s="605"/>
      <c r="AK391" s="656"/>
      <c r="AL391" s="605"/>
      <c r="AM391" s="605"/>
      <c r="AN391" s="605"/>
      <c r="AO391" s="605"/>
      <c r="AP391" s="605"/>
      <c r="AQ391" s="605"/>
      <c r="AR391" s="605"/>
      <c r="AS391" s="605"/>
      <c r="AT391" s="645"/>
      <c r="AU391" s="645"/>
      <c r="AV391" s="605"/>
      <c r="AW391" s="673"/>
      <c r="AX391" s="605"/>
      <c r="AY391" s="605"/>
      <c r="AZ391" s="645"/>
      <c r="BA391" s="645"/>
      <c r="BB391" s="605"/>
    </row>
    <row r="392" spans="1:54" ht="29.1" customHeight="1" thickBot="1" x14ac:dyDescent="0.3">
      <c r="A392" s="597"/>
      <c r="B392" s="592"/>
      <c r="C392" s="598"/>
      <c r="D392" s="592"/>
      <c r="E392" s="598"/>
      <c r="F392" s="591"/>
      <c r="G392" s="591"/>
      <c r="H392" s="599"/>
      <c r="I392" s="600"/>
      <c r="J392" s="600"/>
      <c r="K392" s="600"/>
      <c r="L392" s="592"/>
      <c r="M392" s="592"/>
      <c r="N392" s="592"/>
      <c r="O392" s="592"/>
      <c r="P392" s="591"/>
      <c r="Q392" s="592"/>
      <c r="R392" s="592"/>
      <c r="S392" s="592"/>
      <c r="T392" s="592"/>
      <c r="U392" s="591"/>
      <c r="V392" s="598"/>
      <c r="W392" s="592"/>
      <c r="X392" s="592"/>
      <c r="Y392" s="592"/>
      <c r="Z392" s="592"/>
      <c r="AA392" s="592"/>
      <c r="AB392" s="601"/>
      <c r="AC392" s="601"/>
      <c r="AD392" s="602"/>
      <c r="AE392" s="601"/>
      <c r="AF392" s="601"/>
      <c r="AG392" s="605"/>
      <c r="AH392" s="605"/>
      <c r="AI392" s="605"/>
      <c r="AJ392" s="605"/>
      <c r="AK392" s="656"/>
      <c r="AL392" s="605"/>
      <c r="AM392" s="605"/>
      <c r="AN392" s="605"/>
      <c r="AO392" s="605"/>
      <c r="AP392" s="605"/>
      <c r="AQ392" s="605"/>
      <c r="AR392" s="605"/>
      <c r="AS392" s="605"/>
      <c r="AT392" s="645"/>
      <c r="AU392" s="645"/>
      <c r="AV392" s="605"/>
      <c r="AW392" s="673"/>
      <c r="AX392" s="605"/>
      <c r="AY392" s="605"/>
      <c r="AZ392" s="645"/>
      <c r="BA392" s="645"/>
      <c r="BB392" s="605"/>
    </row>
    <row r="393" spans="1:54" ht="29.1" customHeight="1" thickBot="1" x14ac:dyDescent="0.3">
      <c r="A393" s="597"/>
      <c r="B393" s="592"/>
      <c r="C393" s="598"/>
      <c r="D393" s="592"/>
      <c r="E393" s="598"/>
      <c r="F393" s="591"/>
      <c r="G393" s="591"/>
      <c r="H393" s="599"/>
      <c r="I393" s="600"/>
      <c r="J393" s="600"/>
      <c r="K393" s="600"/>
      <c r="L393" s="592"/>
      <c r="M393" s="592"/>
      <c r="N393" s="592"/>
      <c r="O393" s="592"/>
      <c r="P393" s="591"/>
      <c r="Q393" s="592"/>
      <c r="R393" s="592"/>
      <c r="S393" s="592"/>
      <c r="T393" s="592"/>
      <c r="U393" s="591"/>
      <c r="V393" s="598"/>
      <c r="W393" s="592"/>
      <c r="X393" s="592"/>
      <c r="Y393" s="592"/>
      <c r="Z393" s="592"/>
      <c r="AA393" s="592"/>
      <c r="AB393" s="601"/>
      <c r="AC393" s="601"/>
      <c r="AD393" s="602"/>
      <c r="AE393" s="601"/>
      <c r="AF393" s="601"/>
      <c r="AG393" s="605"/>
      <c r="AH393" s="605"/>
      <c r="AI393" s="605"/>
      <c r="AJ393" s="605"/>
      <c r="AK393" s="656"/>
      <c r="AL393" s="605"/>
      <c r="AM393" s="605"/>
      <c r="AN393" s="605"/>
      <c r="AO393" s="605"/>
      <c r="AP393" s="605"/>
      <c r="AQ393" s="605"/>
      <c r="AR393" s="605"/>
      <c r="AS393" s="605"/>
      <c r="AT393" s="645"/>
      <c r="AU393" s="645"/>
      <c r="AV393" s="605"/>
      <c r="AW393" s="673"/>
      <c r="AX393" s="605"/>
      <c r="AY393" s="605"/>
      <c r="AZ393" s="645"/>
      <c r="BA393" s="645"/>
      <c r="BB393" s="605"/>
    </row>
    <row r="394" spans="1:54" ht="29.1" customHeight="1" thickBot="1" x14ac:dyDescent="0.3">
      <c r="A394" s="597"/>
      <c r="B394" s="592"/>
      <c r="C394" s="598"/>
      <c r="D394" s="592"/>
      <c r="E394" s="598"/>
      <c r="F394" s="591"/>
      <c r="G394" s="591"/>
      <c r="H394" s="599"/>
      <c r="I394" s="600"/>
      <c r="J394" s="600"/>
      <c r="K394" s="600"/>
      <c r="L394" s="592"/>
      <c r="M394" s="592"/>
      <c r="N394" s="592"/>
      <c r="O394" s="592"/>
      <c r="P394" s="591"/>
      <c r="Q394" s="592"/>
      <c r="R394" s="592"/>
      <c r="S394" s="592"/>
      <c r="T394" s="592"/>
      <c r="U394" s="591"/>
      <c r="V394" s="598"/>
      <c r="W394" s="592"/>
      <c r="X394" s="592"/>
      <c r="Y394" s="592"/>
      <c r="Z394" s="592"/>
      <c r="AA394" s="592"/>
      <c r="AB394" s="601"/>
      <c r="AC394" s="601"/>
      <c r="AD394" s="602"/>
      <c r="AE394" s="601"/>
      <c r="AF394" s="601"/>
      <c r="AG394" s="605"/>
      <c r="AH394" s="605"/>
      <c r="AI394" s="605"/>
      <c r="AJ394" s="605"/>
      <c r="AK394" s="656"/>
      <c r="AL394" s="605"/>
      <c r="AM394" s="605"/>
      <c r="AN394" s="605"/>
      <c r="AO394" s="605"/>
      <c r="AP394" s="605"/>
      <c r="AQ394" s="605"/>
      <c r="AR394" s="605"/>
      <c r="AS394" s="605"/>
      <c r="AT394" s="645"/>
      <c r="AU394" s="645"/>
      <c r="AV394" s="605"/>
      <c r="AW394" s="673"/>
      <c r="AX394" s="605"/>
      <c r="AY394" s="605"/>
      <c r="AZ394" s="645"/>
      <c r="BA394" s="645"/>
      <c r="BB394" s="605"/>
    </row>
    <row r="395" spans="1:54" ht="29.1" customHeight="1" thickBot="1" x14ac:dyDescent="0.3">
      <c r="A395" s="597"/>
      <c r="B395" s="592"/>
      <c r="C395" s="598"/>
      <c r="D395" s="592"/>
      <c r="E395" s="598"/>
      <c r="F395" s="591"/>
      <c r="G395" s="591"/>
      <c r="H395" s="599"/>
      <c r="I395" s="600"/>
      <c r="J395" s="600"/>
      <c r="K395" s="600"/>
      <c r="L395" s="592"/>
      <c r="M395" s="592"/>
      <c r="N395" s="592"/>
      <c r="O395" s="592"/>
      <c r="P395" s="591"/>
      <c r="Q395" s="592"/>
      <c r="R395" s="592"/>
      <c r="S395" s="592"/>
      <c r="T395" s="592"/>
      <c r="U395" s="591"/>
      <c r="V395" s="598"/>
      <c r="W395" s="592"/>
      <c r="X395" s="592"/>
      <c r="Y395" s="592"/>
      <c r="Z395" s="592"/>
      <c r="AA395" s="592"/>
      <c r="AB395" s="601"/>
      <c r="AC395" s="601"/>
      <c r="AD395" s="602"/>
      <c r="AE395" s="601"/>
      <c r="AF395" s="601"/>
      <c r="AG395" s="605"/>
      <c r="AH395" s="605"/>
      <c r="AI395" s="605"/>
      <c r="AJ395" s="605"/>
      <c r="AK395" s="656"/>
      <c r="AL395" s="605"/>
      <c r="AM395" s="605"/>
      <c r="AN395" s="605"/>
      <c r="AO395" s="605"/>
      <c r="AP395" s="605"/>
      <c r="AQ395" s="605"/>
      <c r="AR395" s="605"/>
      <c r="AS395" s="605"/>
      <c r="AT395" s="645"/>
      <c r="AU395" s="645"/>
      <c r="AV395" s="605"/>
      <c r="AW395" s="673"/>
      <c r="AX395" s="605"/>
      <c r="AY395" s="605"/>
      <c r="AZ395" s="645"/>
      <c r="BA395" s="645"/>
      <c r="BB395" s="605"/>
    </row>
    <row r="396" spans="1:54" ht="29.1" customHeight="1" thickBot="1" x14ac:dyDescent="0.3">
      <c r="A396" s="597"/>
      <c r="B396" s="592"/>
      <c r="C396" s="598"/>
      <c r="D396" s="592"/>
      <c r="E396" s="598"/>
      <c r="F396" s="591"/>
      <c r="G396" s="591"/>
      <c r="H396" s="599"/>
      <c r="I396" s="600"/>
      <c r="J396" s="600"/>
      <c r="K396" s="600"/>
      <c r="L396" s="592"/>
      <c r="M396" s="592"/>
      <c r="N396" s="592"/>
      <c r="O396" s="592"/>
      <c r="P396" s="591"/>
      <c r="Q396" s="592"/>
      <c r="R396" s="592"/>
      <c r="S396" s="592"/>
      <c r="T396" s="592"/>
      <c r="U396" s="591"/>
      <c r="V396" s="598"/>
      <c r="W396" s="592"/>
      <c r="X396" s="592"/>
      <c r="Y396" s="592"/>
      <c r="Z396" s="592"/>
      <c r="AA396" s="592"/>
      <c r="AB396" s="601"/>
      <c r="AC396" s="601"/>
      <c r="AD396" s="602"/>
      <c r="AE396" s="601"/>
      <c r="AF396" s="601"/>
      <c r="AG396" s="605"/>
      <c r="AH396" s="605"/>
      <c r="AI396" s="605"/>
      <c r="AJ396" s="605"/>
      <c r="AK396" s="656"/>
      <c r="AL396" s="605"/>
      <c r="AM396" s="605"/>
      <c r="AN396" s="605"/>
      <c r="AO396" s="605"/>
      <c r="AP396" s="605"/>
      <c r="AQ396" s="605"/>
      <c r="AR396" s="605"/>
      <c r="AS396" s="605"/>
      <c r="AT396" s="645"/>
      <c r="AU396" s="645"/>
      <c r="AV396" s="605"/>
      <c r="AW396" s="673"/>
      <c r="AX396" s="605"/>
      <c r="AY396" s="605"/>
      <c r="AZ396" s="645"/>
      <c r="BA396" s="645"/>
      <c r="BB396" s="605"/>
    </row>
    <row r="397" spans="1:54" ht="29.1" customHeight="1" thickBot="1" x14ac:dyDescent="0.3">
      <c r="A397" s="597"/>
      <c r="B397" s="592"/>
      <c r="C397" s="598"/>
      <c r="D397" s="592"/>
      <c r="E397" s="598"/>
      <c r="F397" s="591"/>
      <c r="G397" s="591"/>
      <c r="H397" s="599"/>
      <c r="I397" s="600"/>
      <c r="J397" s="600"/>
      <c r="K397" s="600"/>
      <c r="L397" s="592"/>
      <c r="M397" s="592"/>
      <c r="N397" s="592"/>
      <c r="O397" s="592"/>
      <c r="P397" s="591"/>
      <c r="Q397" s="592"/>
      <c r="R397" s="592"/>
      <c r="S397" s="592"/>
      <c r="T397" s="592"/>
      <c r="U397" s="591"/>
      <c r="V397" s="598"/>
      <c r="W397" s="592"/>
      <c r="X397" s="592"/>
      <c r="Y397" s="592"/>
      <c r="Z397" s="592"/>
      <c r="AA397" s="592"/>
      <c r="AB397" s="601"/>
      <c r="AC397" s="601"/>
      <c r="AD397" s="602"/>
      <c r="AE397" s="601"/>
      <c r="AF397" s="601"/>
      <c r="AG397" s="605"/>
      <c r="AH397" s="605"/>
      <c r="AI397" s="605"/>
      <c r="AJ397" s="605"/>
      <c r="AK397" s="656"/>
      <c r="AL397" s="605"/>
      <c r="AM397" s="605"/>
      <c r="AN397" s="605"/>
      <c r="AO397" s="605"/>
      <c r="AP397" s="605"/>
      <c r="AQ397" s="605"/>
      <c r="AR397" s="605"/>
      <c r="AS397" s="605"/>
      <c r="AT397" s="645"/>
      <c r="AU397" s="645"/>
      <c r="AV397" s="605"/>
      <c r="AW397" s="673"/>
      <c r="AX397" s="605"/>
      <c r="AY397" s="605"/>
      <c r="AZ397" s="645"/>
      <c r="BA397" s="645"/>
      <c r="BB397" s="605"/>
    </row>
    <row r="398" spans="1:54" ht="29.1" customHeight="1" thickBot="1" x14ac:dyDescent="0.3">
      <c r="A398" s="597"/>
      <c r="B398" s="592"/>
      <c r="C398" s="598"/>
      <c r="D398" s="592"/>
      <c r="E398" s="598"/>
      <c r="F398" s="591"/>
      <c r="G398" s="591"/>
      <c r="H398" s="599"/>
      <c r="I398" s="600"/>
      <c r="J398" s="600"/>
      <c r="K398" s="600"/>
      <c r="L398" s="592"/>
      <c r="M398" s="592"/>
      <c r="N398" s="592"/>
      <c r="O398" s="592"/>
      <c r="P398" s="591"/>
      <c r="Q398" s="592"/>
      <c r="R398" s="592"/>
      <c r="S398" s="592"/>
      <c r="T398" s="592"/>
      <c r="U398" s="591"/>
      <c r="V398" s="598"/>
      <c r="W398" s="592"/>
      <c r="X398" s="592"/>
      <c r="Y398" s="592"/>
      <c r="Z398" s="592"/>
      <c r="AA398" s="592"/>
      <c r="AB398" s="601"/>
      <c r="AC398" s="601"/>
      <c r="AD398" s="602"/>
      <c r="AE398" s="601"/>
      <c r="AF398" s="601"/>
      <c r="AG398" s="605"/>
      <c r="AH398" s="605"/>
      <c r="AI398" s="605"/>
      <c r="AJ398" s="605"/>
      <c r="AK398" s="656"/>
      <c r="AL398" s="605"/>
      <c r="AM398" s="605"/>
      <c r="AN398" s="605"/>
      <c r="AO398" s="605"/>
      <c r="AP398" s="605"/>
      <c r="AQ398" s="605"/>
      <c r="AR398" s="605"/>
      <c r="AS398" s="605"/>
      <c r="AT398" s="645"/>
      <c r="AU398" s="645"/>
      <c r="AV398" s="605"/>
      <c r="AW398" s="673"/>
      <c r="AX398" s="605"/>
      <c r="AY398" s="605"/>
      <c r="AZ398" s="645"/>
      <c r="BA398" s="645"/>
      <c r="BB398" s="605"/>
    </row>
    <row r="399" spans="1:54" ht="29.1" customHeight="1" thickBot="1" x14ac:dyDescent="0.3">
      <c r="A399" s="597"/>
      <c r="B399" s="592"/>
      <c r="C399" s="598"/>
      <c r="D399" s="592"/>
      <c r="E399" s="598"/>
      <c r="F399" s="591"/>
      <c r="G399" s="591"/>
      <c r="H399" s="599"/>
      <c r="I399" s="600"/>
      <c r="J399" s="600"/>
      <c r="K399" s="600"/>
      <c r="L399" s="592"/>
      <c r="M399" s="592"/>
      <c r="N399" s="592"/>
      <c r="O399" s="592"/>
      <c r="P399" s="591"/>
      <c r="Q399" s="592"/>
      <c r="R399" s="592"/>
      <c r="S399" s="592"/>
      <c r="T399" s="592"/>
      <c r="U399" s="591"/>
      <c r="V399" s="598"/>
      <c r="W399" s="592"/>
      <c r="X399" s="592"/>
      <c r="Y399" s="592"/>
      <c r="Z399" s="592"/>
      <c r="AA399" s="592"/>
      <c r="AB399" s="601"/>
      <c r="AC399" s="601"/>
      <c r="AD399" s="602"/>
      <c r="AE399" s="601"/>
      <c r="AF399" s="601"/>
      <c r="AG399" s="605"/>
      <c r="AH399" s="605"/>
      <c r="AI399" s="605"/>
      <c r="AJ399" s="605"/>
      <c r="AK399" s="656"/>
      <c r="AL399" s="605"/>
      <c r="AM399" s="605"/>
      <c r="AN399" s="605"/>
      <c r="AO399" s="605"/>
      <c r="AP399" s="605"/>
      <c r="AQ399" s="605"/>
      <c r="AR399" s="605"/>
      <c r="AS399" s="605"/>
      <c r="AT399" s="645"/>
      <c r="AU399" s="645"/>
      <c r="AV399" s="605"/>
      <c r="AW399" s="673"/>
      <c r="AX399" s="605"/>
      <c r="AY399" s="605"/>
      <c r="AZ399" s="645"/>
      <c r="BA399" s="645"/>
      <c r="BB399" s="605"/>
    </row>
    <row r="400" spans="1:54" ht="29.1" customHeight="1" thickBot="1" x14ac:dyDescent="0.3">
      <c r="A400" s="597"/>
      <c r="B400" s="592"/>
      <c r="C400" s="598"/>
      <c r="D400" s="592"/>
      <c r="E400" s="598"/>
      <c r="F400" s="591"/>
      <c r="G400" s="591"/>
      <c r="H400" s="599"/>
      <c r="I400" s="600"/>
      <c r="J400" s="600"/>
      <c r="K400" s="600"/>
      <c r="L400" s="592"/>
      <c r="M400" s="592"/>
      <c r="N400" s="592"/>
      <c r="O400" s="592"/>
      <c r="P400" s="591"/>
      <c r="Q400" s="592"/>
      <c r="R400" s="592"/>
      <c r="S400" s="592"/>
      <c r="T400" s="592"/>
      <c r="U400" s="591"/>
      <c r="V400" s="598"/>
      <c r="W400" s="592"/>
      <c r="X400" s="592"/>
      <c r="Y400" s="592"/>
      <c r="Z400" s="592"/>
      <c r="AA400" s="592"/>
      <c r="AB400" s="601"/>
      <c r="AC400" s="601"/>
      <c r="AD400" s="602"/>
      <c r="AE400" s="601"/>
      <c r="AF400" s="601"/>
      <c r="AG400" s="605"/>
      <c r="AH400" s="605"/>
      <c r="AI400" s="605"/>
      <c r="AJ400" s="605"/>
      <c r="AK400" s="656"/>
      <c r="AL400" s="605"/>
      <c r="AM400" s="605"/>
      <c r="AN400" s="605"/>
      <c r="AO400" s="605"/>
      <c r="AP400" s="605"/>
      <c r="AQ400" s="605"/>
      <c r="AR400" s="605"/>
      <c r="AS400" s="605"/>
      <c r="AT400" s="645"/>
      <c r="AU400" s="645"/>
      <c r="AV400" s="605"/>
      <c r="AW400" s="673"/>
      <c r="AX400" s="605"/>
      <c r="AY400" s="605"/>
      <c r="AZ400" s="645"/>
      <c r="BA400" s="645"/>
      <c r="BB400" s="605"/>
    </row>
    <row r="401" spans="1:54" ht="29.1" customHeight="1" thickBot="1" x14ac:dyDescent="0.3">
      <c r="A401" s="597"/>
      <c r="B401" s="592"/>
      <c r="C401" s="598"/>
      <c r="D401" s="592"/>
      <c r="E401" s="598"/>
      <c r="F401" s="591"/>
      <c r="G401" s="591"/>
      <c r="H401" s="599"/>
      <c r="I401" s="600"/>
      <c r="J401" s="600"/>
      <c r="K401" s="600"/>
      <c r="L401" s="592"/>
      <c r="M401" s="592"/>
      <c r="N401" s="592"/>
      <c r="O401" s="592"/>
      <c r="P401" s="591"/>
      <c r="Q401" s="592"/>
      <c r="R401" s="592"/>
      <c r="S401" s="592"/>
      <c r="T401" s="592"/>
      <c r="U401" s="591"/>
      <c r="V401" s="598"/>
      <c r="W401" s="592"/>
      <c r="X401" s="592"/>
      <c r="Y401" s="592"/>
      <c r="Z401" s="592"/>
      <c r="AA401" s="592"/>
      <c r="AB401" s="601"/>
      <c r="AC401" s="601"/>
      <c r="AD401" s="602"/>
      <c r="AE401" s="601"/>
      <c r="AF401" s="601"/>
      <c r="AG401" s="605"/>
      <c r="AH401" s="605"/>
      <c r="AI401" s="605"/>
      <c r="AJ401" s="605"/>
      <c r="AK401" s="656"/>
      <c r="AL401" s="605"/>
      <c r="AM401" s="605"/>
      <c r="AN401" s="605"/>
      <c r="AO401" s="605"/>
      <c r="AP401" s="605"/>
      <c r="AQ401" s="605"/>
      <c r="AR401" s="605"/>
      <c r="AS401" s="605"/>
      <c r="AT401" s="645"/>
      <c r="AU401" s="645"/>
      <c r="AV401" s="605"/>
      <c r="AW401" s="673"/>
      <c r="AX401" s="605"/>
      <c r="AY401" s="605"/>
      <c r="AZ401" s="645"/>
      <c r="BA401" s="645"/>
      <c r="BB401" s="605"/>
    </row>
    <row r="402" spans="1:54" ht="29.1" customHeight="1" thickBot="1" x14ac:dyDescent="0.3">
      <c r="A402" s="597"/>
      <c r="B402" s="592"/>
      <c r="C402" s="598"/>
      <c r="D402" s="592"/>
      <c r="E402" s="598"/>
      <c r="F402" s="591"/>
      <c r="G402" s="591"/>
      <c r="H402" s="599"/>
      <c r="I402" s="600"/>
      <c r="J402" s="600"/>
      <c r="K402" s="600"/>
      <c r="L402" s="592"/>
      <c r="M402" s="592"/>
      <c r="N402" s="592"/>
      <c r="O402" s="592"/>
      <c r="P402" s="591"/>
      <c r="Q402" s="592"/>
      <c r="R402" s="592"/>
      <c r="S402" s="592"/>
      <c r="T402" s="592"/>
      <c r="U402" s="591"/>
      <c r="V402" s="598"/>
      <c r="W402" s="592"/>
      <c r="X402" s="592"/>
      <c r="Y402" s="592"/>
      <c r="Z402" s="592"/>
      <c r="AA402" s="592"/>
      <c r="AB402" s="601"/>
      <c r="AC402" s="601"/>
      <c r="AD402" s="602"/>
      <c r="AE402" s="601"/>
      <c r="AF402" s="601"/>
      <c r="AG402" s="605"/>
      <c r="AH402" s="605"/>
      <c r="AI402" s="605"/>
      <c r="AJ402" s="605"/>
      <c r="AK402" s="656"/>
      <c r="AL402" s="605"/>
      <c r="AM402" s="605"/>
      <c r="AN402" s="605"/>
      <c r="AO402" s="605"/>
      <c r="AP402" s="605"/>
      <c r="AQ402" s="605"/>
      <c r="AR402" s="605"/>
      <c r="AS402" s="605"/>
      <c r="AT402" s="645"/>
      <c r="AU402" s="645"/>
      <c r="AV402" s="605"/>
      <c r="AW402" s="673"/>
      <c r="AX402" s="605"/>
      <c r="AY402" s="605"/>
      <c r="AZ402" s="645"/>
      <c r="BA402" s="645"/>
      <c r="BB402" s="605"/>
    </row>
    <row r="403" spans="1:54" ht="29.1" customHeight="1" thickBot="1" x14ac:dyDescent="0.3">
      <c r="A403" s="597"/>
      <c r="B403" s="592"/>
      <c r="C403" s="598"/>
      <c r="D403" s="592"/>
      <c r="E403" s="598"/>
      <c r="F403" s="591"/>
      <c r="G403" s="591"/>
      <c r="H403" s="599"/>
      <c r="I403" s="600"/>
      <c r="J403" s="600"/>
      <c r="K403" s="600"/>
      <c r="L403" s="592"/>
      <c r="M403" s="592"/>
      <c r="N403" s="592"/>
      <c r="O403" s="592"/>
      <c r="P403" s="591"/>
      <c r="Q403" s="592"/>
      <c r="R403" s="592"/>
      <c r="S403" s="592"/>
      <c r="T403" s="592"/>
      <c r="U403" s="591"/>
      <c r="V403" s="598"/>
      <c r="W403" s="592"/>
      <c r="X403" s="592"/>
      <c r="Y403" s="592"/>
      <c r="Z403" s="592"/>
      <c r="AA403" s="592"/>
      <c r="AB403" s="601"/>
      <c r="AC403" s="601"/>
      <c r="AD403" s="602"/>
      <c r="AE403" s="601"/>
      <c r="AF403" s="601"/>
      <c r="AG403" s="605"/>
      <c r="AH403" s="605"/>
      <c r="AI403" s="605"/>
      <c r="AJ403" s="605"/>
      <c r="AK403" s="656"/>
      <c r="AL403" s="605"/>
      <c r="AM403" s="605"/>
      <c r="AN403" s="605"/>
      <c r="AO403" s="605"/>
      <c r="AP403" s="605"/>
      <c r="AQ403" s="605"/>
      <c r="AR403" s="605"/>
      <c r="AS403" s="605"/>
      <c r="AT403" s="645"/>
      <c r="AU403" s="645"/>
      <c r="AV403" s="605"/>
      <c r="AW403" s="673"/>
      <c r="AX403" s="605"/>
      <c r="AY403" s="605"/>
      <c r="AZ403" s="645"/>
      <c r="BA403" s="645"/>
      <c r="BB403" s="605"/>
    </row>
    <row r="404" spans="1:54" ht="29.1" customHeight="1" thickBot="1" x14ac:dyDescent="0.3">
      <c r="A404" s="597"/>
      <c r="B404" s="592"/>
      <c r="C404" s="598"/>
      <c r="D404" s="592"/>
      <c r="E404" s="598"/>
      <c r="F404" s="591"/>
      <c r="G404" s="591"/>
      <c r="H404" s="599"/>
      <c r="I404" s="600"/>
      <c r="J404" s="600"/>
      <c r="K404" s="600"/>
      <c r="L404" s="592"/>
      <c r="M404" s="592"/>
      <c r="N404" s="592"/>
      <c r="O404" s="592"/>
      <c r="P404" s="591"/>
      <c r="Q404" s="592"/>
      <c r="R404" s="592"/>
      <c r="S404" s="592"/>
      <c r="T404" s="592"/>
      <c r="U404" s="591"/>
      <c r="V404" s="598"/>
      <c r="W404" s="592"/>
      <c r="X404" s="592"/>
      <c r="Y404" s="592"/>
      <c r="Z404" s="592"/>
      <c r="AA404" s="592"/>
      <c r="AB404" s="601"/>
      <c r="AC404" s="601"/>
      <c r="AD404" s="602"/>
      <c r="AE404" s="601"/>
      <c r="AF404" s="601"/>
      <c r="AG404" s="605"/>
      <c r="AH404" s="605"/>
      <c r="AI404" s="605"/>
      <c r="AJ404" s="605"/>
      <c r="AK404" s="656"/>
      <c r="AL404" s="605"/>
      <c r="AM404" s="605"/>
      <c r="AN404" s="605"/>
      <c r="AO404" s="605"/>
      <c r="AP404" s="605"/>
      <c r="AQ404" s="605"/>
      <c r="AR404" s="605"/>
      <c r="AS404" s="605"/>
      <c r="AT404" s="645"/>
      <c r="AU404" s="645"/>
      <c r="AV404" s="605"/>
      <c r="AW404" s="673"/>
      <c r="AX404" s="605"/>
      <c r="AY404" s="605"/>
      <c r="AZ404" s="645"/>
      <c r="BA404" s="645"/>
      <c r="BB404" s="605"/>
    </row>
    <row r="405" spans="1:54" ht="29.1" customHeight="1" thickBot="1" x14ac:dyDescent="0.3">
      <c r="A405" s="597"/>
      <c r="B405" s="592"/>
      <c r="C405" s="598"/>
      <c r="D405" s="592"/>
      <c r="E405" s="598"/>
      <c r="F405" s="591"/>
      <c r="G405" s="591"/>
      <c r="H405" s="599"/>
      <c r="I405" s="600"/>
      <c r="J405" s="600"/>
      <c r="K405" s="600"/>
      <c r="L405" s="592"/>
      <c r="M405" s="592"/>
      <c r="N405" s="592"/>
      <c r="O405" s="592"/>
      <c r="P405" s="591"/>
      <c r="Q405" s="592"/>
      <c r="R405" s="592"/>
      <c r="S405" s="592"/>
      <c r="T405" s="592"/>
      <c r="U405" s="591"/>
      <c r="V405" s="598"/>
      <c r="W405" s="592"/>
      <c r="X405" s="592"/>
      <c r="Y405" s="592"/>
      <c r="Z405" s="592"/>
      <c r="AA405" s="592"/>
      <c r="AB405" s="601"/>
      <c r="AC405" s="601"/>
      <c r="AD405" s="602"/>
      <c r="AE405" s="601"/>
      <c r="AF405" s="601"/>
      <c r="AG405" s="605"/>
      <c r="AH405" s="605"/>
      <c r="AI405" s="605"/>
      <c r="AJ405" s="605"/>
      <c r="AK405" s="656"/>
      <c r="AL405" s="605"/>
      <c r="AM405" s="605"/>
      <c r="AN405" s="605"/>
      <c r="AO405" s="605"/>
      <c r="AP405" s="605"/>
      <c r="AQ405" s="605"/>
      <c r="AR405" s="605"/>
      <c r="AS405" s="605"/>
      <c r="AT405" s="645"/>
      <c r="AU405" s="645"/>
      <c r="AV405" s="605"/>
      <c r="AW405" s="673"/>
      <c r="AX405" s="605"/>
      <c r="AY405" s="605"/>
      <c r="AZ405" s="645"/>
      <c r="BA405" s="645"/>
      <c r="BB405" s="605"/>
    </row>
    <row r="406" spans="1:54" ht="29.1" customHeight="1" thickBot="1" x14ac:dyDescent="0.3">
      <c r="A406" s="597"/>
      <c r="B406" s="592"/>
      <c r="C406" s="598"/>
      <c r="D406" s="592"/>
      <c r="E406" s="598"/>
      <c r="F406" s="591"/>
      <c r="G406" s="591"/>
      <c r="H406" s="599"/>
      <c r="I406" s="600"/>
      <c r="J406" s="600"/>
      <c r="K406" s="600"/>
      <c r="L406" s="592"/>
      <c r="M406" s="592"/>
      <c r="N406" s="592"/>
      <c r="O406" s="592"/>
      <c r="P406" s="591"/>
      <c r="Q406" s="592"/>
      <c r="R406" s="592"/>
      <c r="S406" s="592"/>
      <c r="T406" s="592"/>
      <c r="U406" s="591"/>
      <c r="V406" s="598"/>
      <c r="W406" s="592"/>
      <c r="X406" s="592"/>
      <c r="Y406" s="592"/>
      <c r="Z406" s="592"/>
      <c r="AA406" s="592"/>
      <c r="AB406" s="601"/>
      <c r="AC406" s="601"/>
      <c r="AD406" s="602"/>
      <c r="AE406" s="601"/>
      <c r="AF406" s="601"/>
      <c r="AG406" s="605"/>
      <c r="AH406" s="605"/>
      <c r="AI406" s="605"/>
      <c r="AJ406" s="605"/>
      <c r="AK406" s="656"/>
      <c r="AL406" s="605"/>
      <c r="AM406" s="605"/>
      <c r="AN406" s="605"/>
      <c r="AO406" s="605"/>
      <c r="AP406" s="605"/>
      <c r="AQ406" s="605"/>
      <c r="AR406" s="605"/>
      <c r="AS406" s="605"/>
      <c r="AT406" s="645"/>
      <c r="AU406" s="645"/>
      <c r="AV406" s="605"/>
      <c r="AW406" s="673"/>
      <c r="AX406" s="605"/>
      <c r="AY406" s="605"/>
      <c r="AZ406" s="645"/>
      <c r="BA406" s="645"/>
      <c r="BB406" s="605"/>
    </row>
    <row r="407" spans="1:54" ht="29.1" customHeight="1" thickBot="1" x14ac:dyDescent="0.3">
      <c r="A407" s="597"/>
      <c r="B407" s="592"/>
      <c r="C407" s="598"/>
      <c r="D407" s="592"/>
      <c r="E407" s="598"/>
      <c r="F407" s="591"/>
      <c r="G407" s="591"/>
      <c r="H407" s="599"/>
      <c r="I407" s="600"/>
      <c r="J407" s="600"/>
      <c r="K407" s="600"/>
      <c r="L407" s="592"/>
      <c r="M407" s="592"/>
      <c r="N407" s="592"/>
      <c r="O407" s="592"/>
      <c r="P407" s="591"/>
      <c r="Q407" s="592"/>
      <c r="R407" s="592"/>
      <c r="S407" s="592"/>
      <c r="T407" s="592"/>
      <c r="U407" s="591"/>
      <c r="V407" s="598"/>
      <c r="W407" s="592"/>
      <c r="X407" s="592"/>
      <c r="Y407" s="592"/>
      <c r="Z407" s="592"/>
      <c r="AA407" s="592"/>
      <c r="AB407" s="601"/>
      <c r="AC407" s="601"/>
      <c r="AD407" s="602"/>
      <c r="AE407" s="601"/>
      <c r="AF407" s="601"/>
      <c r="AG407" s="605"/>
      <c r="AH407" s="605"/>
      <c r="AI407" s="605"/>
      <c r="AJ407" s="605"/>
      <c r="AK407" s="656"/>
      <c r="AL407" s="605"/>
      <c r="AM407" s="605"/>
      <c r="AN407" s="605"/>
      <c r="AO407" s="605"/>
      <c r="AP407" s="605"/>
      <c r="AQ407" s="605"/>
      <c r="AR407" s="605"/>
      <c r="AS407" s="605"/>
      <c r="AT407" s="645"/>
      <c r="AU407" s="645"/>
      <c r="AV407" s="605"/>
      <c r="AW407" s="673"/>
      <c r="AX407" s="605"/>
      <c r="AY407" s="605"/>
      <c r="AZ407" s="645"/>
      <c r="BA407" s="645"/>
      <c r="BB407" s="605"/>
    </row>
    <row r="408" spans="1:54" ht="29.1" customHeight="1" thickBot="1" x14ac:dyDescent="0.3">
      <c r="A408" s="597"/>
      <c r="B408" s="592"/>
      <c r="C408" s="598"/>
      <c r="D408" s="592"/>
      <c r="E408" s="598"/>
      <c r="F408" s="591"/>
      <c r="G408" s="591"/>
      <c r="H408" s="599"/>
      <c r="I408" s="600"/>
      <c r="J408" s="600"/>
      <c r="K408" s="600"/>
      <c r="L408" s="592"/>
      <c r="M408" s="592"/>
      <c r="N408" s="592"/>
      <c r="O408" s="592"/>
      <c r="P408" s="591"/>
      <c r="Q408" s="592"/>
      <c r="R408" s="592"/>
      <c r="S408" s="592"/>
      <c r="T408" s="592"/>
      <c r="U408" s="591"/>
      <c r="V408" s="598"/>
      <c r="W408" s="592"/>
      <c r="X408" s="592"/>
      <c r="Y408" s="592"/>
      <c r="Z408" s="592"/>
      <c r="AA408" s="592"/>
      <c r="AB408" s="601"/>
      <c r="AC408" s="601"/>
      <c r="AD408" s="602"/>
      <c r="AE408" s="601"/>
      <c r="AF408" s="601"/>
      <c r="AG408" s="605"/>
      <c r="AH408" s="605"/>
      <c r="AI408" s="605"/>
      <c r="AJ408" s="605"/>
      <c r="AK408" s="656"/>
      <c r="AL408" s="605"/>
      <c r="AM408" s="605"/>
      <c r="AN408" s="605"/>
      <c r="AO408" s="605"/>
      <c r="AP408" s="605"/>
      <c r="AQ408" s="605"/>
      <c r="AR408" s="605"/>
      <c r="AS408" s="605"/>
      <c r="AT408" s="645"/>
      <c r="AU408" s="645"/>
      <c r="AV408" s="605"/>
      <c r="AW408" s="673"/>
      <c r="AX408" s="605"/>
      <c r="AY408" s="605"/>
      <c r="AZ408" s="645"/>
      <c r="BA408" s="645"/>
      <c r="BB408" s="605"/>
    </row>
    <row r="409" spans="1:54" ht="29.1" customHeight="1" thickBot="1" x14ac:dyDescent="0.3">
      <c r="A409" s="597"/>
      <c r="B409" s="592"/>
      <c r="C409" s="598"/>
      <c r="D409" s="592"/>
      <c r="E409" s="598"/>
      <c r="F409" s="591"/>
      <c r="G409" s="591"/>
      <c r="H409" s="599"/>
      <c r="I409" s="600"/>
      <c r="J409" s="600"/>
      <c r="K409" s="600"/>
      <c r="L409" s="592"/>
      <c r="M409" s="592"/>
      <c r="N409" s="592"/>
      <c r="O409" s="592"/>
      <c r="P409" s="591"/>
      <c r="Q409" s="592"/>
      <c r="R409" s="592"/>
      <c r="S409" s="592"/>
      <c r="T409" s="592"/>
      <c r="U409" s="591"/>
      <c r="V409" s="598"/>
      <c r="W409" s="592"/>
      <c r="X409" s="592"/>
      <c r="Y409" s="592"/>
      <c r="Z409" s="592"/>
      <c r="AA409" s="592"/>
      <c r="AB409" s="601"/>
      <c r="AC409" s="601"/>
      <c r="AD409" s="602"/>
      <c r="AE409" s="601"/>
      <c r="AF409" s="601"/>
      <c r="AG409" s="605"/>
      <c r="AH409" s="605"/>
      <c r="AI409" s="605"/>
      <c r="AJ409" s="605"/>
      <c r="AK409" s="656"/>
      <c r="AL409" s="605"/>
      <c r="AM409" s="605"/>
      <c r="AN409" s="605"/>
      <c r="AO409" s="605"/>
      <c r="AP409" s="605"/>
      <c r="AQ409" s="605"/>
      <c r="AR409" s="605"/>
      <c r="AS409" s="605"/>
      <c r="AT409" s="645"/>
      <c r="AU409" s="645"/>
      <c r="AV409" s="605"/>
      <c r="AW409" s="673"/>
      <c r="AX409" s="605"/>
      <c r="AY409" s="605"/>
      <c r="AZ409" s="645"/>
      <c r="BA409" s="645"/>
      <c r="BB409" s="605"/>
    </row>
    <row r="410" spans="1:54" ht="29.1" customHeight="1" thickBot="1" x14ac:dyDescent="0.3">
      <c r="A410" s="597"/>
      <c r="B410" s="592"/>
      <c r="C410" s="598"/>
      <c r="D410" s="592"/>
      <c r="E410" s="598"/>
      <c r="F410" s="591"/>
      <c r="G410" s="591"/>
      <c r="H410" s="599"/>
      <c r="I410" s="600"/>
      <c r="J410" s="600"/>
      <c r="K410" s="600"/>
      <c r="L410" s="592"/>
      <c r="M410" s="592"/>
      <c r="N410" s="592"/>
      <c r="O410" s="592"/>
      <c r="P410" s="591"/>
      <c r="Q410" s="592"/>
      <c r="R410" s="592"/>
      <c r="S410" s="592"/>
      <c r="T410" s="592"/>
      <c r="U410" s="591"/>
      <c r="V410" s="598"/>
      <c r="W410" s="592"/>
      <c r="X410" s="592"/>
      <c r="Y410" s="592"/>
      <c r="Z410" s="592"/>
      <c r="AA410" s="592"/>
      <c r="AB410" s="601"/>
      <c r="AC410" s="601"/>
      <c r="AD410" s="602"/>
      <c r="AE410" s="601"/>
      <c r="AF410" s="601"/>
      <c r="AG410" s="605"/>
      <c r="AH410" s="605"/>
      <c r="AI410" s="605"/>
      <c r="AJ410" s="605"/>
      <c r="AK410" s="656"/>
      <c r="AL410" s="605"/>
      <c r="AM410" s="605"/>
      <c r="AN410" s="605"/>
      <c r="AO410" s="605"/>
      <c r="AP410" s="605"/>
      <c r="AQ410" s="605"/>
      <c r="AR410" s="605"/>
      <c r="AS410" s="605"/>
      <c r="AT410" s="645"/>
      <c r="AU410" s="645"/>
      <c r="AV410" s="605"/>
      <c r="AW410" s="673"/>
      <c r="AX410" s="605"/>
      <c r="AY410" s="605"/>
      <c r="AZ410" s="645"/>
      <c r="BA410" s="645"/>
      <c r="BB410" s="605"/>
    </row>
    <row r="411" spans="1:54" ht="29.1" customHeight="1" thickBot="1" x14ac:dyDescent="0.3">
      <c r="A411" s="597"/>
      <c r="B411" s="592"/>
      <c r="C411" s="598"/>
      <c r="D411" s="592"/>
      <c r="E411" s="598"/>
      <c r="F411" s="591"/>
      <c r="G411" s="591"/>
      <c r="H411" s="599"/>
      <c r="I411" s="600"/>
      <c r="J411" s="600"/>
      <c r="K411" s="600"/>
      <c r="L411" s="592"/>
      <c r="M411" s="592"/>
      <c r="N411" s="592"/>
      <c r="O411" s="592"/>
      <c r="P411" s="591"/>
      <c r="Q411" s="592"/>
      <c r="R411" s="592"/>
      <c r="S411" s="592"/>
      <c r="T411" s="592"/>
      <c r="U411" s="591"/>
      <c r="V411" s="598"/>
      <c r="W411" s="592"/>
      <c r="X411" s="592"/>
      <c r="Y411" s="592"/>
      <c r="Z411" s="592"/>
      <c r="AA411" s="592"/>
      <c r="AB411" s="601"/>
      <c r="AC411" s="601"/>
      <c r="AD411" s="602"/>
      <c r="AE411" s="601"/>
      <c r="AF411" s="601"/>
      <c r="AG411" s="605"/>
      <c r="AH411" s="605"/>
      <c r="AI411" s="605"/>
      <c r="AJ411" s="605"/>
      <c r="AK411" s="656"/>
      <c r="AL411" s="605"/>
      <c r="AM411" s="605"/>
      <c r="AN411" s="605"/>
      <c r="AO411" s="605"/>
      <c r="AP411" s="605"/>
      <c r="AQ411" s="605"/>
      <c r="AR411" s="605"/>
      <c r="AS411" s="605"/>
      <c r="AT411" s="645"/>
      <c r="AU411" s="645"/>
      <c r="AV411" s="605"/>
      <c r="AW411" s="673"/>
      <c r="AX411" s="605"/>
      <c r="AY411" s="605"/>
      <c r="AZ411" s="645"/>
      <c r="BA411" s="645"/>
      <c r="BB411" s="605"/>
    </row>
    <row r="412" spans="1:54" ht="29.1" customHeight="1" thickBot="1" x14ac:dyDescent="0.3">
      <c r="A412" s="597"/>
      <c r="B412" s="592"/>
      <c r="C412" s="598"/>
      <c r="D412" s="592"/>
      <c r="E412" s="598"/>
      <c r="F412" s="591"/>
      <c r="G412" s="591"/>
      <c r="H412" s="599"/>
      <c r="I412" s="600"/>
      <c r="J412" s="600"/>
      <c r="K412" s="600"/>
      <c r="L412" s="592"/>
      <c r="M412" s="592"/>
      <c r="N412" s="592"/>
      <c r="O412" s="592"/>
      <c r="P412" s="591"/>
      <c r="Q412" s="592"/>
      <c r="R412" s="592"/>
      <c r="S412" s="592"/>
      <c r="T412" s="592"/>
      <c r="U412" s="591"/>
      <c r="V412" s="598"/>
      <c r="W412" s="592"/>
      <c r="X412" s="592"/>
      <c r="Y412" s="592"/>
      <c r="Z412" s="592"/>
      <c r="AA412" s="592"/>
      <c r="AB412" s="601"/>
      <c r="AC412" s="601"/>
      <c r="AD412" s="602"/>
      <c r="AE412" s="601"/>
      <c r="AF412" s="601"/>
      <c r="AG412" s="605"/>
      <c r="AH412" s="605"/>
      <c r="AI412" s="605"/>
      <c r="AJ412" s="605"/>
      <c r="AK412" s="656"/>
      <c r="AL412" s="605"/>
      <c r="AM412" s="605"/>
      <c r="AN412" s="605"/>
      <c r="AO412" s="605"/>
      <c r="AP412" s="605"/>
      <c r="AQ412" s="605"/>
      <c r="AR412" s="605"/>
      <c r="AS412" s="605"/>
      <c r="AT412" s="645"/>
      <c r="AU412" s="645"/>
      <c r="AV412" s="605"/>
      <c r="AW412" s="673"/>
      <c r="AX412" s="605"/>
      <c r="AY412" s="605"/>
      <c r="AZ412" s="645"/>
      <c r="BA412" s="645"/>
      <c r="BB412" s="605"/>
    </row>
    <row r="413" spans="1:54" ht="29.1" customHeight="1" thickBot="1" x14ac:dyDescent="0.3">
      <c r="A413" s="597"/>
      <c r="B413" s="592"/>
      <c r="C413" s="598"/>
      <c r="D413" s="592"/>
      <c r="E413" s="598"/>
      <c r="F413" s="591"/>
      <c r="G413" s="591"/>
      <c r="H413" s="599"/>
      <c r="I413" s="600"/>
      <c r="J413" s="600"/>
      <c r="K413" s="600"/>
      <c r="L413" s="592"/>
      <c r="M413" s="592"/>
      <c r="N413" s="592"/>
      <c r="O413" s="592"/>
      <c r="P413" s="591"/>
      <c r="Q413" s="592"/>
      <c r="R413" s="592"/>
      <c r="S413" s="592"/>
      <c r="T413" s="592"/>
      <c r="U413" s="591"/>
      <c r="V413" s="598"/>
      <c r="W413" s="592"/>
      <c r="X413" s="592"/>
      <c r="Y413" s="592"/>
      <c r="Z413" s="592"/>
      <c r="AA413" s="592"/>
      <c r="AB413" s="601"/>
      <c r="AC413" s="601"/>
      <c r="AD413" s="602"/>
      <c r="AE413" s="601"/>
      <c r="AF413" s="601"/>
      <c r="AG413" s="605"/>
      <c r="AH413" s="605"/>
      <c r="AI413" s="605"/>
      <c r="AJ413" s="605"/>
      <c r="AK413" s="656"/>
      <c r="AL413" s="605"/>
      <c r="AM413" s="605"/>
      <c r="AN413" s="605"/>
      <c r="AO413" s="605"/>
      <c r="AP413" s="605"/>
      <c r="AQ413" s="605"/>
      <c r="AR413" s="605"/>
      <c r="AS413" s="605"/>
      <c r="AT413" s="645"/>
      <c r="AU413" s="645"/>
      <c r="AV413" s="605"/>
      <c r="AW413" s="673"/>
      <c r="AX413" s="605"/>
      <c r="AY413" s="605"/>
      <c r="AZ413" s="645"/>
      <c r="BA413" s="645"/>
      <c r="BB413" s="605"/>
    </row>
    <row r="414" spans="1:54" ht="29.1" customHeight="1" thickBot="1" x14ac:dyDescent="0.3">
      <c r="A414" s="597"/>
      <c r="B414" s="592"/>
      <c r="C414" s="598"/>
      <c r="D414" s="592"/>
      <c r="E414" s="598"/>
      <c r="F414" s="591"/>
      <c r="G414" s="591"/>
      <c r="H414" s="599"/>
      <c r="I414" s="600"/>
      <c r="J414" s="600"/>
      <c r="K414" s="600"/>
      <c r="L414" s="592"/>
      <c r="M414" s="592"/>
      <c r="N414" s="592"/>
      <c r="O414" s="592"/>
      <c r="P414" s="591"/>
      <c r="Q414" s="592"/>
      <c r="R414" s="592"/>
      <c r="S414" s="592"/>
      <c r="T414" s="592"/>
      <c r="U414" s="591"/>
      <c r="V414" s="598"/>
      <c r="W414" s="592"/>
      <c r="X414" s="592"/>
      <c r="Y414" s="592"/>
      <c r="Z414" s="592"/>
      <c r="AA414" s="592"/>
      <c r="AB414" s="601"/>
      <c r="AC414" s="601"/>
      <c r="AD414" s="602"/>
      <c r="AE414" s="601"/>
      <c r="AF414" s="601"/>
      <c r="AG414" s="605"/>
      <c r="AH414" s="605"/>
      <c r="AI414" s="605"/>
      <c r="AJ414" s="605"/>
      <c r="AK414" s="656"/>
      <c r="AL414" s="605"/>
      <c r="AM414" s="605"/>
      <c r="AN414" s="605"/>
      <c r="AO414" s="605"/>
      <c r="AP414" s="605"/>
      <c r="AQ414" s="605"/>
      <c r="AR414" s="605"/>
      <c r="AS414" s="605"/>
      <c r="AT414" s="645"/>
      <c r="AU414" s="645"/>
      <c r="AV414" s="605"/>
      <c r="AW414" s="673"/>
      <c r="AX414" s="605"/>
      <c r="AY414" s="605"/>
      <c r="AZ414" s="645"/>
      <c r="BA414" s="645"/>
      <c r="BB414" s="605"/>
    </row>
    <row r="415" spans="1:54" ht="29.1" customHeight="1" thickBot="1" x14ac:dyDescent="0.3">
      <c r="A415" s="597"/>
      <c r="B415" s="592"/>
      <c r="C415" s="598"/>
      <c r="D415" s="592"/>
      <c r="E415" s="598"/>
      <c r="F415" s="591"/>
      <c r="G415" s="591"/>
      <c r="H415" s="599"/>
      <c r="I415" s="600"/>
      <c r="J415" s="600"/>
      <c r="K415" s="600"/>
      <c r="L415" s="592"/>
      <c r="M415" s="592"/>
      <c r="N415" s="592"/>
      <c r="O415" s="592"/>
      <c r="P415" s="591"/>
      <c r="Q415" s="592"/>
      <c r="R415" s="592"/>
      <c r="S415" s="592"/>
      <c r="T415" s="592"/>
      <c r="U415" s="591"/>
      <c r="V415" s="598"/>
      <c r="W415" s="592"/>
      <c r="X415" s="592"/>
      <c r="Y415" s="592"/>
      <c r="Z415" s="592"/>
      <c r="AA415" s="592"/>
      <c r="AB415" s="601"/>
      <c r="AC415" s="601"/>
      <c r="AD415" s="602"/>
      <c r="AE415" s="601"/>
      <c r="AF415" s="601"/>
      <c r="AG415" s="605"/>
      <c r="AH415" s="605"/>
      <c r="AI415" s="605"/>
      <c r="AJ415" s="605"/>
      <c r="AK415" s="656"/>
      <c r="AL415" s="605"/>
      <c r="AM415" s="605"/>
      <c r="AN415" s="605"/>
      <c r="AO415" s="605"/>
      <c r="AP415" s="605"/>
      <c r="AQ415" s="605"/>
      <c r="AR415" s="605"/>
      <c r="AS415" s="605"/>
      <c r="AT415" s="645"/>
      <c r="AU415" s="645"/>
      <c r="AV415" s="605"/>
      <c r="AW415" s="673"/>
      <c r="AX415" s="605"/>
      <c r="AY415" s="605"/>
      <c r="AZ415" s="645"/>
      <c r="BA415" s="645"/>
      <c r="BB415" s="605"/>
    </row>
    <row r="416" spans="1:54" ht="29.1" customHeight="1" thickBot="1" x14ac:dyDescent="0.3">
      <c r="A416" s="597"/>
      <c r="B416" s="592"/>
      <c r="C416" s="598"/>
      <c r="D416" s="592"/>
      <c r="E416" s="598"/>
      <c r="F416" s="591"/>
      <c r="G416" s="591"/>
      <c r="H416" s="599"/>
      <c r="I416" s="600"/>
      <c r="J416" s="600"/>
      <c r="K416" s="600"/>
      <c r="L416" s="592"/>
      <c r="M416" s="592"/>
      <c r="N416" s="592"/>
      <c r="O416" s="592"/>
      <c r="P416" s="591"/>
      <c r="Q416" s="592"/>
      <c r="R416" s="592"/>
      <c r="S416" s="592"/>
      <c r="T416" s="592"/>
      <c r="U416" s="591"/>
      <c r="V416" s="598"/>
      <c r="W416" s="592"/>
      <c r="X416" s="592"/>
      <c r="Y416" s="592"/>
      <c r="Z416" s="592"/>
      <c r="AA416" s="592"/>
      <c r="AB416" s="601"/>
      <c r="AC416" s="601"/>
      <c r="AD416" s="602"/>
      <c r="AE416" s="601"/>
      <c r="AF416" s="601"/>
      <c r="AG416" s="605"/>
      <c r="AH416" s="605"/>
      <c r="AI416" s="605"/>
      <c r="AJ416" s="605"/>
      <c r="AK416" s="656"/>
      <c r="AL416" s="605"/>
      <c r="AM416" s="605"/>
      <c r="AN416" s="605"/>
      <c r="AO416" s="605"/>
      <c r="AP416" s="605"/>
      <c r="AQ416" s="605"/>
      <c r="AR416" s="605"/>
      <c r="AS416" s="605"/>
      <c r="AT416" s="645"/>
      <c r="AU416" s="645"/>
      <c r="AV416" s="605"/>
      <c r="AW416" s="673"/>
      <c r="AX416" s="605"/>
      <c r="AY416" s="605"/>
      <c r="AZ416" s="645"/>
      <c r="BA416" s="645"/>
      <c r="BB416" s="605"/>
    </row>
    <row r="417" spans="1:54" ht="29.1" customHeight="1" thickBot="1" x14ac:dyDescent="0.3">
      <c r="A417" s="597"/>
      <c r="B417" s="592"/>
      <c r="C417" s="598"/>
      <c r="D417" s="592"/>
      <c r="E417" s="598"/>
      <c r="F417" s="591"/>
      <c r="G417" s="591"/>
      <c r="H417" s="599"/>
      <c r="I417" s="600"/>
      <c r="J417" s="600"/>
      <c r="K417" s="600"/>
      <c r="L417" s="592"/>
      <c r="M417" s="592"/>
      <c r="N417" s="592"/>
      <c r="O417" s="592"/>
      <c r="P417" s="591"/>
      <c r="Q417" s="592"/>
      <c r="R417" s="592"/>
      <c r="S417" s="592"/>
      <c r="T417" s="592"/>
      <c r="U417" s="591"/>
      <c r="V417" s="598"/>
      <c r="W417" s="592"/>
      <c r="X417" s="592"/>
      <c r="Y417" s="592"/>
      <c r="Z417" s="592"/>
      <c r="AA417" s="592"/>
      <c r="AB417" s="601"/>
      <c r="AC417" s="601"/>
      <c r="AD417" s="602"/>
      <c r="AE417" s="601"/>
      <c r="AF417" s="601"/>
      <c r="AG417" s="605"/>
      <c r="AH417" s="605"/>
      <c r="AI417" s="605"/>
      <c r="AJ417" s="605"/>
      <c r="AK417" s="656"/>
      <c r="AL417" s="605"/>
      <c r="AM417" s="605"/>
      <c r="AN417" s="605"/>
      <c r="AO417" s="605"/>
      <c r="AP417" s="605"/>
      <c r="AQ417" s="605"/>
      <c r="AR417" s="605"/>
      <c r="AS417" s="605"/>
      <c r="AT417" s="645"/>
      <c r="AU417" s="645"/>
      <c r="AV417" s="605"/>
      <c r="AW417" s="673"/>
      <c r="AX417" s="605"/>
      <c r="AY417" s="605"/>
      <c r="AZ417" s="645"/>
      <c r="BA417" s="645"/>
      <c r="BB417" s="605"/>
    </row>
    <row r="418" spans="1:54" ht="29.1" customHeight="1" thickBot="1" x14ac:dyDescent="0.3">
      <c r="A418" s="597"/>
      <c r="B418" s="592"/>
      <c r="C418" s="598"/>
      <c r="D418" s="592"/>
      <c r="E418" s="598"/>
      <c r="F418" s="591"/>
      <c r="G418" s="591"/>
      <c r="H418" s="599"/>
      <c r="I418" s="600"/>
      <c r="J418" s="600"/>
      <c r="K418" s="600"/>
      <c r="L418" s="592"/>
      <c r="M418" s="592"/>
      <c r="N418" s="592"/>
      <c r="O418" s="592"/>
      <c r="P418" s="591"/>
      <c r="Q418" s="592"/>
      <c r="R418" s="592"/>
      <c r="S418" s="592"/>
      <c r="T418" s="592"/>
      <c r="U418" s="591"/>
      <c r="V418" s="598"/>
      <c r="W418" s="592"/>
      <c r="X418" s="592"/>
      <c r="Y418" s="592"/>
      <c r="Z418" s="592"/>
      <c r="AA418" s="592"/>
      <c r="AB418" s="601"/>
      <c r="AC418" s="601"/>
      <c r="AD418" s="602"/>
      <c r="AE418" s="601"/>
      <c r="AF418" s="601"/>
      <c r="AG418" s="605"/>
      <c r="AH418" s="605"/>
      <c r="AI418" s="605"/>
      <c r="AJ418" s="605"/>
      <c r="AK418" s="656"/>
      <c r="AL418" s="605"/>
      <c r="AM418" s="605"/>
      <c r="AN418" s="605"/>
      <c r="AO418" s="605"/>
      <c r="AP418" s="605"/>
      <c r="AQ418" s="605"/>
      <c r="AR418" s="605"/>
      <c r="AS418" s="605"/>
      <c r="AT418" s="645"/>
      <c r="AU418" s="645"/>
      <c r="AV418" s="605"/>
      <c r="AW418" s="673"/>
      <c r="AX418" s="605"/>
      <c r="AY418" s="605"/>
      <c r="AZ418" s="645"/>
      <c r="BA418" s="645"/>
      <c r="BB418" s="605"/>
    </row>
    <row r="419" spans="1:54" ht="29.1" customHeight="1" thickBot="1" x14ac:dyDescent="0.3">
      <c r="A419" s="597"/>
      <c r="B419" s="592"/>
      <c r="C419" s="598"/>
      <c r="D419" s="592"/>
      <c r="E419" s="598"/>
      <c r="F419" s="591"/>
      <c r="G419" s="591"/>
      <c r="H419" s="599"/>
      <c r="I419" s="600"/>
      <c r="J419" s="600"/>
      <c r="K419" s="600"/>
      <c r="L419" s="592"/>
      <c r="M419" s="592"/>
      <c r="N419" s="592"/>
      <c r="O419" s="592"/>
      <c r="P419" s="591"/>
      <c r="Q419" s="592"/>
      <c r="R419" s="592"/>
      <c r="S419" s="592"/>
      <c r="T419" s="592"/>
      <c r="U419" s="591"/>
      <c r="V419" s="598"/>
      <c r="W419" s="592"/>
      <c r="X419" s="592"/>
      <c r="Y419" s="592"/>
      <c r="Z419" s="592"/>
      <c r="AA419" s="592"/>
      <c r="AB419" s="601"/>
      <c r="AC419" s="601"/>
      <c r="AD419" s="602"/>
      <c r="AE419" s="601"/>
      <c r="AF419" s="601"/>
      <c r="AG419" s="605"/>
      <c r="AH419" s="605"/>
      <c r="AI419" s="605"/>
      <c r="AJ419" s="605"/>
      <c r="AK419" s="656"/>
      <c r="AL419" s="605"/>
      <c r="AM419" s="605"/>
      <c r="AN419" s="605"/>
      <c r="AO419" s="605"/>
      <c r="AP419" s="605"/>
      <c r="AQ419" s="605"/>
      <c r="AR419" s="605"/>
      <c r="AS419" s="605"/>
      <c r="AT419" s="645"/>
      <c r="AU419" s="645"/>
      <c r="AV419" s="605"/>
      <c r="AW419" s="673"/>
      <c r="AX419" s="605"/>
      <c r="AY419" s="605"/>
      <c r="AZ419" s="645"/>
      <c r="BA419" s="645"/>
      <c r="BB419" s="605"/>
    </row>
    <row r="420" spans="1:54" ht="29.1" customHeight="1" thickBot="1" x14ac:dyDescent="0.3">
      <c r="A420" s="597"/>
      <c r="B420" s="592"/>
      <c r="C420" s="598"/>
      <c r="D420" s="592"/>
      <c r="E420" s="598"/>
      <c r="F420" s="591"/>
      <c r="G420" s="591"/>
      <c r="H420" s="599"/>
      <c r="I420" s="600"/>
      <c r="J420" s="600"/>
      <c r="K420" s="600"/>
      <c r="L420" s="592"/>
      <c r="M420" s="592"/>
      <c r="N420" s="592"/>
      <c r="O420" s="592"/>
      <c r="P420" s="591"/>
      <c r="Q420" s="592"/>
      <c r="R420" s="592"/>
      <c r="S420" s="592"/>
      <c r="T420" s="592"/>
      <c r="U420" s="591"/>
      <c r="V420" s="598"/>
      <c r="W420" s="592"/>
      <c r="X420" s="592"/>
      <c r="Y420" s="592"/>
      <c r="Z420" s="592"/>
      <c r="AA420" s="592"/>
      <c r="AB420" s="601"/>
      <c r="AC420" s="601"/>
      <c r="AD420" s="602"/>
      <c r="AE420" s="601"/>
      <c r="AF420" s="601"/>
      <c r="AG420" s="605"/>
      <c r="AH420" s="605"/>
      <c r="AI420" s="605"/>
      <c r="AJ420" s="605"/>
      <c r="AK420" s="656"/>
      <c r="AL420" s="605"/>
      <c r="AM420" s="605"/>
      <c r="AN420" s="605"/>
      <c r="AO420" s="605"/>
      <c r="AP420" s="605"/>
      <c r="AQ420" s="605"/>
      <c r="AR420" s="605"/>
      <c r="AS420" s="605"/>
      <c r="AT420" s="645"/>
      <c r="AU420" s="645"/>
      <c r="AV420" s="605"/>
      <c r="AW420" s="673"/>
      <c r="AX420" s="605"/>
      <c r="AY420" s="605"/>
      <c r="AZ420" s="645"/>
      <c r="BA420" s="645"/>
      <c r="BB420" s="605"/>
    </row>
    <row r="421" spans="1:54" ht="29.1" customHeight="1" thickBot="1" x14ac:dyDescent="0.3">
      <c r="A421" s="597"/>
      <c r="B421" s="592"/>
      <c r="C421" s="598"/>
      <c r="D421" s="592"/>
      <c r="E421" s="598"/>
      <c r="F421" s="591"/>
      <c r="G421" s="591"/>
      <c r="H421" s="599"/>
      <c r="I421" s="600"/>
      <c r="J421" s="600"/>
      <c r="K421" s="600"/>
      <c r="L421" s="592"/>
      <c r="M421" s="592"/>
      <c r="N421" s="592"/>
      <c r="O421" s="592"/>
      <c r="P421" s="591"/>
      <c r="Q421" s="592"/>
      <c r="R421" s="592"/>
      <c r="S421" s="592"/>
      <c r="T421" s="592"/>
      <c r="U421" s="591"/>
      <c r="V421" s="598"/>
      <c r="W421" s="592"/>
      <c r="X421" s="592"/>
      <c r="Y421" s="592"/>
      <c r="Z421" s="592"/>
      <c r="AA421" s="592"/>
      <c r="AB421" s="601"/>
      <c r="AC421" s="601"/>
      <c r="AD421" s="602"/>
      <c r="AE421" s="601"/>
      <c r="AF421" s="601"/>
      <c r="AG421" s="605"/>
      <c r="AH421" s="605"/>
      <c r="AI421" s="605"/>
      <c r="AJ421" s="605"/>
      <c r="AK421" s="656"/>
      <c r="AL421" s="605"/>
      <c r="AM421" s="605"/>
      <c r="AN421" s="605"/>
      <c r="AO421" s="605"/>
      <c r="AP421" s="605"/>
      <c r="AQ421" s="605"/>
      <c r="AR421" s="605"/>
      <c r="AS421" s="605"/>
      <c r="AT421" s="645"/>
      <c r="AU421" s="645"/>
      <c r="AV421" s="605"/>
      <c r="AW421" s="673"/>
      <c r="AX421" s="605"/>
      <c r="AY421" s="605"/>
      <c r="AZ421" s="645"/>
      <c r="BA421" s="645"/>
      <c r="BB421" s="605"/>
    </row>
    <row r="422" spans="1:54" ht="29.1" customHeight="1" thickBot="1" x14ac:dyDescent="0.3">
      <c r="A422" s="597"/>
      <c r="B422" s="592"/>
      <c r="C422" s="598"/>
      <c r="D422" s="592"/>
      <c r="E422" s="598"/>
      <c r="F422" s="591"/>
      <c r="G422" s="591"/>
      <c r="H422" s="599"/>
      <c r="I422" s="600"/>
      <c r="J422" s="600"/>
      <c r="K422" s="600"/>
      <c r="L422" s="592"/>
      <c r="M422" s="592"/>
      <c r="N422" s="592"/>
      <c r="O422" s="592"/>
      <c r="P422" s="591"/>
      <c r="Q422" s="592"/>
      <c r="R422" s="592"/>
      <c r="S422" s="592"/>
      <c r="T422" s="592"/>
      <c r="U422" s="591"/>
      <c r="V422" s="598"/>
      <c r="W422" s="592"/>
      <c r="X422" s="592"/>
      <c r="Y422" s="592"/>
      <c r="Z422" s="592"/>
      <c r="AA422" s="592"/>
      <c r="AB422" s="601"/>
      <c r="AC422" s="601"/>
      <c r="AD422" s="602"/>
      <c r="AE422" s="601"/>
      <c r="AF422" s="601"/>
      <c r="AG422" s="605"/>
      <c r="AH422" s="605"/>
      <c r="AI422" s="605"/>
      <c r="AJ422" s="605"/>
      <c r="AK422" s="656"/>
      <c r="AL422" s="605"/>
      <c r="AM422" s="605"/>
      <c r="AN422" s="605"/>
      <c r="AO422" s="605"/>
      <c r="AP422" s="605"/>
      <c r="AQ422" s="605"/>
      <c r="AR422" s="605"/>
      <c r="AS422" s="605"/>
      <c r="AT422" s="645"/>
      <c r="AU422" s="645"/>
      <c r="AV422" s="605"/>
      <c r="AW422" s="673"/>
      <c r="AX422" s="605"/>
      <c r="AY422" s="605"/>
      <c r="AZ422" s="645"/>
      <c r="BA422" s="645"/>
      <c r="BB422" s="605"/>
    </row>
    <row r="423" spans="1:54" ht="29.1" customHeight="1" thickBot="1" x14ac:dyDescent="0.3">
      <c r="A423" s="597"/>
      <c r="B423" s="592"/>
      <c r="C423" s="598"/>
      <c r="D423" s="592"/>
      <c r="E423" s="598"/>
      <c r="F423" s="591"/>
      <c r="G423" s="591"/>
      <c r="H423" s="599"/>
      <c r="I423" s="600"/>
      <c r="J423" s="600"/>
      <c r="K423" s="600"/>
      <c r="L423" s="592"/>
      <c r="M423" s="592"/>
      <c r="N423" s="592"/>
      <c r="O423" s="592"/>
      <c r="P423" s="591"/>
      <c r="Q423" s="592"/>
      <c r="R423" s="592"/>
      <c r="S423" s="592"/>
      <c r="T423" s="592"/>
      <c r="U423" s="591"/>
      <c r="V423" s="598"/>
      <c r="W423" s="592"/>
      <c r="X423" s="592"/>
      <c r="Y423" s="592"/>
      <c r="Z423" s="592"/>
      <c r="AA423" s="592"/>
      <c r="AB423" s="601"/>
      <c r="AC423" s="601"/>
      <c r="AD423" s="602"/>
      <c r="AE423" s="601"/>
      <c r="AF423" s="601"/>
      <c r="AG423" s="605"/>
      <c r="AH423" s="605"/>
      <c r="AI423" s="605"/>
      <c r="AJ423" s="605"/>
      <c r="AK423" s="656"/>
      <c r="AL423" s="605"/>
      <c r="AM423" s="605"/>
      <c r="AN423" s="605"/>
      <c r="AO423" s="605"/>
      <c r="AP423" s="605"/>
      <c r="AQ423" s="605"/>
      <c r="AR423" s="605"/>
      <c r="AS423" s="605"/>
      <c r="AT423" s="645"/>
      <c r="AU423" s="645"/>
      <c r="AV423" s="605"/>
      <c r="AW423" s="673"/>
      <c r="AX423" s="605"/>
      <c r="AY423" s="605"/>
      <c r="AZ423" s="645"/>
      <c r="BA423" s="645"/>
      <c r="BB423" s="605"/>
    </row>
    <row r="424" spans="1:54" ht="29.1" customHeight="1" thickBot="1" x14ac:dyDescent="0.3">
      <c r="A424" s="597"/>
      <c r="B424" s="592"/>
      <c r="C424" s="598"/>
      <c r="D424" s="592"/>
      <c r="E424" s="598"/>
      <c r="F424" s="591"/>
      <c r="G424" s="591"/>
      <c r="H424" s="599"/>
      <c r="I424" s="600"/>
      <c r="J424" s="600"/>
      <c r="K424" s="600"/>
      <c r="L424" s="592"/>
      <c r="M424" s="592"/>
      <c r="N424" s="592"/>
      <c r="O424" s="592"/>
      <c r="P424" s="591"/>
      <c r="Q424" s="592"/>
      <c r="R424" s="592"/>
      <c r="S424" s="592"/>
      <c r="T424" s="592"/>
      <c r="U424" s="591"/>
      <c r="V424" s="598"/>
      <c r="W424" s="592"/>
      <c r="X424" s="592"/>
      <c r="Y424" s="592"/>
      <c r="Z424" s="592"/>
      <c r="AA424" s="592"/>
      <c r="AB424" s="601"/>
      <c r="AC424" s="601"/>
      <c r="AD424" s="602"/>
      <c r="AE424" s="601"/>
      <c r="AF424" s="601"/>
      <c r="AG424" s="605"/>
      <c r="AH424" s="605"/>
      <c r="AI424" s="605"/>
      <c r="AJ424" s="605"/>
      <c r="AK424" s="656"/>
      <c r="AL424" s="605"/>
      <c r="AM424" s="605"/>
      <c r="AN424" s="605"/>
      <c r="AO424" s="605"/>
      <c r="AP424" s="605"/>
      <c r="AQ424" s="605"/>
      <c r="AR424" s="605"/>
      <c r="AS424" s="605"/>
      <c r="AT424" s="645"/>
      <c r="AU424" s="645"/>
      <c r="AV424" s="605"/>
      <c r="AW424" s="673"/>
      <c r="AX424" s="605"/>
      <c r="AY424" s="605"/>
      <c r="AZ424" s="645"/>
      <c r="BA424" s="645"/>
      <c r="BB424" s="605"/>
    </row>
    <row r="425" spans="1:54" ht="29.1" customHeight="1" thickBot="1" x14ac:dyDescent="0.3">
      <c r="A425" s="597"/>
      <c r="B425" s="592"/>
      <c r="C425" s="598"/>
      <c r="D425" s="592"/>
      <c r="E425" s="598"/>
      <c r="F425" s="591"/>
      <c r="G425" s="591"/>
      <c r="H425" s="599"/>
      <c r="I425" s="600"/>
      <c r="J425" s="600"/>
      <c r="K425" s="600"/>
      <c r="L425" s="592"/>
      <c r="M425" s="592"/>
      <c r="N425" s="592"/>
      <c r="O425" s="592"/>
      <c r="P425" s="591"/>
      <c r="Q425" s="592"/>
      <c r="R425" s="592"/>
      <c r="S425" s="592"/>
      <c r="T425" s="592"/>
      <c r="U425" s="591"/>
      <c r="V425" s="598"/>
      <c r="W425" s="592"/>
      <c r="X425" s="592"/>
      <c r="Y425" s="592"/>
      <c r="Z425" s="592"/>
      <c r="AA425" s="592"/>
      <c r="AB425" s="601"/>
      <c r="AC425" s="601"/>
      <c r="AD425" s="602"/>
      <c r="AE425" s="601"/>
      <c r="AF425" s="601"/>
      <c r="AG425" s="605"/>
      <c r="AH425" s="605"/>
      <c r="AI425" s="605"/>
      <c r="AJ425" s="605"/>
      <c r="AK425" s="656"/>
      <c r="AL425" s="605"/>
      <c r="AM425" s="605"/>
      <c r="AN425" s="605"/>
      <c r="AO425" s="605"/>
      <c r="AP425" s="605"/>
      <c r="AQ425" s="605"/>
      <c r="AR425" s="605"/>
      <c r="AS425" s="605"/>
      <c r="AT425" s="645"/>
      <c r="AU425" s="645"/>
      <c r="AV425" s="605"/>
      <c r="AW425" s="673"/>
      <c r="AX425" s="605"/>
      <c r="AY425" s="605"/>
      <c r="AZ425" s="645"/>
      <c r="BA425" s="645"/>
      <c r="BB425" s="605"/>
    </row>
    <row r="426" spans="1:54" ht="29.1" customHeight="1" thickBot="1" x14ac:dyDescent="0.3">
      <c r="A426" s="597"/>
      <c r="B426" s="592"/>
      <c r="C426" s="598"/>
      <c r="D426" s="592"/>
      <c r="E426" s="598"/>
      <c r="F426" s="591"/>
      <c r="G426" s="591"/>
      <c r="H426" s="599"/>
      <c r="I426" s="600"/>
      <c r="J426" s="600"/>
      <c r="K426" s="600"/>
      <c r="L426" s="592"/>
      <c r="M426" s="592"/>
      <c r="N426" s="592"/>
      <c r="O426" s="592"/>
      <c r="P426" s="591"/>
      <c r="Q426" s="592"/>
      <c r="R426" s="592"/>
      <c r="S426" s="592"/>
      <c r="T426" s="592"/>
      <c r="U426" s="591"/>
      <c r="V426" s="598"/>
      <c r="W426" s="592"/>
      <c r="X426" s="592"/>
      <c r="Y426" s="592"/>
      <c r="Z426" s="592"/>
      <c r="AA426" s="592"/>
      <c r="AB426" s="601"/>
      <c r="AC426" s="601"/>
      <c r="AD426" s="602"/>
      <c r="AE426" s="601"/>
      <c r="AF426" s="601"/>
      <c r="AG426" s="605"/>
      <c r="AH426" s="605"/>
      <c r="AI426" s="605"/>
      <c r="AJ426" s="605"/>
      <c r="AK426" s="656"/>
      <c r="AL426" s="605"/>
      <c r="AM426" s="605"/>
      <c r="AN426" s="605"/>
      <c r="AO426" s="605"/>
      <c r="AP426" s="605"/>
      <c r="AQ426" s="605"/>
      <c r="AR426" s="605"/>
      <c r="AS426" s="605"/>
      <c r="AT426" s="645"/>
      <c r="AU426" s="645"/>
      <c r="AV426" s="605"/>
      <c r="AW426" s="673"/>
      <c r="AX426" s="605"/>
      <c r="AY426" s="605"/>
      <c r="AZ426" s="645"/>
      <c r="BA426" s="645"/>
      <c r="BB426" s="605"/>
    </row>
    <row r="427" spans="1:54" ht="29.1" customHeight="1" thickBot="1" x14ac:dyDescent="0.3">
      <c r="A427" s="597"/>
      <c r="B427" s="592"/>
      <c r="C427" s="598"/>
      <c r="D427" s="592"/>
      <c r="E427" s="598"/>
      <c r="F427" s="591"/>
      <c r="G427" s="591"/>
      <c r="H427" s="599"/>
      <c r="I427" s="600"/>
      <c r="J427" s="600"/>
      <c r="K427" s="600"/>
      <c r="L427" s="592"/>
      <c r="M427" s="592"/>
      <c r="N427" s="592"/>
      <c r="O427" s="592"/>
      <c r="P427" s="591"/>
      <c r="Q427" s="592"/>
      <c r="R427" s="592"/>
      <c r="S427" s="592"/>
      <c r="T427" s="592"/>
      <c r="U427" s="591"/>
      <c r="V427" s="598"/>
      <c r="W427" s="592"/>
      <c r="X427" s="592"/>
      <c r="Y427" s="592"/>
      <c r="Z427" s="592"/>
      <c r="AA427" s="592"/>
      <c r="AB427" s="601"/>
      <c r="AC427" s="601"/>
      <c r="AD427" s="602"/>
      <c r="AE427" s="601"/>
      <c r="AF427" s="601"/>
      <c r="AG427" s="605"/>
      <c r="AH427" s="605"/>
      <c r="AI427" s="605"/>
      <c r="AJ427" s="605"/>
      <c r="AK427" s="656"/>
      <c r="AL427" s="605"/>
      <c r="AM427" s="605"/>
      <c r="AN427" s="605"/>
      <c r="AO427" s="605"/>
      <c r="AP427" s="605"/>
      <c r="AQ427" s="605"/>
      <c r="AR427" s="605"/>
      <c r="AS427" s="605"/>
      <c r="AT427" s="645"/>
      <c r="AU427" s="645"/>
      <c r="AV427" s="605"/>
      <c r="AW427" s="673"/>
      <c r="AX427" s="605"/>
      <c r="AY427" s="605"/>
      <c r="AZ427" s="645"/>
      <c r="BA427" s="645"/>
      <c r="BB427" s="605"/>
    </row>
    <row r="428" spans="1:54" ht="29.1" customHeight="1" thickBot="1" x14ac:dyDescent="0.3">
      <c r="A428" s="597"/>
      <c r="B428" s="592"/>
      <c r="C428" s="598"/>
      <c r="D428" s="592"/>
      <c r="E428" s="598"/>
      <c r="F428" s="591"/>
      <c r="G428" s="591"/>
      <c r="H428" s="599"/>
      <c r="I428" s="600"/>
      <c r="J428" s="600"/>
      <c r="K428" s="600"/>
      <c r="L428" s="592"/>
      <c r="M428" s="592"/>
      <c r="N428" s="592"/>
      <c r="O428" s="592"/>
      <c r="P428" s="591"/>
      <c r="Q428" s="592"/>
      <c r="R428" s="592"/>
      <c r="S428" s="592"/>
      <c r="T428" s="592"/>
      <c r="U428" s="591"/>
      <c r="V428" s="598"/>
      <c r="W428" s="592"/>
      <c r="X428" s="592"/>
      <c r="Y428" s="592"/>
      <c r="Z428" s="592"/>
      <c r="AA428" s="592"/>
      <c r="AB428" s="601"/>
      <c r="AC428" s="601"/>
      <c r="AD428" s="602"/>
      <c r="AE428" s="601"/>
      <c r="AF428" s="601"/>
      <c r="AG428" s="605"/>
      <c r="AH428" s="605"/>
      <c r="AI428" s="605"/>
      <c r="AJ428" s="605"/>
      <c r="AK428" s="656"/>
      <c r="AL428" s="605"/>
      <c r="AM428" s="605"/>
      <c r="AN428" s="605"/>
      <c r="AO428" s="605"/>
      <c r="AP428" s="605"/>
      <c r="AQ428" s="605"/>
      <c r="AR428" s="605"/>
      <c r="AS428" s="605"/>
      <c r="AT428" s="645"/>
      <c r="AU428" s="645"/>
      <c r="AV428" s="605"/>
      <c r="AW428" s="673"/>
      <c r="AX428" s="605"/>
      <c r="AY428" s="605"/>
      <c r="AZ428" s="645"/>
      <c r="BA428" s="645"/>
      <c r="BB428" s="605"/>
    </row>
    <row r="429" spans="1:54" ht="29.1" customHeight="1" thickBot="1" x14ac:dyDescent="0.3">
      <c r="A429" s="597"/>
      <c r="B429" s="592"/>
      <c r="C429" s="598"/>
      <c r="D429" s="592"/>
      <c r="E429" s="598"/>
      <c r="F429" s="591"/>
      <c r="G429" s="591"/>
      <c r="H429" s="599"/>
      <c r="I429" s="600"/>
      <c r="J429" s="600"/>
      <c r="K429" s="600"/>
      <c r="L429" s="592"/>
      <c r="M429" s="592"/>
      <c r="N429" s="592"/>
      <c r="O429" s="592"/>
      <c r="P429" s="591"/>
      <c r="Q429" s="592"/>
      <c r="R429" s="592"/>
      <c r="S429" s="592"/>
      <c r="T429" s="592"/>
      <c r="U429" s="591"/>
      <c r="V429" s="598"/>
      <c r="W429" s="592"/>
      <c r="X429" s="592"/>
      <c r="Y429" s="592"/>
      <c r="Z429" s="592"/>
      <c r="AA429" s="592"/>
      <c r="AB429" s="601"/>
      <c r="AC429" s="601"/>
      <c r="AD429" s="602"/>
      <c r="AE429" s="601"/>
      <c r="AF429" s="601"/>
      <c r="AG429" s="605"/>
      <c r="AH429" s="605"/>
      <c r="AI429" s="605"/>
      <c r="AJ429" s="605"/>
      <c r="AK429" s="656"/>
      <c r="AL429" s="605"/>
      <c r="AM429" s="605"/>
      <c r="AN429" s="605"/>
      <c r="AO429" s="605"/>
      <c r="AP429" s="605"/>
      <c r="AQ429" s="605"/>
      <c r="AR429" s="605"/>
      <c r="AS429" s="605"/>
      <c r="AT429" s="645"/>
      <c r="AU429" s="645"/>
      <c r="AV429" s="605"/>
      <c r="AW429" s="673"/>
      <c r="AX429" s="605"/>
      <c r="AY429" s="605"/>
      <c r="AZ429" s="645"/>
      <c r="BA429" s="645"/>
      <c r="BB429" s="605"/>
    </row>
    <row r="430" spans="1:54" ht="29.1" customHeight="1" thickBot="1" x14ac:dyDescent="0.3">
      <c r="A430" s="597"/>
      <c r="B430" s="592"/>
      <c r="C430" s="598"/>
      <c r="D430" s="592"/>
      <c r="E430" s="598"/>
      <c r="F430" s="591"/>
      <c r="G430" s="591"/>
      <c r="H430" s="599"/>
      <c r="I430" s="600"/>
      <c r="J430" s="600"/>
      <c r="K430" s="600"/>
      <c r="L430" s="592"/>
      <c r="M430" s="592"/>
      <c r="N430" s="592"/>
      <c r="O430" s="592"/>
      <c r="P430" s="591"/>
      <c r="Q430" s="592"/>
      <c r="R430" s="592"/>
      <c r="S430" s="592"/>
      <c r="T430" s="592"/>
      <c r="U430" s="591"/>
      <c r="V430" s="598"/>
      <c r="W430" s="592"/>
      <c r="X430" s="592"/>
      <c r="Y430" s="592"/>
      <c r="Z430" s="592"/>
      <c r="AA430" s="592"/>
      <c r="AB430" s="601"/>
      <c r="AC430" s="601"/>
      <c r="AD430" s="602"/>
      <c r="AE430" s="601"/>
      <c r="AF430" s="601"/>
      <c r="AG430" s="605"/>
      <c r="AH430" s="605"/>
      <c r="AI430" s="605"/>
      <c r="AJ430" s="605"/>
      <c r="AK430" s="656"/>
      <c r="AL430" s="605"/>
      <c r="AM430" s="605"/>
      <c r="AN430" s="605"/>
      <c r="AO430" s="605"/>
      <c r="AP430" s="605"/>
      <c r="AQ430" s="605"/>
      <c r="AR430" s="605"/>
      <c r="AS430" s="605"/>
      <c r="AT430" s="645"/>
      <c r="AU430" s="645"/>
      <c r="AV430" s="605"/>
      <c r="AW430" s="673"/>
      <c r="AX430" s="605"/>
      <c r="AY430" s="605"/>
      <c r="AZ430" s="645"/>
      <c r="BA430" s="645"/>
      <c r="BB430" s="605"/>
    </row>
    <row r="431" spans="1:54" ht="29.1" customHeight="1" thickBot="1" x14ac:dyDescent="0.3">
      <c r="A431" s="597"/>
      <c r="B431" s="592"/>
      <c r="C431" s="598"/>
      <c r="D431" s="592"/>
      <c r="E431" s="598"/>
      <c r="F431" s="591"/>
      <c r="G431" s="591"/>
      <c r="H431" s="599"/>
      <c r="I431" s="600"/>
      <c r="J431" s="600"/>
      <c r="K431" s="600"/>
      <c r="L431" s="592"/>
      <c r="M431" s="592"/>
      <c r="N431" s="592"/>
      <c r="O431" s="592"/>
      <c r="P431" s="591"/>
      <c r="Q431" s="592"/>
      <c r="R431" s="592"/>
      <c r="S431" s="592"/>
      <c r="T431" s="592"/>
      <c r="U431" s="591"/>
      <c r="V431" s="598"/>
      <c r="W431" s="592"/>
      <c r="X431" s="592"/>
      <c r="Y431" s="592"/>
      <c r="Z431" s="592"/>
      <c r="AA431" s="592"/>
      <c r="AB431" s="601"/>
      <c r="AC431" s="601"/>
      <c r="AD431" s="602"/>
      <c r="AE431" s="601"/>
      <c r="AF431" s="601"/>
      <c r="AG431" s="605"/>
      <c r="AH431" s="605"/>
      <c r="AI431" s="605"/>
      <c r="AJ431" s="605"/>
      <c r="AK431" s="656"/>
      <c r="AL431" s="605"/>
      <c r="AM431" s="605"/>
      <c r="AN431" s="605"/>
      <c r="AO431" s="605"/>
      <c r="AP431" s="605"/>
      <c r="AQ431" s="605"/>
      <c r="AR431" s="605"/>
      <c r="AS431" s="605"/>
      <c r="AT431" s="645"/>
      <c r="AU431" s="645"/>
      <c r="AV431" s="605"/>
      <c r="AW431" s="673"/>
      <c r="AX431" s="605"/>
      <c r="AY431" s="605"/>
      <c r="AZ431" s="645"/>
      <c r="BA431" s="645"/>
      <c r="BB431" s="605"/>
    </row>
    <row r="432" spans="1:54" ht="29.1" customHeight="1" thickBot="1" x14ac:dyDescent="0.3">
      <c r="A432" s="597"/>
      <c r="B432" s="592"/>
      <c r="C432" s="598"/>
      <c r="D432" s="592"/>
      <c r="E432" s="598"/>
      <c r="F432" s="591"/>
      <c r="G432" s="591"/>
      <c r="H432" s="599"/>
      <c r="I432" s="600"/>
      <c r="J432" s="600"/>
      <c r="K432" s="600"/>
      <c r="L432" s="592"/>
      <c r="M432" s="592"/>
      <c r="N432" s="592"/>
      <c r="O432" s="592"/>
      <c r="P432" s="591"/>
      <c r="Q432" s="592"/>
      <c r="R432" s="592"/>
      <c r="S432" s="592"/>
      <c r="T432" s="592"/>
      <c r="U432" s="591"/>
      <c r="V432" s="598"/>
      <c r="W432" s="592"/>
      <c r="X432" s="592"/>
      <c r="Y432" s="592"/>
      <c r="Z432" s="592"/>
      <c r="AA432" s="592"/>
      <c r="AB432" s="601"/>
      <c r="AC432" s="601"/>
      <c r="AD432" s="602"/>
      <c r="AE432" s="601"/>
      <c r="AF432" s="601"/>
      <c r="AG432" s="605"/>
      <c r="AH432" s="605"/>
      <c r="AI432" s="605"/>
      <c r="AJ432" s="605"/>
      <c r="AK432" s="656"/>
      <c r="AL432" s="605"/>
      <c r="AM432" s="605"/>
      <c r="AN432" s="605"/>
      <c r="AO432" s="605"/>
      <c r="AP432" s="605"/>
      <c r="AQ432" s="605"/>
      <c r="AR432" s="605"/>
      <c r="AS432" s="605"/>
      <c r="AT432" s="645"/>
      <c r="AU432" s="645"/>
      <c r="AV432" s="605"/>
      <c r="AW432" s="673"/>
      <c r="AX432" s="605"/>
      <c r="AY432" s="605"/>
      <c r="AZ432" s="645"/>
      <c r="BA432" s="645"/>
      <c r="BB432" s="605"/>
    </row>
    <row r="433" spans="1:54" ht="29.1" customHeight="1" thickBot="1" x14ac:dyDescent="0.3">
      <c r="A433" s="597"/>
      <c r="B433" s="592"/>
      <c r="C433" s="598"/>
      <c r="D433" s="592"/>
      <c r="E433" s="598"/>
      <c r="F433" s="591"/>
      <c r="G433" s="591"/>
      <c r="H433" s="599"/>
      <c r="I433" s="600"/>
      <c r="J433" s="600"/>
      <c r="K433" s="600"/>
      <c r="L433" s="592"/>
      <c r="M433" s="592"/>
      <c r="N433" s="592"/>
      <c r="O433" s="592"/>
      <c r="P433" s="591"/>
      <c r="Q433" s="592"/>
      <c r="R433" s="592"/>
      <c r="S433" s="592"/>
      <c r="T433" s="592"/>
      <c r="U433" s="591"/>
      <c r="V433" s="598"/>
      <c r="W433" s="592"/>
      <c r="X433" s="592"/>
      <c r="Y433" s="592"/>
      <c r="Z433" s="592"/>
      <c r="AA433" s="592"/>
      <c r="AB433" s="601"/>
      <c r="AC433" s="601"/>
      <c r="AD433" s="602"/>
      <c r="AE433" s="601"/>
      <c r="AF433" s="601"/>
      <c r="AG433" s="605"/>
      <c r="AH433" s="605"/>
      <c r="AI433" s="605"/>
      <c r="AJ433" s="605"/>
      <c r="AK433" s="656"/>
      <c r="AL433" s="605"/>
      <c r="AM433" s="605"/>
      <c r="AN433" s="605"/>
      <c r="AO433" s="605"/>
      <c r="AP433" s="605"/>
      <c r="AQ433" s="605"/>
      <c r="AR433" s="605"/>
      <c r="AS433" s="605"/>
      <c r="AT433" s="645"/>
      <c r="AU433" s="645"/>
      <c r="AV433" s="605"/>
      <c r="AW433" s="673"/>
      <c r="AX433" s="605"/>
      <c r="AY433" s="605"/>
      <c r="AZ433" s="645"/>
      <c r="BA433" s="645"/>
      <c r="BB433" s="605"/>
    </row>
    <row r="434" spans="1:54" ht="29.1" customHeight="1" thickBot="1" x14ac:dyDescent="0.3">
      <c r="A434" s="597"/>
      <c r="B434" s="592"/>
      <c r="C434" s="598"/>
      <c r="D434" s="592"/>
      <c r="E434" s="598"/>
      <c r="F434" s="591"/>
      <c r="G434" s="591"/>
      <c r="H434" s="599"/>
      <c r="I434" s="600"/>
      <c r="J434" s="600"/>
      <c r="K434" s="600"/>
      <c r="L434" s="592"/>
      <c r="M434" s="592"/>
      <c r="N434" s="592"/>
      <c r="O434" s="592"/>
      <c r="P434" s="591"/>
      <c r="Q434" s="592"/>
      <c r="R434" s="592"/>
      <c r="S434" s="592"/>
      <c r="T434" s="592"/>
      <c r="U434" s="591"/>
      <c r="V434" s="598"/>
      <c r="W434" s="592"/>
      <c r="X434" s="592"/>
      <c r="Y434" s="592"/>
      <c r="Z434" s="592"/>
      <c r="AA434" s="592"/>
      <c r="AB434" s="601"/>
      <c r="AC434" s="601"/>
      <c r="AD434" s="602"/>
      <c r="AE434" s="601"/>
      <c r="AF434" s="601"/>
      <c r="AG434" s="605"/>
      <c r="AH434" s="605"/>
      <c r="AI434" s="605"/>
      <c r="AJ434" s="605"/>
      <c r="AK434" s="656"/>
      <c r="AL434" s="605"/>
      <c r="AM434" s="605"/>
      <c r="AN434" s="605"/>
      <c r="AO434" s="605"/>
      <c r="AP434" s="605"/>
      <c r="AQ434" s="605"/>
      <c r="AR434" s="605"/>
      <c r="AS434" s="605"/>
      <c r="AT434" s="645"/>
      <c r="AU434" s="645"/>
      <c r="AV434" s="605"/>
      <c r="AW434" s="673"/>
      <c r="AX434" s="605"/>
      <c r="AY434" s="605"/>
      <c r="AZ434" s="645"/>
      <c r="BA434" s="645"/>
      <c r="BB434" s="605"/>
    </row>
    <row r="435" spans="1:54" ht="29.1" customHeight="1" thickBot="1" x14ac:dyDescent="0.3">
      <c r="A435" s="597"/>
      <c r="B435" s="592"/>
      <c r="C435" s="598"/>
      <c r="D435" s="592"/>
      <c r="E435" s="598"/>
      <c r="F435" s="591"/>
      <c r="G435" s="591"/>
      <c r="H435" s="599"/>
      <c r="I435" s="600"/>
      <c r="J435" s="600"/>
      <c r="K435" s="600"/>
      <c r="L435" s="592"/>
      <c r="M435" s="592"/>
      <c r="N435" s="592"/>
      <c r="O435" s="592"/>
      <c r="P435" s="591"/>
      <c r="Q435" s="592"/>
      <c r="R435" s="592"/>
      <c r="S435" s="592"/>
      <c r="T435" s="592"/>
      <c r="U435" s="591"/>
      <c r="V435" s="598"/>
      <c r="W435" s="592"/>
      <c r="X435" s="592"/>
      <c r="Y435" s="592"/>
      <c r="Z435" s="592"/>
      <c r="AA435" s="592"/>
      <c r="AB435" s="601"/>
      <c r="AC435" s="601"/>
      <c r="AD435" s="602"/>
      <c r="AE435" s="601"/>
      <c r="AF435" s="601"/>
      <c r="AG435" s="605"/>
      <c r="AH435" s="605"/>
      <c r="AI435" s="605"/>
      <c r="AJ435" s="605"/>
      <c r="AK435" s="656"/>
      <c r="AL435" s="605"/>
      <c r="AM435" s="605"/>
      <c r="AN435" s="605"/>
      <c r="AO435" s="605"/>
      <c r="AP435" s="605"/>
      <c r="AQ435" s="605"/>
      <c r="AR435" s="605"/>
      <c r="AS435" s="605"/>
      <c r="AT435" s="645"/>
      <c r="AU435" s="645"/>
      <c r="AV435" s="605"/>
      <c r="AW435" s="673"/>
      <c r="AX435" s="605"/>
      <c r="AY435" s="605"/>
      <c r="AZ435" s="645"/>
      <c r="BA435" s="645"/>
      <c r="BB435" s="605"/>
    </row>
    <row r="436" spans="1:54" ht="29.1" customHeight="1" thickBot="1" x14ac:dyDescent="0.3">
      <c r="A436" s="597"/>
      <c r="B436" s="592"/>
      <c r="C436" s="598"/>
      <c r="D436" s="592"/>
      <c r="E436" s="598"/>
      <c r="F436" s="591"/>
      <c r="G436" s="591"/>
      <c r="H436" s="599"/>
      <c r="I436" s="600"/>
      <c r="J436" s="600"/>
      <c r="K436" s="600"/>
      <c r="L436" s="592"/>
      <c r="M436" s="592"/>
      <c r="N436" s="592"/>
      <c r="O436" s="592"/>
      <c r="P436" s="591"/>
      <c r="Q436" s="592"/>
      <c r="R436" s="592"/>
      <c r="S436" s="592"/>
      <c r="T436" s="592"/>
      <c r="U436" s="591"/>
      <c r="V436" s="598"/>
      <c r="W436" s="592"/>
      <c r="X436" s="592"/>
      <c r="Y436" s="592"/>
      <c r="Z436" s="592"/>
      <c r="AA436" s="592"/>
      <c r="AB436" s="601"/>
      <c r="AC436" s="601"/>
      <c r="AD436" s="602"/>
      <c r="AE436" s="601"/>
      <c r="AF436" s="601"/>
      <c r="AG436" s="605"/>
      <c r="AH436" s="605"/>
      <c r="AI436" s="605"/>
      <c r="AJ436" s="605"/>
      <c r="AK436" s="656"/>
      <c r="AL436" s="605"/>
      <c r="AM436" s="605"/>
      <c r="AN436" s="605"/>
      <c r="AO436" s="605"/>
      <c r="AP436" s="605"/>
      <c r="AQ436" s="605"/>
      <c r="AR436" s="605"/>
      <c r="AS436" s="605"/>
      <c r="AT436" s="645"/>
      <c r="AU436" s="645"/>
      <c r="AV436" s="605"/>
      <c r="AW436" s="673"/>
      <c r="AX436" s="605"/>
      <c r="AY436" s="605"/>
      <c r="AZ436" s="645"/>
      <c r="BA436" s="645"/>
      <c r="BB436" s="605"/>
    </row>
    <row r="437" spans="1:54" ht="29.1" customHeight="1" thickBot="1" x14ac:dyDescent="0.3">
      <c r="A437" s="597"/>
      <c r="B437" s="592"/>
      <c r="C437" s="598"/>
      <c r="D437" s="592"/>
      <c r="E437" s="598"/>
      <c r="F437" s="591"/>
      <c r="G437" s="591"/>
      <c r="H437" s="599"/>
      <c r="I437" s="600"/>
      <c r="J437" s="600"/>
      <c r="K437" s="600"/>
      <c r="L437" s="592"/>
      <c r="M437" s="592"/>
      <c r="N437" s="592"/>
      <c r="O437" s="592"/>
      <c r="P437" s="591"/>
      <c r="Q437" s="592"/>
      <c r="R437" s="592"/>
      <c r="S437" s="592"/>
      <c r="T437" s="592"/>
      <c r="U437" s="591"/>
      <c r="V437" s="598"/>
      <c r="W437" s="592"/>
      <c r="X437" s="592"/>
      <c r="Y437" s="592"/>
      <c r="Z437" s="592"/>
      <c r="AA437" s="592"/>
      <c r="AB437" s="601"/>
      <c r="AC437" s="601"/>
      <c r="AD437" s="602"/>
      <c r="AE437" s="601"/>
      <c r="AF437" s="601"/>
      <c r="AG437" s="605"/>
      <c r="AH437" s="605"/>
      <c r="AI437" s="605"/>
      <c r="AJ437" s="605"/>
      <c r="AK437" s="656"/>
      <c r="AL437" s="605"/>
      <c r="AM437" s="605"/>
      <c r="AN437" s="605"/>
      <c r="AO437" s="605"/>
      <c r="AP437" s="605"/>
      <c r="AQ437" s="605"/>
      <c r="AR437" s="605"/>
      <c r="AS437" s="605"/>
      <c r="AT437" s="645"/>
      <c r="AU437" s="645"/>
      <c r="AV437" s="605"/>
      <c r="AW437" s="673"/>
      <c r="AX437" s="605"/>
      <c r="AY437" s="605"/>
      <c r="AZ437" s="645"/>
      <c r="BA437" s="645"/>
      <c r="BB437" s="605"/>
    </row>
    <row r="438" spans="1:54" ht="29.1" customHeight="1" thickBot="1" x14ac:dyDescent="0.3">
      <c r="A438" s="597"/>
      <c r="B438" s="592"/>
      <c r="C438" s="598"/>
      <c r="D438" s="592"/>
      <c r="E438" s="598"/>
      <c r="F438" s="591"/>
      <c r="G438" s="591"/>
      <c r="H438" s="599"/>
      <c r="I438" s="600"/>
      <c r="J438" s="600"/>
      <c r="K438" s="600"/>
      <c r="L438" s="592"/>
      <c r="M438" s="592"/>
      <c r="N438" s="592"/>
      <c r="O438" s="592"/>
      <c r="P438" s="591"/>
      <c r="Q438" s="592"/>
      <c r="R438" s="592"/>
      <c r="S438" s="592"/>
      <c r="T438" s="592"/>
      <c r="U438" s="591"/>
      <c r="V438" s="598"/>
      <c r="W438" s="592"/>
      <c r="X438" s="592"/>
      <c r="Y438" s="592"/>
      <c r="Z438" s="592"/>
      <c r="AA438" s="592"/>
      <c r="AB438" s="601"/>
      <c r="AC438" s="601"/>
      <c r="AD438" s="602"/>
      <c r="AE438" s="601"/>
      <c r="AF438" s="601"/>
      <c r="AG438" s="605"/>
      <c r="AH438" s="605"/>
      <c r="AI438" s="605"/>
      <c r="AJ438" s="605"/>
      <c r="AK438" s="656"/>
      <c r="AL438" s="605"/>
      <c r="AM438" s="605"/>
      <c r="AN438" s="605"/>
      <c r="AO438" s="605"/>
      <c r="AP438" s="605"/>
      <c r="AQ438" s="605"/>
      <c r="AR438" s="605"/>
      <c r="AS438" s="605"/>
      <c r="AT438" s="645"/>
      <c r="AU438" s="645"/>
      <c r="AV438" s="605"/>
      <c r="AW438" s="673"/>
      <c r="AX438" s="605"/>
      <c r="AY438" s="605"/>
      <c r="AZ438" s="645"/>
      <c r="BA438" s="645"/>
      <c r="BB438" s="605"/>
    </row>
    <row r="439" spans="1:54" ht="29.1" customHeight="1" thickBot="1" x14ac:dyDescent="0.3">
      <c r="A439" s="597"/>
      <c r="B439" s="592"/>
      <c r="C439" s="598"/>
      <c r="D439" s="592"/>
      <c r="E439" s="598"/>
      <c r="F439" s="591"/>
      <c r="G439" s="591"/>
      <c r="H439" s="599"/>
      <c r="I439" s="600"/>
      <c r="J439" s="600"/>
      <c r="K439" s="600"/>
      <c r="L439" s="592"/>
      <c r="M439" s="592"/>
      <c r="N439" s="592"/>
      <c r="O439" s="592"/>
      <c r="P439" s="591"/>
      <c r="Q439" s="592"/>
      <c r="R439" s="592"/>
      <c r="S439" s="592"/>
      <c r="T439" s="592"/>
      <c r="U439" s="591"/>
      <c r="V439" s="598"/>
      <c r="W439" s="592"/>
      <c r="X439" s="592"/>
      <c r="Y439" s="592"/>
      <c r="Z439" s="592"/>
      <c r="AA439" s="592"/>
      <c r="AB439" s="601"/>
      <c r="AC439" s="601"/>
      <c r="AD439" s="602"/>
      <c r="AE439" s="601"/>
      <c r="AF439" s="601"/>
      <c r="AG439" s="605"/>
      <c r="AH439" s="605"/>
      <c r="AI439" s="605"/>
      <c r="AJ439" s="605"/>
      <c r="AK439" s="656"/>
      <c r="AL439" s="605"/>
      <c r="AM439" s="605"/>
      <c r="AN439" s="605"/>
      <c r="AO439" s="605"/>
      <c r="AP439" s="605"/>
      <c r="AQ439" s="605"/>
      <c r="AR439" s="605"/>
      <c r="AS439" s="605"/>
      <c r="AT439" s="645"/>
      <c r="AU439" s="645"/>
      <c r="AV439" s="605"/>
      <c r="AW439" s="673"/>
      <c r="AX439" s="605"/>
      <c r="AY439" s="605"/>
      <c r="AZ439" s="645"/>
      <c r="BA439" s="645"/>
      <c r="BB439" s="605"/>
    </row>
    <row r="440" spans="1:54" ht="29.1" customHeight="1" thickBot="1" x14ac:dyDescent="0.3">
      <c r="A440" s="597"/>
      <c r="B440" s="592"/>
      <c r="C440" s="598"/>
      <c r="D440" s="592"/>
      <c r="E440" s="598"/>
      <c r="F440" s="591"/>
      <c r="G440" s="591"/>
      <c r="H440" s="599"/>
      <c r="I440" s="600"/>
      <c r="J440" s="600"/>
      <c r="K440" s="600"/>
      <c r="L440" s="592"/>
      <c r="M440" s="592"/>
      <c r="N440" s="592"/>
      <c r="O440" s="592"/>
      <c r="P440" s="591"/>
      <c r="Q440" s="592"/>
      <c r="R440" s="592"/>
      <c r="S440" s="592"/>
      <c r="T440" s="592"/>
      <c r="U440" s="591"/>
      <c r="V440" s="598"/>
      <c r="W440" s="592"/>
      <c r="X440" s="592"/>
      <c r="Y440" s="592"/>
      <c r="Z440" s="592"/>
      <c r="AA440" s="592"/>
      <c r="AB440" s="601"/>
      <c r="AC440" s="601"/>
      <c r="AD440" s="602"/>
      <c r="AE440" s="601"/>
      <c r="AF440" s="601"/>
      <c r="AG440" s="605"/>
      <c r="AH440" s="605"/>
      <c r="AI440" s="605"/>
      <c r="AJ440" s="605"/>
      <c r="AK440" s="656"/>
      <c r="AL440" s="605"/>
      <c r="AM440" s="605"/>
      <c r="AN440" s="605"/>
      <c r="AO440" s="605"/>
      <c r="AP440" s="605"/>
      <c r="AQ440" s="605"/>
      <c r="AR440" s="605"/>
      <c r="AS440" s="605"/>
      <c r="AT440" s="645"/>
      <c r="AU440" s="645"/>
      <c r="AV440" s="605"/>
      <c r="AW440" s="673"/>
      <c r="AX440" s="605"/>
      <c r="AY440" s="605"/>
      <c r="AZ440" s="645"/>
      <c r="BA440" s="645"/>
      <c r="BB440" s="605"/>
    </row>
    <row r="441" spans="1:54" ht="29.1" customHeight="1" thickBot="1" x14ac:dyDescent="0.3">
      <c r="A441" s="597"/>
      <c r="B441" s="592"/>
      <c r="C441" s="598"/>
      <c r="D441" s="592"/>
      <c r="E441" s="598"/>
      <c r="F441" s="591"/>
      <c r="G441" s="591"/>
      <c r="H441" s="599"/>
      <c r="I441" s="600"/>
      <c r="J441" s="600"/>
      <c r="K441" s="600"/>
      <c r="L441" s="592"/>
      <c r="M441" s="592"/>
      <c r="N441" s="592"/>
      <c r="O441" s="592"/>
      <c r="P441" s="591"/>
      <c r="Q441" s="592"/>
      <c r="R441" s="592"/>
      <c r="S441" s="592"/>
      <c r="T441" s="592"/>
      <c r="U441" s="591"/>
      <c r="V441" s="598"/>
      <c r="W441" s="592"/>
      <c r="X441" s="592"/>
      <c r="Y441" s="592"/>
      <c r="Z441" s="592"/>
      <c r="AA441" s="592"/>
      <c r="AB441" s="601"/>
      <c r="AC441" s="601"/>
      <c r="AD441" s="602"/>
      <c r="AE441" s="601"/>
      <c r="AF441" s="601"/>
      <c r="AG441" s="605"/>
      <c r="AH441" s="605"/>
      <c r="AI441" s="605"/>
      <c r="AJ441" s="605"/>
      <c r="AK441" s="656"/>
      <c r="AL441" s="605"/>
      <c r="AM441" s="605"/>
      <c r="AN441" s="605"/>
      <c r="AO441" s="605"/>
      <c r="AP441" s="605"/>
      <c r="AQ441" s="605"/>
      <c r="AR441" s="605"/>
      <c r="AS441" s="605"/>
      <c r="AT441" s="645"/>
      <c r="AU441" s="645"/>
      <c r="AV441" s="605"/>
      <c r="AW441" s="673"/>
      <c r="AX441" s="605"/>
      <c r="AY441" s="605"/>
      <c r="AZ441" s="645"/>
      <c r="BA441" s="645"/>
      <c r="BB441" s="605"/>
    </row>
    <row r="442" spans="1:54" ht="29.1" customHeight="1" thickBot="1" x14ac:dyDescent="0.3">
      <c r="A442" s="597"/>
      <c r="B442" s="592"/>
      <c r="C442" s="598"/>
      <c r="D442" s="592"/>
      <c r="E442" s="598"/>
      <c r="F442" s="591"/>
      <c r="G442" s="591"/>
      <c r="H442" s="599"/>
      <c r="I442" s="600"/>
      <c r="J442" s="600"/>
      <c r="K442" s="600"/>
      <c r="L442" s="592"/>
      <c r="M442" s="592"/>
      <c r="N442" s="592"/>
      <c r="O442" s="592"/>
      <c r="P442" s="591"/>
      <c r="Q442" s="592"/>
      <c r="R442" s="592"/>
      <c r="S442" s="592"/>
      <c r="T442" s="592"/>
      <c r="U442" s="591"/>
      <c r="V442" s="598"/>
      <c r="W442" s="592"/>
      <c r="X442" s="592"/>
      <c r="Y442" s="592"/>
      <c r="Z442" s="592"/>
      <c r="AA442" s="592"/>
      <c r="AB442" s="601"/>
      <c r="AC442" s="601"/>
      <c r="AD442" s="602"/>
      <c r="AE442" s="601"/>
      <c r="AF442" s="601"/>
      <c r="AG442" s="605"/>
      <c r="AH442" s="605"/>
      <c r="AI442" s="605"/>
      <c r="AJ442" s="605"/>
      <c r="AK442" s="656"/>
      <c r="AL442" s="605"/>
      <c r="AM442" s="605"/>
      <c r="AN442" s="605"/>
      <c r="AO442" s="605"/>
      <c r="AP442" s="605"/>
      <c r="AQ442" s="605"/>
      <c r="AR442" s="605"/>
      <c r="AS442" s="605"/>
      <c r="AT442" s="645"/>
      <c r="AU442" s="645"/>
      <c r="AV442" s="605"/>
      <c r="AW442" s="673"/>
      <c r="AX442" s="605"/>
      <c r="AY442" s="605"/>
      <c r="AZ442" s="645"/>
      <c r="BA442" s="645"/>
      <c r="BB442" s="605"/>
    </row>
    <row r="443" spans="1:54" ht="29.1" customHeight="1" thickBot="1" x14ac:dyDescent="0.3">
      <c r="A443" s="597"/>
      <c r="B443" s="592"/>
      <c r="C443" s="598"/>
      <c r="D443" s="592"/>
      <c r="E443" s="598"/>
      <c r="F443" s="591"/>
      <c r="G443" s="591"/>
      <c r="H443" s="599"/>
      <c r="I443" s="600"/>
      <c r="J443" s="600"/>
      <c r="K443" s="600"/>
      <c r="L443" s="592"/>
      <c r="M443" s="592"/>
      <c r="N443" s="592"/>
      <c r="O443" s="592"/>
      <c r="P443" s="591"/>
      <c r="Q443" s="592"/>
      <c r="R443" s="592"/>
      <c r="S443" s="592"/>
      <c r="T443" s="592"/>
      <c r="U443" s="591"/>
      <c r="V443" s="598"/>
      <c r="W443" s="592"/>
      <c r="X443" s="592"/>
      <c r="Y443" s="592"/>
      <c r="Z443" s="592"/>
      <c r="AA443" s="592"/>
      <c r="AB443" s="601"/>
      <c r="AC443" s="601"/>
      <c r="AD443" s="602"/>
      <c r="AE443" s="601"/>
      <c r="AF443" s="601"/>
      <c r="AG443" s="605"/>
      <c r="AH443" s="605"/>
      <c r="AI443" s="605"/>
      <c r="AJ443" s="605"/>
      <c r="AK443" s="656"/>
      <c r="AL443" s="605"/>
      <c r="AM443" s="605"/>
      <c r="AN443" s="605"/>
      <c r="AO443" s="605"/>
      <c r="AP443" s="605"/>
      <c r="AQ443" s="605"/>
      <c r="AR443" s="605"/>
      <c r="AS443" s="605"/>
      <c r="AT443" s="645"/>
      <c r="AU443" s="645"/>
      <c r="AV443" s="605"/>
      <c r="AW443" s="673"/>
      <c r="AX443" s="605"/>
      <c r="AY443" s="605"/>
      <c r="AZ443" s="645"/>
      <c r="BA443" s="645"/>
      <c r="BB443" s="605"/>
    </row>
    <row r="444" spans="1:54" ht="29.1" customHeight="1" thickBot="1" x14ac:dyDescent="0.3">
      <c r="A444" s="597"/>
      <c r="B444" s="592"/>
      <c r="C444" s="598"/>
      <c r="D444" s="592"/>
      <c r="E444" s="598"/>
      <c r="F444" s="591"/>
      <c r="G444" s="591"/>
      <c r="H444" s="599"/>
      <c r="I444" s="600"/>
      <c r="J444" s="600"/>
      <c r="K444" s="600"/>
      <c r="L444" s="592"/>
      <c r="M444" s="592"/>
      <c r="N444" s="592"/>
      <c r="O444" s="592"/>
      <c r="P444" s="591"/>
      <c r="Q444" s="592"/>
      <c r="R444" s="592"/>
      <c r="S444" s="592"/>
      <c r="T444" s="592"/>
      <c r="U444" s="591"/>
      <c r="V444" s="598"/>
      <c r="W444" s="592"/>
      <c r="X444" s="592"/>
      <c r="Y444" s="592"/>
      <c r="Z444" s="592"/>
      <c r="AA444" s="592"/>
      <c r="AB444" s="601"/>
      <c r="AC444" s="601"/>
      <c r="AD444" s="602"/>
      <c r="AE444" s="601"/>
      <c r="AF444" s="601"/>
      <c r="AG444" s="605"/>
      <c r="AH444" s="605"/>
      <c r="AI444" s="605"/>
      <c r="AJ444" s="605"/>
      <c r="AK444" s="656"/>
      <c r="AL444" s="605"/>
      <c r="AM444" s="605"/>
      <c r="AN444" s="605"/>
      <c r="AO444" s="605"/>
      <c r="AP444" s="605"/>
      <c r="AQ444" s="605"/>
      <c r="AR444" s="605"/>
      <c r="AS444" s="605"/>
      <c r="AT444" s="645"/>
      <c r="AU444" s="645"/>
      <c r="AV444" s="605"/>
      <c r="AW444" s="673"/>
      <c r="AX444" s="605"/>
      <c r="AY444" s="605"/>
      <c r="AZ444" s="645"/>
      <c r="BA444" s="645"/>
      <c r="BB444" s="605"/>
    </row>
    <row r="445" spans="1:54" ht="29.1" customHeight="1" thickBot="1" x14ac:dyDescent="0.3">
      <c r="A445" s="597"/>
      <c r="B445" s="592"/>
      <c r="C445" s="598"/>
      <c r="D445" s="592"/>
      <c r="E445" s="598"/>
      <c r="F445" s="591"/>
      <c r="G445" s="591"/>
      <c r="H445" s="599"/>
      <c r="I445" s="600"/>
      <c r="J445" s="600"/>
      <c r="K445" s="600"/>
      <c r="L445" s="592"/>
      <c r="M445" s="592"/>
      <c r="N445" s="592"/>
      <c r="O445" s="592"/>
      <c r="P445" s="591"/>
      <c r="Q445" s="592"/>
      <c r="R445" s="592"/>
      <c r="S445" s="592"/>
      <c r="T445" s="592"/>
      <c r="U445" s="591"/>
      <c r="V445" s="598"/>
      <c r="W445" s="592"/>
      <c r="X445" s="592"/>
      <c r="Y445" s="592"/>
      <c r="Z445" s="592"/>
      <c r="AA445" s="592"/>
      <c r="AB445" s="601"/>
      <c r="AC445" s="601"/>
      <c r="AD445" s="602"/>
      <c r="AE445" s="601"/>
      <c r="AF445" s="601"/>
      <c r="AG445" s="605"/>
      <c r="AH445" s="605"/>
      <c r="AI445" s="605"/>
      <c r="AJ445" s="605"/>
      <c r="AK445" s="656"/>
      <c r="AL445" s="605"/>
      <c r="AM445" s="605"/>
      <c r="AN445" s="605"/>
      <c r="AO445" s="605"/>
      <c r="AP445" s="605"/>
      <c r="AQ445" s="605"/>
      <c r="AR445" s="605"/>
      <c r="AS445" s="605"/>
      <c r="AT445" s="645"/>
      <c r="AU445" s="645"/>
      <c r="AV445" s="605"/>
      <c r="AW445" s="673"/>
      <c r="AX445" s="605"/>
      <c r="AY445" s="605"/>
      <c r="AZ445" s="645"/>
      <c r="BA445" s="645"/>
      <c r="BB445" s="605"/>
    </row>
    <row r="446" spans="1:54" ht="29.1" customHeight="1" thickBot="1" x14ac:dyDescent="0.3">
      <c r="A446" s="597"/>
      <c r="B446" s="592"/>
      <c r="C446" s="598"/>
      <c r="D446" s="592"/>
      <c r="E446" s="598"/>
      <c r="F446" s="591"/>
      <c r="G446" s="591"/>
      <c r="H446" s="599"/>
      <c r="I446" s="600"/>
      <c r="J446" s="600"/>
      <c r="K446" s="600"/>
      <c r="L446" s="592"/>
      <c r="M446" s="592"/>
      <c r="N446" s="592"/>
      <c r="O446" s="592"/>
      <c r="P446" s="591"/>
      <c r="Q446" s="592"/>
      <c r="R446" s="592"/>
      <c r="S446" s="592"/>
      <c r="T446" s="592"/>
      <c r="U446" s="591"/>
      <c r="V446" s="598"/>
      <c r="W446" s="592"/>
      <c r="X446" s="592"/>
      <c r="Y446" s="592"/>
      <c r="Z446" s="592"/>
      <c r="AA446" s="592"/>
      <c r="AB446" s="601"/>
      <c r="AC446" s="601"/>
      <c r="AD446" s="602"/>
      <c r="AE446" s="601"/>
      <c r="AF446" s="601"/>
      <c r="AG446" s="605"/>
      <c r="AH446" s="605"/>
      <c r="AI446" s="605"/>
      <c r="AJ446" s="605"/>
      <c r="AK446" s="656"/>
      <c r="AL446" s="605"/>
      <c r="AM446" s="605"/>
      <c r="AN446" s="605"/>
      <c r="AO446" s="605"/>
      <c r="AP446" s="605"/>
      <c r="AQ446" s="605"/>
      <c r="AR446" s="605"/>
      <c r="AS446" s="605"/>
      <c r="AT446" s="645"/>
      <c r="AU446" s="645"/>
      <c r="AV446" s="605"/>
      <c r="AW446" s="673"/>
      <c r="AX446" s="605"/>
      <c r="AY446" s="605"/>
      <c r="AZ446" s="645"/>
      <c r="BA446" s="645"/>
      <c r="BB446" s="605"/>
    </row>
    <row r="447" spans="1:54" ht="29.1" customHeight="1" thickBot="1" x14ac:dyDescent="0.3">
      <c r="A447" s="597"/>
      <c r="B447" s="592"/>
      <c r="C447" s="598"/>
      <c r="D447" s="592"/>
      <c r="E447" s="598"/>
      <c r="F447" s="591"/>
      <c r="G447" s="591"/>
      <c r="H447" s="599"/>
      <c r="I447" s="600"/>
      <c r="J447" s="600"/>
      <c r="K447" s="600"/>
      <c r="L447" s="592"/>
      <c r="M447" s="592"/>
      <c r="N447" s="592"/>
      <c r="O447" s="592"/>
      <c r="P447" s="591"/>
      <c r="Q447" s="592"/>
      <c r="R447" s="592"/>
      <c r="S447" s="592"/>
      <c r="T447" s="592"/>
      <c r="U447" s="591"/>
      <c r="V447" s="598"/>
      <c r="W447" s="592"/>
      <c r="X447" s="592"/>
      <c r="Y447" s="592"/>
      <c r="Z447" s="592"/>
      <c r="AA447" s="592"/>
      <c r="AB447" s="601"/>
      <c r="AC447" s="601"/>
      <c r="AD447" s="602"/>
      <c r="AE447" s="601"/>
      <c r="AF447" s="601"/>
      <c r="AG447" s="605"/>
      <c r="AH447" s="605"/>
      <c r="AI447" s="605"/>
      <c r="AJ447" s="605"/>
      <c r="AK447" s="656"/>
      <c r="AL447" s="605"/>
      <c r="AM447" s="605"/>
      <c r="AN447" s="605"/>
      <c r="AO447" s="605"/>
      <c r="AP447" s="605"/>
      <c r="AQ447" s="605"/>
      <c r="AR447" s="605"/>
      <c r="AS447" s="605"/>
      <c r="AT447" s="645"/>
      <c r="AU447" s="645"/>
      <c r="AV447" s="605"/>
      <c r="AW447" s="673"/>
      <c r="AX447" s="605"/>
      <c r="AY447" s="605"/>
      <c r="AZ447" s="645"/>
      <c r="BA447" s="645"/>
      <c r="BB447" s="605"/>
    </row>
    <row r="448" spans="1:54" ht="29.1" customHeight="1" thickBot="1" x14ac:dyDescent="0.3">
      <c r="A448" s="597"/>
      <c r="B448" s="592"/>
      <c r="C448" s="598"/>
      <c r="D448" s="592"/>
      <c r="E448" s="598"/>
      <c r="F448" s="591"/>
      <c r="G448" s="591"/>
      <c r="H448" s="599"/>
      <c r="I448" s="600"/>
      <c r="J448" s="600"/>
      <c r="K448" s="600"/>
      <c r="L448" s="592"/>
      <c r="M448" s="592"/>
      <c r="N448" s="592"/>
      <c r="O448" s="592"/>
      <c r="P448" s="591"/>
      <c r="Q448" s="592"/>
      <c r="R448" s="592"/>
      <c r="S448" s="592"/>
      <c r="T448" s="592"/>
      <c r="U448" s="591"/>
      <c r="V448" s="598"/>
      <c r="W448" s="592"/>
      <c r="X448" s="592"/>
      <c r="Y448" s="592"/>
      <c r="Z448" s="592"/>
      <c r="AA448" s="592"/>
      <c r="AB448" s="601"/>
      <c r="AC448" s="601"/>
      <c r="AD448" s="602"/>
      <c r="AE448" s="601"/>
      <c r="AF448" s="601"/>
      <c r="AG448" s="605"/>
      <c r="AH448" s="605"/>
      <c r="AI448" s="605"/>
      <c r="AJ448" s="605"/>
      <c r="AK448" s="656"/>
      <c r="AL448" s="605"/>
      <c r="AM448" s="605"/>
      <c r="AN448" s="605"/>
      <c r="AO448" s="605"/>
      <c r="AP448" s="605"/>
      <c r="AQ448" s="605"/>
      <c r="AR448" s="605"/>
      <c r="AS448" s="605"/>
      <c r="AT448" s="645"/>
      <c r="AU448" s="645"/>
      <c r="AV448" s="605"/>
      <c r="AW448" s="673"/>
      <c r="AX448" s="605"/>
      <c r="AY448" s="605"/>
      <c r="AZ448" s="645"/>
      <c r="BA448" s="645"/>
      <c r="BB448" s="605"/>
    </row>
    <row r="449" spans="1:54" ht="29.1" customHeight="1" thickBot="1" x14ac:dyDescent="0.3">
      <c r="A449" s="597"/>
      <c r="B449" s="592"/>
      <c r="C449" s="598"/>
      <c r="D449" s="592"/>
      <c r="E449" s="598"/>
      <c r="F449" s="591"/>
      <c r="G449" s="591"/>
      <c r="H449" s="599"/>
      <c r="I449" s="600"/>
      <c r="J449" s="600"/>
      <c r="K449" s="600"/>
      <c r="L449" s="592"/>
      <c r="M449" s="592"/>
      <c r="N449" s="592"/>
      <c r="O449" s="592"/>
      <c r="P449" s="591"/>
      <c r="Q449" s="592"/>
      <c r="R449" s="592"/>
      <c r="S449" s="592"/>
      <c r="T449" s="592"/>
      <c r="U449" s="591"/>
      <c r="V449" s="598"/>
      <c r="W449" s="592"/>
      <c r="X449" s="592"/>
      <c r="Y449" s="592"/>
      <c r="Z449" s="592"/>
      <c r="AA449" s="592"/>
      <c r="AB449" s="601"/>
      <c r="AC449" s="601"/>
      <c r="AD449" s="602"/>
      <c r="AE449" s="601"/>
      <c r="AF449" s="601"/>
      <c r="AG449" s="605"/>
      <c r="AH449" s="605"/>
      <c r="AI449" s="605"/>
      <c r="AJ449" s="605"/>
      <c r="AK449" s="656"/>
      <c r="AL449" s="605"/>
      <c r="AM449" s="605"/>
      <c r="AN449" s="605"/>
      <c r="AO449" s="605"/>
      <c r="AP449" s="605"/>
      <c r="AQ449" s="605"/>
      <c r="AR449" s="605"/>
      <c r="AS449" s="605"/>
      <c r="AT449" s="645"/>
      <c r="AU449" s="645"/>
      <c r="AV449" s="605"/>
      <c r="AW449" s="673"/>
      <c r="AX449" s="605"/>
      <c r="AY449" s="605"/>
      <c r="AZ449" s="645"/>
      <c r="BA449" s="645"/>
      <c r="BB449" s="605"/>
    </row>
    <row r="450" spans="1:54" ht="29.1" customHeight="1" thickBot="1" x14ac:dyDescent="0.3">
      <c r="A450" s="597"/>
      <c r="B450" s="592"/>
      <c r="C450" s="598"/>
      <c r="D450" s="592"/>
      <c r="E450" s="598"/>
      <c r="F450" s="591"/>
      <c r="G450" s="591"/>
      <c r="H450" s="599"/>
      <c r="I450" s="600"/>
      <c r="J450" s="600"/>
      <c r="K450" s="600"/>
      <c r="L450" s="592"/>
      <c r="M450" s="592"/>
      <c r="N450" s="592"/>
      <c r="O450" s="592"/>
      <c r="P450" s="591"/>
      <c r="Q450" s="592"/>
      <c r="R450" s="592"/>
      <c r="S450" s="592"/>
      <c r="T450" s="592"/>
      <c r="U450" s="591"/>
      <c r="V450" s="598"/>
      <c r="W450" s="592"/>
      <c r="X450" s="592"/>
      <c r="Y450" s="592"/>
      <c r="Z450" s="592"/>
      <c r="AA450" s="592"/>
      <c r="AB450" s="601"/>
      <c r="AC450" s="601"/>
      <c r="AD450" s="602"/>
      <c r="AE450" s="601"/>
      <c r="AF450" s="601"/>
      <c r="AG450" s="605"/>
      <c r="AH450" s="605"/>
      <c r="AI450" s="605"/>
      <c r="AJ450" s="605"/>
      <c r="AK450" s="656"/>
      <c r="AL450" s="605"/>
      <c r="AM450" s="605"/>
      <c r="AN450" s="605"/>
      <c r="AO450" s="605"/>
      <c r="AP450" s="605"/>
      <c r="AQ450" s="605"/>
      <c r="AR450" s="605"/>
      <c r="AS450" s="605"/>
      <c r="AT450" s="645"/>
      <c r="AU450" s="645"/>
      <c r="AV450" s="605"/>
      <c r="AW450" s="673"/>
      <c r="AX450" s="605"/>
      <c r="AY450" s="605"/>
      <c r="AZ450" s="645"/>
      <c r="BA450" s="645"/>
      <c r="BB450" s="605"/>
    </row>
    <row r="451" spans="1:54" ht="29.1" customHeight="1" thickBot="1" x14ac:dyDescent="0.3">
      <c r="A451" s="597"/>
      <c r="B451" s="592"/>
      <c r="C451" s="598"/>
      <c r="D451" s="592"/>
      <c r="E451" s="598"/>
      <c r="F451" s="591"/>
      <c r="G451" s="591"/>
      <c r="H451" s="599"/>
      <c r="I451" s="600"/>
      <c r="J451" s="600"/>
      <c r="K451" s="600"/>
      <c r="L451" s="592"/>
      <c r="M451" s="592"/>
      <c r="N451" s="592"/>
      <c r="O451" s="592"/>
      <c r="P451" s="591"/>
      <c r="Q451" s="592"/>
      <c r="R451" s="592"/>
      <c r="S451" s="592"/>
      <c r="T451" s="592"/>
      <c r="U451" s="591"/>
      <c r="V451" s="598"/>
      <c r="W451" s="592"/>
      <c r="X451" s="592"/>
      <c r="Y451" s="592"/>
      <c r="Z451" s="592"/>
      <c r="AA451" s="592"/>
      <c r="AB451" s="601"/>
      <c r="AC451" s="601"/>
      <c r="AD451" s="602"/>
      <c r="AE451" s="601"/>
      <c r="AF451" s="601"/>
      <c r="AG451" s="605"/>
      <c r="AH451" s="605"/>
      <c r="AI451" s="605"/>
      <c r="AJ451" s="605"/>
      <c r="AK451" s="656"/>
      <c r="AL451" s="605"/>
      <c r="AM451" s="605"/>
      <c r="AN451" s="605"/>
      <c r="AO451" s="605"/>
      <c r="AP451" s="605"/>
      <c r="AQ451" s="605"/>
      <c r="AR451" s="605"/>
      <c r="AS451" s="605"/>
      <c r="AT451" s="645"/>
      <c r="AU451" s="645"/>
      <c r="AV451" s="605"/>
      <c r="AW451" s="673"/>
      <c r="AX451" s="605"/>
      <c r="AY451" s="605"/>
      <c r="AZ451" s="645"/>
      <c r="BA451" s="645"/>
      <c r="BB451" s="605"/>
    </row>
    <row r="452" spans="1:54" ht="29.1" customHeight="1" thickBot="1" x14ac:dyDescent="0.3">
      <c r="A452" s="597"/>
      <c r="B452" s="592"/>
      <c r="C452" s="598"/>
      <c r="D452" s="592"/>
      <c r="E452" s="598"/>
      <c r="F452" s="591"/>
      <c r="G452" s="591"/>
      <c r="H452" s="599"/>
      <c r="I452" s="600"/>
      <c r="J452" s="600"/>
      <c r="K452" s="600"/>
      <c r="L452" s="592"/>
      <c r="M452" s="592"/>
      <c r="N452" s="592"/>
      <c r="O452" s="592"/>
      <c r="P452" s="591"/>
      <c r="Q452" s="592"/>
      <c r="R452" s="592"/>
      <c r="S452" s="592"/>
      <c r="T452" s="592"/>
      <c r="U452" s="591"/>
      <c r="V452" s="598"/>
      <c r="W452" s="592"/>
      <c r="X452" s="592"/>
      <c r="Y452" s="592"/>
      <c r="Z452" s="592"/>
      <c r="AA452" s="592"/>
      <c r="AB452" s="601"/>
      <c r="AC452" s="601"/>
      <c r="AD452" s="602"/>
      <c r="AE452" s="601"/>
      <c r="AF452" s="601"/>
      <c r="AG452" s="605"/>
      <c r="AH452" s="605"/>
      <c r="AI452" s="605"/>
      <c r="AJ452" s="605"/>
      <c r="AK452" s="656"/>
      <c r="AL452" s="605"/>
      <c r="AM452" s="605"/>
      <c r="AN452" s="605"/>
      <c r="AO452" s="605"/>
      <c r="AP452" s="605"/>
      <c r="AQ452" s="605"/>
      <c r="AR452" s="605"/>
      <c r="AS452" s="605"/>
      <c r="AT452" s="645"/>
      <c r="AU452" s="645"/>
      <c r="AV452" s="605"/>
      <c r="AW452" s="673"/>
      <c r="AX452" s="605"/>
      <c r="AY452" s="605"/>
      <c r="AZ452" s="645"/>
      <c r="BA452" s="645"/>
      <c r="BB452" s="605"/>
    </row>
    <row r="453" spans="1:54" ht="29.1" customHeight="1" thickBot="1" x14ac:dyDescent="0.3">
      <c r="A453" s="597"/>
      <c r="B453" s="592"/>
      <c r="C453" s="598"/>
      <c r="D453" s="592"/>
      <c r="E453" s="598"/>
      <c r="F453" s="591"/>
      <c r="G453" s="591"/>
      <c r="H453" s="599"/>
      <c r="I453" s="600"/>
      <c r="J453" s="600"/>
      <c r="K453" s="600"/>
      <c r="L453" s="592"/>
      <c r="M453" s="592"/>
      <c r="N453" s="592"/>
      <c r="O453" s="592"/>
      <c r="P453" s="591"/>
      <c r="Q453" s="592"/>
      <c r="R453" s="592"/>
      <c r="S453" s="592"/>
      <c r="T453" s="592"/>
      <c r="U453" s="591"/>
      <c r="V453" s="598"/>
      <c r="W453" s="592"/>
      <c r="X453" s="592"/>
      <c r="Y453" s="592"/>
      <c r="Z453" s="592"/>
      <c r="AA453" s="592"/>
      <c r="AB453" s="601"/>
      <c r="AC453" s="601"/>
      <c r="AD453" s="602"/>
      <c r="AE453" s="601"/>
      <c r="AF453" s="601"/>
      <c r="AG453" s="605"/>
      <c r="AH453" s="605"/>
      <c r="AI453" s="605"/>
      <c r="AJ453" s="605"/>
      <c r="AK453" s="656"/>
      <c r="AL453" s="605"/>
      <c r="AM453" s="605"/>
      <c r="AN453" s="605"/>
      <c r="AO453" s="605"/>
      <c r="AP453" s="605"/>
      <c r="AQ453" s="605"/>
      <c r="AR453" s="605"/>
      <c r="AS453" s="605"/>
      <c r="AT453" s="645"/>
      <c r="AU453" s="645"/>
      <c r="AV453" s="605"/>
      <c r="AW453" s="673"/>
      <c r="AX453" s="605"/>
      <c r="AY453" s="605"/>
      <c r="AZ453" s="645"/>
      <c r="BA453" s="645"/>
      <c r="BB453" s="605"/>
    </row>
    <row r="454" spans="1:54" ht="29.1" customHeight="1" thickBot="1" x14ac:dyDescent="0.3">
      <c r="A454" s="597"/>
      <c r="B454" s="592"/>
      <c r="C454" s="598"/>
      <c r="D454" s="592"/>
      <c r="E454" s="598"/>
      <c r="F454" s="591"/>
      <c r="G454" s="591"/>
      <c r="H454" s="599"/>
      <c r="I454" s="600"/>
      <c r="J454" s="600"/>
      <c r="K454" s="600"/>
      <c r="L454" s="592"/>
      <c r="M454" s="592"/>
      <c r="N454" s="592"/>
      <c r="O454" s="592"/>
      <c r="P454" s="591"/>
      <c r="Q454" s="592"/>
      <c r="R454" s="592"/>
      <c r="S454" s="592"/>
      <c r="T454" s="592"/>
      <c r="U454" s="591"/>
      <c r="V454" s="598"/>
      <c r="W454" s="592"/>
      <c r="X454" s="592"/>
      <c r="Y454" s="592"/>
      <c r="Z454" s="592"/>
      <c r="AA454" s="592"/>
      <c r="AB454" s="601"/>
      <c r="AC454" s="601"/>
      <c r="AD454" s="602"/>
      <c r="AE454" s="601"/>
      <c r="AF454" s="601"/>
      <c r="AG454" s="605"/>
      <c r="AH454" s="605"/>
      <c r="AI454" s="605"/>
      <c r="AJ454" s="605"/>
      <c r="AK454" s="656"/>
      <c r="AL454" s="605"/>
      <c r="AM454" s="605"/>
      <c r="AN454" s="605"/>
      <c r="AO454" s="605"/>
      <c r="AP454" s="605"/>
      <c r="AQ454" s="605"/>
      <c r="AR454" s="605"/>
      <c r="AS454" s="605"/>
      <c r="AT454" s="645"/>
      <c r="AU454" s="645"/>
      <c r="AV454" s="605"/>
      <c r="AW454" s="673"/>
      <c r="AX454" s="605"/>
      <c r="AY454" s="605"/>
      <c r="AZ454" s="645"/>
      <c r="BA454" s="645"/>
      <c r="BB454" s="605"/>
    </row>
    <row r="455" spans="1:54" ht="29.1" customHeight="1" thickBot="1" x14ac:dyDescent="0.3">
      <c r="A455" s="597"/>
      <c r="B455" s="592"/>
      <c r="C455" s="598"/>
      <c r="D455" s="592"/>
      <c r="E455" s="598"/>
      <c r="F455" s="591"/>
      <c r="G455" s="591"/>
      <c r="H455" s="599"/>
      <c r="I455" s="600"/>
      <c r="J455" s="600"/>
      <c r="K455" s="600"/>
      <c r="L455" s="592"/>
      <c r="M455" s="592"/>
      <c r="N455" s="592"/>
      <c r="O455" s="592"/>
      <c r="P455" s="591"/>
      <c r="Q455" s="592"/>
      <c r="R455" s="592"/>
      <c r="S455" s="592"/>
      <c r="T455" s="592"/>
      <c r="U455" s="591"/>
      <c r="V455" s="598"/>
      <c r="W455" s="592"/>
      <c r="X455" s="592"/>
      <c r="Y455" s="592"/>
      <c r="Z455" s="592"/>
      <c r="AA455" s="592"/>
      <c r="AB455" s="601"/>
      <c r="AC455" s="601"/>
      <c r="AD455" s="602"/>
      <c r="AE455" s="601"/>
      <c r="AF455" s="601"/>
      <c r="AG455" s="605"/>
      <c r="AH455" s="605"/>
      <c r="AI455" s="605"/>
      <c r="AJ455" s="605"/>
      <c r="AK455" s="656"/>
      <c r="AL455" s="605"/>
      <c r="AM455" s="605"/>
      <c r="AN455" s="605"/>
      <c r="AO455" s="605"/>
      <c r="AP455" s="605"/>
      <c r="AQ455" s="605"/>
      <c r="AR455" s="605"/>
      <c r="AS455" s="605"/>
      <c r="AT455" s="645"/>
      <c r="AU455" s="645"/>
      <c r="AV455" s="605"/>
      <c r="AW455" s="673"/>
      <c r="AX455" s="605"/>
      <c r="AY455" s="605"/>
      <c r="AZ455" s="645"/>
      <c r="BA455" s="645"/>
      <c r="BB455" s="605"/>
    </row>
    <row r="456" spans="1:54" ht="29.1" customHeight="1" thickBot="1" x14ac:dyDescent="0.3">
      <c r="A456" s="597"/>
      <c r="B456" s="592"/>
      <c r="C456" s="598"/>
      <c r="D456" s="592"/>
      <c r="E456" s="598"/>
      <c r="F456" s="591"/>
      <c r="G456" s="591"/>
      <c r="H456" s="599"/>
      <c r="I456" s="600"/>
      <c r="J456" s="600"/>
      <c r="K456" s="600"/>
      <c r="L456" s="592"/>
      <c r="M456" s="592"/>
      <c r="N456" s="592"/>
      <c r="O456" s="592"/>
      <c r="P456" s="591"/>
      <c r="Q456" s="592"/>
      <c r="R456" s="592"/>
      <c r="S456" s="592"/>
      <c r="T456" s="592"/>
      <c r="U456" s="591"/>
      <c r="V456" s="598"/>
      <c r="W456" s="592"/>
      <c r="X456" s="592"/>
      <c r="Y456" s="592"/>
      <c r="Z456" s="592"/>
      <c r="AA456" s="592"/>
      <c r="AB456" s="601"/>
      <c r="AC456" s="601"/>
      <c r="AD456" s="602"/>
      <c r="AE456" s="601"/>
      <c r="AF456" s="601"/>
      <c r="AG456" s="605"/>
      <c r="AH456" s="605"/>
      <c r="AI456" s="605"/>
      <c r="AJ456" s="605"/>
      <c r="AK456" s="656"/>
      <c r="AL456" s="605"/>
      <c r="AM456" s="605"/>
      <c r="AN456" s="605"/>
      <c r="AO456" s="605"/>
      <c r="AP456" s="605"/>
      <c r="AQ456" s="605"/>
      <c r="AR456" s="605"/>
      <c r="AS456" s="605"/>
      <c r="AT456" s="645"/>
      <c r="AU456" s="645"/>
      <c r="AV456" s="605"/>
      <c r="AW456" s="673"/>
      <c r="AX456" s="605"/>
      <c r="AY456" s="605"/>
      <c r="AZ456" s="645"/>
      <c r="BA456" s="645"/>
      <c r="BB456" s="605"/>
    </row>
    <row r="457" spans="1:54" ht="29.1" customHeight="1" thickBot="1" x14ac:dyDescent="0.3">
      <c r="A457" s="597"/>
      <c r="B457" s="592"/>
      <c r="C457" s="598"/>
      <c r="D457" s="592"/>
      <c r="E457" s="598"/>
      <c r="F457" s="591"/>
      <c r="G457" s="591"/>
      <c r="H457" s="599"/>
      <c r="I457" s="600"/>
      <c r="J457" s="600"/>
      <c r="K457" s="600"/>
      <c r="L457" s="592"/>
      <c r="M457" s="592"/>
      <c r="N457" s="592"/>
      <c r="O457" s="592"/>
      <c r="P457" s="591"/>
      <c r="Q457" s="592"/>
      <c r="R457" s="592"/>
      <c r="S457" s="592"/>
      <c r="T457" s="592"/>
      <c r="U457" s="591"/>
      <c r="V457" s="598"/>
      <c r="W457" s="592"/>
      <c r="X457" s="592"/>
      <c r="Y457" s="592"/>
      <c r="Z457" s="592"/>
      <c r="AA457" s="592"/>
      <c r="AB457" s="601"/>
      <c r="AC457" s="601"/>
      <c r="AD457" s="602"/>
      <c r="AE457" s="601"/>
      <c r="AF457" s="601"/>
      <c r="AG457" s="605"/>
      <c r="AH457" s="605"/>
      <c r="AI457" s="605"/>
      <c r="AJ457" s="605"/>
      <c r="AK457" s="656"/>
      <c r="AL457" s="605"/>
      <c r="AM457" s="605"/>
      <c r="AN457" s="605"/>
      <c r="AO457" s="605"/>
      <c r="AP457" s="605"/>
      <c r="AQ457" s="605"/>
      <c r="AR457" s="605"/>
      <c r="AS457" s="605"/>
      <c r="AT457" s="645"/>
      <c r="AU457" s="645"/>
      <c r="AV457" s="605"/>
      <c r="AW457" s="673"/>
      <c r="AX457" s="605"/>
      <c r="AY457" s="605"/>
      <c r="AZ457" s="645"/>
      <c r="BA457" s="645"/>
      <c r="BB457" s="605"/>
    </row>
    <row r="458" spans="1:54" ht="29.1" customHeight="1" thickBot="1" x14ac:dyDescent="0.3">
      <c r="A458" s="597"/>
      <c r="B458" s="592"/>
      <c r="C458" s="598"/>
      <c r="D458" s="592"/>
      <c r="E458" s="598"/>
      <c r="F458" s="591"/>
      <c r="G458" s="591"/>
      <c r="H458" s="599"/>
      <c r="I458" s="600"/>
      <c r="J458" s="600"/>
      <c r="K458" s="600"/>
      <c r="L458" s="592"/>
      <c r="M458" s="592"/>
      <c r="N458" s="592"/>
      <c r="O458" s="592"/>
      <c r="P458" s="591"/>
      <c r="Q458" s="592"/>
      <c r="R458" s="592"/>
      <c r="S458" s="592"/>
      <c r="T458" s="592"/>
      <c r="U458" s="591"/>
      <c r="V458" s="598"/>
      <c r="W458" s="592"/>
      <c r="X458" s="592"/>
      <c r="Y458" s="592"/>
      <c r="Z458" s="592"/>
      <c r="AA458" s="592"/>
      <c r="AB458" s="601"/>
      <c r="AC458" s="601"/>
      <c r="AD458" s="602"/>
      <c r="AE458" s="601"/>
      <c r="AF458" s="601"/>
      <c r="AG458" s="605"/>
      <c r="AH458" s="605"/>
      <c r="AI458" s="605"/>
      <c r="AJ458" s="605"/>
      <c r="AK458" s="656"/>
      <c r="AL458" s="605"/>
      <c r="AM458" s="605"/>
      <c r="AN458" s="605"/>
      <c r="AO458" s="605"/>
      <c r="AP458" s="605"/>
      <c r="AQ458" s="605"/>
      <c r="AR458" s="605"/>
      <c r="AS458" s="605"/>
      <c r="AT458" s="645"/>
      <c r="AU458" s="645"/>
      <c r="AV458" s="605"/>
      <c r="AW458" s="673"/>
      <c r="AX458" s="605"/>
      <c r="AY458" s="605"/>
      <c r="AZ458" s="645"/>
      <c r="BA458" s="645"/>
      <c r="BB458" s="605"/>
    </row>
    <row r="459" spans="1:54" ht="29.1" customHeight="1" thickBot="1" x14ac:dyDescent="0.3">
      <c r="A459" s="597"/>
      <c r="B459" s="592"/>
      <c r="C459" s="598"/>
      <c r="D459" s="592"/>
      <c r="E459" s="598"/>
      <c r="F459" s="591"/>
      <c r="G459" s="591"/>
      <c r="H459" s="599"/>
      <c r="I459" s="600"/>
      <c r="J459" s="600"/>
      <c r="K459" s="600"/>
      <c r="L459" s="592"/>
      <c r="M459" s="592"/>
      <c r="N459" s="592"/>
      <c r="O459" s="592"/>
      <c r="P459" s="591"/>
      <c r="Q459" s="592"/>
      <c r="R459" s="592"/>
      <c r="S459" s="592"/>
      <c r="T459" s="592"/>
      <c r="U459" s="591"/>
      <c r="V459" s="598"/>
      <c r="W459" s="592"/>
      <c r="X459" s="592"/>
      <c r="Y459" s="592"/>
      <c r="Z459" s="592"/>
      <c r="AA459" s="592"/>
      <c r="AB459" s="601"/>
      <c r="AC459" s="601"/>
      <c r="AD459" s="602"/>
      <c r="AE459" s="601"/>
      <c r="AF459" s="601"/>
      <c r="AG459" s="605"/>
      <c r="AH459" s="605"/>
      <c r="AI459" s="605"/>
      <c r="AJ459" s="605"/>
      <c r="AK459" s="656"/>
      <c r="AL459" s="605"/>
      <c r="AM459" s="605"/>
      <c r="AN459" s="605"/>
      <c r="AO459" s="605"/>
      <c r="AP459" s="605"/>
      <c r="AQ459" s="605"/>
      <c r="AR459" s="605"/>
      <c r="AS459" s="605"/>
      <c r="AT459" s="645"/>
      <c r="AU459" s="645"/>
      <c r="AV459" s="605"/>
      <c r="AW459" s="673"/>
      <c r="AX459" s="605"/>
      <c r="AY459" s="605"/>
      <c r="AZ459" s="645"/>
      <c r="BA459" s="645"/>
      <c r="BB459" s="605"/>
    </row>
    <row r="460" spans="1:54" ht="29.1" customHeight="1" thickBot="1" x14ac:dyDescent="0.3">
      <c r="A460" s="597"/>
      <c r="B460" s="592"/>
      <c r="C460" s="598"/>
      <c r="D460" s="592"/>
      <c r="E460" s="598"/>
      <c r="F460" s="591"/>
      <c r="G460" s="591"/>
      <c r="H460" s="599"/>
      <c r="I460" s="600"/>
      <c r="J460" s="600"/>
      <c r="K460" s="600"/>
      <c r="L460" s="592"/>
      <c r="M460" s="592"/>
      <c r="N460" s="592"/>
      <c r="O460" s="592"/>
      <c r="P460" s="591"/>
      <c r="Q460" s="592"/>
      <c r="R460" s="592"/>
      <c r="S460" s="592"/>
      <c r="T460" s="592"/>
      <c r="U460" s="591"/>
      <c r="V460" s="598"/>
      <c r="W460" s="592"/>
      <c r="X460" s="592"/>
      <c r="Y460" s="592"/>
      <c r="Z460" s="592"/>
      <c r="AA460" s="592"/>
      <c r="AB460" s="601"/>
      <c r="AC460" s="601"/>
      <c r="AD460" s="602"/>
      <c r="AE460" s="601"/>
      <c r="AF460" s="601"/>
      <c r="AG460" s="605"/>
      <c r="AH460" s="605"/>
      <c r="AI460" s="605"/>
      <c r="AJ460" s="605"/>
      <c r="AK460" s="656"/>
      <c r="AL460" s="605"/>
      <c r="AM460" s="605"/>
      <c r="AN460" s="605"/>
      <c r="AO460" s="605"/>
      <c r="AP460" s="605"/>
      <c r="AQ460" s="605"/>
      <c r="AR460" s="605"/>
      <c r="AS460" s="605"/>
      <c r="AT460" s="645"/>
      <c r="AU460" s="645"/>
      <c r="AV460" s="605"/>
      <c r="AW460" s="673"/>
      <c r="AX460" s="605"/>
      <c r="AY460" s="605"/>
      <c r="AZ460" s="645"/>
      <c r="BA460" s="645"/>
      <c r="BB460" s="605"/>
    </row>
    <row r="461" spans="1:54" ht="29.1" customHeight="1" thickBot="1" x14ac:dyDescent="0.3">
      <c r="A461" s="597"/>
      <c r="B461" s="592"/>
      <c r="C461" s="598"/>
      <c r="D461" s="592"/>
      <c r="E461" s="598"/>
      <c r="F461" s="591"/>
      <c r="G461" s="591"/>
      <c r="H461" s="599"/>
      <c r="I461" s="600"/>
      <c r="J461" s="600"/>
      <c r="K461" s="600"/>
      <c r="L461" s="592"/>
      <c r="M461" s="592"/>
      <c r="N461" s="592"/>
      <c r="O461" s="592"/>
      <c r="P461" s="591"/>
      <c r="Q461" s="592"/>
      <c r="R461" s="592"/>
      <c r="S461" s="592"/>
      <c r="T461" s="592"/>
      <c r="U461" s="591"/>
      <c r="V461" s="598"/>
      <c r="W461" s="592"/>
      <c r="X461" s="592"/>
      <c r="Y461" s="592"/>
      <c r="Z461" s="592"/>
      <c r="AA461" s="592"/>
      <c r="AB461" s="601"/>
      <c r="AC461" s="601"/>
      <c r="AD461" s="602"/>
      <c r="AE461" s="601"/>
      <c r="AF461" s="601"/>
      <c r="AG461" s="605"/>
      <c r="AH461" s="605"/>
      <c r="AI461" s="605"/>
      <c r="AJ461" s="605"/>
      <c r="AK461" s="656"/>
      <c r="AL461" s="605"/>
      <c r="AM461" s="605"/>
      <c r="AN461" s="605"/>
      <c r="AO461" s="605"/>
      <c r="AP461" s="605"/>
      <c r="AQ461" s="605"/>
      <c r="AR461" s="605"/>
      <c r="AS461" s="605"/>
      <c r="AT461" s="645"/>
      <c r="AU461" s="645"/>
      <c r="AV461" s="605"/>
      <c r="AW461" s="673"/>
      <c r="AX461" s="605"/>
      <c r="AY461" s="605"/>
      <c r="AZ461" s="645"/>
      <c r="BA461" s="645"/>
      <c r="BB461" s="605"/>
    </row>
    <row r="462" spans="1:54" ht="29.1" customHeight="1" thickBot="1" x14ac:dyDescent="0.3">
      <c r="A462" s="597"/>
      <c r="B462" s="592"/>
      <c r="C462" s="598"/>
      <c r="D462" s="592"/>
      <c r="E462" s="598"/>
      <c r="F462" s="591"/>
      <c r="G462" s="591"/>
      <c r="H462" s="599"/>
      <c r="I462" s="600"/>
      <c r="J462" s="600"/>
      <c r="K462" s="600"/>
      <c r="L462" s="592"/>
      <c r="M462" s="592"/>
      <c r="N462" s="592"/>
      <c r="O462" s="592"/>
      <c r="P462" s="591"/>
      <c r="Q462" s="592"/>
      <c r="R462" s="592"/>
      <c r="S462" s="592"/>
      <c r="T462" s="592"/>
      <c r="U462" s="591"/>
      <c r="V462" s="598"/>
      <c r="W462" s="592"/>
      <c r="X462" s="592"/>
      <c r="Y462" s="592"/>
      <c r="Z462" s="592"/>
      <c r="AA462" s="592"/>
      <c r="AB462" s="601"/>
      <c r="AC462" s="601"/>
      <c r="AD462" s="602"/>
      <c r="AE462" s="601"/>
      <c r="AF462" s="601"/>
      <c r="AG462" s="605"/>
      <c r="AH462" s="605"/>
      <c r="AI462" s="605"/>
      <c r="AJ462" s="605"/>
      <c r="AK462" s="656"/>
      <c r="AL462" s="605"/>
      <c r="AM462" s="605"/>
      <c r="AN462" s="605"/>
      <c r="AO462" s="605"/>
      <c r="AP462" s="605"/>
      <c r="AQ462" s="605"/>
      <c r="AR462" s="605"/>
      <c r="AS462" s="605"/>
      <c r="AT462" s="645"/>
      <c r="AU462" s="645"/>
      <c r="AV462" s="605"/>
      <c r="AW462" s="673"/>
      <c r="AX462" s="605"/>
      <c r="AY462" s="605"/>
      <c r="AZ462" s="645"/>
      <c r="BA462" s="645"/>
      <c r="BB462" s="605"/>
    </row>
    <row r="463" spans="1:54" ht="29.1" customHeight="1" thickBot="1" x14ac:dyDescent="0.3">
      <c r="A463" s="597"/>
      <c r="B463" s="592"/>
      <c r="C463" s="598"/>
      <c r="D463" s="592"/>
      <c r="E463" s="598"/>
      <c r="F463" s="591"/>
      <c r="G463" s="591"/>
      <c r="H463" s="599"/>
      <c r="I463" s="600"/>
      <c r="J463" s="600"/>
      <c r="K463" s="600"/>
      <c r="L463" s="592"/>
      <c r="M463" s="592"/>
      <c r="N463" s="592"/>
      <c r="O463" s="592"/>
      <c r="P463" s="591"/>
      <c r="Q463" s="592"/>
      <c r="R463" s="592"/>
      <c r="S463" s="592"/>
      <c r="T463" s="592"/>
      <c r="U463" s="591"/>
      <c r="V463" s="598"/>
      <c r="W463" s="592"/>
      <c r="X463" s="592"/>
      <c r="Y463" s="592"/>
      <c r="Z463" s="592"/>
      <c r="AA463" s="592"/>
      <c r="AB463" s="601"/>
      <c r="AC463" s="601"/>
      <c r="AD463" s="602"/>
      <c r="AE463" s="601"/>
      <c r="AF463" s="601"/>
      <c r="AG463" s="605"/>
      <c r="AH463" s="605"/>
      <c r="AI463" s="605"/>
      <c r="AJ463" s="605"/>
      <c r="AK463" s="656"/>
      <c r="AL463" s="605"/>
      <c r="AM463" s="605"/>
      <c r="AN463" s="605"/>
      <c r="AO463" s="605"/>
      <c r="AP463" s="605"/>
      <c r="AQ463" s="605"/>
      <c r="AR463" s="605"/>
      <c r="AS463" s="605"/>
      <c r="AT463" s="645"/>
      <c r="AU463" s="645"/>
      <c r="AV463" s="605"/>
      <c r="AW463" s="673"/>
      <c r="AX463" s="605"/>
      <c r="AY463" s="605"/>
      <c r="AZ463" s="645"/>
      <c r="BA463" s="645"/>
      <c r="BB463" s="605"/>
    </row>
    <row r="464" spans="1:54" ht="29.1" customHeight="1" thickBot="1" x14ac:dyDescent="0.3">
      <c r="A464" s="597"/>
      <c r="B464" s="592"/>
      <c r="C464" s="598"/>
      <c r="D464" s="592"/>
      <c r="E464" s="598"/>
      <c r="F464" s="591"/>
      <c r="G464" s="591"/>
      <c r="H464" s="599"/>
      <c r="I464" s="600"/>
      <c r="J464" s="600"/>
      <c r="K464" s="600"/>
      <c r="L464" s="592"/>
      <c r="M464" s="592"/>
      <c r="N464" s="592"/>
      <c r="O464" s="592"/>
      <c r="P464" s="591"/>
      <c r="Q464" s="592"/>
      <c r="R464" s="592"/>
      <c r="S464" s="592"/>
      <c r="T464" s="592"/>
      <c r="U464" s="591"/>
      <c r="V464" s="598"/>
      <c r="W464" s="592"/>
      <c r="X464" s="592"/>
      <c r="Y464" s="592"/>
      <c r="Z464" s="592"/>
      <c r="AA464" s="592"/>
      <c r="AB464" s="601"/>
      <c r="AC464" s="601"/>
      <c r="AD464" s="602"/>
      <c r="AE464" s="601"/>
      <c r="AF464" s="601"/>
      <c r="AG464" s="605"/>
      <c r="AH464" s="605"/>
      <c r="AI464" s="605"/>
      <c r="AJ464" s="605"/>
      <c r="AK464" s="656"/>
      <c r="AL464" s="605"/>
      <c r="AM464" s="605"/>
      <c r="AN464" s="605"/>
      <c r="AO464" s="605"/>
      <c r="AP464" s="605"/>
      <c r="AQ464" s="605"/>
      <c r="AR464" s="605"/>
      <c r="AS464" s="605"/>
      <c r="AT464" s="645"/>
      <c r="AU464" s="645"/>
      <c r="AV464" s="605"/>
      <c r="AW464" s="673"/>
      <c r="AX464" s="605"/>
      <c r="AY464" s="605"/>
      <c r="AZ464" s="645"/>
      <c r="BA464" s="645"/>
      <c r="BB464" s="605"/>
    </row>
    <row r="465" spans="1:54" ht="29.1" customHeight="1" thickBot="1" x14ac:dyDescent="0.3">
      <c r="A465" s="597"/>
      <c r="B465" s="592"/>
      <c r="C465" s="598"/>
      <c r="D465" s="592"/>
      <c r="E465" s="598"/>
      <c r="F465" s="591"/>
      <c r="G465" s="591"/>
      <c r="H465" s="599"/>
      <c r="I465" s="600"/>
      <c r="J465" s="600"/>
      <c r="K465" s="600"/>
      <c r="L465" s="592"/>
      <c r="M465" s="592"/>
      <c r="N465" s="592"/>
      <c r="O465" s="592"/>
      <c r="P465" s="591"/>
      <c r="Q465" s="592"/>
      <c r="R465" s="592"/>
      <c r="S465" s="592"/>
      <c r="T465" s="592"/>
      <c r="U465" s="591"/>
      <c r="V465" s="598"/>
      <c r="W465" s="592"/>
      <c r="X465" s="592"/>
      <c r="Y465" s="592"/>
      <c r="Z465" s="592"/>
      <c r="AA465" s="592"/>
      <c r="AB465" s="601"/>
      <c r="AC465" s="601"/>
      <c r="AD465" s="602"/>
      <c r="AE465" s="601"/>
      <c r="AF465" s="601"/>
      <c r="AG465" s="605"/>
      <c r="AH465" s="605"/>
      <c r="AI465" s="605"/>
      <c r="AJ465" s="605"/>
      <c r="AK465" s="656"/>
      <c r="AL465" s="605"/>
      <c r="AM465" s="605"/>
      <c r="AN465" s="605"/>
      <c r="AO465" s="605"/>
      <c r="AP465" s="605"/>
      <c r="AQ465" s="605"/>
      <c r="AR465" s="605"/>
      <c r="AS465" s="605"/>
      <c r="AT465" s="645"/>
      <c r="AU465" s="645"/>
      <c r="AV465" s="605"/>
      <c r="AW465" s="673"/>
      <c r="AX465" s="605"/>
      <c r="AY465" s="605"/>
      <c r="AZ465" s="645"/>
      <c r="BA465" s="645"/>
      <c r="BB465" s="605"/>
    </row>
    <row r="466" spans="1:54" ht="29.1" customHeight="1" thickBot="1" x14ac:dyDescent="0.3">
      <c r="A466" s="597"/>
      <c r="B466" s="592"/>
      <c r="C466" s="598"/>
      <c r="D466" s="592"/>
      <c r="E466" s="598"/>
      <c r="F466" s="591"/>
      <c r="G466" s="591"/>
      <c r="H466" s="599"/>
      <c r="I466" s="600"/>
      <c r="J466" s="600"/>
      <c r="K466" s="600"/>
      <c r="L466" s="592"/>
      <c r="M466" s="592"/>
      <c r="N466" s="592"/>
      <c r="O466" s="592"/>
      <c r="P466" s="591"/>
      <c r="Q466" s="592"/>
      <c r="R466" s="592"/>
      <c r="S466" s="592"/>
      <c r="T466" s="592"/>
      <c r="U466" s="591"/>
      <c r="V466" s="598"/>
      <c r="W466" s="592"/>
      <c r="X466" s="592"/>
      <c r="Y466" s="592"/>
      <c r="Z466" s="592"/>
      <c r="AA466" s="592"/>
      <c r="AB466" s="601"/>
      <c r="AC466" s="601"/>
      <c r="AD466" s="602"/>
      <c r="AE466" s="601"/>
      <c r="AF466" s="601"/>
      <c r="AG466" s="605"/>
      <c r="AH466" s="605"/>
      <c r="AI466" s="605"/>
      <c r="AJ466" s="605"/>
      <c r="AK466" s="656"/>
      <c r="AL466" s="605"/>
      <c r="AM466" s="605"/>
      <c r="AN466" s="605"/>
      <c r="AO466" s="605"/>
      <c r="AP466" s="605"/>
      <c r="AQ466" s="605"/>
      <c r="AR466" s="605"/>
      <c r="AS466" s="605"/>
      <c r="AT466" s="645"/>
      <c r="AU466" s="645"/>
      <c r="AV466" s="605"/>
      <c r="AW466" s="673"/>
      <c r="AX466" s="605"/>
      <c r="AY466" s="605"/>
      <c r="AZ466" s="645"/>
      <c r="BA466" s="645"/>
      <c r="BB466" s="605"/>
    </row>
    <row r="467" spans="1:54" ht="29.1" customHeight="1" thickBot="1" x14ac:dyDescent="0.3">
      <c r="A467" s="597"/>
      <c r="B467" s="592"/>
      <c r="C467" s="598"/>
      <c r="D467" s="592"/>
      <c r="E467" s="598"/>
      <c r="F467" s="591"/>
      <c r="G467" s="591"/>
      <c r="H467" s="599"/>
      <c r="I467" s="600"/>
      <c r="J467" s="600"/>
      <c r="K467" s="600"/>
      <c r="L467" s="592"/>
      <c r="M467" s="592"/>
      <c r="N467" s="592"/>
      <c r="O467" s="592"/>
      <c r="P467" s="591"/>
      <c r="Q467" s="592"/>
      <c r="R467" s="592"/>
      <c r="S467" s="592"/>
      <c r="T467" s="592"/>
      <c r="U467" s="591"/>
      <c r="V467" s="598"/>
      <c r="W467" s="592"/>
      <c r="X467" s="592"/>
      <c r="Y467" s="592"/>
      <c r="Z467" s="592"/>
      <c r="AA467" s="592"/>
      <c r="AB467" s="601"/>
      <c r="AC467" s="601"/>
      <c r="AD467" s="602"/>
      <c r="AE467" s="601"/>
      <c r="AF467" s="601"/>
      <c r="AG467" s="605"/>
      <c r="AH467" s="605"/>
      <c r="AI467" s="605"/>
      <c r="AJ467" s="605"/>
      <c r="AK467" s="656"/>
      <c r="AL467" s="605"/>
      <c r="AM467" s="605"/>
      <c r="AN467" s="605"/>
      <c r="AO467" s="605"/>
      <c r="AP467" s="605"/>
      <c r="AQ467" s="605"/>
      <c r="AR467" s="605"/>
      <c r="AS467" s="605"/>
      <c r="AT467" s="645"/>
      <c r="AU467" s="645"/>
      <c r="AV467" s="605"/>
      <c r="AW467" s="673"/>
      <c r="AX467" s="605"/>
      <c r="AY467" s="605"/>
      <c r="AZ467" s="645"/>
      <c r="BA467" s="645"/>
      <c r="BB467" s="605"/>
    </row>
    <row r="468" spans="1:54" ht="29.1" customHeight="1" thickBot="1" x14ac:dyDescent="0.3">
      <c r="A468" s="597"/>
      <c r="B468" s="592"/>
      <c r="C468" s="598"/>
      <c r="D468" s="592"/>
      <c r="E468" s="598"/>
      <c r="F468" s="591"/>
      <c r="G468" s="591"/>
      <c r="H468" s="599"/>
      <c r="I468" s="600"/>
      <c r="J468" s="600"/>
      <c r="K468" s="600"/>
      <c r="L468" s="592"/>
      <c r="M468" s="592"/>
      <c r="N468" s="592"/>
      <c r="O468" s="592"/>
      <c r="P468" s="591"/>
      <c r="Q468" s="592"/>
      <c r="R468" s="592"/>
      <c r="S468" s="592"/>
      <c r="T468" s="592"/>
      <c r="U468" s="591"/>
      <c r="V468" s="598"/>
      <c r="W468" s="592"/>
      <c r="X468" s="592"/>
      <c r="Y468" s="592"/>
      <c r="Z468" s="592"/>
      <c r="AA468" s="592"/>
      <c r="AB468" s="601"/>
      <c r="AC468" s="601"/>
      <c r="AD468" s="602"/>
      <c r="AE468" s="601"/>
      <c r="AF468" s="601"/>
      <c r="AG468" s="605"/>
      <c r="AH468" s="605"/>
      <c r="AI468" s="605"/>
      <c r="AJ468" s="605"/>
      <c r="AK468" s="656"/>
      <c r="AL468" s="605"/>
      <c r="AM468" s="605"/>
      <c r="AN468" s="605"/>
      <c r="AO468" s="605"/>
      <c r="AP468" s="605"/>
      <c r="AQ468" s="605"/>
      <c r="AR468" s="605"/>
      <c r="AS468" s="605"/>
      <c r="AT468" s="645"/>
      <c r="AU468" s="645"/>
      <c r="AV468" s="605"/>
      <c r="AW468" s="673"/>
      <c r="AX468" s="605"/>
      <c r="AY468" s="605"/>
      <c r="AZ468" s="645"/>
      <c r="BA468" s="645"/>
      <c r="BB468" s="605"/>
    </row>
    <row r="469" spans="1:54" ht="29.1" customHeight="1" thickBot="1" x14ac:dyDescent="0.3">
      <c r="A469" s="597"/>
      <c r="B469" s="592"/>
      <c r="C469" s="598"/>
      <c r="D469" s="592"/>
      <c r="E469" s="598"/>
      <c r="F469" s="591"/>
      <c r="G469" s="591"/>
      <c r="H469" s="599"/>
      <c r="I469" s="600"/>
      <c r="J469" s="600"/>
      <c r="K469" s="600"/>
      <c r="L469" s="592"/>
      <c r="M469" s="592"/>
      <c r="N469" s="592"/>
      <c r="O469" s="592"/>
      <c r="P469" s="591"/>
      <c r="Q469" s="592"/>
      <c r="R469" s="592"/>
      <c r="S469" s="592"/>
      <c r="T469" s="592"/>
      <c r="U469" s="591"/>
      <c r="V469" s="598"/>
      <c r="W469" s="592"/>
      <c r="X469" s="592"/>
      <c r="Y469" s="592"/>
      <c r="Z469" s="592"/>
      <c r="AA469" s="592"/>
      <c r="AB469" s="601"/>
      <c r="AC469" s="601"/>
      <c r="AD469" s="602"/>
      <c r="AE469" s="601"/>
      <c r="AF469" s="601"/>
      <c r="AG469" s="605"/>
      <c r="AH469" s="605"/>
      <c r="AI469" s="605"/>
      <c r="AJ469" s="605"/>
      <c r="AK469" s="656"/>
      <c r="AL469" s="605"/>
      <c r="AM469" s="605"/>
      <c r="AN469" s="605"/>
      <c r="AO469" s="605"/>
      <c r="AP469" s="605"/>
      <c r="AQ469" s="605"/>
      <c r="AR469" s="605"/>
      <c r="AS469" s="605"/>
      <c r="AT469" s="645"/>
      <c r="AU469" s="645"/>
      <c r="AV469" s="605"/>
      <c r="AW469" s="673"/>
      <c r="AX469" s="605"/>
      <c r="AY469" s="605"/>
      <c r="AZ469" s="645"/>
      <c r="BA469" s="645"/>
      <c r="BB469" s="605"/>
    </row>
    <row r="470" spans="1:54" ht="29.1" customHeight="1" thickBot="1" x14ac:dyDescent="0.3">
      <c r="A470" s="597"/>
      <c r="B470" s="592"/>
      <c r="C470" s="598"/>
      <c r="D470" s="592"/>
      <c r="E470" s="598"/>
      <c r="F470" s="591"/>
      <c r="G470" s="591"/>
      <c r="H470" s="599"/>
      <c r="I470" s="600"/>
      <c r="J470" s="600"/>
      <c r="K470" s="600"/>
      <c r="L470" s="592"/>
      <c r="M470" s="592"/>
      <c r="N470" s="592"/>
      <c r="O470" s="592"/>
      <c r="P470" s="591"/>
      <c r="Q470" s="592"/>
      <c r="R470" s="592"/>
      <c r="S470" s="592"/>
      <c r="T470" s="592"/>
      <c r="U470" s="591"/>
      <c r="V470" s="598"/>
      <c r="W470" s="592"/>
      <c r="X470" s="592"/>
      <c r="Y470" s="592"/>
      <c r="Z470" s="592"/>
      <c r="AA470" s="592"/>
      <c r="AB470" s="601"/>
      <c r="AC470" s="601"/>
      <c r="AD470" s="602"/>
      <c r="AE470" s="601"/>
      <c r="AF470" s="601"/>
      <c r="AG470" s="605"/>
      <c r="AH470" s="605"/>
      <c r="AI470" s="605"/>
      <c r="AJ470" s="605"/>
      <c r="AK470" s="656"/>
      <c r="AL470" s="605"/>
      <c r="AM470" s="605"/>
      <c r="AN470" s="605"/>
      <c r="AO470" s="605"/>
      <c r="AP470" s="605"/>
      <c r="AQ470" s="605"/>
      <c r="AR470" s="605"/>
      <c r="AS470" s="605"/>
      <c r="AT470" s="645"/>
      <c r="AU470" s="645"/>
      <c r="AV470" s="605"/>
      <c r="AW470" s="673"/>
      <c r="AX470" s="605"/>
      <c r="AY470" s="605"/>
      <c r="AZ470" s="645"/>
      <c r="BA470" s="645"/>
      <c r="BB470" s="605"/>
    </row>
    <row r="471" spans="1:54" ht="29.1" customHeight="1" thickBot="1" x14ac:dyDescent="0.3">
      <c r="A471" s="597"/>
      <c r="B471" s="592"/>
      <c r="C471" s="598"/>
      <c r="D471" s="592"/>
      <c r="E471" s="598"/>
      <c r="F471" s="591"/>
      <c r="G471" s="591"/>
      <c r="H471" s="599"/>
      <c r="I471" s="600"/>
      <c r="J471" s="600"/>
      <c r="K471" s="600"/>
      <c r="L471" s="592"/>
      <c r="M471" s="592"/>
      <c r="N471" s="592"/>
      <c r="O471" s="592"/>
      <c r="P471" s="591"/>
      <c r="Q471" s="592"/>
      <c r="R471" s="592"/>
      <c r="S471" s="592"/>
      <c r="T471" s="592"/>
      <c r="U471" s="591"/>
      <c r="V471" s="598"/>
      <c r="W471" s="592"/>
      <c r="X471" s="592"/>
      <c r="Y471" s="592"/>
      <c r="Z471" s="592"/>
      <c r="AA471" s="592"/>
      <c r="AB471" s="601"/>
      <c r="AC471" s="601"/>
      <c r="AD471" s="602"/>
      <c r="AE471" s="601"/>
      <c r="AF471" s="601"/>
      <c r="AG471" s="605"/>
      <c r="AH471" s="605"/>
      <c r="AI471" s="605"/>
      <c r="AJ471" s="605"/>
      <c r="AK471" s="656"/>
      <c r="AL471" s="605"/>
      <c r="AM471" s="605"/>
      <c r="AN471" s="605"/>
      <c r="AO471" s="605"/>
      <c r="AP471" s="605"/>
      <c r="AQ471" s="605"/>
      <c r="AR471" s="605"/>
      <c r="AS471" s="605"/>
      <c r="AT471" s="645"/>
      <c r="AU471" s="645"/>
      <c r="AV471" s="605"/>
      <c r="AW471" s="673"/>
      <c r="AX471" s="605"/>
      <c r="AY471" s="605"/>
      <c r="AZ471" s="645"/>
      <c r="BA471" s="645"/>
      <c r="BB471" s="605"/>
    </row>
    <row r="472" spans="1:54" ht="29.1" customHeight="1" thickBot="1" x14ac:dyDescent="0.3">
      <c r="A472" s="597"/>
      <c r="B472" s="592"/>
      <c r="C472" s="598"/>
      <c r="D472" s="592"/>
      <c r="E472" s="598"/>
      <c r="F472" s="591"/>
      <c r="G472" s="591"/>
      <c r="H472" s="599"/>
      <c r="I472" s="600"/>
      <c r="J472" s="600"/>
      <c r="K472" s="600"/>
      <c r="L472" s="592"/>
      <c r="M472" s="592"/>
      <c r="N472" s="592"/>
      <c r="O472" s="592"/>
      <c r="P472" s="591"/>
      <c r="Q472" s="592"/>
      <c r="R472" s="592"/>
      <c r="S472" s="592"/>
      <c r="T472" s="592"/>
      <c r="U472" s="591"/>
      <c r="V472" s="598"/>
      <c r="W472" s="592"/>
      <c r="X472" s="592"/>
      <c r="Y472" s="592"/>
      <c r="Z472" s="592"/>
      <c r="AA472" s="592"/>
      <c r="AB472" s="601"/>
      <c r="AC472" s="601"/>
      <c r="AD472" s="602"/>
      <c r="AE472" s="601"/>
      <c r="AF472" s="601"/>
      <c r="AG472" s="605"/>
      <c r="AH472" s="605"/>
      <c r="AI472" s="605"/>
      <c r="AJ472" s="605"/>
      <c r="AK472" s="656"/>
      <c r="AL472" s="605"/>
      <c r="AM472" s="605"/>
      <c r="AN472" s="605"/>
      <c r="AO472" s="605"/>
      <c r="AP472" s="605"/>
      <c r="AQ472" s="605"/>
      <c r="AR472" s="605"/>
      <c r="AS472" s="605"/>
      <c r="AT472" s="645"/>
      <c r="AU472" s="645"/>
      <c r="AV472" s="605"/>
      <c r="AW472" s="673"/>
      <c r="AX472" s="605"/>
      <c r="AY472" s="605"/>
      <c r="AZ472" s="645"/>
      <c r="BA472" s="645"/>
      <c r="BB472" s="605"/>
    </row>
    <row r="473" spans="1:54" ht="29.1" customHeight="1" thickBot="1" x14ac:dyDescent="0.3">
      <c r="A473" s="597"/>
      <c r="B473" s="592"/>
      <c r="C473" s="598"/>
      <c r="D473" s="592"/>
      <c r="E473" s="598"/>
      <c r="F473" s="591"/>
      <c r="G473" s="591"/>
      <c r="H473" s="599"/>
      <c r="I473" s="600"/>
      <c r="J473" s="600"/>
      <c r="K473" s="600"/>
      <c r="L473" s="592"/>
      <c r="M473" s="592"/>
      <c r="N473" s="592"/>
      <c r="O473" s="592"/>
      <c r="P473" s="591"/>
      <c r="Q473" s="592"/>
      <c r="R473" s="592"/>
      <c r="S473" s="592"/>
      <c r="T473" s="592"/>
      <c r="U473" s="591"/>
      <c r="V473" s="598"/>
      <c r="W473" s="592"/>
      <c r="X473" s="592"/>
      <c r="Y473" s="592"/>
      <c r="Z473" s="592"/>
      <c r="AA473" s="592"/>
      <c r="AB473" s="601"/>
      <c r="AC473" s="601"/>
      <c r="AD473" s="602"/>
      <c r="AE473" s="601"/>
      <c r="AF473" s="601"/>
      <c r="AG473" s="605"/>
      <c r="AH473" s="605"/>
      <c r="AI473" s="605"/>
      <c r="AJ473" s="605"/>
      <c r="AK473" s="656"/>
      <c r="AL473" s="605"/>
      <c r="AM473" s="605"/>
      <c r="AN473" s="605"/>
      <c r="AO473" s="605"/>
      <c r="AP473" s="605"/>
      <c r="AQ473" s="605"/>
      <c r="AR473" s="605"/>
      <c r="AS473" s="605"/>
      <c r="AT473" s="645"/>
      <c r="AU473" s="645"/>
      <c r="AV473" s="605"/>
      <c r="AW473" s="673"/>
      <c r="AX473" s="605"/>
      <c r="AY473" s="605"/>
      <c r="AZ473" s="645"/>
      <c r="BA473" s="645"/>
      <c r="BB473" s="605"/>
    </row>
    <row r="474" spans="1:54" ht="29.1" customHeight="1" thickBot="1" x14ac:dyDescent="0.3">
      <c r="A474" s="597"/>
      <c r="B474" s="592"/>
      <c r="C474" s="598"/>
      <c r="D474" s="592"/>
      <c r="E474" s="598"/>
      <c r="F474" s="591"/>
      <c r="G474" s="591"/>
      <c r="H474" s="599"/>
      <c r="I474" s="600"/>
      <c r="J474" s="600"/>
      <c r="K474" s="600"/>
      <c r="L474" s="592"/>
      <c r="M474" s="592"/>
      <c r="N474" s="592"/>
      <c r="O474" s="592"/>
      <c r="P474" s="591"/>
      <c r="Q474" s="592"/>
      <c r="R474" s="592"/>
      <c r="S474" s="592"/>
      <c r="T474" s="592"/>
      <c r="U474" s="591"/>
      <c r="V474" s="598"/>
      <c r="W474" s="592"/>
      <c r="X474" s="592"/>
      <c r="Y474" s="592"/>
      <c r="Z474" s="592"/>
      <c r="AA474" s="592"/>
      <c r="AB474" s="601"/>
      <c r="AC474" s="601"/>
      <c r="AD474" s="602"/>
      <c r="AE474" s="601"/>
      <c r="AF474" s="601"/>
      <c r="AG474" s="605"/>
      <c r="AH474" s="605"/>
      <c r="AI474" s="605"/>
      <c r="AJ474" s="605"/>
      <c r="AK474" s="656"/>
      <c r="AL474" s="605"/>
      <c r="AM474" s="605"/>
      <c r="AN474" s="605"/>
      <c r="AO474" s="605"/>
      <c r="AP474" s="605"/>
      <c r="AQ474" s="605"/>
      <c r="AR474" s="605"/>
      <c r="AS474" s="605"/>
      <c r="AT474" s="645"/>
      <c r="AU474" s="645"/>
      <c r="AV474" s="605"/>
      <c r="AW474" s="673"/>
      <c r="AX474" s="605"/>
      <c r="AY474" s="605"/>
      <c r="AZ474" s="645"/>
      <c r="BA474" s="645"/>
      <c r="BB474" s="605"/>
    </row>
    <row r="475" spans="1:54" ht="29.1" customHeight="1" thickBot="1" x14ac:dyDescent="0.3">
      <c r="A475" s="597"/>
      <c r="B475" s="592"/>
      <c r="C475" s="598"/>
      <c r="D475" s="592"/>
      <c r="E475" s="598"/>
      <c r="F475" s="591"/>
      <c r="G475" s="591"/>
      <c r="H475" s="599"/>
      <c r="I475" s="600"/>
      <c r="J475" s="600"/>
      <c r="K475" s="600"/>
      <c r="L475" s="592"/>
      <c r="M475" s="592"/>
      <c r="N475" s="592"/>
      <c r="O475" s="592"/>
      <c r="P475" s="591"/>
      <c r="Q475" s="592"/>
      <c r="R475" s="592"/>
      <c r="S475" s="592"/>
      <c r="T475" s="592"/>
      <c r="U475" s="591"/>
      <c r="V475" s="598"/>
      <c r="W475" s="592"/>
      <c r="X475" s="592"/>
      <c r="Y475" s="592"/>
      <c r="Z475" s="592"/>
      <c r="AA475" s="592"/>
      <c r="AB475" s="601"/>
      <c r="AC475" s="601"/>
      <c r="AD475" s="602"/>
      <c r="AE475" s="601"/>
      <c r="AF475" s="601"/>
      <c r="AG475" s="605"/>
      <c r="AH475" s="605"/>
      <c r="AI475" s="605"/>
      <c r="AJ475" s="605"/>
      <c r="AK475" s="656"/>
      <c r="AL475" s="605"/>
      <c r="AM475" s="605"/>
      <c r="AN475" s="605"/>
      <c r="AO475" s="605"/>
      <c r="AP475" s="605"/>
      <c r="AQ475" s="605"/>
      <c r="AR475" s="605"/>
      <c r="AS475" s="605"/>
      <c r="AT475" s="645"/>
      <c r="AU475" s="645"/>
      <c r="AV475" s="605"/>
      <c r="AW475" s="673"/>
      <c r="AX475" s="605"/>
      <c r="AY475" s="605"/>
      <c r="AZ475" s="645"/>
      <c r="BA475" s="645"/>
      <c r="BB475" s="605"/>
    </row>
    <row r="476" spans="1:54" ht="29.1" customHeight="1" thickBot="1" x14ac:dyDescent="0.3">
      <c r="A476" s="597"/>
      <c r="B476" s="592"/>
      <c r="C476" s="598"/>
      <c r="D476" s="592"/>
      <c r="E476" s="598"/>
      <c r="F476" s="591"/>
      <c r="G476" s="591"/>
      <c r="H476" s="599"/>
      <c r="I476" s="600"/>
      <c r="J476" s="600"/>
      <c r="K476" s="600"/>
      <c r="L476" s="592"/>
      <c r="M476" s="592"/>
      <c r="N476" s="592"/>
      <c r="O476" s="592"/>
      <c r="P476" s="591"/>
      <c r="Q476" s="592"/>
      <c r="R476" s="592"/>
      <c r="S476" s="592"/>
      <c r="T476" s="592"/>
      <c r="U476" s="591"/>
      <c r="V476" s="598"/>
      <c r="W476" s="592"/>
      <c r="X476" s="592"/>
      <c r="Y476" s="592"/>
      <c r="Z476" s="592"/>
      <c r="AA476" s="592"/>
      <c r="AB476" s="601"/>
      <c r="AC476" s="601"/>
      <c r="AD476" s="602"/>
      <c r="AE476" s="601"/>
      <c r="AF476" s="601"/>
      <c r="AG476" s="605"/>
      <c r="AH476" s="605"/>
      <c r="AI476" s="605"/>
      <c r="AJ476" s="605"/>
      <c r="AK476" s="656"/>
      <c r="AL476" s="605"/>
      <c r="AM476" s="605"/>
      <c r="AN476" s="605"/>
      <c r="AO476" s="605"/>
      <c r="AP476" s="605"/>
      <c r="AQ476" s="605"/>
      <c r="AR476" s="605"/>
      <c r="AS476" s="605"/>
      <c r="AT476" s="645"/>
      <c r="AU476" s="645"/>
      <c r="AV476" s="605"/>
      <c r="AW476" s="673"/>
      <c r="AX476" s="605"/>
      <c r="AY476" s="605"/>
      <c r="AZ476" s="645"/>
      <c r="BA476" s="645"/>
      <c r="BB476" s="605"/>
    </row>
    <row r="477" spans="1:54" ht="29.1" customHeight="1" thickBot="1" x14ac:dyDescent="0.3">
      <c r="A477" s="597"/>
      <c r="B477" s="592"/>
      <c r="C477" s="598"/>
      <c r="D477" s="592"/>
      <c r="E477" s="598"/>
      <c r="F477" s="591"/>
      <c r="G477" s="591"/>
      <c r="H477" s="599"/>
      <c r="I477" s="600"/>
      <c r="J477" s="600"/>
      <c r="K477" s="600"/>
      <c r="L477" s="592"/>
      <c r="M477" s="592"/>
      <c r="N477" s="592"/>
      <c r="O477" s="592"/>
      <c r="P477" s="591"/>
      <c r="Q477" s="592"/>
      <c r="R477" s="592"/>
      <c r="S477" s="592"/>
      <c r="T477" s="592"/>
      <c r="U477" s="591"/>
      <c r="V477" s="598"/>
      <c r="W477" s="592"/>
      <c r="X477" s="592"/>
      <c r="Y477" s="592"/>
      <c r="Z477" s="592"/>
      <c r="AA477" s="592"/>
      <c r="AB477" s="601"/>
      <c r="AC477" s="601"/>
      <c r="AD477" s="602"/>
      <c r="AE477" s="601"/>
      <c r="AF477" s="601"/>
      <c r="AG477" s="605"/>
      <c r="AH477" s="605"/>
      <c r="AI477" s="605"/>
      <c r="AJ477" s="605"/>
      <c r="AK477" s="656"/>
      <c r="AL477" s="605"/>
      <c r="AM477" s="605"/>
      <c r="AN477" s="605"/>
      <c r="AO477" s="605"/>
      <c r="AP477" s="605"/>
      <c r="AQ477" s="605"/>
      <c r="AR477" s="605"/>
      <c r="AS477" s="605"/>
      <c r="AT477" s="645"/>
      <c r="AU477" s="645"/>
      <c r="AV477" s="605"/>
      <c r="AW477" s="673"/>
      <c r="AX477" s="605"/>
      <c r="AY477" s="605"/>
      <c r="AZ477" s="645"/>
      <c r="BA477" s="645"/>
      <c r="BB477" s="605"/>
    </row>
    <row r="478" spans="1:54" ht="29.1" customHeight="1" thickBot="1" x14ac:dyDescent="0.3">
      <c r="A478" s="597"/>
      <c r="B478" s="592"/>
      <c r="C478" s="598"/>
      <c r="D478" s="592"/>
      <c r="E478" s="598"/>
      <c r="F478" s="591"/>
      <c r="G478" s="591"/>
      <c r="H478" s="599"/>
      <c r="I478" s="600"/>
      <c r="J478" s="600"/>
      <c r="K478" s="600"/>
      <c r="L478" s="592"/>
      <c r="M478" s="592"/>
      <c r="N478" s="592"/>
      <c r="O478" s="592"/>
      <c r="P478" s="591"/>
      <c r="Q478" s="592"/>
      <c r="R478" s="592"/>
      <c r="S478" s="592"/>
      <c r="T478" s="592"/>
      <c r="U478" s="591"/>
      <c r="V478" s="598"/>
      <c r="W478" s="592"/>
      <c r="X478" s="592"/>
      <c r="Y478" s="592"/>
      <c r="Z478" s="592"/>
      <c r="AA478" s="592"/>
      <c r="AB478" s="601"/>
      <c r="AC478" s="601"/>
      <c r="AD478" s="602"/>
      <c r="AE478" s="601"/>
      <c r="AF478" s="601"/>
      <c r="AG478" s="605"/>
      <c r="AH478" s="605"/>
      <c r="AI478" s="605"/>
      <c r="AJ478" s="605"/>
      <c r="AK478" s="656"/>
      <c r="AL478" s="605"/>
      <c r="AM478" s="605"/>
      <c r="AN478" s="605"/>
      <c r="AO478" s="605"/>
      <c r="AP478" s="605"/>
      <c r="AQ478" s="605"/>
      <c r="AR478" s="605"/>
      <c r="AS478" s="605"/>
      <c r="AT478" s="645"/>
      <c r="AU478" s="645"/>
      <c r="AV478" s="605"/>
      <c r="AW478" s="673"/>
      <c r="AX478" s="605"/>
      <c r="AY478" s="605"/>
      <c r="AZ478" s="645"/>
      <c r="BA478" s="645"/>
      <c r="BB478" s="605"/>
    </row>
    <row r="479" spans="1:54" ht="29.1" customHeight="1" thickBot="1" x14ac:dyDescent="0.3">
      <c r="A479" s="597"/>
      <c r="B479" s="592"/>
      <c r="C479" s="598"/>
      <c r="D479" s="592"/>
      <c r="E479" s="598"/>
      <c r="F479" s="591"/>
      <c r="G479" s="591"/>
      <c r="H479" s="599"/>
      <c r="I479" s="600"/>
      <c r="J479" s="600"/>
      <c r="K479" s="600"/>
      <c r="L479" s="592"/>
      <c r="M479" s="592"/>
      <c r="N479" s="592"/>
      <c r="O479" s="592"/>
      <c r="P479" s="591"/>
      <c r="Q479" s="592"/>
      <c r="R479" s="592"/>
      <c r="S479" s="592"/>
      <c r="T479" s="592"/>
      <c r="U479" s="591"/>
      <c r="V479" s="598"/>
      <c r="W479" s="592"/>
      <c r="X479" s="592"/>
      <c r="Y479" s="592"/>
      <c r="Z479" s="592"/>
      <c r="AA479" s="592"/>
      <c r="AB479" s="601"/>
      <c r="AC479" s="601"/>
      <c r="AD479" s="602"/>
      <c r="AE479" s="601"/>
      <c r="AF479" s="601"/>
      <c r="AG479" s="605"/>
      <c r="AH479" s="605"/>
      <c r="AI479" s="605"/>
      <c r="AJ479" s="605"/>
      <c r="AK479" s="656"/>
      <c r="AL479" s="605"/>
      <c r="AM479" s="605"/>
      <c r="AN479" s="605"/>
      <c r="AO479" s="605"/>
      <c r="AP479" s="605"/>
      <c r="AQ479" s="605"/>
      <c r="AR479" s="605"/>
      <c r="AS479" s="605"/>
      <c r="AT479" s="645"/>
      <c r="AU479" s="645"/>
      <c r="AV479" s="605"/>
      <c r="AW479" s="673"/>
      <c r="AX479" s="605"/>
      <c r="AY479" s="605"/>
      <c r="AZ479" s="645"/>
      <c r="BA479" s="645"/>
      <c r="BB479" s="605"/>
    </row>
    <row r="480" spans="1:54" ht="29.1" customHeight="1" thickBot="1" x14ac:dyDescent="0.3">
      <c r="A480" s="597"/>
      <c r="B480" s="592"/>
      <c r="C480" s="598"/>
      <c r="D480" s="592"/>
      <c r="E480" s="598"/>
      <c r="F480" s="591"/>
      <c r="G480" s="591"/>
      <c r="H480" s="599"/>
      <c r="I480" s="600"/>
      <c r="J480" s="600"/>
      <c r="K480" s="600"/>
      <c r="L480" s="592"/>
      <c r="M480" s="592"/>
      <c r="N480" s="592"/>
      <c r="O480" s="592"/>
      <c r="P480" s="591"/>
      <c r="Q480" s="592"/>
      <c r="R480" s="592"/>
      <c r="S480" s="592"/>
      <c r="T480" s="592"/>
      <c r="U480" s="591"/>
      <c r="V480" s="598"/>
      <c r="W480" s="592"/>
      <c r="X480" s="592"/>
      <c r="Y480" s="592"/>
      <c r="Z480" s="592"/>
      <c r="AA480" s="592"/>
      <c r="AB480" s="601"/>
      <c r="AC480" s="601"/>
      <c r="AD480" s="602"/>
      <c r="AE480" s="601"/>
      <c r="AF480" s="601"/>
      <c r="AG480" s="605"/>
      <c r="AH480" s="605"/>
      <c r="AI480" s="605"/>
      <c r="AJ480" s="605"/>
      <c r="AK480" s="656"/>
      <c r="AL480" s="605"/>
      <c r="AM480" s="605"/>
      <c r="AN480" s="605"/>
      <c r="AO480" s="605"/>
      <c r="AP480" s="605"/>
      <c r="AQ480" s="605"/>
      <c r="AR480" s="605"/>
      <c r="AS480" s="605"/>
      <c r="AT480" s="645"/>
      <c r="AU480" s="645"/>
      <c r="AV480" s="605"/>
      <c r="AW480" s="673"/>
      <c r="AX480" s="605"/>
      <c r="AY480" s="605"/>
      <c r="AZ480" s="645"/>
      <c r="BA480" s="645"/>
      <c r="BB480" s="605"/>
    </row>
    <row r="481" spans="1:54" ht="29.1" customHeight="1" thickBot="1" x14ac:dyDescent="0.3">
      <c r="A481" s="597"/>
      <c r="B481" s="592"/>
      <c r="C481" s="598"/>
      <c r="D481" s="592"/>
      <c r="E481" s="598"/>
      <c r="F481" s="591"/>
      <c r="G481" s="591"/>
      <c r="H481" s="599"/>
      <c r="I481" s="600"/>
      <c r="J481" s="600"/>
      <c r="K481" s="600"/>
      <c r="L481" s="592"/>
      <c r="M481" s="592"/>
      <c r="N481" s="592"/>
      <c r="O481" s="592"/>
      <c r="P481" s="591"/>
      <c r="Q481" s="592"/>
      <c r="R481" s="592"/>
      <c r="S481" s="592"/>
      <c r="T481" s="592"/>
      <c r="U481" s="591"/>
      <c r="V481" s="598"/>
      <c r="W481" s="592"/>
      <c r="X481" s="592"/>
      <c r="Y481" s="592"/>
      <c r="Z481" s="592"/>
      <c r="AA481" s="592"/>
      <c r="AB481" s="601"/>
      <c r="AC481" s="601"/>
      <c r="AD481" s="602"/>
      <c r="AE481" s="601"/>
      <c r="AF481" s="601"/>
      <c r="AG481" s="605"/>
      <c r="AH481" s="605"/>
      <c r="AI481" s="605"/>
      <c r="AJ481" s="605"/>
      <c r="AK481" s="656"/>
      <c r="AL481" s="605"/>
      <c r="AM481" s="605"/>
      <c r="AN481" s="605"/>
      <c r="AO481" s="605"/>
      <c r="AP481" s="605"/>
      <c r="AQ481" s="605"/>
      <c r="AR481" s="605"/>
      <c r="AS481" s="605"/>
      <c r="AT481" s="645"/>
      <c r="AU481" s="645"/>
      <c r="AV481" s="605"/>
      <c r="AW481" s="673"/>
      <c r="AX481" s="605"/>
      <c r="AY481" s="605"/>
      <c r="AZ481" s="645"/>
      <c r="BA481" s="645"/>
      <c r="BB481" s="605"/>
    </row>
    <row r="482" spans="1:54" ht="29.1" customHeight="1" thickBot="1" x14ac:dyDescent="0.3">
      <c r="A482" s="597"/>
      <c r="B482" s="592"/>
      <c r="C482" s="598"/>
      <c r="D482" s="592"/>
      <c r="E482" s="598"/>
      <c r="F482" s="591"/>
      <c r="G482" s="591"/>
      <c r="H482" s="599"/>
      <c r="I482" s="600"/>
      <c r="J482" s="600"/>
      <c r="K482" s="600"/>
      <c r="L482" s="592"/>
      <c r="M482" s="592"/>
      <c r="N482" s="592"/>
      <c r="O482" s="592"/>
      <c r="P482" s="591"/>
      <c r="Q482" s="592"/>
      <c r="R482" s="592"/>
      <c r="S482" s="592"/>
      <c r="T482" s="592"/>
      <c r="U482" s="591"/>
      <c r="V482" s="598"/>
      <c r="W482" s="592"/>
      <c r="X482" s="592"/>
      <c r="Y482" s="592"/>
      <c r="Z482" s="592"/>
      <c r="AA482" s="592"/>
      <c r="AB482" s="601"/>
      <c r="AC482" s="601"/>
      <c r="AD482" s="602"/>
      <c r="AE482" s="601"/>
      <c r="AF482" s="601"/>
      <c r="AG482" s="605"/>
      <c r="AH482" s="605"/>
      <c r="AI482" s="605"/>
      <c r="AJ482" s="605"/>
      <c r="AK482" s="656"/>
      <c r="AL482" s="605"/>
      <c r="AM482" s="605"/>
      <c r="AN482" s="605"/>
      <c r="AO482" s="605"/>
      <c r="AP482" s="605"/>
      <c r="AQ482" s="605"/>
      <c r="AR482" s="605"/>
      <c r="AS482" s="605"/>
      <c r="AT482" s="645"/>
      <c r="AU482" s="645"/>
      <c r="AV482" s="605"/>
      <c r="AW482" s="673"/>
      <c r="AX482" s="605"/>
      <c r="AY482" s="605"/>
      <c r="AZ482" s="645"/>
      <c r="BA482" s="645"/>
      <c r="BB482" s="605"/>
    </row>
    <row r="483" spans="1:54" ht="29.1" customHeight="1" thickBot="1" x14ac:dyDescent="0.3">
      <c r="A483" s="597"/>
      <c r="B483" s="592"/>
      <c r="C483" s="598"/>
      <c r="D483" s="592"/>
      <c r="E483" s="598"/>
      <c r="F483" s="591"/>
      <c r="G483" s="591"/>
      <c r="H483" s="599"/>
      <c r="I483" s="600"/>
      <c r="J483" s="600"/>
      <c r="K483" s="600"/>
      <c r="L483" s="592"/>
      <c r="M483" s="592"/>
      <c r="N483" s="592"/>
      <c r="O483" s="592"/>
      <c r="P483" s="591"/>
      <c r="Q483" s="592"/>
      <c r="R483" s="592"/>
      <c r="S483" s="592"/>
      <c r="T483" s="592"/>
      <c r="U483" s="591"/>
      <c r="V483" s="598"/>
      <c r="W483" s="592"/>
      <c r="X483" s="592"/>
      <c r="Y483" s="592"/>
      <c r="Z483" s="592"/>
      <c r="AA483" s="592"/>
      <c r="AB483" s="601"/>
      <c r="AC483" s="601"/>
      <c r="AD483" s="602"/>
      <c r="AE483" s="601"/>
      <c r="AF483" s="601"/>
      <c r="AG483" s="605"/>
      <c r="AH483" s="605"/>
      <c r="AI483" s="605"/>
      <c r="AJ483" s="605"/>
      <c r="AK483" s="656"/>
      <c r="AL483" s="605"/>
      <c r="AM483" s="605"/>
      <c r="AN483" s="605"/>
      <c r="AO483" s="605"/>
      <c r="AP483" s="605"/>
      <c r="AQ483" s="605"/>
      <c r="AR483" s="605"/>
      <c r="AS483" s="605"/>
      <c r="AT483" s="645"/>
      <c r="AU483" s="645"/>
      <c r="AV483" s="605"/>
      <c r="AW483" s="673"/>
      <c r="AX483" s="605"/>
      <c r="AY483" s="605"/>
      <c r="AZ483" s="645"/>
      <c r="BA483" s="645"/>
      <c r="BB483" s="605"/>
    </row>
    <row r="484" spans="1:54" ht="29.1" customHeight="1" thickBot="1" x14ac:dyDescent="0.3">
      <c r="A484" s="597"/>
      <c r="B484" s="592"/>
      <c r="C484" s="598"/>
      <c r="D484" s="592"/>
      <c r="E484" s="598"/>
      <c r="F484" s="591"/>
      <c r="G484" s="591"/>
      <c r="H484" s="599"/>
      <c r="I484" s="600"/>
      <c r="J484" s="600"/>
      <c r="K484" s="600"/>
      <c r="L484" s="592"/>
      <c r="M484" s="592"/>
      <c r="N484" s="592"/>
      <c r="O484" s="592"/>
      <c r="P484" s="591"/>
      <c r="Q484" s="592"/>
      <c r="R484" s="592"/>
      <c r="S484" s="592"/>
      <c r="T484" s="592"/>
      <c r="U484" s="591"/>
      <c r="V484" s="598"/>
      <c r="W484" s="592"/>
      <c r="X484" s="592"/>
      <c r="Y484" s="592"/>
      <c r="Z484" s="592"/>
      <c r="AA484" s="592"/>
      <c r="AB484" s="601"/>
      <c r="AC484" s="601"/>
      <c r="AD484" s="602"/>
      <c r="AE484" s="601"/>
      <c r="AF484" s="601"/>
      <c r="AG484" s="605"/>
      <c r="AH484" s="605"/>
      <c r="AI484" s="605"/>
      <c r="AJ484" s="605"/>
      <c r="AK484" s="656"/>
      <c r="AL484" s="605"/>
      <c r="AM484" s="605"/>
      <c r="AN484" s="605"/>
      <c r="AO484" s="605"/>
      <c r="AP484" s="605"/>
      <c r="AQ484" s="605"/>
      <c r="AR484" s="605"/>
      <c r="AS484" s="605"/>
      <c r="AT484" s="645"/>
      <c r="AU484" s="645"/>
      <c r="AV484" s="605"/>
      <c r="AW484" s="673"/>
      <c r="AX484" s="605"/>
      <c r="AY484" s="605"/>
      <c r="AZ484" s="645"/>
      <c r="BA484" s="645"/>
      <c r="BB484" s="605"/>
    </row>
    <row r="485" spans="1:54" ht="29.1" customHeight="1" thickBot="1" x14ac:dyDescent="0.3">
      <c r="A485" s="597"/>
      <c r="B485" s="592"/>
      <c r="C485" s="598"/>
      <c r="D485" s="592"/>
      <c r="E485" s="598"/>
      <c r="F485" s="591"/>
      <c r="G485" s="591"/>
      <c r="H485" s="599"/>
      <c r="I485" s="600"/>
      <c r="J485" s="600"/>
      <c r="K485" s="600"/>
      <c r="L485" s="592"/>
      <c r="M485" s="592"/>
      <c r="N485" s="592"/>
      <c r="O485" s="592"/>
      <c r="P485" s="591"/>
      <c r="Q485" s="592"/>
      <c r="R485" s="592"/>
      <c r="S485" s="592"/>
      <c r="T485" s="592"/>
      <c r="U485" s="591"/>
      <c r="V485" s="598"/>
      <c r="W485" s="592"/>
      <c r="X485" s="592"/>
      <c r="Y485" s="592"/>
      <c r="Z485" s="592"/>
      <c r="AA485" s="592"/>
      <c r="AB485" s="601"/>
      <c r="AC485" s="601"/>
      <c r="AD485" s="602"/>
      <c r="AE485" s="601"/>
      <c r="AF485" s="601"/>
      <c r="AG485" s="605"/>
      <c r="AH485" s="605"/>
      <c r="AI485" s="605"/>
      <c r="AJ485" s="605"/>
      <c r="AK485" s="656"/>
      <c r="AL485" s="605"/>
      <c r="AM485" s="605"/>
      <c r="AN485" s="605"/>
      <c r="AO485" s="605"/>
      <c r="AP485" s="605"/>
      <c r="AQ485" s="605"/>
      <c r="AR485" s="605"/>
      <c r="AS485" s="605"/>
      <c r="AT485" s="645"/>
      <c r="AU485" s="645"/>
      <c r="AV485" s="605"/>
      <c r="AW485" s="673"/>
      <c r="AX485" s="605"/>
      <c r="AY485" s="605"/>
      <c r="AZ485" s="645"/>
      <c r="BA485" s="645"/>
      <c r="BB485" s="605"/>
    </row>
    <row r="486" spans="1:54" ht="29.1" customHeight="1" thickBot="1" x14ac:dyDescent="0.3">
      <c r="A486" s="597"/>
      <c r="B486" s="592"/>
      <c r="C486" s="598"/>
      <c r="D486" s="592"/>
      <c r="E486" s="598"/>
      <c r="F486" s="591"/>
      <c r="G486" s="591"/>
      <c r="H486" s="599"/>
      <c r="I486" s="600"/>
      <c r="J486" s="600"/>
      <c r="K486" s="600"/>
      <c r="L486" s="592"/>
      <c r="M486" s="592"/>
      <c r="N486" s="592"/>
      <c r="O486" s="592"/>
      <c r="P486" s="591"/>
      <c r="Q486" s="592"/>
      <c r="R486" s="592"/>
      <c r="S486" s="592"/>
      <c r="T486" s="592"/>
      <c r="U486" s="591"/>
      <c r="V486" s="598"/>
      <c r="W486" s="592"/>
      <c r="X486" s="592"/>
      <c r="Y486" s="592"/>
      <c r="Z486" s="592"/>
      <c r="AA486" s="592"/>
      <c r="AB486" s="601"/>
      <c r="AC486" s="601"/>
      <c r="AD486" s="602"/>
      <c r="AE486" s="601"/>
      <c r="AF486" s="601"/>
      <c r="AG486" s="605"/>
      <c r="AH486" s="605"/>
      <c r="AI486" s="605"/>
      <c r="AJ486" s="605"/>
      <c r="AK486" s="656"/>
      <c r="AL486" s="605"/>
      <c r="AM486" s="605"/>
      <c r="AN486" s="605"/>
      <c r="AO486" s="605"/>
      <c r="AP486" s="605"/>
      <c r="AQ486" s="605"/>
      <c r="AR486" s="605"/>
      <c r="AS486" s="605"/>
      <c r="AT486" s="645"/>
      <c r="AU486" s="645"/>
      <c r="AV486" s="605"/>
      <c r="AW486" s="673"/>
      <c r="AX486" s="605"/>
      <c r="AY486" s="605"/>
      <c r="AZ486" s="645"/>
      <c r="BA486" s="645"/>
      <c r="BB486" s="605"/>
    </row>
    <row r="487" spans="1:54" ht="29.1" customHeight="1" thickBot="1" x14ac:dyDescent="0.3">
      <c r="A487" s="597"/>
      <c r="B487" s="592"/>
      <c r="C487" s="598"/>
      <c r="D487" s="592"/>
      <c r="E487" s="598"/>
      <c r="F487" s="591"/>
      <c r="G487" s="591"/>
      <c r="H487" s="599"/>
      <c r="I487" s="600"/>
      <c r="J487" s="600"/>
      <c r="K487" s="600"/>
      <c r="L487" s="592"/>
      <c r="M487" s="592"/>
      <c r="N487" s="592"/>
      <c r="O487" s="592"/>
      <c r="P487" s="591"/>
      <c r="Q487" s="592"/>
      <c r="R487" s="592"/>
      <c r="S487" s="592"/>
      <c r="T487" s="592"/>
      <c r="U487" s="591"/>
      <c r="V487" s="598"/>
      <c r="W487" s="592"/>
      <c r="X487" s="592"/>
      <c r="Y487" s="592"/>
      <c r="Z487" s="592"/>
      <c r="AA487" s="592"/>
      <c r="AB487" s="601"/>
      <c r="AC487" s="601"/>
      <c r="AD487" s="602"/>
      <c r="AE487" s="601"/>
      <c r="AF487" s="601"/>
      <c r="AG487" s="605"/>
      <c r="AH487" s="605"/>
      <c r="AI487" s="605"/>
      <c r="AJ487" s="605"/>
      <c r="AK487" s="656"/>
      <c r="AL487" s="605"/>
      <c r="AM487" s="605"/>
      <c r="AN487" s="605"/>
      <c r="AO487" s="605"/>
      <c r="AP487" s="605"/>
      <c r="AQ487" s="605"/>
      <c r="AR487" s="605"/>
      <c r="AS487" s="605"/>
      <c r="AT487" s="645"/>
      <c r="AU487" s="645"/>
      <c r="AV487" s="605"/>
      <c r="AW487" s="673"/>
      <c r="AX487" s="605"/>
      <c r="AY487" s="605"/>
      <c r="AZ487" s="645"/>
      <c r="BA487" s="645"/>
      <c r="BB487" s="605"/>
    </row>
    <row r="488" spans="1:54" ht="29.1" customHeight="1" thickBot="1" x14ac:dyDescent="0.3">
      <c r="A488" s="597"/>
      <c r="B488" s="592"/>
      <c r="C488" s="598"/>
      <c r="D488" s="592"/>
      <c r="E488" s="598"/>
      <c r="F488" s="591"/>
      <c r="G488" s="591"/>
      <c r="H488" s="599"/>
      <c r="I488" s="600"/>
      <c r="J488" s="600"/>
      <c r="K488" s="600"/>
      <c r="L488" s="592"/>
      <c r="M488" s="592"/>
      <c r="N488" s="592"/>
      <c r="O488" s="592"/>
      <c r="P488" s="591"/>
      <c r="Q488" s="592"/>
      <c r="R488" s="592"/>
      <c r="S488" s="592"/>
      <c r="T488" s="592"/>
      <c r="U488" s="591"/>
      <c r="V488" s="598"/>
      <c r="W488" s="592"/>
      <c r="X488" s="592"/>
      <c r="Y488" s="592"/>
      <c r="Z488" s="592"/>
      <c r="AA488" s="592"/>
      <c r="AB488" s="601"/>
      <c r="AC488" s="601"/>
      <c r="AD488" s="602"/>
      <c r="AE488" s="601"/>
      <c r="AF488" s="601"/>
      <c r="AG488" s="605"/>
      <c r="AH488" s="605"/>
      <c r="AI488" s="605"/>
      <c r="AJ488" s="605"/>
      <c r="AK488" s="656"/>
      <c r="AL488" s="605"/>
      <c r="AM488" s="605"/>
      <c r="AN488" s="605"/>
      <c r="AO488" s="605"/>
      <c r="AP488" s="605"/>
      <c r="AQ488" s="605"/>
      <c r="AR488" s="605"/>
      <c r="AS488" s="605"/>
      <c r="AT488" s="645"/>
      <c r="AU488" s="645"/>
      <c r="AV488" s="605"/>
      <c r="AW488" s="673"/>
      <c r="AX488" s="605"/>
      <c r="AY488" s="605"/>
      <c r="AZ488" s="645"/>
      <c r="BA488" s="645"/>
      <c r="BB488" s="605"/>
    </row>
    <row r="489" spans="1:54" ht="29.1" customHeight="1" thickBot="1" x14ac:dyDescent="0.3">
      <c r="A489" s="597"/>
      <c r="B489" s="592"/>
      <c r="C489" s="598"/>
      <c r="D489" s="592"/>
      <c r="E489" s="598"/>
      <c r="F489" s="591"/>
      <c r="G489" s="591"/>
      <c r="H489" s="599"/>
      <c r="I489" s="600"/>
      <c r="J489" s="600"/>
      <c r="K489" s="600"/>
      <c r="L489" s="592"/>
      <c r="M489" s="592"/>
      <c r="N489" s="592"/>
      <c r="O489" s="592"/>
      <c r="P489" s="591"/>
      <c r="Q489" s="592"/>
      <c r="R489" s="592"/>
      <c r="S489" s="592"/>
      <c r="T489" s="592"/>
      <c r="U489" s="591"/>
      <c r="V489" s="598"/>
      <c r="W489" s="592"/>
      <c r="X489" s="592"/>
      <c r="Y489" s="592"/>
      <c r="Z489" s="592"/>
      <c r="AA489" s="592"/>
      <c r="AB489" s="601"/>
      <c r="AC489" s="601"/>
      <c r="AD489" s="602"/>
      <c r="AE489" s="601"/>
      <c r="AF489" s="601"/>
      <c r="AG489" s="605"/>
      <c r="AH489" s="605"/>
      <c r="AI489" s="605"/>
      <c r="AJ489" s="605"/>
      <c r="AK489" s="656"/>
      <c r="AL489" s="605"/>
      <c r="AM489" s="605"/>
      <c r="AN489" s="605"/>
      <c r="AO489" s="605"/>
      <c r="AP489" s="605"/>
      <c r="AQ489" s="605"/>
      <c r="AR489" s="605"/>
      <c r="AS489" s="605"/>
      <c r="AT489" s="645"/>
      <c r="AU489" s="645"/>
      <c r="AV489" s="605"/>
      <c r="AW489" s="673"/>
      <c r="AX489" s="605"/>
      <c r="AY489" s="605"/>
      <c r="AZ489" s="645"/>
      <c r="BA489" s="645"/>
      <c r="BB489" s="605"/>
    </row>
    <row r="490" spans="1:54" ht="29.1" customHeight="1" thickBot="1" x14ac:dyDescent="0.3">
      <c r="A490" s="597"/>
      <c r="B490" s="592"/>
      <c r="C490" s="598"/>
      <c r="D490" s="592"/>
      <c r="E490" s="598"/>
      <c r="F490" s="591"/>
      <c r="G490" s="591"/>
      <c r="H490" s="599"/>
      <c r="I490" s="600"/>
      <c r="J490" s="600"/>
      <c r="K490" s="600"/>
      <c r="L490" s="592"/>
      <c r="M490" s="592"/>
      <c r="N490" s="592"/>
      <c r="O490" s="592"/>
      <c r="P490" s="591"/>
      <c r="Q490" s="592"/>
      <c r="R490" s="592"/>
      <c r="S490" s="592"/>
      <c r="T490" s="592"/>
      <c r="U490" s="591"/>
      <c r="V490" s="598"/>
      <c r="W490" s="592"/>
      <c r="X490" s="592"/>
      <c r="Y490" s="592"/>
      <c r="Z490" s="592"/>
      <c r="AA490" s="592"/>
      <c r="AB490" s="601"/>
      <c r="AC490" s="601"/>
      <c r="AD490" s="602"/>
      <c r="AE490" s="601"/>
      <c r="AF490" s="601"/>
      <c r="AG490" s="605"/>
      <c r="AH490" s="605"/>
      <c r="AI490" s="605"/>
      <c r="AJ490" s="605"/>
      <c r="AK490" s="656"/>
      <c r="AL490" s="605"/>
      <c r="AM490" s="605"/>
      <c r="AN490" s="605"/>
      <c r="AO490" s="605"/>
      <c r="AP490" s="605"/>
      <c r="AQ490" s="605"/>
      <c r="AR490" s="605"/>
      <c r="AS490" s="605"/>
      <c r="AT490" s="645"/>
      <c r="AU490" s="645"/>
      <c r="AV490" s="605"/>
      <c r="AW490" s="673"/>
      <c r="AX490" s="605"/>
      <c r="AY490" s="605"/>
      <c r="AZ490" s="645"/>
      <c r="BA490" s="645"/>
      <c r="BB490" s="605"/>
    </row>
    <row r="491" spans="1:54" ht="29.1" customHeight="1" thickBot="1" x14ac:dyDescent="0.3">
      <c r="A491" s="597"/>
      <c r="B491" s="592"/>
      <c r="C491" s="598"/>
      <c r="D491" s="592"/>
      <c r="E491" s="598"/>
      <c r="F491" s="591"/>
      <c r="G491" s="591"/>
      <c r="H491" s="599"/>
      <c r="I491" s="600"/>
      <c r="J491" s="600"/>
      <c r="K491" s="600"/>
      <c r="L491" s="592"/>
      <c r="M491" s="592"/>
      <c r="N491" s="592"/>
      <c r="O491" s="592"/>
      <c r="P491" s="591"/>
      <c r="Q491" s="592"/>
      <c r="R491" s="592"/>
      <c r="S491" s="592"/>
      <c r="T491" s="592"/>
      <c r="U491" s="591"/>
      <c r="V491" s="598"/>
      <c r="W491" s="592"/>
      <c r="X491" s="592"/>
      <c r="Y491" s="592"/>
      <c r="Z491" s="592"/>
      <c r="AA491" s="592"/>
      <c r="AB491" s="601"/>
      <c r="AC491" s="601"/>
      <c r="AD491" s="602"/>
      <c r="AE491" s="601"/>
      <c r="AF491" s="601"/>
      <c r="AG491" s="605"/>
      <c r="AH491" s="605"/>
      <c r="AI491" s="605"/>
      <c r="AJ491" s="605"/>
      <c r="AK491" s="656"/>
      <c r="AL491" s="605"/>
      <c r="AM491" s="605"/>
      <c r="AN491" s="605"/>
      <c r="AO491" s="605"/>
      <c r="AP491" s="605"/>
      <c r="AQ491" s="605"/>
      <c r="AR491" s="605"/>
      <c r="AS491" s="605"/>
      <c r="AT491" s="645"/>
      <c r="AU491" s="645"/>
      <c r="AV491" s="605"/>
      <c r="AW491" s="673"/>
      <c r="AX491" s="605"/>
      <c r="AY491" s="605"/>
      <c r="AZ491" s="645"/>
      <c r="BA491" s="645"/>
      <c r="BB491" s="605"/>
    </row>
    <row r="492" spans="1:54" ht="29.1" customHeight="1" thickBot="1" x14ac:dyDescent="0.3">
      <c r="A492" s="597"/>
      <c r="B492" s="592"/>
      <c r="C492" s="598"/>
      <c r="D492" s="592"/>
      <c r="E492" s="598"/>
      <c r="F492" s="591"/>
      <c r="G492" s="591"/>
      <c r="H492" s="599"/>
      <c r="I492" s="600"/>
      <c r="J492" s="600"/>
      <c r="K492" s="600"/>
      <c r="L492" s="592"/>
      <c r="M492" s="592"/>
      <c r="N492" s="592"/>
      <c r="O492" s="592"/>
      <c r="P492" s="591"/>
      <c r="Q492" s="592"/>
      <c r="R492" s="592"/>
      <c r="S492" s="592"/>
      <c r="T492" s="592"/>
      <c r="U492" s="591"/>
      <c r="V492" s="598"/>
      <c r="W492" s="592"/>
      <c r="X492" s="592"/>
      <c r="Y492" s="592"/>
      <c r="Z492" s="592"/>
      <c r="AA492" s="592"/>
      <c r="AB492" s="601"/>
      <c r="AC492" s="601"/>
      <c r="AD492" s="602"/>
      <c r="AE492" s="601"/>
      <c r="AF492" s="601"/>
      <c r="AG492" s="605"/>
      <c r="AH492" s="605"/>
      <c r="AI492" s="605"/>
      <c r="AJ492" s="605"/>
      <c r="AK492" s="656"/>
      <c r="AL492" s="605"/>
      <c r="AM492" s="605"/>
      <c r="AN492" s="605"/>
      <c r="AO492" s="605"/>
      <c r="AP492" s="605"/>
      <c r="AQ492" s="605"/>
      <c r="AR492" s="605"/>
      <c r="AS492" s="605"/>
      <c r="AT492" s="645"/>
      <c r="AU492" s="645"/>
      <c r="AV492" s="605"/>
      <c r="AW492" s="673"/>
      <c r="AX492" s="605"/>
      <c r="AY492" s="605"/>
      <c r="AZ492" s="645"/>
      <c r="BA492" s="645"/>
      <c r="BB492" s="605"/>
    </row>
    <row r="493" spans="1:54" ht="29.1" customHeight="1" thickBot="1" x14ac:dyDescent="0.3">
      <c r="A493" s="597"/>
      <c r="B493" s="592"/>
      <c r="C493" s="598"/>
      <c r="D493" s="592"/>
      <c r="E493" s="598"/>
      <c r="F493" s="591"/>
      <c r="G493" s="591"/>
      <c r="H493" s="599"/>
      <c r="I493" s="600"/>
      <c r="J493" s="600"/>
      <c r="K493" s="600"/>
      <c r="L493" s="592"/>
      <c r="M493" s="592"/>
      <c r="N493" s="592"/>
      <c r="O493" s="592"/>
      <c r="P493" s="591"/>
      <c r="Q493" s="592"/>
      <c r="R493" s="592"/>
      <c r="S493" s="592"/>
      <c r="T493" s="592"/>
      <c r="U493" s="591"/>
      <c r="V493" s="598"/>
      <c r="W493" s="592"/>
      <c r="X493" s="592"/>
      <c r="Y493" s="592"/>
      <c r="Z493" s="592"/>
      <c r="AA493" s="592"/>
      <c r="AB493" s="601"/>
      <c r="AC493" s="601"/>
      <c r="AD493" s="602"/>
      <c r="AE493" s="601"/>
      <c r="AF493" s="601"/>
      <c r="AG493" s="605"/>
      <c r="AH493" s="605"/>
      <c r="AI493" s="605"/>
      <c r="AJ493" s="605"/>
      <c r="AK493" s="656"/>
      <c r="AL493" s="605"/>
      <c r="AM493" s="605"/>
      <c r="AN493" s="605"/>
      <c r="AO493" s="605"/>
      <c r="AP493" s="605"/>
      <c r="AQ493" s="605"/>
      <c r="AR493" s="605"/>
      <c r="AS493" s="605"/>
      <c r="AT493" s="645"/>
      <c r="AU493" s="645"/>
      <c r="AV493" s="605"/>
      <c r="AW493" s="673"/>
      <c r="AX493" s="605"/>
      <c r="AY493" s="605"/>
      <c r="AZ493" s="645"/>
      <c r="BA493" s="645"/>
      <c r="BB493" s="605"/>
    </row>
    <row r="494" spans="1:54" ht="29.1" customHeight="1" thickBot="1" x14ac:dyDescent="0.3">
      <c r="A494" s="597"/>
      <c r="B494" s="592"/>
      <c r="C494" s="598"/>
      <c r="D494" s="592"/>
      <c r="E494" s="598"/>
      <c r="F494" s="591"/>
      <c r="G494" s="591"/>
      <c r="H494" s="599"/>
      <c r="I494" s="600"/>
      <c r="J494" s="600"/>
      <c r="K494" s="600"/>
      <c r="L494" s="592"/>
      <c r="M494" s="592"/>
      <c r="N494" s="592"/>
      <c r="O494" s="592"/>
      <c r="P494" s="591"/>
      <c r="Q494" s="592"/>
      <c r="R494" s="592"/>
      <c r="S494" s="592"/>
      <c r="T494" s="592"/>
      <c r="U494" s="591"/>
      <c r="V494" s="598"/>
      <c r="W494" s="592"/>
      <c r="X494" s="592"/>
      <c r="Y494" s="592"/>
      <c r="Z494" s="592"/>
      <c r="AA494" s="592"/>
      <c r="AB494" s="601"/>
      <c r="AC494" s="601"/>
      <c r="AD494" s="602"/>
      <c r="AE494" s="601"/>
      <c r="AF494" s="601"/>
      <c r="AG494" s="605"/>
      <c r="AH494" s="605"/>
      <c r="AI494" s="605"/>
      <c r="AJ494" s="605"/>
      <c r="AK494" s="656"/>
      <c r="AL494" s="605"/>
      <c r="AM494" s="605"/>
      <c r="AN494" s="605"/>
      <c r="AO494" s="605"/>
      <c r="AP494" s="605"/>
      <c r="AQ494" s="605"/>
      <c r="AR494" s="605"/>
      <c r="AS494" s="605"/>
      <c r="AT494" s="645"/>
      <c r="AU494" s="645"/>
      <c r="AV494" s="605"/>
      <c r="AW494" s="673"/>
      <c r="AX494" s="605"/>
      <c r="AY494" s="605"/>
      <c r="AZ494" s="645"/>
      <c r="BA494" s="645"/>
      <c r="BB494" s="605"/>
    </row>
    <row r="495" spans="1:54" ht="29.1" customHeight="1" thickBot="1" x14ac:dyDescent="0.3">
      <c r="A495" s="597"/>
      <c r="B495" s="592"/>
      <c r="C495" s="598"/>
      <c r="D495" s="592"/>
      <c r="E495" s="598"/>
      <c r="F495" s="591"/>
      <c r="G495" s="591"/>
      <c r="H495" s="599"/>
      <c r="I495" s="600"/>
      <c r="J495" s="600"/>
      <c r="K495" s="600"/>
      <c r="L495" s="592"/>
      <c r="M495" s="592"/>
      <c r="N495" s="592"/>
      <c r="O495" s="592"/>
      <c r="P495" s="591"/>
      <c r="Q495" s="592"/>
      <c r="R495" s="592"/>
      <c r="S495" s="592"/>
      <c r="T495" s="592"/>
      <c r="U495" s="591"/>
      <c r="V495" s="598"/>
      <c r="W495" s="592"/>
      <c r="X495" s="592"/>
      <c r="Y495" s="592"/>
      <c r="Z495" s="592"/>
      <c r="AA495" s="592"/>
      <c r="AB495" s="601"/>
      <c r="AC495" s="601"/>
      <c r="AD495" s="602"/>
      <c r="AE495" s="601"/>
      <c r="AF495" s="601"/>
      <c r="AG495" s="605"/>
      <c r="AH495" s="605"/>
      <c r="AI495" s="605"/>
      <c r="AJ495" s="605"/>
      <c r="AK495" s="656"/>
      <c r="AL495" s="605"/>
      <c r="AM495" s="605"/>
      <c r="AN495" s="605"/>
      <c r="AO495" s="605"/>
      <c r="AP495" s="605"/>
      <c r="AQ495" s="605"/>
      <c r="AR495" s="605"/>
      <c r="AS495" s="605"/>
      <c r="AT495" s="645"/>
      <c r="AU495" s="645"/>
      <c r="AV495" s="605"/>
      <c r="AW495" s="673"/>
      <c r="AX495" s="605"/>
      <c r="AY495" s="605"/>
      <c r="AZ495" s="645"/>
      <c r="BA495" s="645"/>
      <c r="BB495" s="605"/>
    </row>
    <row r="496" spans="1:54" ht="29.1" customHeight="1" thickBot="1" x14ac:dyDescent="0.3">
      <c r="A496" s="597"/>
      <c r="B496" s="592"/>
      <c r="C496" s="598"/>
      <c r="D496" s="592"/>
      <c r="E496" s="598"/>
      <c r="F496" s="591"/>
      <c r="G496" s="591"/>
      <c r="H496" s="599"/>
      <c r="I496" s="600"/>
      <c r="J496" s="600"/>
      <c r="K496" s="600"/>
      <c r="L496" s="592"/>
      <c r="M496" s="592"/>
      <c r="N496" s="592"/>
      <c r="O496" s="592"/>
      <c r="P496" s="591"/>
      <c r="Q496" s="592"/>
      <c r="R496" s="592"/>
      <c r="S496" s="592"/>
      <c r="T496" s="592"/>
      <c r="U496" s="591"/>
      <c r="V496" s="598"/>
      <c r="W496" s="592"/>
      <c r="X496" s="592"/>
      <c r="Y496" s="592"/>
      <c r="Z496" s="592"/>
      <c r="AA496" s="592"/>
      <c r="AB496" s="601"/>
      <c r="AC496" s="601"/>
      <c r="AD496" s="602"/>
      <c r="AE496" s="601"/>
      <c r="AF496" s="601"/>
      <c r="AG496" s="605"/>
      <c r="AH496" s="605"/>
      <c r="AI496" s="605"/>
      <c r="AJ496" s="605"/>
      <c r="AK496" s="656"/>
      <c r="AL496" s="605"/>
      <c r="AM496" s="605"/>
      <c r="AN496" s="605"/>
      <c r="AO496" s="605"/>
      <c r="AP496" s="605"/>
      <c r="AQ496" s="605"/>
      <c r="AR496" s="605"/>
      <c r="AS496" s="605"/>
      <c r="AT496" s="645"/>
      <c r="AU496" s="645"/>
      <c r="AV496" s="605"/>
      <c r="AW496" s="673"/>
      <c r="AX496" s="605"/>
      <c r="AY496" s="605"/>
      <c r="AZ496" s="645"/>
      <c r="BA496" s="645"/>
      <c r="BB496" s="605"/>
    </row>
    <row r="497" spans="1:54" ht="29.1" customHeight="1" thickBot="1" x14ac:dyDescent="0.3">
      <c r="A497" s="597"/>
      <c r="B497" s="592"/>
      <c r="C497" s="598"/>
      <c r="D497" s="592"/>
      <c r="E497" s="598"/>
      <c r="F497" s="591"/>
      <c r="G497" s="591"/>
      <c r="H497" s="599"/>
      <c r="I497" s="600"/>
      <c r="J497" s="600"/>
      <c r="K497" s="600"/>
      <c r="L497" s="592"/>
      <c r="M497" s="592"/>
      <c r="N497" s="592"/>
      <c r="O497" s="592"/>
      <c r="P497" s="591"/>
      <c r="Q497" s="592"/>
      <c r="R497" s="592"/>
      <c r="S497" s="592"/>
      <c r="T497" s="592"/>
      <c r="U497" s="591"/>
      <c r="V497" s="598"/>
      <c r="W497" s="592"/>
      <c r="X497" s="592"/>
      <c r="Y497" s="592"/>
      <c r="Z497" s="592"/>
      <c r="AA497" s="592"/>
      <c r="AB497" s="601"/>
      <c r="AC497" s="601"/>
      <c r="AD497" s="602"/>
      <c r="AE497" s="601"/>
      <c r="AF497" s="601"/>
      <c r="AG497" s="605"/>
      <c r="AH497" s="605"/>
      <c r="AI497" s="605"/>
      <c r="AJ497" s="605"/>
      <c r="AK497" s="656"/>
      <c r="AL497" s="605"/>
      <c r="AM497" s="605"/>
      <c r="AN497" s="605"/>
      <c r="AO497" s="605"/>
      <c r="AP497" s="605"/>
      <c r="AQ497" s="605"/>
      <c r="AR497" s="605"/>
      <c r="AS497" s="605"/>
      <c r="AT497" s="645"/>
      <c r="AU497" s="645"/>
      <c r="AV497" s="605"/>
      <c r="AW497" s="673"/>
      <c r="AX497" s="605"/>
      <c r="AY497" s="605"/>
      <c r="AZ497" s="645"/>
      <c r="BA497" s="645"/>
      <c r="BB497" s="605"/>
    </row>
    <row r="498" spans="1:54" ht="29.1" customHeight="1" thickBot="1" x14ac:dyDescent="0.3">
      <c r="A498" s="597"/>
      <c r="B498" s="592"/>
      <c r="C498" s="598"/>
      <c r="D498" s="592"/>
      <c r="E498" s="598"/>
      <c r="F498" s="591"/>
      <c r="G498" s="591"/>
      <c r="H498" s="599"/>
      <c r="I498" s="600"/>
      <c r="J498" s="600"/>
      <c r="K498" s="600"/>
      <c r="L498" s="592"/>
      <c r="M498" s="592"/>
      <c r="N498" s="592"/>
      <c r="O498" s="592"/>
      <c r="P498" s="591"/>
      <c r="Q498" s="592"/>
      <c r="R498" s="592"/>
      <c r="S498" s="592"/>
      <c r="T498" s="592"/>
      <c r="U498" s="591"/>
      <c r="V498" s="598"/>
      <c r="W498" s="592"/>
      <c r="X498" s="592"/>
      <c r="Y498" s="592"/>
      <c r="Z498" s="592"/>
      <c r="AA498" s="592"/>
      <c r="AB498" s="601"/>
      <c r="AC498" s="601"/>
      <c r="AD498" s="602"/>
      <c r="AE498" s="601"/>
      <c r="AF498" s="601"/>
      <c r="AG498" s="605"/>
      <c r="AH498" s="605"/>
      <c r="AI498" s="605"/>
      <c r="AJ498" s="605"/>
      <c r="AK498" s="656"/>
      <c r="AL498" s="605"/>
      <c r="AM498" s="605"/>
      <c r="AN498" s="605"/>
      <c r="AO498" s="605"/>
      <c r="AP498" s="605"/>
      <c r="AQ498" s="605"/>
      <c r="AR498" s="605"/>
      <c r="AS498" s="605"/>
      <c r="AT498" s="645"/>
      <c r="AU498" s="645"/>
      <c r="AV498" s="605"/>
      <c r="AW498" s="673"/>
      <c r="AX498" s="605"/>
      <c r="AY498" s="605"/>
      <c r="AZ498" s="645"/>
      <c r="BA498" s="645"/>
      <c r="BB498" s="605"/>
    </row>
    <row r="499" spans="1:54" ht="29.1" customHeight="1" thickBot="1" x14ac:dyDescent="0.3">
      <c r="A499" s="597"/>
      <c r="B499" s="592"/>
      <c r="C499" s="598"/>
      <c r="D499" s="592"/>
      <c r="E499" s="598"/>
      <c r="F499" s="591"/>
      <c r="G499" s="591"/>
      <c r="H499" s="599"/>
      <c r="I499" s="600"/>
      <c r="J499" s="600"/>
      <c r="K499" s="600"/>
      <c r="L499" s="592"/>
      <c r="M499" s="592"/>
      <c r="N499" s="592"/>
      <c r="O499" s="592"/>
      <c r="P499" s="591"/>
      <c r="Q499" s="592"/>
      <c r="R499" s="592"/>
      <c r="S499" s="592"/>
      <c r="T499" s="592"/>
      <c r="U499" s="591"/>
      <c r="V499" s="598"/>
      <c r="W499" s="592"/>
      <c r="X499" s="592"/>
      <c r="Y499" s="592"/>
      <c r="Z499" s="592"/>
      <c r="AA499" s="592"/>
      <c r="AB499" s="601"/>
      <c r="AC499" s="601"/>
      <c r="AD499" s="602"/>
      <c r="AE499" s="601"/>
      <c r="AF499" s="601"/>
      <c r="AG499" s="605"/>
      <c r="AH499" s="605"/>
      <c r="AI499" s="605"/>
      <c r="AJ499" s="605"/>
      <c r="AK499" s="656"/>
      <c r="AL499" s="605"/>
      <c r="AM499" s="605"/>
      <c r="AN499" s="605"/>
      <c r="AO499" s="605"/>
      <c r="AP499" s="605"/>
      <c r="AQ499" s="605"/>
      <c r="AR499" s="605"/>
      <c r="AS499" s="605"/>
      <c r="AT499" s="645"/>
      <c r="AU499" s="645"/>
      <c r="AV499" s="605"/>
      <c r="AW499" s="673"/>
      <c r="AX499" s="605"/>
      <c r="AY499" s="605"/>
      <c r="AZ499" s="645"/>
      <c r="BA499" s="645"/>
      <c r="BB499" s="605"/>
    </row>
    <row r="500" spans="1:54" ht="29.1" customHeight="1" thickBot="1" x14ac:dyDescent="0.3">
      <c r="A500" s="597"/>
      <c r="B500" s="592"/>
      <c r="C500" s="598"/>
      <c r="D500" s="592"/>
      <c r="E500" s="598"/>
      <c r="F500" s="591"/>
      <c r="G500" s="591"/>
      <c r="H500" s="599"/>
      <c r="I500" s="600"/>
      <c r="J500" s="600"/>
      <c r="K500" s="600"/>
      <c r="L500" s="592"/>
      <c r="M500" s="592"/>
      <c r="N500" s="592"/>
      <c r="O500" s="592"/>
      <c r="P500" s="591"/>
      <c r="Q500" s="592"/>
      <c r="R500" s="592"/>
      <c r="S500" s="592"/>
      <c r="T500" s="592"/>
      <c r="U500" s="591"/>
      <c r="V500" s="598"/>
      <c r="W500" s="592"/>
      <c r="X500" s="592"/>
      <c r="Y500" s="592"/>
      <c r="Z500" s="592"/>
      <c r="AA500" s="592"/>
      <c r="AB500" s="601"/>
      <c r="AC500" s="601"/>
      <c r="AD500" s="602"/>
      <c r="AE500" s="601"/>
      <c r="AF500" s="601"/>
      <c r="AG500" s="605"/>
      <c r="AH500" s="605"/>
      <c r="AI500" s="605"/>
      <c r="AJ500" s="605"/>
      <c r="AK500" s="656"/>
      <c r="AL500" s="605"/>
      <c r="AM500" s="605"/>
      <c r="AN500" s="605"/>
      <c r="AO500" s="605"/>
      <c r="AP500" s="605"/>
      <c r="AQ500" s="605"/>
      <c r="AR500" s="605"/>
      <c r="AS500" s="605"/>
      <c r="AT500" s="645"/>
      <c r="AU500" s="645"/>
      <c r="AV500" s="605"/>
      <c r="AW500" s="673"/>
      <c r="AX500" s="605"/>
      <c r="AY500" s="605"/>
      <c r="AZ500" s="645"/>
      <c r="BA500" s="645"/>
      <c r="BB500" s="605"/>
    </row>
    <row r="501" spans="1:54" ht="29.1" customHeight="1" thickBot="1" x14ac:dyDescent="0.3">
      <c r="A501" s="597"/>
      <c r="B501" s="592"/>
      <c r="C501" s="598"/>
      <c r="D501" s="592"/>
      <c r="E501" s="598"/>
      <c r="F501" s="591"/>
      <c r="G501" s="591"/>
      <c r="H501" s="599"/>
      <c r="I501" s="600"/>
      <c r="J501" s="600"/>
      <c r="K501" s="600"/>
      <c r="L501" s="592"/>
      <c r="M501" s="592"/>
      <c r="N501" s="592"/>
      <c r="O501" s="592"/>
      <c r="P501" s="591"/>
      <c r="Q501" s="592"/>
      <c r="R501" s="592"/>
      <c r="S501" s="592"/>
      <c r="T501" s="592"/>
      <c r="U501" s="591"/>
      <c r="V501" s="598"/>
      <c r="W501" s="592"/>
      <c r="X501" s="592"/>
      <c r="Y501" s="592"/>
      <c r="Z501" s="592"/>
      <c r="AA501" s="592"/>
      <c r="AB501" s="601"/>
      <c r="AC501" s="601"/>
      <c r="AD501" s="602"/>
      <c r="AE501" s="601"/>
      <c r="AF501" s="601"/>
      <c r="AG501" s="605"/>
      <c r="AH501" s="605"/>
      <c r="AI501" s="605"/>
      <c r="AJ501" s="605"/>
      <c r="AK501" s="656"/>
      <c r="AL501" s="605"/>
      <c r="AM501" s="605"/>
      <c r="AN501" s="605"/>
      <c r="AO501" s="605"/>
      <c r="AP501" s="605"/>
      <c r="AQ501" s="605"/>
      <c r="AR501" s="605"/>
      <c r="AS501" s="605"/>
      <c r="AT501" s="645"/>
      <c r="AU501" s="645"/>
      <c r="AV501" s="605"/>
      <c r="AW501" s="673"/>
      <c r="AX501" s="605"/>
      <c r="AY501" s="605"/>
      <c r="AZ501" s="645"/>
      <c r="BA501" s="645"/>
      <c r="BB501" s="605"/>
    </row>
    <row r="502" spans="1:54" ht="29.1" customHeight="1" thickBot="1" x14ac:dyDescent="0.3">
      <c r="A502" s="597"/>
      <c r="B502" s="592"/>
      <c r="C502" s="598"/>
      <c r="D502" s="592"/>
      <c r="E502" s="598"/>
      <c r="F502" s="591"/>
      <c r="G502" s="591"/>
      <c r="H502" s="599"/>
      <c r="I502" s="600"/>
      <c r="J502" s="600"/>
      <c r="K502" s="600"/>
      <c r="L502" s="592"/>
      <c r="M502" s="592"/>
      <c r="N502" s="592"/>
      <c r="O502" s="592"/>
      <c r="P502" s="591"/>
      <c r="Q502" s="592"/>
      <c r="R502" s="592"/>
      <c r="S502" s="592"/>
      <c r="T502" s="592"/>
      <c r="U502" s="591"/>
      <c r="V502" s="598"/>
      <c r="W502" s="592"/>
      <c r="X502" s="592"/>
      <c r="Y502" s="592"/>
      <c r="Z502" s="592"/>
      <c r="AA502" s="592"/>
      <c r="AB502" s="601"/>
      <c r="AC502" s="601"/>
      <c r="AD502" s="602"/>
      <c r="AE502" s="601"/>
      <c r="AF502" s="601"/>
      <c r="AG502" s="605"/>
      <c r="AH502" s="605"/>
      <c r="AI502" s="605"/>
      <c r="AJ502" s="605"/>
      <c r="AK502" s="656"/>
      <c r="AL502" s="605"/>
      <c r="AM502" s="605"/>
      <c r="AN502" s="605"/>
      <c r="AO502" s="605"/>
      <c r="AP502" s="605"/>
      <c r="AQ502" s="605"/>
      <c r="AR502" s="605"/>
      <c r="AS502" s="605"/>
      <c r="AT502" s="645"/>
      <c r="AU502" s="645"/>
      <c r="AV502" s="605"/>
      <c r="AW502" s="673"/>
      <c r="AX502" s="605"/>
      <c r="AY502" s="605"/>
      <c r="AZ502" s="645"/>
      <c r="BA502" s="645"/>
      <c r="BB502" s="605"/>
    </row>
    <row r="503" spans="1:54" ht="29.1" customHeight="1" thickBot="1" x14ac:dyDescent="0.3">
      <c r="A503" s="597"/>
      <c r="B503" s="592"/>
      <c r="C503" s="598"/>
      <c r="D503" s="592"/>
      <c r="E503" s="598"/>
      <c r="F503" s="591"/>
      <c r="G503" s="591"/>
      <c r="H503" s="599"/>
      <c r="I503" s="600"/>
      <c r="J503" s="600"/>
      <c r="K503" s="600"/>
      <c r="L503" s="592"/>
      <c r="M503" s="592"/>
      <c r="N503" s="592"/>
      <c r="O503" s="592"/>
      <c r="P503" s="591"/>
      <c r="Q503" s="592"/>
      <c r="R503" s="592"/>
      <c r="S503" s="592"/>
      <c r="T503" s="592"/>
      <c r="U503" s="591"/>
      <c r="V503" s="598"/>
      <c r="W503" s="592"/>
      <c r="X503" s="592"/>
      <c r="Y503" s="592"/>
      <c r="Z503" s="592"/>
      <c r="AA503" s="592"/>
      <c r="AB503" s="601"/>
      <c r="AC503" s="601"/>
      <c r="AD503" s="602"/>
      <c r="AE503" s="601"/>
      <c r="AF503" s="601"/>
      <c r="AG503" s="605"/>
      <c r="AH503" s="605"/>
      <c r="AI503" s="605"/>
      <c r="AJ503" s="605"/>
      <c r="AK503" s="656"/>
      <c r="AL503" s="605"/>
      <c r="AM503" s="605"/>
      <c r="AN503" s="605"/>
      <c r="AO503" s="605"/>
      <c r="AP503" s="605"/>
      <c r="AQ503" s="605"/>
      <c r="AR503" s="605"/>
      <c r="AS503" s="605"/>
      <c r="AT503" s="645"/>
      <c r="AU503" s="645"/>
      <c r="AV503" s="605"/>
      <c r="AW503" s="673"/>
      <c r="AX503" s="605"/>
      <c r="AY503" s="605"/>
      <c r="AZ503" s="645"/>
      <c r="BA503" s="645"/>
      <c r="BB503" s="605"/>
    </row>
    <row r="504" spans="1:54" ht="29.1" customHeight="1" thickBot="1" x14ac:dyDescent="0.3">
      <c r="A504" s="597"/>
      <c r="B504" s="592"/>
      <c r="C504" s="598"/>
      <c r="D504" s="592"/>
      <c r="E504" s="598"/>
      <c r="F504" s="591"/>
      <c r="G504" s="591"/>
      <c r="H504" s="599"/>
      <c r="I504" s="600"/>
      <c r="J504" s="600"/>
      <c r="K504" s="600"/>
      <c r="L504" s="592"/>
      <c r="M504" s="592"/>
      <c r="N504" s="592"/>
      <c r="O504" s="592"/>
      <c r="P504" s="591"/>
      <c r="Q504" s="592"/>
      <c r="R504" s="592"/>
      <c r="S504" s="592"/>
      <c r="T504" s="592"/>
      <c r="U504" s="591"/>
      <c r="V504" s="598"/>
      <c r="W504" s="592"/>
      <c r="X504" s="592"/>
      <c r="Y504" s="592"/>
      <c r="Z504" s="592"/>
      <c r="AA504" s="592"/>
      <c r="AB504" s="601"/>
      <c r="AC504" s="601"/>
      <c r="AD504" s="602"/>
      <c r="AE504" s="601"/>
      <c r="AF504" s="601"/>
      <c r="AG504" s="605"/>
      <c r="AH504" s="605"/>
      <c r="AI504" s="605"/>
      <c r="AJ504" s="605"/>
      <c r="AK504" s="656"/>
      <c r="AL504" s="605"/>
      <c r="AM504" s="605"/>
      <c r="AN504" s="605"/>
      <c r="AO504" s="605"/>
      <c r="AP504" s="605"/>
      <c r="AQ504" s="605"/>
      <c r="AR504" s="605"/>
      <c r="AS504" s="605"/>
      <c r="AT504" s="645"/>
      <c r="AU504" s="645"/>
      <c r="AV504" s="605"/>
      <c r="AW504" s="673"/>
      <c r="AX504" s="605"/>
      <c r="AY504" s="605"/>
      <c r="AZ504" s="645"/>
      <c r="BA504" s="645"/>
      <c r="BB504" s="605"/>
    </row>
    <row r="505" spans="1:54" ht="29.1" customHeight="1" thickBot="1" x14ac:dyDescent="0.3">
      <c r="A505" s="597"/>
      <c r="B505" s="592"/>
      <c r="C505" s="598"/>
      <c r="D505" s="592"/>
      <c r="E505" s="598"/>
      <c r="F505" s="591"/>
      <c r="G505" s="591"/>
      <c r="H505" s="599"/>
      <c r="I505" s="600"/>
      <c r="J505" s="600"/>
      <c r="K505" s="600"/>
      <c r="L505" s="592"/>
      <c r="M505" s="592"/>
      <c r="N505" s="592"/>
      <c r="O505" s="592"/>
      <c r="P505" s="591"/>
      <c r="Q505" s="592"/>
      <c r="R505" s="592"/>
      <c r="S505" s="592"/>
      <c r="T505" s="592"/>
      <c r="U505" s="591"/>
      <c r="V505" s="598"/>
      <c r="W505" s="592"/>
      <c r="X505" s="592"/>
      <c r="Y505" s="592"/>
      <c r="Z505" s="592"/>
      <c r="AA505" s="592"/>
      <c r="AB505" s="601"/>
      <c r="AC505" s="601"/>
      <c r="AD505" s="602"/>
      <c r="AE505" s="601"/>
      <c r="AF505" s="601"/>
      <c r="AG505" s="605"/>
      <c r="AH505" s="605"/>
      <c r="AI505" s="605"/>
      <c r="AJ505" s="605"/>
      <c r="AK505" s="656"/>
      <c r="AL505" s="605"/>
      <c r="AM505" s="605"/>
      <c r="AN505" s="605"/>
      <c r="AO505" s="605"/>
      <c r="AP505" s="605"/>
      <c r="AQ505" s="605"/>
      <c r="AR505" s="605"/>
      <c r="AS505" s="605"/>
      <c r="AT505" s="645"/>
      <c r="AU505" s="645"/>
      <c r="AV505" s="605"/>
      <c r="AW505" s="673"/>
      <c r="AX505" s="605"/>
      <c r="AY505" s="605"/>
      <c r="AZ505" s="645"/>
      <c r="BA505" s="645"/>
      <c r="BB505" s="605"/>
    </row>
    <row r="506" spans="1:54" ht="29.1" customHeight="1" thickBot="1" x14ac:dyDescent="0.3">
      <c r="A506" s="597"/>
      <c r="B506" s="592"/>
      <c r="C506" s="598"/>
      <c r="D506" s="592"/>
      <c r="E506" s="598"/>
      <c r="F506" s="591"/>
      <c r="G506" s="591"/>
      <c r="H506" s="599"/>
      <c r="I506" s="600"/>
      <c r="J506" s="600"/>
      <c r="K506" s="600"/>
      <c r="L506" s="592"/>
      <c r="M506" s="592"/>
      <c r="N506" s="592"/>
      <c r="O506" s="592"/>
      <c r="P506" s="591"/>
      <c r="Q506" s="592"/>
      <c r="R506" s="592"/>
      <c r="S506" s="592"/>
      <c r="T506" s="592"/>
      <c r="U506" s="591"/>
      <c r="V506" s="598"/>
      <c r="W506" s="592"/>
      <c r="X506" s="592"/>
      <c r="Y506" s="592"/>
      <c r="Z506" s="592"/>
      <c r="AA506" s="592"/>
      <c r="AB506" s="601"/>
      <c r="AC506" s="601"/>
      <c r="AD506" s="602"/>
      <c r="AE506" s="601"/>
      <c r="AF506" s="601"/>
      <c r="AG506" s="605"/>
      <c r="AH506" s="605"/>
      <c r="AI506" s="605"/>
      <c r="AJ506" s="605"/>
      <c r="AK506" s="656"/>
      <c r="AL506" s="605"/>
      <c r="AM506" s="605"/>
      <c r="AN506" s="605"/>
      <c r="AO506" s="605"/>
      <c r="AP506" s="605"/>
      <c r="AQ506" s="605"/>
      <c r="AR506" s="605"/>
      <c r="AS506" s="605"/>
      <c r="AT506" s="645"/>
      <c r="AU506" s="645"/>
      <c r="AV506" s="605"/>
      <c r="AW506" s="673"/>
      <c r="AX506" s="605"/>
      <c r="AY506" s="605"/>
      <c r="AZ506" s="645"/>
      <c r="BA506" s="645"/>
      <c r="BB506" s="605"/>
    </row>
    <row r="507" spans="1:54" ht="29.1" customHeight="1" thickBot="1" x14ac:dyDescent="0.3">
      <c r="A507" s="597"/>
      <c r="B507" s="592"/>
      <c r="C507" s="598"/>
      <c r="D507" s="592"/>
      <c r="E507" s="598"/>
      <c r="F507" s="591"/>
      <c r="G507" s="591"/>
      <c r="H507" s="599"/>
      <c r="I507" s="600"/>
      <c r="J507" s="600"/>
      <c r="K507" s="600"/>
      <c r="L507" s="592"/>
      <c r="M507" s="592"/>
      <c r="N507" s="592"/>
      <c r="O507" s="592"/>
      <c r="P507" s="591"/>
      <c r="Q507" s="592"/>
      <c r="R507" s="592"/>
      <c r="S507" s="592"/>
      <c r="T507" s="592"/>
      <c r="U507" s="591"/>
      <c r="V507" s="598"/>
      <c r="W507" s="592"/>
      <c r="X507" s="592"/>
      <c r="Y507" s="592"/>
      <c r="Z507" s="592"/>
      <c r="AA507" s="592"/>
      <c r="AB507" s="601"/>
      <c r="AC507" s="601"/>
      <c r="AD507" s="602"/>
      <c r="AE507" s="601"/>
      <c r="AF507" s="601"/>
      <c r="AG507" s="605"/>
      <c r="AH507" s="605"/>
      <c r="AI507" s="605"/>
      <c r="AJ507" s="605"/>
      <c r="AK507" s="656"/>
      <c r="AL507" s="605"/>
      <c r="AM507" s="605"/>
      <c r="AN507" s="605"/>
      <c r="AO507" s="605"/>
      <c r="AP507" s="605"/>
      <c r="AQ507" s="605"/>
      <c r="AR507" s="605"/>
      <c r="AS507" s="605"/>
      <c r="AT507" s="645"/>
      <c r="AU507" s="645"/>
      <c r="AV507" s="605"/>
      <c r="AW507" s="673"/>
      <c r="AX507" s="605"/>
      <c r="AY507" s="605"/>
      <c r="AZ507" s="645"/>
      <c r="BA507" s="645"/>
      <c r="BB507" s="605"/>
    </row>
    <row r="508" spans="1:54" ht="29.1" customHeight="1" thickBot="1" x14ac:dyDescent="0.3">
      <c r="A508" s="597"/>
      <c r="B508" s="592"/>
      <c r="C508" s="598"/>
      <c r="D508" s="592"/>
      <c r="E508" s="598"/>
      <c r="F508" s="591"/>
      <c r="G508" s="591"/>
      <c r="H508" s="599"/>
      <c r="I508" s="600"/>
      <c r="J508" s="600"/>
      <c r="K508" s="600"/>
      <c r="L508" s="592"/>
      <c r="M508" s="592"/>
      <c r="N508" s="592"/>
      <c r="O508" s="592"/>
      <c r="P508" s="591"/>
      <c r="Q508" s="592"/>
      <c r="R508" s="592"/>
      <c r="S508" s="592"/>
      <c r="T508" s="592"/>
      <c r="U508" s="591"/>
      <c r="V508" s="598"/>
      <c r="W508" s="592"/>
      <c r="X508" s="592"/>
      <c r="Y508" s="592"/>
      <c r="Z508" s="592"/>
      <c r="AA508" s="592"/>
      <c r="AB508" s="601"/>
      <c r="AC508" s="601"/>
      <c r="AD508" s="602"/>
      <c r="AE508" s="601"/>
      <c r="AF508" s="601"/>
      <c r="AG508" s="605"/>
      <c r="AH508" s="605"/>
      <c r="AI508" s="605"/>
      <c r="AJ508" s="605"/>
      <c r="AK508" s="656"/>
      <c r="AL508" s="605"/>
      <c r="AM508" s="605"/>
      <c r="AN508" s="605"/>
      <c r="AO508" s="605"/>
      <c r="AP508" s="605"/>
      <c r="AQ508" s="605"/>
      <c r="AR508" s="605"/>
      <c r="AS508" s="605"/>
      <c r="AT508" s="645"/>
      <c r="AU508" s="645"/>
      <c r="AV508" s="605"/>
      <c r="AW508" s="673"/>
      <c r="AX508" s="605"/>
      <c r="AY508" s="605"/>
      <c r="AZ508" s="645"/>
      <c r="BA508" s="645"/>
      <c r="BB508" s="605"/>
    </row>
    <row r="509" spans="1:54" ht="29.1" customHeight="1" thickBot="1" x14ac:dyDescent="0.3">
      <c r="A509" s="597"/>
      <c r="B509" s="592"/>
      <c r="C509" s="598"/>
      <c r="D509" s="592"/>
      <c r="E509" s="598"/>
      <c r="F509" s="591"/>
      <c r="G509" s="591"/>
      <c r="H509" s="599"/>
      <c r="I509" s="600"/>
      <c r="J509" s="600"/>
      <c r="K509" s="600"/>
      <c r="L509" s="592"/>
      <c r="M509" s="592"/>
      <c r="N509" s="592"/>
      <c r="O509" s="592"/>
      <c r="P509" s="591"/>
      <c r="Q509" s="592"/>
      <c r="R509" s="592"/>
      <c r="S509" s="592"/>
      <c r="T509" s="592"/>
      <c r="U509" s="591"/>
      <c r="V509" s="598"/>
      <c r="W509" s="592"/>
      <c r="X509" s="592"/>
      <c r="Y509" s="592"/>
      <c r="Z509" s="592"/>
      <c r="AA509" s="592"/>
      <c r="AB509" s="601"/>
      <c r="AC509" s="601"/>
      <c r="AD509" s="602"/>
      <c r="AE509" s="601"/>
      <c r="AF509" s="601"/>
      <c r="AG509" s="605"/>
      <c r="AH509" s="605"/>
      <c r="AI509" s="605"/>
      <c r="AJ509" s="605"/>
      <c r="AK509" s="656"/>
      <c r="AL509" s="605"/>
      <c r="AM509" s="605"/>
      <c r="AN509" s="605"/>
      <c r="AO509" s="605"/>
      <c r="AP509" s="605"/>
      <c r="AQ509" s="605"/>
      <c r="AR509" s="605"/>
      <c r="AS509" s="605"/>
      <c r="AT509" s="645"/>
      <c r="AU509" s="645"/>
      <c r="AV509" s="605"/>
      <c r="AW509" s="673"/>
      <c r="AX509" s="605"/>
      <c r="AY509" s="605"/>
      <c r="AZ509" s="645"/>
      <c r="BA509" s="645"/>
      <c r="BB509" s="605"/>
    </row>
    <row r="510" spans="1:54" ht="29.1" customHeight="1" thickBot="1" x14ac:dyDescent="0.3">
      <c r="A510" s="597"/>
      <c r="B510" s="592"/>
      <c r="C510" s="598"/>
      <c r="D510" s="592"/>
      <c r="E510" s="598"/>
      <c r="F510" s="591"/>
      <c r="G510" s="591"/>
      <c r="H510" s="599"/>
      <c r="I510" s="600"/>
      <c r="J510" s="600"/>
      <c r="K510" s="600"/>
      <c r="L510" s="592"/>
      <c r="M510" s="592"/>
      <c r="N510" s="592"/>
      <c r="O510" s="592"/>
      <c r="P510" s="591"/>
      <c r="Q510" s="592"/>
      <c r="R510" s="592"/>
      <c r="S510" s="592"/>
      <c r="T510" s="592"/>
      <c r="U510" s="591"/>
      <c r="V510" s="598"/>
      <c r="W510" s="592"/>
      <c r="X510" s="592"/>
      <c r="Y510" s="592"/>
      <c r="Z510" s="592"/>
      <c r="AA510" s="592"/>
      <c r="AB510" s="601"/>
      <c r="AC510" s="601"/>
      <c r="AD510" s="602"/>
      <c r="AE510" s="601"/>
      <c r="AF510" s="601"/>
      <c r="AG510" s="605"/>
      <c r="AH510" s="605"/>
      <c r="AI510" s="605"/>
      <c r="AJ510" s="605"/>
      <c r="AK510" s="656"/>
      <c r="AL510" s="605"/>
      <c r="AM510" s="605"/>
      <c r="AN510" s="605"/>
      <c r="AO510" s="605"/>
      <c r="AP510" s="605"/>
      <c r="AQ510" s="605"/>
      <c r="AR510" s="605"/>
      <c r="AS510" s="605"/>
      <c r="AT510" s="645"/>
      <c r="AU510" s="645"/>
      <c r="AV510" s="605"/>
      <c r="AW510" s="673"/>
      <c r="AX510" s="605"/>
      <c r="AY510" s="605"/>
      <c r="AZ510" s="645"/>
      <c r="BA510" s="645"/>
      <c r="BB510" s="605"/>
    </row>
    <row r="511" spans="1:54" ht="29.1" customHeight="1" thickBot="1" x14ac:dyDescent="0.3">
      <c r="A511" s="597"/>
      <c r="B511" s="592"/>
      <c r="C511" s="598"/>
      <c r="D511" s="592"/>
      <c r="E511" s="598"/>
      <c r="F511" s="591"/>
      <c r="G511" s="591"/>
      <c r="H511" s="599"/>
      <c r="I511" s="600"/>
      <c r="J511" s="600"/>
      <c r="K511" s="600"/>
      <c r="L511" s="592"/>
      <c r="M511" s="592"/>
      <c r="N511" s="592"/>
      <c r="O511" s="592"/>
      <c r="P511" s="591"/>
      <c r="Q511" s="592"/>
      <c r="R511" s="592"/>
      <c r="S511" s="592"/>
      <c r="T511" s="592"/>
      <c r="U511" s="591"/>
      <c r="V511" s="598"/>
      <c r="W511" s="592"/>
      <c r="X511" s="592"/>
      <c r="Y511" s="592"/>
      <c r="Z511" s="592"/>
      <c r="AA511" s="592"/>
      <c r="AB511" s="601"/>
      <c r="AC511" s="601"/>
      <c r="AD511" s="602"/>
      <c r="AE511" s="601"/>
      <c r="AF511" s="601"/>
      <c r="AG511" s="605"/>
      <c r="AH511" s="605"/>
      <c r="AI511" s="605"/>
      <c r="AJ511" s="605"/>
      <c r="AK511" s="656"/>
      <c r="AL511" s="605"/>
      <c r="AM511" s="605"/>
      <c r="AN511" s="605"/>
      <c r="AO511" s="605"/>
      <c r="AP511" s="605"/>
      <c r="AQ511" s="605"/>
      <c r="AR511" s="605"/>
      <c r="AS511" s="605"/>
      <c r="AT511" s="645"/>
      <c r="AU511" s="645"/>
      <c r="AV511" s="605"/>
      <c r="AW511" s="673"/>
      <c r="AX511" s="605"/>
      <c r="AY511" s="605"/>
      <c r="AZ511" s="645"/>
      <c r="BA511" s="645"/>
      <c r="BB511" s="605"/>
    </row>
    <row r="512" spans="1:54" ht="29.1" customHeight="1" thickBot="1" x14ac:dyDescent="0.3">
      <c r="A512" s="597"/>
      <c r="B512" s="592"/>
      <c r="C512" s="598"/>
      <c r="D512" s="592"/>
      <c r="E512" s="598"/>
      <c r="F512" s="591"/>
      <c r="G512" s="591"/>
      <c r="H512" s="599"/>
      <c r="I512" s="600"/>
      <c r="J512" s="600"/>
      <c r="K512" s="600"/>
      <c r="L512" s="592"/>
      <c r="M512" s="592"/>
      <c r="N512" s="592"/>
      <c r="O512" s="592"/>
      <c r="P512" s="591"/>
      <c r="Q512" s="592"/>
      <c r="R512" s="592"/>
      <c r="S512" s="592"/>
      <c r="T512" s="592"/>
      <c r="U512" s="591"/>
      <c r="V512" s="598"/>
      <c r="W512" s="592"/>
      <c r="X512" s="592"/>
      <c r="Y512" s="592"/>
      <c r="Z512" s="592"/>
      <c r="AA512" s="592"/>
      <c r="AB512" s="601"/>
      <c r="AC512" s="601"/>
      <c r="AD512" s="602"/>
      <c r="AE512" s="601"/>
      <c r="AF512" s="601"/>
      <c r="AG512" s="605"/>
      <c r="AH512" s="605"/>
      <c r="AI512" s="605"/>
      <c r="AJ512" s="605"/>
      <c r="AK512" s="656"/>
      <c r="AL512" s="605"/>
      <c r="AM512" s="605"/>
      <c r="AN512" s="605"/>
      <c r="AO512" s="605"/>
      <c r="AP512" s="605"/>
      <c r="AQ512" s="605"/>
      <c r="AR512" s="605"/>
      <c r="AS512" s="605"/>
      <c r="AT512" s="645"/>
      <c r="AU512" s="645"/>
      <c r="AV512" s="605"/>
      <c r="AW512" s="673"/>
      <c r="AX512" s="605"/>
      <c r="AY512" s="605"/>
      <c r="AZ512" s="645"/>
      <c r="BA512" s="645"/>
      <c r="BB512" s="605"/>
    </row>
    <row r="513" spans="1:54" ht="29.1" customHeight="1" thickBot="1" x14ac:dyDescent="0.3">
      <c r="A513" s="597"/>
      <c r="B513" s="592"/>
      <c r="C513" s="598"/>
      <c r="D513" s="592"/>
      <c r="E513" s="598"/>
      <c r="F513" s="591"/>
      <c r="G513" s="591"/>
      <c r="H513" s="599"/>
      <c r="I513" s="600"/>
      <c r="J513" s="600"/>
      <c r="K513" s="600"/>
      <c r="L513" s="592"/>
      <c r="M513" s="592"/>
      <c r="N513" s="592"/>
      <c r="O513" s="592"/>
      <c r="P513" s="591"/>
      <c r="Q513" s="592"/>
      <c r="R513" s="592"/>
      <c r="S513" s="592"/>
      <c r="T513" s="592"/>
      <c r="U513" s="591"/>
      <c r="V513" s="598"/>
      <c r="W513" s="592"/>
      <c r="X513" s="592"/>
      <c r="Y513" s="592"/>
      <c r="Z513" s="592"/>
      <c r="AA513" s="592"/>
      <c r="AB513" s="601"/>
      <c r="AC513" s="601"/>
      <c r="AD513" s="602"/>
      <c r="AE513" s="601"/>
      <c r="AF513" s="601"/>
      <c r="AG513" s="605"/>
      <c r="AH513" s="605"/>
      <c r="AI513" s="605"/>
      <c r="AJ513" s="605"/>
      <c r="AK513" s="656"/>
      <c r="AL513" s="605"/>
      <c r="AM513" s="605"/>
      <c r="AN513" s="605"/>
      <c r="AO513" s="605"/>
      <c r="AP513" s="605"/>
      <c r="AQ513" s="605"/>
      <c r="AR513" s="605"/>
      <c r="AS513" s="605"/>
      <c r="AT513" s="645"/>
      <c r="AU513" s="645"/>
      <c r="AV513" s="605"/>
      <c r="AW513" s="673"/>
      <c r="AX513" s="605"/>
      <c r="AY513" s="605"/>
      <c r="AZ513" s="645"/>
      <c r="BA513" s="645"/>
      <c r="BB513" s="605"/>
    </row>
    <row r="514" spans="1:54" ht="29.1" customHeight="1" thickBot="1" x14ac:dyDescent="0.3">
      <c r="A514" s="597"/>
      <c r="B514" s="592"/>
      <c r="C514" s="598"/>
      <c r="D514" s="592"/>
      <c r="E514" s="598"/>
      <c r="F514" s="591"/>
      <c r="G514" s="591"/>
      <c r="H514" s="599"/>
      <c r="I514" s="600"/>
      <c r="J514" s="600"/>
      <c r="K514" s="600"/>
      <c r="L514" s="592"/>
      <c r="M514" s="592"/>
      <c r="N514" s="592"/>
      <c r="O514" s="592"/>
      <c r="P514" s="591"/>
      <c r="Q514" s="592"/>
      <c r="R514" s="592"/>
      <c r="S514" s="592"/>
      <c r="T514" s="592"/>
      <c r="U514" s="591"/>
      <c r="V514" s="598"/>
      <c r="W514" s="592"/>
      <c r="X514" s="592"/>
      <c r="Y514" s="592"/>
      <c r="Z514" s="592"/>
      <c r="AA514" s="592"/>
      <c r="AB514" s="601"/>
      <c r="AC514" s="601"/>
      <c r="AD514" s="602"/>
      <c r="AE514" s="601"/>
      <c r="AF514" s="601"/>
      <c r="AG514" s="605"/>
      <c r="AH514" s="605"/>
      <c r="AI514" s="605"/>
      <c r="AJ514" s="605"/>
      <c r="AK514" s="656"/>
      <c r="AL514" s="605"/>
      <c r="AM514" s="605"/>
      <c r="AN514" s="605"/>
      <c r="AO514" s="605"/>
      <c r="AP514" s="605"/>
      <c r="AQ514" s="605"/>
      <c r="AR514" s="605"/>
      <c r="AS514" s="605"/>
      <c r="AT514" s="645"/>
      <c r="AU514" s="645"/>
      <c r="AV514" s="605"/>
      <c r="AW514" s="673"/>
      <c r="AX514" s="605"/>
      <c r="AY514" s="605"/>
      <c r="AZ514" s="645"/>
      <c r="BA514" s="645"/>
      <c r="BB514" s="605"/>
    </row>
    <row r="515" spans="1:54" ht="29.1" customHeight="1" thickBot="1" x14ac:dyDescent="0.3">
      <c r="A515" s="597"/>
      <c r="B515" s="592"/>
      <c r="C515" s="598"/>
      <c r="D515" s="592"/>
      <c r="E515" s="598"/>
      <c r="F515" s="591"/>
      <c r="G515" s="591"/>
      <c r="H515" s="599"/>
      <c r="I515" s="600"/>
      <c r="J515" s="600"/>
      <c r="K515" s="600"/>
      <c r="L515" s="592"/>
      <c r="M515" s="592"/>
      <c r="N515" s="592"/>
      <c r="O515" s="592"/>
      <c r="P515" s="591"/>
      <c r="Q515" s="592"/>
      <c r="R515" s="592"/>
      <c r="S515" s="592"/>
      <c r="T515" s="592"/>
      <c r="U515" s="591"/>
      <c r="V515" s="598"/>
      <c r="W515" s="592"/>
      <c r="X515" s="592"/>
      <c r="Y515" s="592"/>
      <c r="Z515" s="592"/>
      <c r="AA515" s="592"/>
      <c r="AB515" s="601"/>
      <c r="AC515" s="601"/>
      <c r="AD515" s="602"/>
      <c r="AE515" s="601"/>
      <c r="AF515" s="601"/>
      <c r="AG515" s="605"/>
      <c r="AH515" s="605"/>
      <c r="AI515" s="605"/>
      <c r="AJ515" s="605"/>
      <c r="AK515" s="656"/>
      <c r="AL515" s="605"/>
      <c r="AM515" s="605"/>
      <c r="AN515" s="605"/>
      <c r="AO515" s="605"/>
      <c r="AP515" s="605"/>
      <c r="AQ515" s="605"/>
      <c r="AR515" s="605"/>
      <c r="AS515" s="605"/>
      <c r="AT515" s="645"/>
      <c r="AU515" s="645"/>
      <c r="AV515" s="605"/>
      <c r="AW515" s="673"/>
      <c r="AX515" s="605"/>
      <c r="AY515" s="605"/>
      <c r="AZ515" s="645"/>
      <c r="BA515" s="645"/>
      <c r="BB515" s="605"/>
    </row>
    <row r="516" spans="1:54" ht="29.1" customHeight="1" thickBot="1" x14ac:dyDescent="0.3">
      <c r="A516" s="597"/>
      <c r="B516" s="592"/>
      <c r="C516" s="598"/>
      <c r="D516" s="592"/>
      <c r="E516" s="598"/>
      <c r="F516" s="591"/>
      <c r="G516" s="591"/>
      <c r="H516" s="599"/>
      <c r="I516" s="600"/>
      <c r="J516" s="600"/>
      <c r="K516" s="600"/>
      <c r="L516" s="592"/>
      <c r="M516" s="592"/>
      <c r="N516" s="592"/>
      <c r="O516" s="592"/>
      <c r="P516" s="591"/>
      <c r="Q516" s="592"/>
      <c r="R516" s="592"/>
      <c r="S516" s="592"/>
      <c r="T516" s="592"/>
      <c r="U516" s="591"/>
      <c r="V516" s="598"/>
      <c r="W516" s="592"/>
      <c r="X516" s="592"/>
      <c r="Y516" s="592"/>
      <c r="Z516" s="592"/>
      <c r="AA516" s="592"/>
      <c r="AB516" s="601"/>
      <c r="AC516" s="601"/>
      <c r="AD516" s="602"/>
      <c r="AE516" s="601"/>
      <c r="AF516" s="601"/>
      <c r="AG516" s="605"/>
      <c r="AH516" s="605"/>
      <c r="AI516" s="605"/>
      <c r="AJ516" s="605"/>
      <c r="AK516" s="656"/>
      <c r="AL516" s="605"/>
      <c r="AM516" s="605"/>
      <c r="AN516" s="605"/>
      <c r="AO516" s="605"/>
      <c r="AP516" s="605"/>
      <c r="AQ516" s="605"/>
      <c r="AR516" s="605"/>
      <c r="AS516" s="605"/>
      <c r="AT516" s="645"/>
      <c r="AU516" s="645"/>
      <c r="AV516" s="605"/>
      <c r="AW516" s="673"/>
      <c r="AX516" s="605"/>
      <c r="AY516" s="605"/>
      <c r="AZ516" s="645"/>
      <c r="BA516" s="645"/>
      <c r="BB516" s="605"/>
    </row>
    <row r="517" spans="1:54" ht="29.1" customHeight="1" thickBot="1" x14ac:dyDescent="0.3">
      <c r="A517" s="597"/>
      <c r="B517" s="592"/>
      <c r="C517" s="598"/>
      <c r="D517" s="592"/>
      <c r="E517" s="598"/>
      <c r="F517" s="591"/>
      <c r="G517" s="591"/>
      <c r="H517" s="599"/>
      <c r="I517" s="600"/>
      <c r="J517" s="600"/>
      <c r="K517" s="600"/>
      <c r="L517" s="592"/>
      <c r="M517" s="592"/>
      <c r="N517" s="592"/>
      <c r="O517" s="592"/>
      <c r="P517" s="591"/>
      <c r="Q517" s="592"/>
      <c r="R517" s="592"/>
      <c r="S517" s="592"/>
      <c r="T517" s="592"/>
      <c r="U517" s="591"/>
      <c r="V517" s="598"/>
      <c r="W517" s="592"/>
      <c r="X517" s="592"/>
      <c r="Y517" s="592"/>
      <c r="Z517" s="592"/>
      <c r="AA517" s="592"/>
      <c r="AB517" s="601"/>
      <c r="AC517" s="601"/>
      <c r="AD517" s="602"/>
      <c r="AE517" s="601"/>
      <c r="AF517" s="601"/>
      <c r="AG517" s="605"/>
      <c r="AH517" s="605"/>
      <c r="AI517" s="605"/>
      <c r="AJ517" s="605"/>
      <c r="AK517" s="656"/>
      <c r="AL517" s="605"/>
      <c r="AM517" s="605"/>
      <c r="AN517" s="605"/>
      <c r="AO517" s="605"/>
      <c r="AP517" s="605"/>
      <c r="AQ517" s="605"/>
      <c r="AR517" s="605"/>
      <c r="AS517" s="605"/>
      <c r="AT517" s="645"/>
      <c r="AU517" s="645"/>
      <c r="AV517" s="605"/>
      <c r="AW517" s="673"/>
      <c r="AX517" s="605"/>
      <c r="AY517" s="605"/>
      <c r="AZ517" s="645"/>
      <c r="BA517" s="645"/>
      <c r="BB517" s="605"/>
    </row>
    <row r="518" spans="1:54" ht="29.1" customHeight="1" thickBot="1" x14ac:dyDescent="0.3">
      <c r="A518" s="597"/>
      <c r="B518" s="592"/>
      <c r="C518" s="598"/>
      <c r="D518" s="592"/>
      <c r="E518" s="598"/>
      <c r="F518" s="591"/>
      <c r="G518" s="591"/>
      <c r="H518" s="599"/>
      <c r="I518" s="600"/>
      <c r="J518" s="600"/>
      <c r="K518" s="600"/>
      <c r="L518" s="592"/>
      <c r="M518" s="592"/>
      <c r="N518" s="592"/>
      <c r="O518" s="592"/>
      <c r="P518" s="591"/>
      <c r="Q518" s="592"/>
      <c r="R518" s="592"/>
      <c r="S518" s="592"/>
      <c r="T518" s="592"/>
      <c r="U518" s="591"/>
      <c r="V518" s="598"/>
      <c r="W518" s="592"/>
      <c r="X518" s="592"/>
      <c r="Y518" s="592"/>
      <c r="Z518" s="592"/>
      <c r="AA518" s="592"/>
      <c r="AB518" s="601"/>
      <c r="AC518" s="601"/>
      <c r="AD518" s="602"/>
      <c r="AE518" s="601"/>
      <c r="AF518" s="601"/>
      <c r="AG518" s="605"/>
      <c r="AH518" s="605"/>
      <c r="AI518" s="605"/>
      <c r="AJ518" s="605"/>
      <c r="AK518" s="656"/>
      <c r="AL518" s="605"/>
      <c r="AM518" s="605"/>
      <c r="AN518" s="605"/>
      <c r="AO518" s="605"/>
      <c r="AP518" s="605"/>
      <c r="AQ518" s="605"/>
      <c r="AR518" s="605"/>
      <c r="AS518" s="605"/>
      <c r="AT518" s="645"/>
      <c r="AU518" s="645"/>
      <c r="AV518" s="605"/>
      <c r="AW518" s="673"/>
      <c r="AX518" s="605"/>
      <c r="AY518" s="605"/>
      <c r="AZ518" s="645"/>
      <c r="BA518" s="645"/>
      <c r="BB518" s="605"/>
    </row>
    <row r="519" spans="1:54" ht="29.1" customHeight="1" thickBot="1" x14ac:dyDescent="0.3">
      <c r="A519" s="597"/>
      <c r="B519" s="592"/>
      <c r="C519" s="598"/>
      <c r="D519" s="592"/>
      <c r="E519" s="598"/>
      <c r="F519" s="591"/>
      <c r="G519" s="591"/>
      <c r="H519" s="599"/>
      <c r="I519" s="600"/>
      <c r="J519" s="600"/>
      <c r="K519" s="600"/>
      <c r="L519" s="592"/>
      <c r="M519" s="592"/>
      <c r="N519" s="592"/>
      <c r="O519" s="592"/>
      <c r="P519" s="591"/>
      <c r="Q519" s="592"/>
      <c r="R519" s="592"/>
      <c r="S519" s="592"/>
      <c r="T519" s="592"/>
      <c r="U519" s="591"/>
      <c r="V519" s="598"/>
      <c r="W519" s="592"/>
      <c r="X519" s="592"/>
      <c r="Y519" s="592"/>
      <c r="Z519" s="592"/>
      <c r="AA519" s="592"/>
      <c r="AB519" s="601"/>
      <c r="AC519" s="601"/>
      <c r="AD519" s="602"/>
      <c r="AE519" s="601"/>
      <c r="AF519" s="601"/>
      <c r="AG519" s="605"/>
      <c r="AH519" s="605"/>
      <c r="AI519" s="605"/>
      <c r="AJ519" s="605"/>
      <c r="AK519" s="656"/>
      <c r="AL519" s="605"/>
      <c r="AM519" s="605"/>
      <c r="AN519" s="605"/>
      <c r="AO519" s="605"/>
      <c r="AP519" s="605"/>
      <c r="AQ519" s="605"/>
      <c r="AR519" s="605"/>
      <c r="AS519" s="605"/>
      <c r="AT519" s="645"/>
      <c r="AU519" s="645"/>
      <c r="AV519" s="605"/>
      <c r="AW519" s="673"/>
      <c r="AX519" s="605"/>
      <c r="AY519" s="605"/>
      <c r="AZ519" s="645"/>
      <c r="BA519" s="645"/>
      <c r="BB519" s="605"/>
    </row>
    <row r="520" spans="1:54" ht="29.1" customHeight="1" thickBot="1" x14ac:dyDescent="0.3">
      <c r="A520" s="597"/>
      <c r="B520" s="592"/>
      <c r="C520" s="598"/>
      <c r="D520" s="592"/>
      <c r="E520" s="598"/>
      <c r="F520" s="591"/>
      <c r="G520" s="591"/>
      <c r="H520" s="599"/>
      <c r="I520" s="600"/>
      <c r="J520" s="600"/>
      <c r="K520" s="600"/>
      <c r="L520" s="592"/>
      <c r="M520" s="592"/>
      <c r="N520" s="592"/>
      <c r="O520" s="592"/>
      <c r="P520" s="591"/>
      <c r="Q520" s="592"/>
      <c r="R520" s="592"/>
      <c r="S520" s="592"/>
      <c r="T520" s="592"/>
      <c r="U520" s="591"/>
      <c r="V520" s="598"/>
      <c r="W520" s="592"/>
      <c r="X520" s="592"/>
      <c r="Y520" s="592"/>
      <c r="Z520" s="592"/>
      <c r="AA520" s="592"/>
      <c r="AB520" s="601"/>
      <c r="AC520" s="601"/>
      <c r="AD520" s="602"/>
      <c r="AE520" s="601"/>
      <c r="AF520" s="601"/>
      <c r="AG520" s="605"/>
      <c r="AH520" s="605"/>
      <c r="AI520" s="605"/>
      <c r="AJ520" s="605"/>
      <c r="AK520" s="656"/>
      <c r="AL520" s="605"/>
      <c r="AM520" s="605"/>
      <c r="AN520" s="605"/>
      <c r="AO520" s="605"/>
      <c r="AP520" s="605"/>
      <c r="AQ520" s="605"/>
      <c r="AR520" s="605"/>
      <c r="AS520" s="605"/>
      <c r="AT520" s="645"/>
      <c r="AU520" s="645"/>
      <c r="AV520" s="605"/>
      <c r="AW520" s="673"/>
      <c r="AX520" s="605"/>
      <c r="AY520" s="605"/>
      <c r="AZ520" s="645"/>
      <c r="BA520" s="645"/>
      <c r="BB520" s="605"/>
    </row>
    <row r="521" spans="1:54" ht="29.1" customHeight="1" thickBot="1" x14ac:dyDescent="0.3">
      <c r="A521" s="597"/>
      <c r="B521" s="592"/>
      <c r="C521" s="598"/>
      <c r="D521" s="592"/>
      <c r="E521" s="598"/>
      <c r="F521" s="591"/>
      <c r="G521" s="591"/>
      <c r="H521" s="599"/>
      <c r="I521" s="600"/>
      <c r="J521" s="600"/>
      <c r="K521" s="600"/>
      <c r="L521" s="592"/>
      <c r="M521" s="592"/>
      <c r="N521" s="592"/>
      <c r="O521" s="592"/>
      <c r="P521" s="591"/>
      <c r="Q521" s="592"/>
      <c r="R521" s="592"/>
      <c r="S521" s="592"/>
      <c r="T521" s="592"/>
      <c r="U521" s="591"/>
      <c r="V521" s="598"/>
      <c r="W521" s="592"/>
      <c r="X521" s="592"/>
      <c r="Y521" s="592"/>
      <c r="Z521" s="592"/>
      <c r="AA521" s="592"/>
      <c r="AB521" s="601"/>
      <c r="AC521" s="601"/>
      <c r="AD521" s="602"/>
      <c r="AE521" s="601"/>
      <c r="AF521" s="601"/>
      <c r="AG521" s="605"/>
      <c r="AH521" s="605"/>
      <c r="AI521" s="605"/>
      <c r="AJ521" s="605"/>
      <c r="AK521" s="656"/>
      <c r="AL521" s="605"/>
      <c r="AM521" s="605"/>
      <c r="AN521" s="605"/>
      <c r="AO521" s="605"/>
      <c r="AP521" s="605"/>
      <c r="AQ521" s="605"/>
      <c r="AR521" s="605"/>
      <c r="AS521" s="605"/>
      <c r="AT521" s="645"/>
      <c r="AU521" s="645"/>
      <c r="AV521" s="605"/>
      <c r="AW521" s="673"/>
      <c r="AX521" s="605"/>
      <c r="AY521" s="605"/>
      <c r="AZ521" s="645"/>
      <c r="BA521" s="645"/>
      <c r="BB521" s="605"/>
    </row>
    <row r="522" spans="1:54" ht="29.1" customHeight="1" thickBot="1" x14ac:dyDescent="0.3">
      <c r="A522" s="597"/>
      <c r="B522" s="592"/>
      <c r="C522" s="598"/>
      <c r="D522" s="592"/>
      <c r="E522" s="598"/>
      <c r="F522" s="591"/>
      <c r="G522" s="591"/>
      <c r="H522" s="599"/>
      <c r="I522" s="600"/>
      <c r="J522" s="600"/>
      <c r="K522" s="600"/>
      <c r="L522" s="592"/>
      <c r="M522" s="592"/>
      <c r="N522" s="592"/>
      <c r="O522" s="592"/>
      <c r="P522" s="591"/>
      <c r="Q522" s="592"/>
      <c r="R522" s="592"/>
      <c r="S522" s="592"/>
      <c r="T522" s="592"/>
      <c r="U522" s="591"/>
      <c r="V522" s="598"/>
      <c r="W522" s="592"/>
      <c r="X522" s="592"/>
      <c r="Y522" s="592"/>
      <c r="Z522" s="592"/>
      <c r="AA522" s="592"/>
      <c r="AB522" s="601"/>
      <c r="AC522" s="601"/>
      <c r="AD522" s="602"/>
      <c r="AE522" s="601"/>
      <c r="AF522" s="601"/>
      <c r="AG522" s="605"/>
      <c r="AH522" s="605"/>
      <c r="AI522" s="605"/>
      <c r="AJ522" s="605"/>
      <c r="AK522" s="656"/>
      <c r="AL522" s="605"/>
      <c r="AM522" s="605"/>
      <c r="AN522" s="605"/>
      <c r="AO522" s="605"/>
      <c r="AP522" s="605"/>
      <c r="AQ522" s="605"/>
      <c r="AR522" s="605"/>
      <c r="AS522" s="605"/>
      <c r="AT522" s="645"/>
      <c r="AU522" s="645"/>
      <c r="AV522" s="605"/>
      <c r="AW522" s="673"/>
      <c r="AX522" s="605"/>
      <c r="AY522" s="605"/>
      <c r="AZ522" s="645"/>
      <c r="BA522" s="645"/>
      <c r="BB522" s="605"/>
    </row>
    <row r="523" spans="1:54" ht="29.1" customHeight="1" thickBot="1" x14ac:dyDescent="0.3">
      <c r="A523" s="597"/>
      <c r="B523" s="592"/>
      <c r="C523" s="598"/>
      <c r="D523" s="592"/>
      <c r="E523" s="598"/>
      <c r="F523" s="591"/>
      <c r="G523" s="591"/>
      <c r="H523" s="599"/>
      <c r="I523" s="600"/>
      <c r="J523" s="600"/>
      <c r="K523" s="600"/>
      <c r="L523" s="592"/>
      <c r="M523" s="592"/>
      <c r="N523" s="592"/>
      <c r="O523" s="592"/>
      <c r="P523" s="591"/>
      <c r="Q523" s="592"/>
      <c r="R523" s="592"/>
      <c r="S523" s="592"/>
      <c r="T523" s="592"/>
      <c r="U523" s="591"/>
      <c r="V523" s="598"/>
      <c r="W523" s="592"/>
      <c r="X523" s="592"/>
      <c r="Y523" s="592"/>
      <c r="Z523" s="592"/>
      <c r="AA523" s="592"/>
      <c r="AB523" s="601"/>
      <c r="AC523" s="601"/>
      <c r="AD523" s="602"/>
      <c r="AE523" s="601"/>
      <c r="AF523" s="601"/>
      <c r="AG523" s="605"/>
      <c r="AH523" s="605"/>
      <c r="AI523" s="605"/>
      <c r="AJ523" s="605"/>
      <c r="AK523" s="656"/>
      <c r="AL523" s="605"/>
      <c r="AM523" s="605"/>
      <c r="AN523" s="605"/>
      <c r="AO523" s="605"/>
      <c r="AP523" s="605"/>
      <c r="AQ523" s="605"/>
      <c r="AR523" s="605"/>
      <c r="AS523" s="605"/>
      <c r="AT523" s="645"/>
      <c r="AU523" s="645"/>
      <c r="AV523" s="605"/>
      <c r="AW523" s="673"/>
      <c r="AX523" s="605"/>
      <c r="AY523" s="605"/>
      <c r="AZ523" s="645"/>
      <c r="BA523" s="645"/>
      <c r="BB523" s="605"/>
    </row>
    <row r="524" spans="1:54" ht="29.1" customHeight="1" thickBot="1" x14ac:dyDescent="0.3">
      <c r="A524" s="597"/>
      <c r="B524" s="592"/>
      <c r="C524" s="598"/>
      <c r="D524" s="592"/>
      <c r="E524" s="598"/>
      <c r="F524" s="591"/>
      <c r="G524" s="591"/>
      <c r="H524" s="599"/>
      <c r="I524" s="600"/>
      <c r="J524" s="600"/>
      <c r="K524" s="600"/>
      <c r="L524" s="592"/>
      <c r="M524" s="592"/>
      <c r="N524" s="592"/>
      <c r="O524" s="592"/>
      <c r="P524" s="591"/>
      <c r="Q524" s="592"/>
      <c r="R524" s="592"/>
      <c r="S524" s="592"/>
      <c r="T524" s="592"/>
      <c r="U524" s="591"/>
      <c r="V524" s="598"/>
      <c r="W524" s="592"/>
      <c r="X524" s="592"/>
      <c r="Y524" s="592"/>
      <c r="Z524" s="592"/>
      <c r="AA524" s="592"/>
      <c r="AB524" s="601"/>
      <c r="AC524" s="601"/>
      <c r="AD524" s="602"/>
      <c r="AE524" s="601"/>
      <c r="AF524" s="601"/>
      <c r="AG524" s="605"/>
      <c r="AH524" s="605"/>
      <c r="AI524" s="605"/>
      <c r="AJ524" s="605"/>
      <c r="AK524" s="656"/>
      <c r="AL524" s="605"/>
      <c r="AM524" s="605"/>
      <c r="AN524" s="605"/>
      <c r="AO524" s="605"/>
      <c r="AP524" s="605"/>
      <c r="AQ524" s="605"/>
      <c r="AR524" s="605"/>
      <c r="AS524" s="605"/>
      <c r="AT524" s="645"/>
      <c r="AU524" s="645"/>
      <c r="AV524" s="605"/>
      <c r="AW524" s="673"/>
      <c r="AX524" s="605"/>
      <c r="AY524" s="605"/>
      <c r="AZ524" s="645"/>
      <c r="BA524" s="645"/>
      <c r="BB524" s="605"/>
    </row>
    <row r="525" spans="1:54" ht="29.1" customHeight="1" thickBot="1" x14ac:dyDescent="0.3">
      <c r="A525" s="597"/>
      <c r="B525" s="592"/>
      <c r="C525" s="598"/>
      <c r="D525" s="592"/>
      <c r="E525" s="598"/>
      <c r="F525" s="591"/>
      <c r="G525" s="591"/>
      <c r="H525" s="599"/>
      <c r="I525" s="600"/>
      <c r="J525" s="600"/>
      <c r="K525" s="600"/>
      <c r="L525" s="592"/>
      <c r="M525" s="592"/>
      <c r="N525" s="592"/>
      <c r="O525" s="592"/>
      <c r="P525" s="591"/>
      <c r="Q525" s="592"/>
      <c r="R525" s="592"/>
      <c r="S525" s="592"/>
      <c r="T525" s="592"/>
      <c r="U525" s="591"/>
      <c r="V525" s="598"/>
      <c r="W525" s="592"/>
      <c r="X525" s="592"/>
      <c r="Y525" s="592"/>
      <c r="Z525" s="592"/>
      <c r="AA525" s="592"/>
      <c r="AB525" s="601"/>
      <c r="AC525" s="601"/>
      <c r="AD525" s="602"/>
      <c r="AE525" s="601"/>
      <c r="AF525" s="601"/>
      <c r="AG525" s="605"/>
      <c r="AH525" s="605"/>
      <c r="AI525" s="605"/>
      <c r="AJ525" s="605"/>
      <c r="AK525" s="656"/>
      <c r="AL525" s="605"/>
      <c r="AM525" s="605"/>
      <c r="AN525" s="605"/>
      <c r="AO525" s="605"/>
      <c r="AP525" s="605"/>
      <c r="AQ525" s="605"/>
      <c r="AR525" s="605"/>
      <c r="AS525" s="605"/>
      <c r="AT525" s="645"/>
      <c r="AU525" s="645"/>
      <c r="AV525" s="605"/>
      <c r="AW525" s="673"/>
      <c r="AX525" s="605"/>
      <c r="AY525" s="605"/>
      <c r="AZ525" s="645"/>
      <c r="BA525" s="645"/>
      <c r="BB525" s="605"/>
    </row>
    <row r="526" spans="1:54" ht="29.1" customHeight="1" thickBot="1" x14ac:dyDescent="0.3">
      <c r="A526" s="597"/>
      <c r="B526" s="592"/>
      <c r="C526" s="598"/>
      <c r="D526" s="592"/>
      <c r="E526" s="598"/>
      <c r="F526" s="591"/>
      <c r="G526" s="591"/>
      <c r="H526" s="599"/>
      <c r="I526" s="600"/>
      <c r="J526" s="600"/>
      <c r="K526" s="600"/>
      <c r="L526" s="592"/>
      <c r="M526" s="592"/>
      <c r="N526" s="592"/>
      <c r="O526" s="592"/>
      <c r="P526" s="591"/>
      <c r="Q526" s="592"/>
      <c r="R526" s="592"/>
      <c r="S526" s="592"/>
      <c r="T526" s="592"/>
      <c r="U526" s="591"/>
      <c r="V526" s="598"/>
      <c r="W526" s="592"/>
      <c r="X526" s="592"/>
      <c r="Y526" s="592"/>
      <c r="Z526" s="592"/>
      <c r="AA526" s="592"/>
      <c r="AB526" s="601"/>
      <c r="AC526" s="601"/>
      <c r="AD526" s="602"/>
      <c r="AE526" s="601"/>
      <c r="AF526" s="601"/>
      <c r="AG526" s="605"/>
      <c r="AH526" s="605"/>
      <c r="AI526" s="605"/>
      <c r="AJ526" s="605"/>
      <c r="AK526" s="656"/>
      <c r="AL526" s="605"/>
      <c r="AM526" s="605"/>
      <c r="AN526" s="605"/>
      <c r="AO526" s="605"/>
      <c r="AP526" s="605"/>
      <c r="AQ526" s="605"/>
      <c r="AR526" s="605"/>
      <c r="AS526" s="605"/>
      <c r="AT526" s="645"/>
      <c r="AU526" s="645"/>
      <c r="AV526" s="605"/>
      <c r="AW526" s="673"/>
      <c r="AX526" s="605"/>
      <c r="AY526" s="605"/>
      <c r="AZ526" s="645"/>
      <c r="BA526" s="645"/>
      <c r="BB526" s="605"/>
    </row>
    <row r="527" spans="1:54" ht="29.1" customHeight="1" thickBot="1" x14ac:dyDescent="0.3">
      <c r="A527" s="597"/>
      <c r="B527" s="592"/>
      <c r="C527" s="598"/>
      <c r="D527" s="592"/>
      <c r="E527" s="598"/>
      <c r="F527" s="591"/>
      <c r="G527" s="591"/>
      <c r="H527" s="599"/>
      <c r="I527" s="600"/>
      <c r="J527" s="600"/>
      <c r="K527" s="600"/>
      <c r="L527" s="592"/>
      <c r="M527" s="592"/>
      <c r="N527" s="592"/>
      <c r="O527" s="592"/>
      <c r="P527" s="591"/>
      <c r="Q527" s="592"/>
      <c r="R527" s="592"/>
      <c r="S527" s="592"/>
      <c r="T527" s="592"/>
      <c r="U527" s="591"/>
      <c r="V527" s="598"/>
      <c r="W527" s="592"/>
      <c r="X527" s="592"/>
      <c r="Y527" s="592"/>
      <c r="Z527" s="592"/>
      <c r="AA527" s="592"/>
      <c r="AB527" s="601"/>
      <c r="AC527" s="601"/>
      <c r="AD527" s="602"/>
      <c r="AE527" s="601"/>
      <c r="AF527" s="601"/>
      <c r="AG527" s="605"/>
      <c r="AH527" s="605"/>
      <c r="AI527" s="605"/>
      <c r="AJ527" s="605"/>
      <c r="AK527" s="656"/>
      <c r="AL527" s="605"/>
      <c r="AM527" s="605"/>
      <c r="AN527" s="605"/>
      <c r="AO527" s="605"/>
      <c r="AP527" s="605"/>
      <c r="AQ527" s="605"/>
      <c r="AR527" s="605"/>
      <c r="AS527" s="605"/>
      <c r="AT527" s="645"/>
      <c r="AU527" s="645"/>
      <c r="AV527" s="605"/>
      <c r="AW527" s="673"/>
      <c r="AX527" s="605"/>
      <c r="AY527" s="605"/>
      <c r="AZ527" s="645"/>
      <c r="BA527" s="645"/>
      <c r="BB527" s="605"/>
    </row>
    <row r="528" spans="1:54" ht="29.1" customHeight="1" thickBot="1" x14ac:dyDescent="0.3">
      <c r="A528" s="597"/>
      <c r="B528" s="592"/>
      <c r="C528" s="598"/>
      <c r="D528" s="592"/>
      <c r="E528" s="598"/>
      <c r="F528" s="591"/>
      <c r="G528" s="591"/>
      <c r="H528" s="599"/>
      <c r="I528" s="600"/>
      <c r="J528" s="600"/>
      <c r="K528" s="600"/>
      <c r="L528" s="592"/>
      <c r="M528" s="592"/>
      <c r="N528" s="592"/>
      <c r="O528" s="592"/>
      <c r="P528" s="591"/>
      <c r="Q528" s="592"/>
      <c r="R528" s="592"/>
      <c r="S528" s="592"/>
      <c r="T528" s="592"/>
      <c r="U528" s="591"/>
      <c r="V528" s="598"/>
      <c r="W528" s="592"/>
      <c r="X528" s="592"/>
      <c r="Y528" s="592"/>
      <c r="Z528" s="592"/>
      <c r="AA528" s="592"/>
      <c r="AB528" s="601"/>
      <c r="AC528" s="601"/>
      <c r="AD528" s="602"/>
      <c r="AE528" s="601"/>
      <c r="AF528" s="601"/>
      <c r="AG528" s="605"/>
      <c r="AH528" s="605"/>
      <c r="AI528" s="605"/>
      <c r="AJ528" s="605"/>
      <c r="AK528" s="656"/>
      <c r="AL528" s="605"/>
      <c r="AM528" s="605"/>
      <c r="AN528" s="605"/>
      <c r="AO528" s="605"/>
      <c r="AP528" s="605"/>
      <c r="AQ528" s="605"/>
      <c r="AR528" s="605"/>
      <c r="AS528" s="605"/>
      <c r="AT528" s="645"/>
      <c r="AU528" s="645"/>
      <c r="AV528" s="605"/>
      <c r="AW528" s="673"/>
      <c r="AX528" s="605"/>
      <c r="AY528" s="605"/>
      <c r="AZ528" s="645"/>
      <c r="BA528" s="645"/>
      <c r="BB528" s="605"/>
    </row>
    <row r="529" spans="1:54" ht="29.1" customHeight="1" thickBot="1" x14ac:dyDescent="0.3">
      <c r="A529" s="597"/>
      <c r="B529" s="592"/>
      <c r="C529" s="598"/>
      <c r="D529" s="592"/>
      <c r="E529" s="598"/>
      <c r="F529" s="591"/>
      <c r="G529" s="591"/>
      <c r="H529" s="599"/>
      <c r="I529" s="600"/>
      <c r="J529" s="600"/>
      <c r="K529" s="600"/>
      <c r="L529" s="592"/>
      <c r="M529" s="592"/>
      <c r="N529" s="592"/>
      <c r="O529" s="592"/>
      <c r="P529" s="591"/>
      <c r="Q529" s="592"/>
      <c r="R529" s="592"/>
      <c r="S529" s="592"/>
      <c r="T529" s="592"/>
      <c r="U529" s="591"/>
      <c r="V529" s="598"/>
      <c r="W529" s="592"/>
      <c r="X529" s="592"/>
      <c r="Y529" s="592"/>
      <c r="Z529" s="592"/>
      <c r="AA529" s="592"/>
      <c r="AB529" s="601"/>
      <c r="AC529" s="601"/>
      <c r="AD529" s="602"/>
      <c r="AE529" s="601"/>
      <c r="AF529" s="601"/>
      <c r="AG529" s="605"/>
      <c r="AH529" s="605"/>
      <c r="AI529" s="605"/>
      <c r="AJ529" s="605"/>
      <c r="AK529" s="656"/>
      <c r="AL529" s="605"/>
      <c r="AM529" s="605"/>
      <c r="AN529" s="605"/>
      <c r="AO529" s="605"/>
      <c r="AP529" s="605"/>
      <c r="AQ529" s="605"/>
      <c r="AR529" s="605"/>
      <c r="AS529" s="605"/>
      <c r="AT529" s="645"/>
      <c r="AU529" s="645"/>
      <c r="AV529" s="605"/>
      <c r="AW529" s="673"/>
      <c r="AX529" s="605"/>
      <c r="AY529" s="605"/>
      <c r="AZ529" s="645"/>
      <c r="BA529" s="645"/>
      <c r="BB529" s="605"/>
    </row>
    <row r="530" spans="1:54" ht="29.1" customHeight="1" thickBot="1" x14ac:dyDescent="0.3">
      <c r="A530" s="597"/>
      <c r="B530" s="592"/>
      <c r="C530" s="598"/>
      <c r="D530" s="592"/>
      <c r="E530" s="598"/>
      <c r="F530" s="591"/>
      <c r="G530" s="591"/>
      <c r="H530" s="599"/>
      <c r="I530" s="600"/>
      <c r="J530" s="600"/>
      <c r="K530" s="600"/>
      <c r="L530" s="592"/>
      <c r="M530" s="592"/>
      <c r="N530" s="592"/>
      <c r="O530" s="592"/>
      <c r="P530" s="591"/>
      <c r="Q530" s="592"/>
      <c r="R530" s="592"/>
      <c r="S530" s="592"/>
      <c r="T530" s="592"/>
      <c r="U530" s="591"/>
      <c r="V530" s="598"/>
      <c r="W530" s="592"/>
      <c r="X530" s="592"/>
      <c r="Y530" s="592"/>
      <c r="Z530" s="592"/>
      <c r="AA530" s="592"/>
      <c r="AB530" s="601"/>
      <c r="AC530" s="601"/>
      <c r="AD530" s="602"/>
      <c r="AE530" s="601"/>
      <c r="AF530" s="601"/>
      <c r="AG530" s="605"/>
      <c r="AH530" s="605"/>
      <c r="AI530" s="605"/>
      <c r="AJ530" s="605"/>
      <c r="AK530" s="656"/>
      <c r="AL530" s="605"/>
      <c r="AM530" s="605"/>
      <c r="AN530" s="605"/>
      <c r="AO530" s="605"/>
      <c r="AP530" s="605"/>
      <c r="AQ530" s="605"/>
      <c r="AR530" s="605"/>
      <c r="AS530" s="605"/>
      <c r="AT530" s="645"/>
      <c r="AU530" s="645"/>
      <c r="AV530" s="605"/>
      <c r="AW530" s="673"/>
      <c r="AX530" s="605"/>
      <c r="AY530" s="605"/>
      <c r="AZ530" s="645"/>
      <c r="BA530" s="645"/>
      <c r="BB530" s="605"/>
    </row>
    <row r="531" spans="1:54" ht="29.1" customHeight="1" thickBot="1" x14ac:dyDescent="0.3">
      <c r="A531" s="597"/>
      <c r="B531" s="592"/>
      <c r="C531" s="598"/>
      <c r="D531" s="592"/>
      <c r="E531" s="598"/>
      <c r="F531" s="591"/>
      <c r="G531" s="591"/>
      <c r="H531" s="599"/>
      <c r="I531" s="600"/>
      <c r="J531" s="600"/>
      <c r="K531" s="600"/>
      <c r="L531" s="592"/>
      <c r="M531" s="592"/>
      <c r="N531" s="592"/>
      <c r="O531" s="592"/>
      <c r="P531" s="591"/>
      <c r="Q531" s="592"/>
      <c r="R531" s="592"/>
      <c r="S531" s="592"/>
      <c r="T531" s="592"/>
      <c r="U531" s="591"/>
      <c r="V531" s="598"/>
      <c r="W531" s="592"/>
      <c r="X531" s="592"/>
      <c r="Y531" s="592"/>
      <c r="Z531" s="592"/>
      <c r="AA531" s="592"/>
      <c r="AB531" s="601"/>
      <c r="AC531" s="601"/>
      <c r="AD531" s="602"/>
      <c r="AE531" s="601"/>
      <c r="AF531" s="601"/>
      <c r="AG531" s="605"/>
      <c r="AH531" s="605"/>
      <c r="AI531" s="605"/>
      <c r="AJ531" s="605"/>
      <c r="AK531" s="656"/>
      <c r="AL531" s="605"/>
      <c r="AM531" s="605"/>
      <c r="AN531" s="605"/>
      <c r="AO531" s="605"/>
      <c r="AP531" s="605"/>
      <c r="AQ531" s="605"/>
      <c r="AR531" s="605"/>
      <c r="AS531" s="605"/>
      <c r="AT531" s="645"/>
      <c r="AU531" s="645"/>
      <c r="AV531" s="605"/>
      <c r="AW531" s="673"/>
      <c r="AX531" s="605"/>
      <c r="AY531" s="605"/>
      <c r="AZ531" s="645"/>
      <c r="BA531" s="645"/>
      <c r="BB531" s="605"/>
    </row>
    <row r="532" spans="1:54" ht="29.1" customHeight="1" thickBot="1" x14ac:dyDescent="0.3">
      <c r="A532" s="597"/>
      <c r="B532" s="592"/>
      <c r="C532" s="598"/>
      <c r="D532" s="592"/>
      <c r="E532" s="598"/>
      <c r="F532" s="591"/>
      <c r="G532" s="591"/>
      <c r="H532" s="599"/>
      <c r="I532" s="600"/>
      <c r="J532" s="600"/>
      <c r="K532" s="600"/>
      <c r="L532" s="592"/>
      <c r="M532" s="592"/>
      <c r="N532" s="592"/>
      <c r="O532" s="592"/>
      <c r="P532" s="591"/>
      <c r="Q532" s="592"/>
      <c r="R532" s="592"/>
      <c r="S532" s="592"/>
      <c r="T532" s="592"/>
      <c r="U532" s="591"/>
      <c r="V532" s="598"/>
      <c r="W532" s="592"/>
      <c r="X532" s="592"/>
      <c r="Y532" s="592"/>
      <c r="Z532" s="592"/>
      <c r="AA532" s="592"/>
      <c r="AB532" s="601"/>
      <c r="AC532" s="601"/>
      <c r="AD532" s="602"/>
      <c r="AE532" s="601"/>
      <c r="AF532" s="601"/>
      <c r="AG532" s="605"/>
      <c r="AH532" s="605"/>
      <c r="AI532" s="605"/>
      <c r="AJ532" s="605"/>
      <c r="AK532" s="656"/>
      <c r="AL532" s="605"/>
      <c r="AM532" s="605"/>
      <c r="AN532" s="605"/>
      <c r="AO532" s="605"/>
      <c r="AP532" s="605"/>
      <c r="AQ532" s="605"/>
      <c r="AR532" s="605"/>
      <c r="AS532" s="605"/>
      <c r="AT532" s="645"/>
      <c r="AU532" s="645"/>
      <c r="AV532" s="605"/>
      <c r="AW532" s="673"/>
      <c r="AX532" s="605"/>
      <c r="AY532" s="605"/>
      <c r="AZ532" s="645"/>
      <c r="BA532" s="645"/>
      <c r="BB532" s="605"/>
    </row>
    <row r="533" spans="1:54" ht="29.1" customHeight="1" thickBot="1" x14ac:dyDescent="0.3">
      <c r="A533" s="597"/>
      <c r="B533" s="592"/>
      <c r="C533" s="598"/>
      <c r="D533" s="592"/>
      <c r="E533" s="598"/>
      <c r="F533" s="591"/>
      <c r="G533" s="591"/>
      <c r="H533" s="599"/>
      <c r="I533" s="600"/>
      <c r="J533" s="600"/>
      <c r="K533" s="600"/>
      <c r="L533" s="592"/>
      <c r="M533" s="592"/>
      <c r="N533" s="592"/>
      <c r="O533" s="592"/>
      <c r="P533" s="591"/>
      <c r="Q533" s="592"/>
      <c r="R533" s="592"/>
      <c r="S533" s="592"/>
      <c r="T533" s="592"/>
      <c r="U533" s="591"/>
      <c r="V533" s="598"/>
      <c r="W533" s="592"/>
      <c r="X533" s="592"/>
      <c r="Y533" s="592"/>
      <c r="Z533" s="592"/>
      <c r="AA533" s="592"/>
      <c r="AB533" s="601"/>
      <c r="AC533" s="601"/>
      <c r="AD533" s="602"/>
      <c r="AE533" s="601"/>
      <c r="AF533" s="601"/>
      <c r="AG533" s="605"/>
      <c r="AH533" s="605"/>
      <c r="AI533" s="605"/>
      <c r="AJ533" s="605"/>
      <c r="AK533" s="656"/>
      <c r="AL533" s="605"/>
      <c r="AM533" s="605"/>
      <c r="AN533" s="605"/>
      <c r="AO533" s="605"/>
      <c r="AP533" s="605"/>
      <c r="AQ533" s="605"/>
      <c r="AR533" s="605"/>
      <c r="AS533" s="605"/>
      <c r="AT533" s="645"/>
      <c r="AU533" s="645"/>
      <c r="AV533" s="605"/>
      <c r="AW533" s="673"/>
      <c r="AX533" s="605"/>
      <c r="AY533" s="605"/>
      <c r="AZ533" s="645"/>
      <c r="BA533" s="645"/>
      <c r="BB533" s="605"/>
    </row>
    <row r="534" spans="1:54" ht="29.1" customHeight="1" thickBot="1" x14ac:dyDescent="0.3">
      <c r="A534" s="597"/>
      <c r="B534" s="592"/>
      <c r="C534" s="598"/>
      <c r="D534" s="592"/>
      <c r="E534" s="598"/>
      <c r="F534" s="591"/>
      <c r="G534" s="591"/>
      <c r="H534" s="599"/>
      <c r="I534" s="600"/>
      <c r="J534" s="600"/>
      <c r="K534" s="600"/>
      <c r="L534" s="592"/>
      <c r="M534" s="592"/>
      <c r="N534" s="592"/>
      <c r="O534" s="592"/>
      <c r="P534" s="591"/>
      <c r="Q534" s="592"/>
      <c r="R534" s="592"/>
      <c r="S534" s="592"/>
      <c r="T534" s="592"/>
      <c r="U534" s="591"/>
      <c r="V534" s="598"/>
      <c r="W534" s="592"/>
      <c r="X534" s="592"/>
      <c r="Y534" s="592"/>
      <c r="Z534" s="592"/>
      <c r="AA534" s="592"/>
      <c r="AB534" s="601"/>
      <c r="AC534" s="601"/>
      <c r="AD534" s="602"/>
      <c r="AE534" s="601"/>
      <c r="AF534" s="601"/>
      <c r="AG534" s="605"/>
      <c r="AH534" s="605"/>
      <c r="AI534" s="605"/>
      <c r="AJ534" s="605"/>
      <c r="AK534" s="656"/>
      <c r="AL534" s="605"/>
      <c r="AM534" s="605"/>
      <c r="AN534" s="605"/>
      <c r="AO534" s="605"/>
      <c r="AP534" s="605"/>
      <c r="AQ534" s="605"/>
      <c r="AR534" s="605"/>
      <c r="AS534" s="605"/>
      <c r="AT534" s="645"/>
      <c r="AU534" s="645"/>
      <c r="AV534" s="605"/>
      <c r="AW534" s="673"/>
      <c r="AX534" s="605"/>
      <c r="AY534" s="605"/>
      <c r="AZ534" s="645"/>
      <c r="BA534" s="645"/>
      <c r="BB534" s="605"/>
    </row>
    <row r="535" spans="1:54" ht="29.1" customHeight="1" thickBot="1" x14ac:dyDescent="0.3">
      <c r="A535" s="597"/>
      <c r="B535" s="592"/>
      <c r="C535" s="598"/>
      <c r="D535" s="592"/>
      <c r="E535" s="598"/>
      <c r="F535" s="591"/>
      <c r="G535" s="591"/>
      <c r="H535" s="599"/>
      <c r="I535" s="600"/>
      <c r="J535" s="600"/>
      <c r="K535" s="600"/>
      <c r="L535" s="592"/>
      <c r="M535" s="592"/>
      <c r="N535" s="592"/>
      <c r="O535" s="592"/>
      <c r="P535" s="591"/>
      <c r="Q535" s="592"/>
      <c r="R535" s="592"/>
      <c r="S535" s="592"/>
      <c r="T535" s="592"/>
      <c r="U535" s="591"/>
      <c r="V535" s="598"/>
      <c r="W535" s="592"/>
      <c r="X535" s="592"/>
      <c r="Y535" s="592"/>
      <c r="Z535" s="592"/>
      <c r="AA535" s="592"/>
      <c r="AB535" s="601"/>
      <c r="AC535" s="601"/>
      <c r="AD535" s="602"/>
      <c r="AE535" s="601"/>
      <c r="AF535" s="601"/>
      <c r="AG535" s="605"/>
      <c r="AH535" s="605"/>
      <c r="AI535" s="605"/>
      <c r="AJ535" s="605"/>
      <c r="AK535" s="656"/>
      <c r="AL535" s="605"/>
      <c r="AM535" s="605"/>
      <c r="AN535" s="605"/>
      <c r="AO535" s="605"/>
      <c r="AP535" s="605"/>
      <c r="AQ535" s="605"/>
      <c r="AR535" s="605"/>
      <c r="AS535" s="605"/>
      <c r="AT535" s="645"/>
      <c r="AU535" s="645"/>
      <c r="AV535" s="605"/>
      <c r="AW535" s="673"/>
      <c r="AX535" s="605"/>
      <c r="AY535" s="605"/>
      <c r="AZ535" s="645"/>
      <c r="BA535" s="645"/>
      <c r="BB535" s="605"/>
    </row>
    <row r="536" spans="1:54" ht="29.1" customHeight="1" thickBot="1" x14ac:dyDescent="0.3">
      <c r="A536" s="597"/>
      <c r="B536" s="592"/>
      <c r="C536" s="598"/>
      <c r="D536" s="592"/>
      <c r="E536" s="598"/>
      <c r="F536" s="591"/>
      <c r="G536" s="591"/>
      <c r="H536" s="599"/>
      <c r="I536" s="600"/>
      <c r="J536" s="600"/>
      <c r="K536" s="600"/>
      <c r="L536" s="592"/>
      <c r="M536" s="592"/>
      <c r="N536" s="592"/>
      <c r="O536" s="592"/>
      <c r="P536" s="591"/>
      <c r="Q536" s="592"/>
      <c r="R536" s="592"/>
      <c r="S536" s="592"/>
      <c r="T536" s="592"/>
      <c r="U536" s="591"/>
      <c r="V536" s="598"/>
      <c r="W536" s="592"/>
      <c r="X536" s="592"/>
      <c r="Y536" s="592"/>
      <c r="Z536" s="592"/>
      <c r="AA536" s="592"/>
      <c r="AB536" s="601"/>
      <c r="AC536" s="601"/>
      <c r="AD536" s="602"/>
      <c r="AE536" s="601"/>
      <c r="AF536" s="601"/>
      <c r="AG536" s="605"/>
      <c r="AH536" s="605"/>
      <c r="AI536" s="605"/>
      <c r="AJ536" s="605"/>
      <c r="AK536" s="656"/>
      <c r="AL536" s="605"/>
      <c r="AM536" s="605"/>
      <c r="AN536" s="605"/>
      <c r="AO536" s="605"/>
      <c r="AP536" s="605"/>
      <c r="AQ536" s="605"/>
      <c r="AR536" s="605"/>
      <c r="AS536" s="605"/>
      <c r="AT536" s="645"/>
      <c r="AU536" s="645"/>
      <c r="AV536" s="605"/>
      <c r="AW536" s="673"/>
      <c r="AX536" s="605"/>
      <c r="AY536" s="605"/>
      <c r="AZ536" s="645"/>
      <c r="BA536" s="645"/>
      <c r="BB536" s="605"/>
    </row>
    <row r="537" spans="1:54" ht="29.1" customHeight="1" thickBot="1" x14ac:dyDescent="0.3">
      <c r="A537" s="597"/>
      <c r="B537" s="592"/>
      <c r="C537" s="598"/>
      <c r="D537" s="592"/>
      <c r="E537" s="598"/>
      <c r="F537" s="591"/>
      <c r="G537" s="591"/>
      <c r="H537" s="599"/>
      <c r="I537" s="600"/>
      <c r="J537" s="600"/>
      <c r="K537" s="600"/>
      <c r="L537" s="592"/>
      <c r="M537" s="592"/>
      <c r="N537" s="592"/>
      <c r="O537" s="592"/>
      <c r="P537" s="591"/>
      <c r="Q537" s="592"/>
      <c r="R537" s="592"/>
      <c r="S537" s="592"/>
      <c r="T537" s="592"/>
      <c r="U537" s="591"/>
      <c r="V537" s="598"/>
      <c r="W537" s="592"/>
      <c r="X537" s="592"/>
      <c r="Y537" s="592"/>
      <c r="Z537" s="592"/>
      <c r="AA537" s="592"/>
      <c r="AB537" s="601"/>
      <c r="AC537" s="601"/>
      <c r="AD537" s="602"/>
      <c r="AE537" s="601"/>
      <c r="AF537" s="601"/>
      <c r="AG537" s="605"/>
      <c r="AH537" s="605"/>
      <c r="AI537" s="605"/>
      <c r="AJ537" s="605"/>
      <c r="AK537" s="656"/>
      <c r="AL537" s="605"/>
      <c r="AM537" s="605"/>
      <c r="AN537" s="605"/>
      <c r="AO537" s="605"/>
      <c r="AP537" s="605"/>
      <c r="AQ537" s="605"/>
      <c r="AR537" s="605"/>
      <c r="AS537" s="605"/>
      <c r="AT537" s="645"/>
      <c r="AU537" s="645"/>
      <c r="AV537" s="605"/>
      <c r="AW537" s="673"/>
      <c r="AX537" s="605"/>
      <c r="AY537" s="605"/>
      <c r="AZ537" s="645"/>
      <c r="BA537" s="645"/>
      <c r="BB537" s="605"/>
    </row>
    <row r="538" spans="1:54" ht="29.1" customHeight="1" thickBot="1" x14ac:dyDescent="0.3">
      <c r="A538" s="597"/>
      <c r="B538" s="592"/>
      <c r="C538" s="598"/>
      <c r="D538" s="592"/>
      <c r="E538" s="598"/>
      <c r="F538" s="591"/>
      <c r="G538" s="591"/>
      <c r="H538" s="599"/>
      <c r="I538" s="600"/>
      <c r="J538" s="600"/>
      <c r="K538" s="600"/>
      <c r="L538" s="592"/>
      <c r="M538" s="592"/>
      <c r="N538" s="592"/>
      <c r="O538" s="592"/>
      <c r="P538" s="591"/>
      <c r="Q538" s="592"/>
      <c r="R538" s="592"/>
      <c r="S538" s="592"/>
      <c r="T538" s="592"/>
      <c r="U538" s="591"/>
      <c r="V538" s="598"/>
      <c r="W538" s="592"/>
      <c r="X538" s="592"/>
      <c r="Y538" s="592"/>
      <c r="Z538" s="592"/>
      <c r="AA538" s="592"/>
      <c r="AB538" s="601"/>
      <c r="AC538" s="601"/>
      <c r="AD538" s="602"/>
      <c r="AE538" s="601"/>
      <c r="AF538" s="601"/>
      <c r="AG538" s="605"/>
      <c r="AH538" s="605"/>
      <c r="AI538" s="605"/>
      <c r="AJ538" s="605"/>
      <c r="AK538" s="656"/>
      <c r="AL538" s="605"/>
      <c r="AM538" s="605"/>
      <c r="AN538" s="605"/>
      <c r="AO538" s="605"/>
      <c r="AP538" s="605"/>
      <c r="AQ538" s="605"/>
      <c r="AR538" s="605"/>
      <c r="AS538" s="605"/>
      <c r="AT538" s="645"/>
      <c r="AU538" s="645"/>
      <c r="AV538" s="605"/>
      <c r="AW538" s="673"/>
      <c r="AX538" s="605"/>
      <c r="AY538" s="605"/>
      <c r="AZ538" s="645"/>
      <c r="BA538" s="645"/>
      <c r="BB538" s="605"/>
    </row>
    <row r="539" spans="1:54" ht="29.1" customHeight="1" thickBot="1" x14ac:dyDescent="0.3">
      <c r="A539" s="597"/>
      <c r="B539" s="592"/>
      <c r="C539" s="598"/>
      <c r="D539" s="592"/>
      <c r="E539" s="598"/>
      <c r="F539" s="591"/>
      <c r="G539" s="591"/>
      <c r="H539" s="599"/>
      <c r="I539" s="600"/>
      <c r="J539" s="600"/>
      <c r="K539" s="600"/>
      <c r="L539" s="592"/>
      <c r="M539" s="592"/>
      <c r="N539" s="592"/>
      <c r="O539" s="592"/>
      <c r="P539" s="591"/>
      <c r="Q539" s="592"/>
      <c r="R539" s="592"/>
      <c r="S539" s="592"/>
      <c r="T539" s="592"/>
      <c r="U539" s="591"/>
      <c r="V539" s="598"/>
      <c r="W539" s="592"/>
      <c r="X539" s="592"/>
      <c r="Y539" s="592"/>
      <c r="Z539" s="592"/>
      <c r="AA539" s="592"/>
      <c r="AB539" s="601"/>
      <c r="AC539" s="601"/>
      <c r="AD539" s="602"/>
      <c r="AE539" s="601"/>
      <c r="AF539" s="601"/>
      <c r="AG539" s="605"/>
      <c r="AH539" s="605"/>
      <c r="AI539" s="605"/>
      <c r="AJ539" s="605"/>
      <c r="AK539" s="656"/>
      <c r="AL539" s="605"/>
      <c r="AM539" s="605"/>
      <c r="AN539" s="605"/>
      <c r="AO539" s="605"/>
      <c r="AP539" s="605"/>
      <c r="AQ539" s="605"/>
      <c r="AR539" s="605"/>
      <c r="AS539" s="605"/>
      <c r="AT539" s="645"/>
      <c r="AU539" s="645"/>
      <c r="AV539" s="605"/>
      <c r="AW539" s="673"/>
      <c r="AX539" s="605"/>
      <c r="AY539" s="605"/>
      <c r="AZ539" s="645"/>
      <c r="BA539" s="645"/>
      <c r="BB539" s="605"/>
    </row>
    <row r="540" spans="1:54" ht="29.1" customHeight="1" thickBot="1" x14ac:dyDescent="0.3">
      <c r="A540" s="597"/>
      <c r="B540" s="592"/>
      <c r="C540" s="598"/>
      <c r="D540" s="592"/>
      <c r="E540" s="598"/>
      <c r="F540" s="591"/>
      <c r="G540" s="591"/>
      <c r="H540" s="599"/>
      <c r="I540" s="600"/>
      <c r="J540" s="600"/>
      <c r="K540" s="600"/>
      <c r="L540" s="592"/>
      <c r="M540" s="592"/>
      <c r="N540" s="592"/>
      <c r="O540" s="592"/>
      <c r="P540" s="591"/>
      <c r="Q540" s="592"/>
      <c r="R540" s="592"/>
      <c r="S540" s="592"/>
      <c r="T540" s="592"/>
      <c r="U540" s="591"/>
      <c r="V540" s="598"/>
      <c r="W540" s="592"/>
      <c r="X540" s="592"/>
      <c r="Y540" s="592"/>
      <c r="Z540" s="592"/>
      <c r="AA540" s="592"/>
      <c r="AB540" s="601"/>
      <c r="AC540" s="601"/>
      <c r="AD540" s="602"/>
      <c r="AE540" s="601"/>
      <c r="AF540" s="601"/>
      <c r="AG540" s="605"/>
      <c r="AH540" s="605"/>
      <c r="AI540" s="605"/>
      <c r="AJ540" s="605"/>
      <c r="AK540" s="656"/>
      <c r="AL540" s="605"/>
      <c r="AM540" s="605"/>
      <c r="AN540" s="605"/>
      <c r="AO540" s="605"/>
      <c r="AP540" s="605"/>
      <c r="AQ540" s="605"/>
      <c r="AR540" s="605"/>
      <c r="AS540" s="605"/>
      <c r="AT540" s="645"/>
      <c r="AU540" s="645"/>
      <c r="AV540" s="605"/>
      <c r="AW540" s="673"/>
      <c r="AX540" s="605"/>
      <c r="AY540" s="605"/>
      <c r="AZ540" s="645"/>
      <c r="BA540" s="645"/>
      <c r="BB540" s="605"/>
    </row>
    <row r="541" spans="1:54" ht="29.1" customHeight="1" thickBot="1" x14ac:dyDescent="0.3">
      <c r="A541" s="597"/>
      <c r="B541" s="592"/>
      <c r="C541" s="598"/>
      <c r="D541" s="592"/>
      <c r="E541" s="598"/>
      <c r="F541" s="591"/>
      <c r="G541" s="591"/>
      <c r="H541" s="599"/>
      <c r="I541" s="600"/>
      <c r="J541" s="600"/>
      <c r="K541" s="600"/>
      <c r="L541" s="592"/>
      <c r="M541" s="592"/>
      <c r="N541" s="592"/>
      <c r="O541" s="592"/>
      <c r="P541" s="591"/>
      <c r="Q541" s="592"/>
      <c r="R541" s="592"/>
      <c r="S541" s="592"/>
      <c r="T541" s="592"/>
      <c r="U541" s="591"/>
      <c r="V541" s="598"/>
      <c r="W541" s="592"/>
      <c r="X541" s="592"/>
      <c r="Y541" s="592"/>
      <c r="Z541" s="592"/>
      <c r="AA541" s="592"/>
      <c r="AB541" s="601"/>
      <c r="AC541" s="601"/>
      <c r="AD541" s="602"/>
      <c r="AE541" s="601"/>
      <c r="AF541" s="601"/>
      <c r="AG541" s="605"/>
      <c r="AH541" s="605"/>
      <c r="AI541" s="605"/>
      <c r="AJ541" s="605"/>
      <c r="AK541" s="656"/>
      <c r="AL541" s="605"/>
      <c r="AM541" s="605"/>
      <c r="AN541" s="605"/>
      <c r="AO541" s="605"/>
      <c r="AP541" s="605"/>
      <c r="AQ541" s="605"/>
      <c r="AR541" s="605"/>
      <c r="AS541" s="605"/>
      <c r="AT541" s="645"/>
      <c r="AU541" s="645"/>
      <c r="AV541" s="605"/>
      <c r="AW541" s="673"/>
      <c r="AX541" s="605"/>
      <c r="AY541" s="605"/>
      <c r="AZ541" s="645"/>
      <c r="BA541" s="645"/>
      <c r="BB541" s="605"/>
    </row>
    <row r="542" spans="1:54" ht="29.1" customHeight="1" thickBot="1" x14ac:dyDescent="0.3">
      <c r="A542" s="597"/>
      <c r="B542" s="592"/>
      <c r="C542" s="598"/>
      <c r="D542" s="592"/>
      <c r="E542" s="598"/>
      <c r="F542" s="591"/>
      <c r="G542" s="591"/>
      <c r="H542" s="599"/>
      <c r="I542" s="600"/>
      <c r="J542" s="600"/>
      <c r="K542" s="600"/>
      <c r="L542" s="592"/>
      <c r="M542" s="592"/>
      <c r="N542" s="592"/>
      <c r="O542" s="592"/>
      <c r="P542" s="591"/>
      <c r="Q542" s="592"/>
      <c r="R542" s="592"/>
      <c r="S542" s="592"/>
      <c r="T542" s="592"/>
      <c r="U542" s="591"/>
      <c r="V542" s="598"/>
      <c r="W542" s="592"/>
      <c r="X542" s="592"/>
      <c r="Y542" s="592"/>
      <c r="Z542" s="592"/>
      <c r="AA542" s="592"/>
      <c r="AB542" s="601"/>
      <c r="AC542" s="601"/>
      <c r="AD542" s="602"/>
      <c r="AE542" s="601"/>
      <c r="AF542" s="601"/>
      <c r="AG542" s="605"/>
      <c r="AH542" s="605"/>
      <c r="AI542" s="605"/>
      <c r="AJ542" s="605"/>
      <c r="AK542" s="656"/>
      <c r="AL542" s="605"/>
      <c r="AM542" s="605"/>
      <c r="AN542" s="605"/>
      <c r="AO542" s="605"/>
      <c r="AP542" s="605"/>
      <c r="AQ542" s="605"/>
      <c r="AR542" s="605"/>
      <c r="AS542" s="605"/>
      <c r="AT542" s="645"/>
      <c r="AU542" s="645"/>
      <c r="AV542" s="605"/>
      <c r="AW542" s="673"/>
      <c r="AX542" s="605"/>
      <c r="AY542" s="605"/>
      <c r="AZ542" s="645"/>
      <c r="BA542" s="645"/>
      <c r="BB542" s="605"/>
    </row>
    <row r="543" spans="1:54" ht="29.1" customHeight="1" thickBot="1" x14ac:dyDescent="0.3">
      <c r="A543" s="597"/>
      <c r="B543" s="592"/>
      <c r="C543" s="598"/>
      <c r="D543" s="592"/>
      <c r="E543" s="598"/>
      <c r="F543" s="591"/>
      <c r="G543" s="591"/>
      <c r="H543" s="599"/>
      <c r="I543" s="600"/>
      <c r="J543" s="600"/>
      <c r="K543" s="600"/>
      <c r="L543" s="592"/>
      <c r="M543" s="592"/>
      <c r="N543" s="592"/>
      <c r="O543" s="592"/>
      <c r="P543" s="591"/>
      <c r="Q543" s="592"/>
      <c r="R543" s="592"/>
      <c r="S543" s="592"/>
      <c r="T543" s="592"/>
      <c r="U543" s="591"/>
      <c r="V543" s="598"/>
      <c r="W543" s="592"/>
      <c r="X543" s="592"/>
      <c r="Y543" s="592"/>
      <c r="Z543" s="592"/>
      <c r="AA543" s="592"/>
      <c r="AB543" s="601"/>
      <c r="AC543" s="601"/>
      <c r="AD543" s="602"/>
      <c r="AE543" s="601"/>
      <c r="AF543" s="601"/>
      <c r="AG543" s="605"/>
      <c r="AH543" s="605"/>
      <c r="AI543" s="605"/>
      <c r="AJ543" s="605"/>
      <c r="AK543" s="656"/>
      <c r="AL543" s="605"/>
      <c r="AM543" s="605"/>
      <c r="AN543" s="605"/>
      <c r="AO543" s="605"/>
      <c r="AP543" s="605"/>
      <c r="AQ543" s="605"/>
      <c r="AR543" s="605"/>
      <c r="AS543" s="605"/>
      <c r="AT543" s="645"/>
      <c r="AU543" s="645"/>
      <c r="AV543" s="605"/>
      <c r="AW543" s="673"/>
      <c r="AX543" s="605"/>
      <c r="AY543" s="605"/>
      <c r="AZ543" s="645"/>
      <c r="BA543" s="645"/>
      <c r="BB543" s="605"/>
    </row>
    <row r="544" spans="1:54" ht="29.1" customHeight="1" thickBot="1" x14ac:dyDescent="0.3">
      <c r="A544" s="597"/>
      <c r="B544" s="592"/>
      <c r="C544" s="598"/>
      <c r="D544" s="592"/>
      <c r="E544" s="598"/>
      <c r="F544" s="591"/>
      <c r="G544" s="591"/>
      <c r="H544" s="599"/>
      <c r="I544" s="600"/>
      <c r="J544" s="600"/>
      <c r="K544" s="600"/>
      <c r="L544" s="592"/>
      <c r="M544" s="592"/>
      <c r="N544" s="592"/>
      <c r="O544" s="592"/>
      <c r="P544" s="591"/>
      <c r="Q544" s="592"/>
      <c r="R544" s="592"/>
      <c r="S544" s="592"/>
      <c r="T544" s="592"/>
      <c r="U544" s="591"/>
      <c r="V544" s="598"/>
      <c r="W544" s="592"/>
      <c r="X544" s="592"/>
      <c r="Y544" s="592"/>
      <c r="Z544" s="592"/>
      <c r="AA544" s="592"/>
      <c r="AB544" s="601"/>
      <c r="AC544" s="601"/>
      <c r="AD544" s="602"/>
      <c r="AE544" s="601"/>
      <c r="AF544" s="601"/>
      <c r="AG544" s="605"/>
      <c r="AH544" s="605"/>
      <c r="AI544" s="605"/>
      <c r="AJ544" s="605"/>
      <c r="AK544" s="656"/>
      <c r="AL544" s="605"/>
      <c r="AM544" s="605"/>
      <c r="AN544" s="605"/>
      <c r="AO544" s="605"/>
      <c r="AP544" s="605"/>
      <c r="AQ544" s="605"/>
      <c r="AR544" s="605"/>
      <c r="AS544" s="605"/>
      <c r="AT544" s="645"/>
      <c r="AU544" s="645"/>
      <c r="AV544" s="605"/>
      <c r="AW544" s="673"/>
      <c r="AX544" s="605"/>
      <c r="AY544" s="605"/>
      <c r="AZ544" s="645"/>
      <c r="BA544" s="645"/>
      <c r="BB544" s="605"/>
    </row>
    <row r="545" spans="1:54" ht="29.1" customHeight="1" thickBot="1" x14ac:dyDescent="0.3">
      <c r="A545" s="597"/>
      <c r="B545" s="592"/>
      <c r="C545" s="598"/>
      <c r="D545" s="592"/>
      <c r="E545" s="598"/>
      <c r="F545" s="591"/>
      <c r="G545" s="591"/>
      <c r="H545" s="599"/>
      <c r="I545" s="600"/>
      <c r="J545" s="600"/>
      <c r="K545" s="600"/>
      <c r="L545" s="592"/>
      <c r="M545" s="592"/>
      <c r="N545" s="592"/>
      <c r="O545" s="592"/>
      <c r="P545" s="591"/>
      <c r="Q545" s="592"/>
      <c r="R545" s="592"/>
      <c r="S545" s="592"/>
      <c r="T545" s="592"/>
      <c r="U545" s="591"/>
      <c r="V545" s="598"/>
      <c r="W545" s="592"/>
      <c r="X545" s="592"/>
      <c r="Y545" s="592"/>
      <c r="Z545" s="592"/>
      <c r="AA545" s="592"/>
      <c r="AB545" s="601"/>
      <c r="AC545" s="601"/>
      <c r="AD545" s="602"/>
      <c r="AE545" s="601"/>
      <c r="AF545" s="601"/>
      <c r="AG545" s="605"/>
      <c r="AH545" s="605"/>
      <c r="AI545" s="605"/>
      <c r="AJ545" s="605"/>
      <c r="AK545" s="656"/>
      <c r="AL545" s="605"/>
      <c r="AM545" s="605"/>
      <c r="AN545" s="605"/>
      <c r="AO545" s="605"/>
      <c r="AP545" s="605"/>
      <c r="AQ545" s="605"/>
      <c r="AR545" s="605"/>
      <c r="AS545" s="605"/>
      <c r="AT545" s="645"/>
      <c r="AU545" s="645"/>
      <c r="AV545" s="605"/>
      <c r="AW545" s="673"/>
      <c r="AX545" s="605"/>
      <c r="AY545" s="605"/>
      <c r="AZ545" s="645"/>
      <c r="BA545" s="645"/>
      <c r="BB545" s="605"/>
    </row>
    <row r="546" spans="1:54" ht="29.1" customHeight="1" thickBot="1" x14ac:dyDescent="0.3">
      <c r="A546" s="597"/>
      <c r="B546" s="592"/>
      <c r="C546" s="598"/>
      <c r="D546" s="592"/>
      <c r="E546" s="598"/>
      <c r="F546" s="591"/>
      <c r="G546" s="591"/>
      <c r="H546" s="599"/>
      <c r="I546" s="600"/>
      <c r="J546" s="600"/>
      <c r="K546" s="600"/>
      <c r="L546" s="592"/>
      <c r="M546" s="592"/>
      <c r="N546" s="592"/>
      <c r="O546" s="592"/>
      <c r="P546" s="591"/>
      <c r="Q546" s="592"/>
      <c r="R546" s="592"/>
      <c r="S546" s="592"/>
      <c r="T546" s="592"/>
      <c r="U546" s="591"/>
      <c r="V546" s="598"/>
      <c r="W546" s="592"/>
      <c r="X546" s="592"/>
      <c r="Y546" s="592"/>
      <c r="Z546" s="592"/>
      <c r="AA546" s="592"/>
      <c r="AB546" s="601"/>
      <c r="AC546" s="601"/>
      <c r="AD546" s="602"/>
      <c r="AE546" s="601"/>
      <c r="AF546" s="601"/>
      <c r="AG546" s="605"/>
      <c r="AH546" s="605"/>
      <c r="AI546" s="605"/>
      <c r="AJ546" s="605"/>
      <c r="AK546" s="656"/>
      <c r="AL546" s="605"/>
      <c r="AM546" s="605"/>
      <c r="AN546" s="605"/>
      <c r="AO546" s="605"/>
      <c r="AP546" s="605"/>
      <c r="AQ546" s="605"/>
      <c r="AR546" s="605"/>
      <c r="AS546" s="605"/>
      <c r="AT546" s="645"/>
      <c r="AU546" s="645"/>
      <c r="AV546" s="605"/>
      <c r="AW546" s="673"/>
      <c r="AX546" s="605"/>
      <c r="AY546" s="605"/>
      <c r="AZ546" s="645"/>
      <c r="BA546" s="645"/>
      <c r="BB546" s="605"/>
    </row>
    <row r="547" spans="1:54" ht="29.1" customHeight="1" thickBot="1" x14ac:dyDescent="0.3">
      <c r="A547" s="597"/>
      <c r="B547" s="592"/>
      <c r="C547" s="598"/>
      <c r="D547" s="592"/>
      <c r="E547" s="598"/>
      <c r="F547" s="591"/>
      <c r="G547" s="591"/>
      <c r="H547" s="599"/>
      <c r="I547" s="600"/>
      <c r="J547" s="600"/>
      <c r="K547" s="600"/>
      <c r="L547" s="592"/>
      <c r="M547" s="592"/>
      <c r="N547" s="592"/>
      <c r="O547" s="592"/>
      <c r="P547" s="591"/>
      <c r="Q547" s="592"/>
      <c r="R547" s="592"/>
      <c r="S547" s="592"/>
      <c r="T547" s="592"/>
      <c r="U547" s="591"/>
      <c r="V547" s="598"/>
      <c r="W547" s="592"/>
      <c r="X547" s="592"/>
      <c r="Y547" s="592"/>
      <c r="Z547" s="592"/>
      <c r="AA547" s="592"/>
      <c r="AB547" s="601"/>
      <c r="AC547" s="601"/>
      <c r="AD547" s="602"/>
      <c r="AE547" s="601"/>
      <c r="AF547" s="601"/>
      <c r="AG547" s="605"/>
      <c r="AH547" s="605"/>
      <c r="AI547" s="605"/>
      <c r="AJ547" s="605"/>
      <c r="AK547" s="656"/>
      <c r="AL547" s="605"/>
      <c r="AM547" s="605"/>
      <c r="AN547" s="605"/>
      <c r="AO547" s="605"/>
      <c r="AP547" s="605"/>
      <c r="AQ547" s="605"/>
      <c r="AR547" s="605"/>
      <c r="AS547" s="605"/>
      <c r="AT547" s="645"/>
      <c r="AU547" s="645"/>
      <c r="AV547" s="605"/>
      <c r="AW547" s="673"/>
      <c r="AX547" s="605"/>
      <c r="AY547" s="605"/>
      <c r="AZ547" s="645"/>
      <c r="BA547" s="645"/>
      <c r="BB547" s="605"/>
    </row>
    <row r="548" spans="1:54" ht="29.1" customHeight="1" thickBot="1" x14ac:dyDescent="0.3">
      <c r="A548" s="597"/>
      <c r="B548" s="592"/>
      <c r="C548" s="598"/>
      <c r="D548" s="592"/>
      <c r="E548" s="598"/>
      <c r="F548" s="591"/>
      <c r="G548" s="591"/>
      <c r="H548" s="599"/>
      <c r="I548" s="600"/>
      <c r="J548" s="600"/>
      <c r="K548" s="600"/>
      <c r="L548" s="592"/>
      <c r="M548" s="592"/>
      <c r="N548" s="592"/>
      <c r="O548" s="592"/>
      <c r="P548" s="591"/>
      <c r="Q548" s="592"/>
      <c r="R548" s="592"/>
      <c r="S548" s="592"/>
      <c r="T548" s="592"/>
      <c r="U548" s="591"/>
      <c r="V548" s="598"/>
      <c r="W548" s="592"/>
      <c r="X548" s="592"/>
      <c r="Y548" s="592"/>
      <c r="Z548" s="592"/>
      <c r="AA548" s="592"/>
      <c r="AB548" s="601"/>
      <c r="AC548" s="601"/>
      <c r="AD548" s="602"/>
      <c r="AE548" s="601"/>
      <c r="AF548" s="601"/>
      <c r="AG548" s="605"/>
      <c r="AH548" s="605"/>
      <c r="AI548" s="605"/>
      <c r="AJ548" s="605"/>
      <c r="AK548" s="656"/>
      <c r="AL548" s="605"/>
      <c r="AM548" s="605"/>
      <c r="AN548" s="605"/>
      <c r="AO548" s="605"/>
      <c r="AP548" s="605"/>
      <c r="AQ548" s="605"/>
      <c r="AR548" s="605"/>
      <c r="AS548" s="605"/>
      <c r="AT548" s="645"/>
      <c r="AU548" s="645"/>
      <c r="AV548" s="605"/>
      <c r="AW548" s="673"/>
      <c r="AX548" s="605"/>
      <c r="AY548" s="605"/>
      <c r="AZ548" s="645"/>
      <c r="BA548" s="645"/>
      <c r="BB548" s="605"/>
    </row>
    <row r="549" spans="1:54" ht="29.1" customHeight="1" thickBot="1" x14ac:dyDescent="0.3">
      <c r="A549" s="597"/>
      <c r="B549" s="592"/>
      <c r="C549" s="598"/>
      <c r="D549" s="592"/>
      <c r="E549" s="598"/>
      <c r="F549" s="591"/>
      <c r="G549" s="591"/>
      <c r="H549" s="599"/>
      <c r="I549" s="600"/>
      <c r="J549" s="600"/>
      <c r="K549" s="600"/>
      <c r="L549" s="592"/>
      <c r="M549" s="592"/>
      <c r="N549" s="592"/>
      <c r="O549" s="592"/>
      <c r="P549" s="591"/>
      <c r="Q549" s="592"/>
      <c r="R549" s="592"/>
      <c r="S549" s="592"/>
      <c r="T549" s="592"/>
      <c r="U549" s="591"/>
      <c r="V549" s="598"/>
      <c r="W549" s="592"/>
      <c r="X549" s="592"/>
      <c r="Y549" s="592"/>
      <c r="Z549" s="592"/>
      <c r="AA549" s="592"/>
      <c r="AB549" s="601"/>
      <c r="AC549" s="601"/>
      <c r="AD549" s="602"/>
      <c r="AE549" s="601"/>
      <c r="AF549" s="601"/>
      <c r="AG549" s="605"/>
      <c r="AH549" s="605"/>
      <c r="AI549" s="605"/>
      <c r="AJ549" s="605"/>
      <c r="AK549" s="656"/>
      <c r="AL549" s="605"/>
      <c r="AM549" s="605"/>
      <c r="AN549" s="605"/>
      <c r="AO549" s="605"/>
      <c r="AP549" s="605"/>
      <c r="AQ549" s="605"/>
      <c r="AR549" s="605"/>
      <c r="AS549" s="605"/>
      <c r="AT549" s="645"/>
      <c r="AU549" s="645"/>
      <c r="AV549" s="605"/>
      <c r="AW549" s="673"/>
      <c r="AX549" s="605"/>
      <c r="AY549" s="605"/>
      <c r="AZ549" s="645"/>
      <c r="BA549" s="645"/>
      <c r="BB549" s="605"/>
    </row>
    <row r="550" spans="1:54" ht="29.1" customHeight="1" thickBot="1" x14ac:dyDescent="0.3">
      <c r="A550" s="597"/>
      <c r="B550" s="592"/>
      <c r="C550" s="598"/>
      <c r="D550" s="592"/>
      <c r="E550" s="598"/>
      <c r="F550" s="591"/>
      <c r="G550" s="591"/>
      <c r="H550" s="599"/>
      <c r="I550" s="600"/>
      <c r="J550" s="600"/>
      <c r="K550" s="600"/>
      <c r="L550" s="592"/>
      <c r="M550" s="592"/>
      <c r="N550" s="592"/>
      <c r="O550" s="592"/>
      <c r="P550" s="591"/>
      <c r="Q550" s="592"/>
      <c r="R550" s="592"/>
      <c r="S550" s="592"/>
      <c r="T550" s="592"/>
      <c r="U550" s="591"/>
      <c r="V550" s="598"/>
      <c r="W550" s="592"/>
      <c r="X550" s="592"/>
      <c r="Y550" s="592"/>
      <c r="Z550" s="592"/>
      <c r="AA550" s="592"/>
      <c r="AB550" s="601"/>
      <c r="AC550" s="601"/>
      <c r="AD550" s="602"/>
      <c r="AE550" s="601"/>
      <c r="AF550" s="601"/>
      <c r="AG550" s="605"/>
      <c r="AH550" s="605"/>
      <c r="AI550" s="605"/>
      <c r="AJ550" s="605"/>
      <c r="AK550" s="656"/>
      <c r="AL550" s="605"/>
      <c r="AM550" s="605"/>
      <c r="AN550" s="605"/>
      <c r="AO550" s="605"/>
      <c r="AP550" s="605"/>
      <c r="AQ550" s="605"/>
      <c r="AR550" s="605"/>
      <c r="AS550" s="605"/>
      <c r="AT550" s="645"/>
      <c r="AU550" s="645"/>
      <c r="AV550" s="605"/>
      <c r="AW550" s="673"/>
      <c r="AX550" s="605"/>
      <c r="AY550" s="605"/>
      <c r="AZ550" s="645"/>
      <c r="BA550" s="645"/>
      <c r="BB550" s="605"/>
    </row>
    <row r="551" spans="1:54" ht="29.1" customHeight="1" thickBot="1" x14ac:dyDescent="0.3">
      <c r="A551" s="597"/>
      <c r="B551" s="592"/>
      <c r="C551" s="598"/>
      <c r="D551" s="592"/>
      <c r="E551" s="598"/>
      <c r="F551" s="591"/>
      <c r="G551" s="591"/>
      <c r="H551" s="599"/>
      <c r="I551" s="600"/>
      <c r="J551" s="600"/>
      <c r="K551" s="600"/>
      <c r="L551" s="592"/>
      <c r="M551" s="592"/>
      <c r="N551" s="592"/>
      <c r="O551" s="592"/>
      <c r="P551" s="591"/>
      <c r="Q551" s="592"/>
      <c r="R551" s="592"/>
      <c r="S551" s="592"/>
      <c r="T551" s="592"/>
      <c r="U551" s="591"/>
      <c r="V551" s="598"/>
      <c r="W551" s="592"/>
      <c r="X551" s="592"/>
      <c r="Y551" s="592"/>
      <c r="Z551" s="592"/>
      <c r="AA551" s="592"/>
      <c r="AB551" s="601"/>
      <c r="AC551" s="601"/>
      <c r="AD551" s="602"/>
      <c r="AE551" s="601"/>
      <c r="AF551" s="601"/>
      <c r="AG551" s="605"/>
      <c r="AH551" s="605"/>
      <c r="AI551" s="605"/>
      <c r="AJ551" s="605"/>
      <c r="AK551" s="656"/>
      <c r="AL551" s="605"/>
      <c r="AM551" s="605"/>
      <c r="AN551" s="605"/>
      <c r="AO551" s="605"/>
      <c r="AP551" s="605"/>
      <c r="AQ551" s="605"/>
      <c r="AR551" s="605"/>
      <c r="AS551" s="605"/>
      <c r="AT551" s="645"/>
      <c r="AU551" s="645"/>
      <c r="AV551" s="605"/>
      <c r="AW551" s="673"/>
      <c r="AX551" s="605"/>
      <c r="AY551" s="605"/>
      <c r="AZ551" s="645"/>
      <c r="BA551" s="645"/>
      <c r="BB551" s="605"/>
    </row>
    <row r="552" spans="1:54" ht="29.1" customHeight="1" thickBot="1" x14ac:dyDescent="0.3">
      <c r="A552" s="597"/>
      <c r="B552" s="592"/>
      <c r="C552" s="598"/>
      <c r="D552" s="592"/>
      <c r="E552" s="598"/>
      <c r="F552" s="591"/>
      <c r="G552" s="591"/>
      <c r="H552" s="599"/>
      <c r="I552" s="600"/>
      <c r="J552" s="600"/>
      <c r="K552" s="600"/>
      <c r="L552" s="592"/>
      <c r="M552" s="592"/>
      <c r="N552" s="592"/>
      <c r="O552" s="592"/>
      <c r="P552" s="591"/>
      <c r="Q552" s="592"/>
      <c r="R552" s="592"/>
      <c r="S552" s="592"/>
      <c r="T552" s="592"/>
      <c r="U552" s="591"/>
      <c r="V552" s="598"/>
      <c r="W552" s="592"/>
      <c r="X552" s="592"/>
      <c r="Y552" s="592"/>
      <c r="Z552" s="592"/>
      <c r="AA552" s="592"/>
      <c r="AB552" s="601"/>
      <c r="AC552" s="601"/>
      <c r="AD552" s="602"/>
      <c r="AE552" s="601"/>
      <c r="AF552" s="601"/>
      <c r="AG552" s="605"/>
      <c r="AH552" s="605"/>
      <c r="AI552" s="605"/>
      <c r="AJ552" s="605"/>
      <c r="AK552" s="656"/>
      <c r="AL552" s="605"/>
      <c r="AM552" s="605"/>
      <c r="AN552" s="605"/>
      <c r="AO552" s="605"/>
      <c r="AP552" s="605"/>
      <c r="AQ552" s="605"/>
      <c r="AR552" s="605"/>
      <c r="AS552" s="605"/>
      <c r="AT552" s="645"/>
      <c r="AU552" s="645"/>
      <c r="AV552" s="605"/>
      <c r="AW552" s="673"/>
      <c r="AX552" s="605"/>
      <c r="AY552" s="605"/>
      <c r="AZ552" s="645"/>
      <c r="BA552" s="645"/>
      <c r="BB552" s="605"/>
    </row>
    <row r="553" spans="1:54" ht="29.1" customHeight="1" thickBot="1" x14ac:dyDescent="0.3">
      <c r="A553" s="597"/>
      <c r="B553" s="592"/>
      <c r="C553" s="598"/>
      <c r="D553" s="592"/>
      <c r="E553" s="598"/>
      <c r="F553" s="591"/>
      <c r="G553" s="591"/>
      <c r="H553" s="599"/>
      <c r="I553" s="600"/>
      <c r="J553" s="600"/>
      <c r="K553" s="600"/>
      <c r="L553" s="592"/>
      <c r="M553" s="592"/>
      <c r="N553" s="592"/>
      <c r="O553" s="592"/>
      <c r="P553" s="591"/>
      <c r="Q553" s="592"/>
      <c r="R553" s="592"/>
      <c r="S553" s="592"/>
      <c r="T553" s="592"/>
      <c r="U553" s="591"/>
      <c r="V553" s="598"/>
      <c r="W553" s="592"/>
      <c r="X553" s="592"/>
      <c r="Y553" s="592"/>
      <c r="Z553" s="592"/>
      <c r="AA553" s="592"/>
      <c r="AB553" s="601"/>
      <c r="AC553" s="601"/>
      <c r="AD553" s="602"/>
      <c r="AE553" s="601"/>
      <c r="AF553" s="601"/>
      <c r="AG553" s="605"/>
      <c r="AH553" s="605"/>
      <c r="AI553" s="605"/>
      <c r="AJ553" s="605"/>
      <c r="AK553" s="656"/>
      <c r="AL553" s="605"/>
      <c r="AM553" s="605"/>
      <c r="AN553" s="605"/>
      <c r="AO553" s="605"/>
      <c r="AP553" s="605"/>
      <c r="AQ553" s="605"/>
      <c r="AR553" s="605"/>
      <c r="AS553" s="605"/>
      <c r="AT553" s="645"/>
      <c r="AU553" s="645"/>
      <c r="AV553" s="605"/>
      <c r="AW553" s="673"/>
      <c r="AX553" s="605"/>
      <c r="AY553" s="605"/>
      <c r="AZ553" s="645"/>
      <c r="BA553" s="645"/>
      <c r="BB553" s="605"/>
    </row>
    <row r="554" spans="1:54" ht="29.1" customHeight="1" thickBot="1" x14ac:dyDescent="0.3">
      <c r="A554" s="597"/>
      <c r="B554" s="592"/>
      <c r="C554" s="598"/>
      <c r="D554" s="592"/>
      <c r="E554" s="598"/>
      <c r="F554" s="591"/>
      <c r="G554" s="591"/>
      <c r="H554" s="599"/>
      <c r="I554" s="600"/>
      <c r="J554" s="600"/>
      <c r="K554" s="600"/>
      <c r="L554" s="592"/>
      <c r="M554" s="592"/>
      <c r="N554" s="592"/>
      <c r="O554" s="592"/>
      <c r="P554" s="591"/>
      <c r="Q554" s="592"/>
      <c r="R554" s="592"/>
      <c r="S554" s="592"/>
      <c r="T554" s="592"/>
      <c r="U554" s="591"/>
      <c r="V554" s="598"/>
      <c r="W554" s="592"/>
      <c r="X554" s="592"/>
      <c r="Y554" s="592"/>
      <c r="Z554" s="592"/>
      <c r="AA554" s="592"/>
      <c r="AB554" s="601"/>
      <c r="AC554" s="601"/>
      <c r="AD554" s="602"/>
      <c r="AE554" s="601"/>
      <c r="AF554" s="601"/>
      <c r="AG554" s="605"/>
      <c r="AH554" s="605"/>
      <c r="AI554" s="605"/>
      <c r="AJ554" s="605"/>
      <c r="AK554" s="656"/>
      <c r="AL554" s="605"/>
      <c r="AM554" s="605"/>
      <c r="AN554" s="605"/>
      <c r="AO554" s="605"/>
      <c r="AP554" s="605"/>
      <c r="AQ554" s="605"/>
      <c r="AR554" s="605"/>
      <c r="AS554" s="605"/>
      <c r="AT554" s="645"/>
      <c r="AU554" s="645"/>
      <c r="AV554" s="605"/>
      <c r="AW554" s="673"/>
      <c r="AX554" s="605"/>
      <c r="AY554" s="605"/>
      <c r="AZ554" s="645"/>
      <c r="BA554" s="645"/>
      <c r="BB554" s="605"/>
    </row>
    <row r="555" spans="1:54" ht="29.1" customHeight="1" thickBot="1" x14ac:dyDescent="0.3">
      <c r="A555" s="597"/>
      <c r="B555" s="592"/>
      <c r="C555" s="598"/>
      <c r="D555" s="592"/>
      <c r="E555" s="598"/>
      <c r="F555" s="591"/>
      <c r="G555" s="591"/>
      <c r="H555" s="599"/>
      <c r="I555" s="600"/>
      <c r="J555" s="600"/>
      <c r="K555" s="600"/>
      <c r="L555" s="592"/>
      <c r="M555" s="592"/>
      <c r="N555" s="592"/>
      <c r="O555" s="592"/>
      <c r="P555" s="591"/>
      <c r="Q555" s="592"/>
      <c r="R555" s="592"/>
      <c r="S555" s="592"/>
      <c r="T555" s="592"/>
      <c r="U555" s="591"/>
      <c r="V555" s="598"/>
      <c r="W555" s="592"/>
      <c r="X555" s="592"/>
      <c r="Y555" s="592"/>
      <c r="Z555" s="592"/>
      <c r="AA555" s="592"/>
      <c r="AB555" s="601"/>
      <c r="AC555" s="601"/>
      <c r="AD555" s="602"/>
      <c r="AE555" s="601"/>
      <c r="AF555" s="601"/>
      <c r="AG555" s="605"/>
      <c r="AH555" s="605"/>
      <c r="AI555" s="605"/>
      <c r="AJ555" s="605"/>
      <c r="AK555" s="656"/>
      <c r="AL555" s="605"/>
      <c r="AM555" s="605"/>
      <c r="AN555" s="605"/>
      <c r="AO555" s="605"/>
      <c r="AP555" s="605"/>
      <c r="AQ555" s="605"/>
      <c r="AR555" s="605"/>
      <c r="AS555" s="605"/>
      <c r="AT555" s="645"/>
      <c r="AU555" s="645"/>
      <c r="AV555" s="605"/>
      <c r="AW555" s="673"/>
      <c r="AX555" s="605"/>
      <c r="AY555" s="605"/>
      <c r="AZ555" s="645"/>
      <c r="BA555" s="645"/>
      <c r="BB555" s="605"/>
    </row>
    <row r="556" spans="1:54" ht="29.1" customHeight="1" thickBot="1" x14ac:dyDescent="0.3">
      <c r="A556" s="597"/>
      <c r="B556" s="592"/>
      <c r="C556" s="598"/>
      <c r="D556" s="592"/>
      <c r="E556" s="598"/>
      <c r="F556" s="591"/>
      <c r="G556" s="591"/>
      <c r="H556" s="599"/>
      <c r="I556" s="600"/>
      <c r="J556" s="600"/>
      <c r="K556" s="600"/>
      <c r="L556" s="592"/>
      <c r="M556" s="592"/>
      <c r="N556" s="592"/>
      <c r="O556" s="592"/>
      <c r="P556" s="591"/>
      <c r="Q556" s="592"/>
      <c r="R556" s="592"/>
      <c r="S556" s="592"/>
      <c r="T556" s="592"/>
      <c r="U556" s="591"/>
      <c r="V556" s="598"/>
      <c r="W556" s="592"/>
      <c r="X556" s="592"/>
      <c r="Y556" s="592"/>
      <c r="Z556" s="592"/>
      <c r="AA556" s="592"/>
      <c r="AB556" s="601"/>
      <c r="AC556" s="601"/>
      <c r="AD556" s="602"/>
      <c r="AE556" s="601"/>
      <c r="AF556" s="601"/>
      <c r="AG556" s="605"/>
      <c r="AH556" s="605"/>
      <c r="AI556" s="605"/>
      <c r="AJ556" s="605"/>
      <c r="AK556" s="656"/>
      <c r="AL556" s="605"/>
      <c r="AM556" s="605"/>
      <c r="AN556" s="605"/>
      <c r="AO556" s="605"/>
      <c r="AP556" s="605"/>
      <c r="AQ556" s="605"/>
      <c r="AR556" s="605"/>
      <c r="AS556" s="605"/>
      <c r="AT556" s="645"/>
      <c r="AU556" s="645"/>
      <c r="AV556" s="605"/>
      <c r="AW556" s="673"/>
      <c r="AX556" s="605"/>
      <c r="AY556" s="605"/>
      <c r="AZ556" s="645"/>
      <c r="BA556" s="645"/>
      <c r="BB556" s="605"/>
    </row>
    <row r="557" spans="1:54" ht="29.1" customHeight="1" thickBot="1" x14ac:dyDescent="0.3">
      <c r="A557" s="597"/>
      <c r="B557" s="592"/>
      <c r="C557" s="598"/>
      <c r="D557" s="592"/>
      <c r="E557" s="598"/>
      <c r="F557" s="591"/>
      <c r="G557" s="591"/>
      <c r="H557" s="599"/>
      <c r="I557" s="600"/>
      <c r="J557" s="600"/>
      <c r="K557" s="600"/>
      <c r="L557" s="592"/>
      <c r="M557" s="592"/>
      <c r="N557" s="592"/>
      <c r="O557" s="592"/>
      <c r="P557" s="591"/>
      <c r="Q557" s="592"/>
      <c r="R557" s="592"/>
      <c r="S557" s="592"/>
      <c r="T557" s="592"/>
      <c r="U557" s="591"/>
      <c r="V557" s="598"/>
      <c r="W557" s="592"/>
      <c r="X557" s="592"/>
      <c r="Y557" s="592"/>
      <c r="Z557" s="592"/>
      <c r="AA557" s="592"/>
      <c r="AB557" s="601"/>
      <c r="AC557" s="601"/>
      <c r="AD557" s="602"/>
      <c r="AE557" s="601"/>
      <c r="AF557" s="601"/>
      <c r="AG557" s="605"/>
      <c r="AH557" s="605"/>
      <c r="AI557" s="605"/>
      <c r="AJ557" s="605"/>
      <c r="AK557" s="656"/>
      <c r="AL557" s="605"/>
      <c r="AM557" s="605"/>
      <c r="AN557" s="605"/>
      <c r="AO557" s="605"/>
      <c r="AP557" s="605"/>
      <c r="AQ557" s="605"/>
      <c r="AR557" s="605"/>
      <c r="AS557" s="605"/>
      <c r="AT557" s="645"/>
      <c r="AU557" s="645"/>
      <c r="AV557" s="605"/>
      <c r="AW557" s="673"/>
      <c r="AX557" s="605"/>
      <c r="AY557" s="605"/>
      <c r="AZ557" s="645"/>
      <c r="BA557" s="645"/>
      <c r="BB557" s="605"/>
    </row>
    <row r="558" spans="1:54" ht="29.1" customHeight="1" thickBot="1" x14ac:dyDescent="0.3">
      <c r="A558" s="597"/>
      <c r="B558" s="592"/>
      <c r="C558" s="598"/>
      <c r="D558" s="592"/>
      <c r="E558" s="598"/>
      <c r="F558" s="591"/>
      <c r="G558" s="591"/>
      <c r="H558" s="599"/>
      <c r="I558" s="600"/>
      <c r="J558" s="600"/>
      <c r="K558" s="600"/>
      <c r="L558" s="592"/>
      <c r="M558" s="592"/>
      <c r="N558" s="592"/>
      <c r="O558" s="592"/>
      <c r="P558" s="591"/>
      <c r="Q558" s="592"/>
      <c r="R558" s="592"/>
      <c r="S558" s="592"/>
      <c r="T558" s="592"/>
      <c r="U558" s="591"/>
      <c r="V558" s="598"/>
      <c r="W558" s="592"/>
      <c r="X558" s="592"/>
      <c r="Y558" s="592"/>
      <c r="Z558" s="592"/>
      <c r="AA558" s="592"/>
      <c r="AB558" s="601"/>
      <c r="AC558" s="601"/>
      <c r="AD558" s="602"/>
      <c r="AE558" s="601"/>
      <c r="AF558" s="601"/>
      <c r="AG558" s="605"/>
      <c r="AH558" s="605"/>
      <c r="AI558" s="605"/>
      <c r="AJ558" s="605"/>
      <c r="AK558" s="656"/>
      <c r="AL558" s="605"/>
      <c r="AM558" s="605"/>
      <c r="AN558" s="605"/>
      <c r="AO558" s="605"/>
      <c r="AP558" s="605"/>
      <c r="AQ558" s="605"/>
      <c r="AR558" s="605"/>
      <c r="AS558" s="605"/>
      <c r="AT558" s="645"/>
      <c r="AU558" s="645"/>
      <c r="AV558" s="605"/>
      <c r="AW558" s="673"/>
      <c r="AX558" s="605"/>
      <c r="AY558" s="605"/>
      <c r="AZ558" s="645"/>
      <c r="BA558" s="645"/>
      <c r="BB558" s="605"/>
    </row>
    <row r="559" spans="1:54" ht="29.1" customHeight="1" thickBot="1" x14ac:dyDescent="0.3">
      <c r="A559" s="597"/>
      <c r="B559" s="592"/>
      <c r="C559" s="598"/>
      <c r="D559" s="592"/>
      <c r="E559" s="598"/>
      <c r="F559" s="591"/>
      <c r="G559" s="591"/>
      <c r="H559" s="599"/>
      <c r="I559" s="600"/>
      <c r="J559" s="600"/>
      <c r="K559" s="600"/>
      <c r="L559" s="592"/>
      <c r="M559" s="592"/>
      <c r="N559" s="592"/>
      <c r="O559" s="592"/>
      <c r="P559" s="591"/>
      <c r="Q559" s="592"/>
      <c r="R559" s="592"/>
      <c r="S559" s="592"/>
      <c r="T559" s="592"/>
      <c r="U559" s="591"/>
      <c r="V559" s="598"/>
      <c r="W559" s="592"/>
      <c r="X559" s="592"/>
      <c r="Y559" s="592"/>
      <c r="Z559" s="592"/>
      <c r="AA559" s="592"/>
      <c r="AB559" s="601"/>
      <c r="AC559" s="601"/>
      <c r="AD559" s="602"/>
      <c r="AE559" s="601"/>
      <c r="AF559" s="601"/>
      <c r="AG559" s="605"/>
      <c r="AH559" s="605"/>
      <c r="AI559" s="605"/>
      <c r="AJ559" s="605"/>
      <c r="AK559" s="656"/>
      <c r="AL559" s="605"/>
      <c r="AM559" s="605"/>
      <c r="AN559" s="605"/>
      <c r="AO559" s="605"/>
      <c r="AP559" s="605"/>
      <c r="AQ559" s="605"/>
      <c r="AR559" s="605"/>
      <c r="AS559" s="605"/>
      <c r="AT559" s="645"/>
      <c r="AU559" s="645"/>
      <c r="AV559" s="605"/>
      <c r="AW559" s="673"/>
      <c r="AX559" s="605"/>
      <c r="AY559" s="605"/>
      <c r="AZ559" s="645"/>
      <c r="BA559" s="645"/>
      <c r="BB559" s="605"/>
    </row>
    <row r="560" spans="1:54" ht="29.1" customHeight="1" thickBot="1" x14ac:dyDescent="0.3">
      <c r="A560" s="597"/>
      <c r="B560" s="592"/>
      <c r="C560" s="598"/>
      <c r="D560" s="592"/>
      <c r="E560" s="598"/>
      <c r="F560" s="591"/>
      <c r="G560" s="591"/>
      <c r="H560" s="599"/>
      <c r="I560" s="600"/>
      <c r="J560" s="600"/>
      <c r="K560" s="600"/>
      <c r="L560" s="592"/>
      <c r="M560" s="592"/>
      <c r="N560" s="592"/>
      <c r="O560" s="592"/>
      <c r="P560" s="591"/>
      <c r="Q560" s="592"/>
      <c r="R560" s="592"/>
      <c r="S560" s="592"/>
      <c r="T560" s="592"/>
      <c r="U560" s="591"/>
      <c r="V560" s="598"/>
      <c r="W560" s="592"/>
      <c r="X560" s="592"/>
      <c r="Y560" s="592"/>
      <c r="Z560" s="592"/>
      <c r="AA560" s="592"/>
      <c r="AB560" s="601"/>
      <c r="AC560" s="601"/>
      <c r="AD560" s="602"/>
      <c r="AE560" s="601"/>
      <c r="AF560" s="601"/>
      <c r="AG560" s="605"/>
      <c r="AH560" s="605"/>
      <c r="AI560" s="605"/>
      <c r="AJ560" s="605"/>
      <c r="AK560" s="656"/>
      <c r="AL560" s="605"/>
      <c r="AM560" s="605"/>
      <c r="AN560" s="605"/>
      <c r="AO560" s="605"/>
      <c r="AP560" s="605"/>
      <c r="AQ560" s="605"/>
      <c r="AR560" s="605"/>
      <c r="AS560" s="605"/>
      <c r="AT560" s="645"/>
      <c r="AU560" s="645"/>
      <c r="AV560" s="605"/>
      <c r="AW560" s="673"/>
      <c r="AX560" s="605"/>
      <c r="AY560" s="605"/>
      <c r="AZ560" s="645"/>
      <c r="BA560" s="645"/>
      <c r="BB560" s="605"/>
    </row>
    <row r="561" spans="1:54" ht="29.1" customHeight="1" thickBot="1" x14ac:dyDescent="0.3">
      <c r="A561" s="597"/>
      <c r="B561" s="592"/>
      <c r="C561" s="598"/>
      <c r="D561" s="592"/>
      <c r="E561" s="598"/>
      <c r="F561" s="591"/>
      <c r="G561" s="591"/>
      <c r="H561" s="599"/>
      <c r="I561" s="600"/>
      <c r="J561" s="600"/>
      <c r="K561" s="600"/>
      <c r="L561" s="592"/>
      <c r="M561" s="592"/>
      <c r="N561" s="592"/>
      <c r="O561" s="592"/>
      <c r="P561" s="591"/>
      <c r="Q561" s="592"/>
      <c r="R561" s="592"/>
      <c r="S561" s="592"/>
      <c r="T561" s="592"/>
      <c r="U561" s="591"/>
      <c r="V561" s="598"/>
      <c r="W561" s="592"/>
      <c r="X561" s="592"/>
      <c r="Y561" s="592"/>
      <c r="Z561" s="592"/>
      <c r="AA561" s="592"/>
      <c r="AB561" s="601"/>
      <c r="AC561" s="601"/>
      <c r="AD561" s="602"/>
      <c r="AE561" s="601"/>
      <c r="AF561" s="601"/>
      <c r="AG561" s="605"/>
      <c r="AH561" s="605"/>
      <c r="AI561" s="605"/>
      <c r="AJ561" s="605"/>
      <c r="AK561" s="656"/>
      <c r="AL561" s="605"/>
      <c r="AM561" s="605"/>
      <c r="AN561" s="605"/>
      <c r="AO561" s="605"/>
      <c r="AP561" s="605"/>
      <c r="AQ561" s="605"/>
      <c r="AR561" s="605"/>
      <c r="AS561" s="605"/>
      <c r="AT561" s="645"/>
      <c r="AU561" s="645"/>
      <c r="AV561" s="605"/>
      <c r="AW561" s="673"/>
      <c r="AX561" s="605"/>
      <c r="AY561" s="605"/>
      <c r="AZ561" s="645"/>
      <c r="BA561" s="645"/>
      <c r="BB561" s="605"/>
    </row>
    <row r="562" spans="1:54" ht="29.1" customHeight="1" thickBot="1" x14ac:dyDescent="0.3">
      <c r="A562" s="597"/>
      <c r="B562" s="592"/>
      <c r="C562" s="598"/>
      <c r="D562" s="592"/>
      <c r="E562" s="598"/>
      <c r="F562" s="591"/>
      <c r="G562" s="591"/>
      <c r="H562" s="599"/>
      <c r="I562" s="600"/>
      <c r="J562" s="600"/>
      <c r="K562" s="600"/>
      <c r="L562" s="592"/>
      <c r="M562" s="592"/>
      <c r="N562" s="592"/>
      <c r="O562" s="592"/>
      <c r="P562" s="591"/>
      <c r="Q562" s="592"/>
      <c r="R562" s="592"/>
      <c r="S562" s="592"/>
      <c r="T562" s="592"/>
      <c r="U562" s="591"/>
      <c r="V562" s="598"/>
      <c r="W562" s="592"/>
      <c r="X562" s="592"/>
      <c r="Y562" s="592"/>
      <c r="Z562" s="592"/>
      <c r="AA562" s="592"/>
      <c r="AB562" s="601"/>
      <c r="AC562" s="601"/>
      <c r="AD562" s="602"/>
      <c r="AE562" s="601"/>
      <c r="AF562" s="601"/>
      <c r="AG562" s="605"/>
      <c r="AH562" s="605"/>
      <c r="AI562" s="605"/>
      <c r="AJ562" s="605"/>
      <c r="AK562" s="656"/>
      <c r="AL562" s="605"/>
      <c r="AM562" s="605"/>
      <c r="AN562" s="605"/>
      <c r="AO562" s="605"/>
      <c r="AP562" s="605"/>
      <c r="AQ562" s="605"/>
      <c r="AR562" s="605"/>
      <c r="AS562" s="605"/>
      <c r="AT562" s="645"/>
      <c r="AU562" s="645"/>
      <c r="AV562" s="605"/>
      <c r="AW562" s="673"/>
      <c r="AX562" s="605"/>
      <c r="AY562" s="605"/>
      <c r="AZ562" s="645"/>
      <c r="BA562" s="645"/>
      <c r="BB562" s="605"/>
    </row>
    <row r="563" spans="1:54" ht="29.1" customHeight="1" thickBot="1" x14ac:dyDescent="0.3">
      <c r="A563" s="597"/>
      <c r="B563" s="592"/>
      <c r="C563" s="598"/>
      <c r="D563" s="592"/>
      <c r="E563" s="598"/>
      <c r="F563" s="591"/>
      <c r="G563" s="591"/>
      <c r="H563" s="599"/>
      <c r="I563" s="600"/>
      <c r="J563" s="600"/>
      <c r="K563" s="600"/>
      <c r="L563" s="592"/>
      <c r="M563" s="592"/>
      <c r="N563" s="592"/>
      <c r="O563" s="592"/>
      <c r="P563" s="591"/>
      <c r="Q563" s="592"/>
      <c r="R563" s="592"/>
      <c r="S563" s="592"/>
      <c r="T563" s="592"/>
      <c r="U563" s="591"/>
      <c r="V563" s="598"/>
      <c r="W563" s="592"/>
      <c r="X563" s="592"/>
      <c r="Y563" s="592"/>
      <c r="Z563" s="592"/>
      <c r="AA563" s="592"/>
      <c r="AB563" s="601"/>
      <c r="AC563" s="601"/>
      <c r="AD563" s="602"/>
      <c r="AE563" s="601"/>
      <c r="AF563" s="601"/>
      <c r="AG563" s="605"/>
      <c r="AH563" s="605"/>
      <c r="AI563" s="605"/>
      <c r="AJ563" s="605"/>
      <c r="AK563" s="656"/>
      <c r="AL563" s="605"/>
      <c r="AM563" s="605"/>
      <c r="AN563" s="605"/>
      <c r="AO563" s="605"/>
      <c r="AP563" s="605"/>
      <c r="AQ563" s="605"/>
      <c r="AR563" s="605"/>
      <c r="AS563" s="605"/>
      <c r="AT563" s="645"/>
      <c r="AU563" s="645"/>
      <c r="AV563" s="605"/>
      <c r="AW563" s="673"/>
      <c r="AX563" s="605"/>
      <c r="AY563" s="605"/>
      <c r="AZ563" s="645"/>
      <c r="BA563" s="645"/>
      <c r="BB563" s="605"/>
    </row>
    <row r="564" spans="1:54" ht="29.1" customHeight="1" thickBot="1" x14ac:dyDescent="0.3">
      <c r="A564" s="597"/>
      <c r="B564" s="592"/>
      <c r="C564" s="598"/>
      <c r="D564" s="592"/>
      <c r="E564" s="598"/>
      <c r="F564" s="591"/>
      <c r="G564" s="591"/>
      <c r="H564" s="599"/>
      <c r="I564" s="600"/>
      <c r="J564" s="600"/>
      <c r="K564" s="600"/>
      <c r="L564" s="592"/>
      <c r="M564" s="592"/>
      <c r="N564" s="592"/>
      <c r="O564" s="592"/>
      <c r="P564" s="591"/>
      <c r="Q564" s="592"/>
      <c r="R564" s="592"/>
      <c r="S564" s="592"/>
      <c r="T564" s="592"/>
      <c r="U564" s="591"/>
      <c r="V564" s="598"/>
      <c r="W564" s="592"/>
      <c r="X564" s="592"/>
      <c r="Y564" s="592"/>
      <c r="Z564" s="592"/>
      <c r="AA564" s="592"/>
      <c r="AB564" s="601"/>
      <c r="AC564" s="601"/>
      <c r="AD564" s="602"/>
      <c r="AE564" s="601"/>
      <c r="AF564" s="601"/>
      <c r="AG564" s="605"/>
      <c r="AH564" s="605"/>
      <c r="AI564" s="605"/>
      <c r="AJ564" s="605"/>
      <c r="AK564" s="656"/>
      <c r="AL564" s="605"/>
      <c r="AM564" s="605"/>
      <c r="AN564" s="605"/>
      <c r="AO564" s="605"/>
      <c r="AP564" s="605"/>
      <c r="AQ564" s="605"/>
      <c r="AR564" s="605"/>
      <c r="AS564" s="605"/>
      <c r="AT564" s="645"/>
      <c r="AU564" s="645"/>
      <c r="AV564" s="605"/>
      <c r="AW564" s="673"/>
      <c r="AX564" s="605"/>
      <c r="AY564" s="605"/>
      <c r="AZ564" s="645"/>
      <c r="BA564" s="645"/>
      <c r="BB564" s="605"/>
    </row>
    <row r="565" spans="1:54" ht="29.1" customHeight="1" thickBot="1" x14ac:dyDescent="0.3">
      <c r="A565" s="597"/>
      <c r="B565" s="592"/>
      <c r="C565" s="598"/>
      <c r="D565" s="592"/>
      <c r="E565" s="598"/>
      <c r="F565" s="591"/>
      <c r="G565" s="591"/>
      <c r="H565" s="599"/>
      <c r="I565" s="600"/>
      <c r="J565" s="600"/>
      <c r="K565" s="600"/>
      <c r="L565" s="592"/>
      <c r="M565" s="592"/>
      <c r="N565" s="592"/>
      <c r="O565" s="592"/>
      <c r="P565" s="591"/>
      <c r="Q565" s="592"/>
      <c r="R565" s="592"/>
      <c r="S565" s="592"/>
      <c r="T565" s="592"/>
      <c r="U565" s="591"/>
      <c r="V565" s="598"/>
      <c r="W565" s="592"/>
      <c r="X565" s="592"/>
      <c r="Y565" s="592"/>
      <c r="Z565" s="592"/>
      <c r="AA565" s="592"/>
      <c r="AB565" s="601"/>
      <c r="AC565" s="601"/>
      <c r="AD565" s="602"/>
      <c r="AE565" s="601"/>
      <c r="AF565" s="601"/>
      <c r="AG565" s="605"/>
      <c r="AH565" s="605"/>
      <c r="AI565" s="605"/>
      <c r="AJ565" s="605"/>
      <c r="AK565" s="656"/>
      <c r="AL565" s="605"/>
      <c r="AM565" s="605"/>
      <c r="AN565" s="605"/>
      <c r="AO565" s="605"/>
      <c r="AP565" s="605"/>
      <c r="AQ565" s="605"/>
      <c r="AR565" s="605"/>
      <c r="AS565" s="605"/>
      <c r="AT565" s="645"/>
      <c r="AU565" s="645"/>
      <c r="AV565" s="605"/>
      <c r="AW565" s="673"/>
      <c r="AX565" s="605"/>
      <c r="AY565" s="605"/>
      <c r="AZ565" s="645"/>
      <c r="BA565" s="645"/>
      <c r="BB565" s="605"/>
    </row>
    <row r="566" spans="1:54" ht="29.1" customHeight="1" thickBot="1" x14ac:dyDescent="0.3">
      <c r="A566" s="597"/>
      <c r="B566" s="592"/>
      <c r="C566" s="598"/>
      <c r="D566" s="592"/>
      <c r="E566" s="598"/>
      <c r="F566" s="591"/>
      <c r="G566" s="591"/>
      <c r="H566" s="599"/>
      <c r="I566" s="600"/>
      <c r="J566" s="600"/>
      <c r="K566" s="600"/>
      <c r="L566" s="592"/>
      <c r="M566" s="592"/>
      <c r="N566" s="592"/>
      <c r="O566" s="592"/>
      <c r="P566" s="591"/>
      <c r="Q566" s="592"/>
      <c r="R566" s="592"/>
      <c r="S566" s="592"/>
      <c r="T566" s="592"/>
      <c r="U566" s="591"/>
      <c r="V566" s="598"/>
      <c r="W566" s="592"/>
      <c r="X566" s="592"/>
      <c r="Y566" s="592"/>
      <c r="Z566" s="592"/>
      <c r="AA566" s="592"/>
      <c r="AB566" s="601"/>
      <c r="AC566" s="601"/>
      <c r="AD566" s="602"/>
      <c r="AE566" s="601"/>
      <c r="AF566" s="601"/>
      <c r="AG566" s="605"/>
      <c r="AH566" s="605"/>
      <c r="AI566" s="605"/>
      <c r="AJ566" s="605"/>
      <c r="AK566" s="656"/>
      <c r="AL566" s="605"/>
      <c r="AM566" s="605"/>
      <c r="AN566" s="605"/>
      <c r="AO566" s="605"/>
      <c r="AP566" s="605"/>
      <c r="AQ566" s="605"/>
      <c r="AR566" s="605"/>
      <c r="AS566" s="605"/>
      <c r="AT566" s="645"/>
      <c r="AU566" s="645"/>
      <c r="AV566" s="605"/>
      <c r="AW566" s="673"/>
      <c r="AX566" s="605"/>
      <c r="AY566" s="605"/>
      <c r="AZ566" s="645"/>
      <c r="BA566" s="645"/>
      <c r="BB566" s="605"/>
    </row>
    <row r="567" spans="1:54" ht="29.1" customHeight="1" thickBot="1" x14ac:dyDescent="0.3">
      <c r="A567" s="597"/>
      <c r="B567" s="592"/>
      <c r="C567" s="598"/>
      <c r="D567" s="592"/>
      <c r="E567" s="598"/>
      <c r="F567" s="591"/>
      <c r="G567" s="591"/>
      <c r="H567" s="599"/>
      <c r="I567" s="600"/>
      <c r="J567" s="600"/>
      <c r="K567" s="600"/>
      <c r="L567" s="592"/>
      <c r="M567" s="592"/>
      <c r="N567" s="592"/>
      <c r="O567" s="592"/>
      <c r="P567" s="591"/>
      <c r="Q567" s="592"/>
      <c r="R567" s="592"/>
      <c r="S567" s="592"/>
      <c r="T567" s="592"/>
      <c r="U567" s="591"/>
      <c r="V567" s="598"/>
      <c r="W567" s="592"/>
      <c r="X567" s="592"/>
      <c r="Y567" s="592"/>
      <c r="Z567" s="592"/>
      <c r="AA567" s="592"/>
      <c r="AB567" s="601"/>
      <c r="AC567" s="601"/>
      <c r="AD567" s="602"/>
      <c r="AE567" s="601"/>
      <c r="AF567" s="601"/>
      <c r="AG567" s="605"/>
      <c r="AH567" s="605"/>
      <c r="AI567" s="605"/>
      <c r="AJ567" s="605"/>
      <c r="AK567" s="656"/>
      <c r="AL567" s="605"/>
      <c r="AM567" s="605"/>
      <c r="AN567" s="605"/>
      <c r="AO567" s="605"/>
      <c r="AP567" s="605"/>
      <c r="AQ567" s="605"/>
      <c r="AR567" s="605"/>
      <c r="AS567" s="605"/>
      <c r="AT567" s="645"/>
      <c r="AU567" s="645"/>
      <c r="AV567" s="605"/>
      <c r="AW567" s="673"/>
      <c r="AX567" s="605"/>
      <c r="AY567" s="605"/>
      <c r="AZ567" s="645"/>
      <c r="BA567" s="645"/>
      <c r="BB567" s="605"/>
    </row>
    <row r="568" spans="1:54" ht="29.1" customHeight="1" thickBot="1" x14ac:dyDescent="0.3">
      <c r="A568" s="597"/>
      <c r="B568" s="592"/>
      <c r="C568" s="598"/>
      <c r="D568" s="592"/>
      <c r="E568" s="598"/>
      <c r="F568" s="591"/>
      <c r="G568" s="591"/>
      <c r="H568" s="599"/>
      <c r="I568" s="600"/>
      <c r="J568" s="600"/>
      <c r="K568" s="600"/>
      <c r="L568" s="592"/>
      <c r="M568" s="592"/>
      <c r="N568" s="592"/>
      <c r="O568" s="592"/>
      <c r="P568" s="591"/>
      <c r="Q568" s="592"/>
      <c r="R568" s="592"/>
      <c r="S568" s="592"/>
      <c r="T568" s="592"/>
      <c r="U568" s="591"/>
      <c r="V568" s="598"/>
      <c r="W568" s="592"/>
      <c r="X568" s="592"/>
      <c r="Y568" s="592"/>
      <c r="Z568" s="592"/>
      <c r="AA568" s="592"/>
      <c r="AB568" s="601"/>
      <c r="AC568" s="601"/>
      <c r="AD568" s="602"/>
      <c r="AE568" s="601"/>
      <c r="AF568" s="601"/>
      <c r="AG568" s="605"/>
      <c r="AH568" s="605"/>
      <c r="AI568" s="605"/>
      <c r="AJ568" s="605"/>
      <c r="AK568" s="656"/>
      <c r="AL568" s="605"/>
      <c r="AM568" s="605"/>
      <c r="AN568" s="605"/>
      <c r="AO568" s="605"/>
      <c r="AP568" s="605"/>
      <c r="AQ568" s="605"/>
      <c r="AR568" s="605"/>
      <c r="AS568" s="605"/>
      <c r="AT568" s="645"/>
      <c r="AU568" s="645"/>
      <c r="AV568" s="605"/>
      <c r="AW568" s="673"/>
      <c r="AX568" s="605"/>
      <c r="AY568" s="605"/>
      <c r="AZ568" s="645"/>
      <c r="BA568" s="645"/>
      <c r="BB568" s="605"/>
    </row>
    <row r="569" spans="1:54" ht="29.1" customHeight="1" thickBot="1" x14ac:dyDescent="0.3">
      <c r="A569" s="597"/>
      <c r="B569" s="592"/>
      <c r="C569" s="598"/>
      <c r="D569" s="592"/>
      <c r="E569" s="598"/>
      <c r="F569" s="591"/>
      <c r="G569" s="591"/>
      <c r="H569" s="599"/>
      <c r="I569" s="600"/>
      <c r="J569" s="600"/>
      <c r="K569" s="600"/>
      <c r="L569" s="592"/>
      <c r="M569" s="592"/>
      <c r="N569" s="592"/>
      <c r="O569" s="592"/>
      <c r="P569" s="591"/>
      <c r="Q569" s="592"/>
      <c r="R569" s="592"/>
      <c r="S569" s="592"/>
      <c r="T569" s="592"/>
      <c r="U569" s="591"/>
      <c r="V569" s="598"/>
      <c r="W569" s="592"/>
      <c r="X569" s="592"/>
      <c r="Y569" s="592"/>
      <c r="Z569" s="592"/>
      <c r="AA569" s="592"/>
      <c r="AB569" s="601"/>
      <c r="AC569" s="601"/>
      <c r="AD569" s="602"/>
      <c r="AE569" s="601"/>
      <c r="AF569" s="601"/>
      <c r="AG569" s="605"/>
      <c r="AH569" s="605"/>
      <c r="AI569" s="605"/>
      <c r="AJ569" s="605"/>
      <c r="AK569" s="656"/>
      <c r="AL569" s="605"/>
      <c r="AM569" s="605"/>
      <c r="AN569" s="605"/>
      <c r="AO569" s="605"/>
      <c r="AP569" s="605"/>
      <c r="AQ569" s="605"/>
      <c r="AR569" s="605"/>
      <c r="AS569" s="605"/>
      <c r="AT569" s="645"/>
      <c r="AU569" s="645"/>
      <c r="AV569" s="605"/>
      <c r="AW569" s="673"/>
      <c r="AX569" s="605"/>
      <c r="AY569" s="605"/>
      <c r="AZ569" s="645"/>
      <c r="BA569" s="645"/>
      <c r="BB569" s="605"/>
    </row>
    <row r="570" spans="1:54" ht="29.1" customHeight="1" thickBot="1" x14ac:dyDescent="0.3">
      <c r="A570" s="597"/>
      <c r="B570" s="592"/>
      <c r="C570" s="598"/>
      <c r="D570" s="592"/>
      <c r="E570" s="598"/>
      <c r="F570" s="591"/>
      <c r="G570" s="591"/>
      <c r="H570" s="599"/>
      <c r="I570" s="600"/>
      <c r="J570" s="600"/>
      <c r="K570" s="600"/>
      <c r="L570" s="592"/>
      <c r="M570" s="592"/>
      <c r="N570" s="592"/>
      <c r="O570" s="592"/>
      <c r="P570" s="591"/>
      <c r="Q570" s="592"/>
      <c r="R570" s="592"/>
      <c r="S570" s="592"/>
      <c r="T570" s="592"/>
      <c r="U570" s="591"/>
      <c r="V570" s="598"/>
      <c r="W570" s="592"/>
      <c r="X570" s="592"/>
      <c r="Y570" s="592"/>
      <c r="Z570" s="592"/>
      <c r="AA570" s="592"/>
      <c r="AB570" s="601"/>
      <c r="AC570" s="601"/>
      <c r="AD570" s="602"/>
      <c r="AE570" s="601"/>
      <c r="AF570" s="601"/>
      <c r="AG570" s="605"/>
      <c r="AH570" s="605"/>
      <c r="AI570" s="605"/>
      <c r="AJ570" s="605"/>
      <c r="AK570" s="656"/>
      <c r="AL570" s="605"/>
      <c r="AM570" s="605"/>
      <c r="AN570" s="605"/>
      <c r="AO570" s="605"/>
      <c r="AP570" s="605"/>
      <c r="AQ570" s="605"/>
      <c r="AR570" s="605"/>
      <c r="AS570" s="605"/>
      <c r="AT570" s="645"/>
      <c r="AU570" s="645"/>
      <c r="AV570" s="605"/>
      <c r="AW570" s="673"/>
      <c r="AX570" s="605"/>
      <c r="AY570" s="605"/>
      <c r="AZ570" s="645"/>
      <c r="BA570" s="645"/>
      <c r="BB570" s="605"/>
    </row>
    <row r="571" spans="1:54" ht="29.1" customHeight="1" thickBot="1" x14ac:dyDescent="0.3">
      <c r="A571" s="597"/>
      <c r="B571" s="592"/>
      <c r="C571" s="598"/>
      <c r="D571" s="592"/>
      <c r="E571" s="598"/>
      <c r="F571" s="591"/>
      <c r="G571" s="591"/>
      <c r="H571" s="599"/>
      <c r="I571" s="600"/>
      <c r="J571" s="600"/>
      <c r="K571" s="600"/>
      <c r="L571" s="592"/>
      <c r="M571" s="592"/>
      <c r="N571" s="592"/>
      <c r="O571" s="592"/>
      <c r="P571" s="591"/>
      <c r="Q571" s="592"/>
      <c r="R571" s="592"/>
      <c r="S571" s="592"/>
      <c r="T571" s="592"/>
      <c r="U571" s="591"/>
      <c r="V571" s="598"/>
      <c r="W571" s="592"/>
      <c r="X571" s="592"/>
      <c r="Y571" s="592"/>
      <c r="Z571" s="592"/>
      <c r="AA571" s="592"/>
      <c r="AB571" s="601"/>
      <c r="AC571" s="601"/>
      <c r="AD571" s="602"/>
      <c r="AE571" s="601"/>
      <c r="AF571" s="601"/>
      <c r="AG571" s="605"/>
      <c r="AH571" s="605"/>
      <c r="AI571" s="605"/>
      <c r="AJ571" s="605"/>
      <c r="AK571" s="656"/>
      <c r="AL571" s="605"/>
      <c r="AM571" s="605"/>
      <c r="AN571" s="605"/>
      <c r="AO571" s="605"/>
      <c r="AP571" s="605"/>
      <c r="AQ571" s="605"/>
      <c r="AR571" s="605"/>
      <c r="AS571" s="605"/>
      <c r="AT571" s="645"/>
      <c r="AU571" s="645"/>
      <c r="AV571" s="605"/>
      <c r="AW571" s="673"/>
      <c r="AX571" s="605"/>
      <c r="AY571" s="605"/>
      <c r="AZ571" s="645"/>
      <c r="BA571" s="645"/>
      <c r="BB571" s="605"/>
    </row>
    <row r="572" spans="1:54" ht="29.1" customHeight="1" thickBot="1" x14ac:dyDescent="0.3">
      <c r="A572" s="597"/>
      <c r="B572" s="592"/>
      <c r="C572" s="598"/>
      <c r="D572" s="592"/>
      <c r="E572" s="598"/>
      <c r="F572" s="591"/>
      <c r="G572" s="591"/>
      <c r="H572" s="599"/>
      <c r="I572" s="600"/>
      <c r="J572" s="600"/>
      <c r="K572" s="600"/>
      <c r="L572" s="592"/>
      <c r="M572" s="592"/>
      <c r="N572" s="592"/>
      <c r="O572" s="592"/>
      <c r="P572" s="591"/>
      <c r="Q572" s="592"/>
      <c r="R572" s="592"/>
      <c r="S572" s="592"/>
      <c r="T572" s="592"/>
      <c r="U572" s="591"/>
      <c r="V572" s="598"/>
      <c r="W572" s="592"/>
      <c r="X572" s="592"/>
      <c r="Y572" s="592"/>
      <c r="Z572" s="592"/>
      <c r="AA572" s="592"/>
      <c r="AB572" s="601"/>
      <c r="AC572" s="601"/>
      <c r="AD572" s="602"/>
      <c r="AE572" s="601"/>
      <c r="AF572" s="601"/>
      <c r="AG572" s="605"/>
      <c r="AH572" s="605"/>
      <c r="AI572" s="605"/>
      <c r="AJ572" s="605"/>
      <c r="AK572" s="656"/>
      <c r="AL572" s="605"/>
      <c r="AM572" s="605"/>
      <c r="AN572" s="605"/>
      <c r="AO572" s="605"/>
      <c r="AP572" s="605"/>
      <c r="AQ572" s="605"/>
      <c r="AR572" s="605"/>
      <c r="AS572" s="605"/>
      <c r="AT572" s="645"/>
      <c r="AU572" s="645"/>
      <c r="AV572" s="605"/>
      <c r="AW572" s="673"/>
      <c r="AX572" s="605"/>
      <c r="AY572" s="605"/>
      <c r="AZ572" s="645"/>
      <c r="BA572" s="645"/>
      <c r="BB572" s="605"/>
    </row>
    <row r="573" spans="1:54" ht="29.1" customHeight="1" thickBot="1" x14ac:dyDescent="0.3">
      <c r="A573" s="597"/>
      <c r="B573" s="592"/>
      <c r="C573" s="598"/>
      <c r="D573" s="592"/>
      <c r="E573" s="598"/>
      <c r="F573" s="591"/>
      <c r="G573" s="591"/>
      <c r="H573" s="599"/>
      <c r="I573" s="600"/>
      <c r="J573" s="600"/>
      <c r="K573" s="600"/>
      <c r="L573" s="592"/>
      <c r="M573" s="592"/>
      <c r="N573" s="592"/>
      <c r="O573" s="592"/>
      <c r="P573" s="591"/>
      <c r="Q573" s="592"/>
      <c r="R573" s="592"/>
      <c r="S573" s="592"/>
      <c r="T573" s="592"/>
      <c r="U573" s="591"/>
      <c r="V573" s="598"/>
      <c r="W573" s="592"/>
      <c r="X573" s="592"/>
      <c r="Y573" s="592"/>
      <c r="Z573" s="592"/>
      <c r="AA573" s="592"/>
      <c r="AB573" s="601"/>
      <c r="AC573" s="601"/>
      <c r="AD573" s="602"/>
      <c r="AE573" s="601"/>
      <c r="AF573" s="601"/>
      <c r="AG573" s="605"/>
      <c r="AH573" s="605"/>
      <c r="AI573" s="605"/>
      <c r="AJ573" s="605"/>
      <c r="AK573" s="656"/>
      <c r="AL573" s="605"/>
      <c r="AM573" s="605"/>
      <c r="AN573" s="605"/>
      <c r="AO573" s="605"/>
      <c r="AP573" s="605"/>
      <c r="AQ573" s="605"/>
      <c r="AR573" s="605"/>
      <c r="AS573" s="605"/>
      <c r="AT573" s="645"/>
      <c r="AU573" s="645"/>
      <c r="AV573" s="605"/>
      <c r="AW573" s="673"/>
      <c r="AX573" s="605"/>
      <c r="AY573" s="605"/>
      <c r="AZ573" s="645"/>
      <c r="BA573" s="645"/>
      <c r="BB573" s="605"/>
    </row>
    <row r="574" spans="1:54" ht="29.1" customHeight="1" thickBot="1" x14ac:dyDescent="0.3">
      <c r="A574" s="597"/>
      <c r="B574" s="592"/>
      <c r="C574" s="598"/>
      <c r="D574" s="592"/>
      <c r="E574" s="598"/>
      <c r="F574" s="591"/>
      <c r="G574" s="591"/>
      <c r="H574" s="599"/>
      <c r="I574" s="600"/>
      <c r="J574" s="600"/>
      <c r="K574" s="600"/>
      <c r="L574" s="592"/>
      <c r="M574" s="592"/>
      <c r="N574" s="592"/>
      <c r="O574" s="592"/>
      <c r="P574" s="591"/>
      <c r="Q574" s="592"/>
      <c r="R574" s="592"/>
      <c r="S574" s="592"/>
      <c r="T574" s="592"/>
      <c r="U574" s="591"/>
      <c r="V574" s="598"/>
      <c r="W574" s="592"/>
      <c r="X574" s="592"/>
      <c r="Y574" s="592"/>
      <c r="Z574" s="592"/>
      <c r="AA574" s="592"/>
      <c r="AB574" s="601"/>
      <c r="AC574" s="601"/>
      <c r="AD574" s="602"/>
      <c r="AE574" s="601"/>
      <c r="AF574" s="601"/>
      <c r="AG574" s="605"/>
      <c r="AH574" s="605"/>
      <c r="AI574" s="605"/>
      <c r="AJ574" s="605"/>
      <c r="AK574" s="656"/>
      <c r="AL574" s="605"/>
      <c r="AM574" s="605"/>
      <c r="AN574" s="605"/>
      <c r="AO574" s="605"/>
      <c r="AP574" s="605"/>
      <c r="AQ574" s="605"/>
      <c r="AR574" s="605"/>
      <c r="AS574" s="605"/>
      <c r="AT574" s="645"/>
      <c r="AU574" s="645"/>
      <c r="AV574" s="605"/>
      <c r="AW574" s="673"/>
      <c r="AX574" s="605"/>
      <c r="AY574" s="605"/>
      <c r="AZ574" s="645"/>
      <c r="BA574" s="645"/>
      <c r="BB574" s="605"/>
    </row>
    <row r="575" spans="1:54" ht="29.1" customHeight="1" thickBot="1" x14ac:dyDescent="0.3">
      <c r="A575" s="597"/>
      <c r="B575" s="592"/>
      <c r="C575" s="598"/>
      <c r="D575" s="592"/>
      <c r="E575" s="598"/>
      <c r="F575" s="591"/>
      <c r="G575" s="591"/>
      <c r="H575" s="599"/>
      <c r="I575" s="600"/>
      <c r="J575" s="600"/>
      <c r="K575" s="600"/>
      <c r="L575" s="592"/>
      <c r="M575" s="592"/>
      <c r="N575" s="592"/>
      <c r="O575" s="592"/>
      <c r="P575" s="591"/>
      <c r="Q575" s="592"/>
      <c r="R575" s="592"/>
      <c r="S575" s="592"/>
      <c r="T575" s="592"/>
      <c r="U575" s="591"/>
      <c r="V575" s="598"/>
      <c r="W575" s="592"/>
      <c r="X575" s="592"/>
      <c r="Y575" s="592"/>
      <c r="Z575" s="592"/>
      <c r="AA575" s="592"/>
      <c r="AB575" s="601"/>
      <c r="AC575" s="601"/>
      <c r="AD575" s="602"/>
      <c r="AE575" s="601"/>
      <c r="AF575" s="601"/>
      <c r="AG575" s="605"/>
      <c r="AH575" s="605"/>
      <c r="AI575" s="605"/>
      <c r="AJ575" s="605"/>
      <c r="AK575" s="656"/>
      <c r="AL575" s="605"/>
      <c r="AM575" s="605"/>
      <c r="AN575" s="605"/>
      <c r="AO575" s="605"/>
      <c r="AP575" s="605"/>
      <c r="AQ575" s="605"/>
      <c r="AR575" s="605"/>
      <c r="AS575" s="605"/>
      <c r="AT575" s="645"/>
      <c r="AU575" s="645"/>
      <c r="AV575" s="605"/>
      <c r="AW575" s="673"/>
      <c r="AX575" s="605"/>
      <c r="AY575" s="605"/>
      <c r="AZ575" s="645"/>
      <c r="BA575" s="645"/>
      <c r="BB575" s="605"/>
    </row>
    <row r="576" spans="1:54" ht="29.1" customHeight="1" thickBot="1" x14ac:dyDescent="0.3">
      <c r="A576" s="597"/>
      <c r="B576" s="592"/>
      <c r="C576" s="598"/>
      <c r="D576" s="592"/>
      <c r="E576" s="598"/>
      <c r="F576" s="591"/>
      <c r="G576" s="591"/>
      <c r="H576" s="599"/>
      <c r="I576" s="600"/>
      <c r="J576" s="600"/>
      <c r="K576" s="600"/>
      <c r="L576" s="592"/>
      <c r="M576" s="592"/>
      <c r="N576" s="592"/>
      <c r="O576" s="592"/>
      <c r="P576" s="591"/>
      <c r="Q576" s="592"/>
      <c r="R576" s="592"/>
      <c r="S576" s="592"/>
      <c r="T576" s="592"/>
      <c r="U576" s="591"/>
      <c r="V576" s="598"/>
      <c r="W576" s="592"/>
      <c r="X576" s="592"/>
      <c r="Y576" s="592"/>
      <c r="Z576" s="592"/>
      <c r="AA576" s="592"/>
      <c r="AB576" s="601"/>
      <c r="AC576" s="601"/>
      <c r="AD576" s="602"/>
      <c r="AE576" s="601"/>
      <c r="AF576" s="601"/>
      <c r="AG576" s="605"/>
      <c r="AH576" s="605"/>
      <c r="AI576" s="605"/>
      <c r="AJ576" s="605"/>
      <c r="AK576" s="656"/>
      <c r="AL576" s="605"/>
      <c r="AM576" s="605"/>
      <c r="AN576" s="605"/>
      <c r="AO576" s="605"/>
      <c r="AP576" s="605"/>
      <c r="AQ576" s="605"/>
      <c r="AR576" s="605"/>
      <c r="AS576" s="605"/>
      <c r="AT576" s="645"/>
      <c r="AU576" s="645"/>
      <c r="AV576" s="605"/>
      <c r="AW576" s="673"/>
      <c r="AX576" s="605"/>
      <c r="AY576" s="605"/>
      <c r="AZ576" s="645"/>
      <c r="BA576" s="645"/>
      <c r="BB576" s="605"/>
    </row>
    <row r="577" spans="1:54" ht="29.1" customHeight="1" thickBot="1" x14ac:dyDescent="0.3">
      <c r="A577" s="597"/>
      <c r="B577" s="592"/>
      <c r="C577" s="598"/>
      <c r="D577" s="592"/>
      <c r="E577" s="598"/>
      <c r="F577" s="591"/>
      <c r="G577" s="591"/>
      <c r="H577" s="599"/>
      <c r="I577" s="600"/>
      <c r="J577" s="600"/>
      <c r="K577" s="600"/>
      <c r="L577" s="592"/>
      <c r="M577" s="592"/>
      <c r="N577" s="592"/>
      <c r="O577" s="592"/>
      <c r="P577" s="591"/>
      <c r="Q577" s="592"/>
      <c r="R577" s="592"/>
      <c r="S577" s="592"/>
      <c r="T577" s="592"/>
      <c r="U577" s="591"/>
      <c r="V577" s="598"/>
      <c r="W577" s="592"/>
      <c r="X577" s="592"/>
      <c r="Y577" s="592"/>
      <c r="Z577" s="592"/>
      <c r="AA577" s="592"/>
      <c r="AB577" s="601"/>
      <c r="AC577" s="601"/>
      <c r="AD577" s="602"/>
      <c r="AE577" s="601"/>
      <c r="AF577" s="601"/>
      <c r="AG577" s="605"/>
      <c r="AH577" s="605"/>
      <c r="AI577" s="605"/>
      <c r="AJ577" s="605"/>
      <c r="AK577" s="656"/>
      <c r="AL577" s="605"/>
      <c r="AM577" s="605"/>
      <c r="AN577" s="605"/>
      <c r="AO577" s="605"/>
      <c r="AP577" s="605"/>
      <c r="AQ577" s="605"/>
      <c r="AR577" s="605"/>
      <c r="AS577" s="605"/>
      <c r="AT577" s="645"/>
      <c r="AU577" s="645"/>
      <c r="AV577" s="605"/>
      <c r="AW577" s="673"/>
      <c r="AX577" s="605"/>
      <c r="AY577" s="605"/>
      <c r="AZ577" s="645"/>
      <c r="BA577" s="645"/>
      <c r="BB577" s="605"/>
    </row>
    <row r="578" spans="1:54" ht="29.1" customHeight="1" thickBot="1" x14ac:dyDescent="0.3">
      <c r="A578" s="597"/>
      <c r="B578" s="592"/>
      <c r="C578" s="598"/>
      <c r="D578" s="592"/>
      <c r="E578" s="598"/>
      <c r="F578" s="591"/>
      <c r="G578" s="591"/>
      <c r="H578" s="599"/>
      <c r="I578" s="600"/>
      <c r="J578" s="600"/>
      <c r="K578" s="600"/>
      <c r="L578" s="592"/>
      <c r="M578" s="592"/>
      <c r="N578" s="592"/>
      <c r="O578" s="592"/>
      <c r="P578" s="591"/>
      <c r="Q578" s="592"/>
      <c r="R578" s="592"/>
      <c r="S578" s="592"/>
      <c r="T578" s="592"/>
      <c r="U578" s="591"/>
      <c r="V578" s="598"/>
      <c r="W578" s="592"/>
      <c r="X578" s="592"/>
      <c r="Y578" s="592"/>
      <c r="Z578" s="592"/>
      <c r="AA578" s="592"/>
      <c r="AB578" s="601"/>
      <c r="AC578" s="601"/>
      <c r="AD578" s="602"/>
      <c r="AE578" s="601"/>
      <c r="AF578" s="601"/>
      <c r="AG578" s="605"/>
      <c r="AH578" s="605"/>
      <c r="AI578" s="605"/>
      <c r="AJ578" s="605"/>
      <c r="AK578" s="656"/>
      <c r="AL578" s="605"/>
      <c r="AM578" s="605"/>
      <c r="AN578" s="605"/>
      <c r="AO578" s="605"/>
      <c r="AP578" s="605"/>
      <c r="AQ578" s="605"/>
      <c r="AR578" s="605"/>
      <c r="AS578" s="605"/>
      <c r="AT578" s="645"/>
      <c r="AU578" s="645"/>
      <c r="AV578" s="605"/>
      <c r="AW578" s="673"/>
      <c r="AX578" s="605"/>
      <c r="AY578" s="605"/>
      <c r="AZ578" s="645"/>
      <c r="BA578" s="645"/>
      <c r="BB578" s="605"/>
    </row>
    <row r="579" spans="1:54" ht="29.1" customHeight="1" thickBot="1" x14ac:dyDescent="0.3">
      <c r="A579" s="597"/>
      <c r="B579" s="592"/>
      <c r="C579" s="598"/>
      <c r="D579" s="592"/>
      <c r="E579" s="598"/>
      <c r="F579" s="591"/>
      <c r="G579" s="591"/>
      <c r="H579" s="599"/>
      <c r="I579" s="600"/>
      <c r="J579" s="600"/>
      <c r="K579" s="600"/>
      <c r="L579" s="592"/>
      <c r="M579" s="592"/>
      <c r="N579" s="592"/>
      <c r="O579" s="592"/>
      <c r="P579" s="591"/>
      <c r="Q579" s="592"/>
      <c r="R579" s="592"/>
      <c r="S579" s="592"/>
      <c r="T579" s="592"/>
      <c r="U579" s="591"/>
      <c r="V579" s="598"/>
      <c r="W579" s="592"/>
      <c r="X579" s="592"/>
      <c r="Y579" s="592"/>
      <c r="Z579" s="592"/>
      <c r="AA579" s="592"/>
      <c r="AB579" s="601"/>
      <c r="AC579" s="601"/>
      <c r="AD579" s="602"/>
      <c r="AE579" s="601"/>
      <c r="AF579" s="601"/>
      <c r="AG579" s="605"/>
      <c r="AH579" s="605"/>
      <c r="AI579" s="605"/>
      <c r="AJ579" s="605"/>
      <c r="AK579" s="656"/>
      <c r="AL579" s="605"/>
      <c r="AM579" s="605"/>
      <c r="AN579" s="605"/>
      <c r="AO579" s="605"/>
      <c r="AP579" s="605"/>
      <c r="AQ579" s="605"/>
      <c r="AR579" s="605"/>
      <c r="AS579" s="605"/>
      <c r="AT579" s="645"/>
      <c r="AU579" s="645"/>
      <c r="AV579" s="605"/>
      <c r="AW579" s="673"/>
      <c r="AX579" s="605"/>
      <c r="AY579" s="605"/>
      <c r="AZ579" s="645"/>
      <c r="BA579" s="645"/>
      <c r="BB579" s="605"/>
    </row>
    <row r="580" spans="1:54" ht="29.1" customHeight="1" thickBot="1" x14ac:dyDescent="0.3">
      <c r="A580" s="597"/>
      <c r="B580" s="592"/>
      <c r="C580" s="598"/>
      <c r="D580" s="592"/>
      <c r="E580" s="598"/>
      <c r="F580" s="591"/>
      <c r="G580" s="591"/>
      <c r="H580" s="599"/>
      <c r="I580" s="600"/>
      <c r="J580" s="600"/>
      <c r="K580" s="600"/>
      <c r="L580" s="592"/>
      <c r="M580" s="592"/>
      <c r="N580" s="592"/>
      <c r="O580" s="592"/>
      <c r="P580" s="591"/>
      <c r="Q580" s="592"/>
      <c r="R580" s="592"/>
      <c r="S580" s="592"/>
      <c r="T580" s="592"/>
      <c r="U580" s="591"/>
      <c r="V580" s="598"/>
      <c r="W580" s="592"/>
      <c r="X580" s="592"/>
      <c r="Y580" s="592"/>
      <c r="Z580" s="592"/>
      <c r="AA580" s="592"/>
      <c r="AB580" s="601"/>
      <c r="AC580" s="601"/>
      <c r="AD580" s="602"/>
      <c r="AE580" s="601"/>
      <c r="AF580" s="601"/>
      <c r="AG580" s="605"/>
      <c r="AH580" s="605"/>
      <c r="AI580" s="605"/>
      <c r="AJ580" s="605"/>
      <c r="AK580" s="656"/>
      <c r="AL580" s="605"/>
      <c r="AM580" s="605"/>
      <c r="AN580" s="605"/>
      <c r="AO580" s="605"/>
      <c r="AP580" s="605"/>
      <c r="AQ580" s="605"/>
      <c r="AR580" s="605"/>
      <c r="AS580" s="605"/>
      <c r="AT580" s="645"/>
      <c r="AU580" s="645"/>
      <c r="AV580" s="605"/>
      <c r="AW580" s="673"/>
      <c r="AX580" s="605"/>
      <c r="AY580" s="605"/>
      <c r="AZ580" s="645"/>
      <c r="BA580" s="645"/>
      <c r="BB580" s="605"/>
    </row>
    <row r="581" spans="1:54" ht="29.1" customHeight="1" thickBot="1" x14ac:dyDescent="0.3">
      <c r="A581" s="597"/>
      <c r="B581" s="592"/>
      <c r="C581" s="598"/>
      <c r="D581" s="592"/>
      <c r="E581" s="598"/>
      <c r="F581" s="591"/>
      <c r="G581" s="591"/>
      <c r="H581" s="599"/>
      <c r="I581" s="600"/>
      <c r="J581" s="600"/>
      <c r="K581" s="600"/>
      <c r="L581" s="592"/>
      <c r="M581" s="592"/>
      <c r="N581" s="592"/>
      <c r="O581" s="592"/>
      <c r="P581" s="591"/>
      <c r="Q581" s="592"/>
      <c r="R581" s="592"/>
      <c r="S581" s="592"/>
      <c r="T581" s="592"/>
      <c r="U581" s="591"/>
      <c r="V581" s="598"/>
      <c r="W581" s="592"/>
      <c r="X581" s="592"/>
      <c r="Y581" s="592"/>
      <c r="Z581" s="592"/>
      <c r="AA581" s="592"/>
      <c r="AB581" s="601"/>
      <c r="AC581" s="601"/>
      <c r="AD581" s="602"/>
      <c r="AE581" s="601"/>
      <c r="AF581" s="601"/>
      <c r="AG581" s="605"/>
      <c r="AH581" s="605"/>
      <c r="AI581" s="605"/>
      <c r="AJ581" s="605"/>
      <c r="AK581" s="656"/>
      <c r="AL581" s="605"/>
      <c r="AM581" s="605"/>
      <c r="AN581" s="605"/>
      <c r="AO581" s="605"/>
      <c r="AP581" s="605"/>
      <c r="AQ581" s="605"/>
      <c r="AR581" s="605"/>
      <c r="AS581" s="605"/>
      <c r="AT581" s="645"/>
      <c r="AU581" s="645"/>
      <c r="AV581" s="605"/>
      <c r="AW581" s="673"/>
      <c r="AX581" s="605"/>
      <c r="AY581" s="605"/>
      <c r="AZ581" s="645"/>
      <c r="BA581" s="645"/>
      <c r="BB581" s="605"/>
    </row>
    <row r="582" spans="1:54" ht="29.1" customHeight="1" thickBot="1" x14ac:dyDescent="0.3">
      <c r="A582" s="597"/>
      <c r="B582" s="592"/>
      <c r="C582" s="598"/>
      <c r="D582" s="592"/>
      <c r="E582" s="598"/>
      <c r="F582" s="591"/>
      <c r="G582" s="591"/>
      <c r="H582" s="599"/>
      <c r="I582" s="600"/>
      <c r="J582" s="600"/>
      <c r="K582" s="600"/>
      <c r="L582" s="592"/>
      <c r="M582" s="592"/>
      <c r="N582" s="592"/>
      <c r="O582" s="592"/>
      <c r="P582" s="591"/>
      <c r="Q582" s="592"/>
      <c r="R582" s="592"/>
      <c r="S582" s="592"/>
      <c r="T582" s="592"/>
      <c r="U582" s="591"/>
      <c r="V582" s="598"/>
      <c r="W582" s="592"/>
      <c r="X582" s="592"/>
      <c r="Y582" s="592"/>
      <c r="Z582" s="592"/>
      <c r="AA582" s="592"/>
      <c r="AB582" s="601"/>
      <c r="AC582" s="601"/>
      <c r="AD582" s="602"/>
      <c r="AE582" s="601"/>
      <c r="AF582" s="601"/>
      <c r="AG582" s="605"/>
      <c r="AH582" s="605"/>
      <c r="AI582" s="605"/>
      <c r="AJ582" s="605"/>
      <c r="AK582" s="656"/>
      <c r="AL582" s="605"/>
      <c r="AM582" s="605"/>
      <c r="AN582" s="605"/>
      <c r="AO582" s="605"/>
      <c r="AP582" s="605"/>
      <c r="AQ582" s="605"/>
      <c r="AR582" s="605"/>
      <c r="AS582" s="605"/>
      <c r="AT582" s="645"/>
      <c r="AU582" s="645"/>
      <c r="AV582" s="605"/>
      <c r="AW582" s="673"/>
      <c r="AX582" s="605"/>
      <c r="AY582" s="605"/>
      <c r="AZ582" s="645"/>
      <c r="BA582" s="645"/>
      <c r="BB582" s="605"/>
    </row>
    <row r="583" spans="1:54" ht="29.1" customHeight="1" thickBot="1" x14ac:dyDescent="0.3">
      <c r="A583" s="597"/>
      <c r="B583" s="592"/>
      <c r="C583" s="598"/>
      <c r="D583" s="592"/>
      <c r="E583" s="598"/>
      <c r="F583" s="591"/>
      <c r="G583" s="591"/>
      <c r="H583" s="599"/>
      <c r="I583" s="600"/>
      <c r="J583" s="600"/>
      <c r="K583" s="600"/>
      <c r="L583" s="592"/>
      <c r="M583" s="592"/>
      <c r="N583" s="592"/>
      <c r="O583" s="592"/>
      <c r="P583" s="591"/>
      <c r="Q583" s="592"/>
      <c r="R583" s="592"/>
      <c r="S583" s="592"/>
      <c r="T583" s="592"/>
      <c r="U583" s="591"/>
      <c r="V583" s="598"/>
      <c r="W583" s="592"/>
      <c r="X583" s="592"/>
      <c r="Y583" s="592"/>
      <c r="Z583" s="592"/>
      <c r="AA583" s="592"/>
      <c r="AB583" s="601"/>
      <c r="AC583" s="601"/>
      <c r="AD583" s="602"/>
      <c r="AE583" s="601"/>
      <c r="AF583" s="601"/>
      <c r="AG583" s="605"/>
      <c r="AH583" s="605"/>
      <c r="AI583" s="605"/>
      <c r="AJ583" s="605"/>
      <c r="AK583" s="656"/>
      <c r="AL583" s="605"/>
      <c r="AM583" s="605"/>
      <c r="AN583" s="605"/>
      <c r="AO583" s="605"/>
      <c r="AP583" s="605"/>
      <c r="AQ583" s="605"/>
      <c r="AR583" s="605"/>
      <c r="AS583" s="605"/>
      <c r="AT583" s="645"/>
      <c r="AU583" s="645"/>
      <c r="AV583" s="605"/>
      <c r="AW583" s="673"/>
      <c r="AX583" s="605"/>
      <c r="AY583" s="605"/>
      <c r="AZ583" s="645"/>
      <c r="BA583" s="645"/>
      <c r="BB583" s="605"/>
    </row>
    <row r="584" spans="1:54" ht="29.1" customHeight="1" thickBot="1" x14ac:dyDescent="0.3">
      <c r="A584" s="597"/>
      <c r="B584" s="592"/>
      <c r="C584" s="598"/>
      <c r="D584" s="592"/>
      <c r="E584" s="598"/>
      <c r="F584" s="591"/>
      <c r="G584" s="591"/>
      <c r="H584" s="599"/>
      <c r="I584" s="600"/>
      <c r="J584" s="600"/>
      <c r="K584" s="600"/>
      <c r="L584" s="592"/>
      <c r="M584" s="592"/>
      <c r="N584" s="592"/>
      <c r="O584" s="592"/>
      <c r="P584" s="591"/>
      <c r="Q584" s="592"/>
      <c r="R584" s="592"/>
      <c r="S584" s="592"/>
      <c r="T584" s="592"/>
      <c r="U584" s="591"/>
      <c r="V584" s="598"/>
      <c r="W584" s="592"/>
      <c r="X584" s="592"/>
      <c r="Y584" s="592"/>
      <c r="Z584" s="592"/>
      <c r="AA584" s="592"/>
      <c r="AB584" s="601"/>
      <c r="AC584" s="601"/>
      <c r="AD584" s="602"/>
      <c r="AE584" s="601"/>
      <c r="AF584" s="601"/>
      <c r="AG584" s="605"/>
      <c r="AH584" s="605"/>
      <c r="AI584" s="605"/>
      <c r="AJ584" s="605"/>
      <c r="AK584" s="656"/>
      <c r="AL584" s="605"/>
      <c r="AM584" s="605"/>
      <c r="AN584" s="605"/>
      <c r="AO584" s="605"/>
      <c r="AP584" s="605"/>
      <c r="AQ584" s="605"/>
      <c r="AR584" s="605"/>
      <c r="AS584" s="605"/>
      <c r="AT584" s="645"/>
      <c r="AU584" s="645"/>
      <c r="AV584" s="605"/>
      <c r="AW584" s="673"/>
      <c r="AX584" s="605"/>
      <c r="AY584" s="605"/>
      <c r="AZ584" s="645"/>
      <c r="BA584" s="645"/>
      <c r="BB584" s="605"/>
    </row>
    <row r="585" spans="1:54" ht="29.1" customHeight="1" thickBot="1" x14ac:dyDescent="0.3">
      <c r="A585" s="597"/>
      <c r="B585" s="592"/>
      <c r="C585" s="598"/>
      <c r="D585" s="592"/>
      <c r="E585" s="598"/>
      <c r="F585" s="591"/>
      <c r="G585" s="591"/>
      <c r="H585" s="599"/>
      <c r="I585" s="600"/>
      <c r="J585" s="600"/>
      <c r="K585" s="600"/>
      <c r="L585" s="592"/>
      <c r="M585" s="592"/>
      <c r="N585" s="592"/>
      <c r="O585" s="592"/>
      <c r="P585" s="591"/>
      <c r="Q585" s="592"/>
      <c r="R585" s="592"/>
      <c r="S585" s="592"/>
      <c r="T585" s="592"/>
      <c r="U585" s="591"/>
      <c r="V585" s="598"/>
      <c r="W585" s="592"/>
      <c r="X585" s="592"/>
      <c r="Y585" s="592"/>
      <c r="Z585" s="592"/>
      <c r="AA585" s="592"/>
      <c r="AB585" s="601"/>
      <c r="AC585" s="601"/>
      <c r="AD585" s="602"/>
      <c r="AE585" s="601"/>
      <c r="AF585" s="601"/>
      <c r="AG585" s="605"/>
      <c r="AH585" s="605"/>
      <c r="AI585" s="605"/>
      <c r="AJ585" s="605"/>
      <c r="AK585" s="656"/>
      <c r="AL585" s="605"/>
      <c r="AM585" s="605"/>
      <c r="AN585" s="605"/>
      <c r="AO585" s="605"/>
      <c r="AP585" s="605"/>
      <c r="AQ585" s="605"/>
      <c r="AR585" s="605"/>
      <c r="AS585" s="605"/>
      <c r="AT585" s="645"/>
      <c r="AU585" s="645"/>
      <c r="AV585" s="605"/>
      <c r="AW585" s="673"/>
      <c r="AX585" s="605"/>
      <c r="AY585" s="605"/>
      <c r="AZ585" s="645"/>
      <c r="BA585" s="645"/>
      <c r="BB585" s="605"/>
    </row>
    <row r="586" spans="1:54" ht="29.1" customHeight="1" thickBot="1" x14ac:dyDescent="0.3">
      <c r="A586" s="597"/>
      <c r="B586" s="592"/>
      <c r="C586" s="598"/>
      <c r="D586" s="592"/>
      <c r="E586" s="598"/>
      <c r="F586" s="591"/>
      <c r="G586" s="591"/>
      <c r="H586" s="599"/>
      <c r="I586" s="600"/>
      <c r="J586" s="600"/>
      <c r="K586" s="600"/>
      <c r="L586" s="592"/>
      <c r="M586" s="592"/>
      <c r="N586" s="592"/>
      <c r="O586" s="592"/>
      <c r="P586" s="591"/>
      <c r="Q586" s="592"/>
      <c r="R586" s="592"/>
      <c r="S586" s="592"/>
      <c r="T586" s="592"/>
      <c r="U586" s="591"/>
      <c r="V586" s="598"/>
      <c r="W586" s="592"/>
      <c r="X586" s="592"/>
      <c r="Y586" s="592"/>
      <c r="Z586" s="592"/>
      <c r="AA586" s="592"/>
      <c r="AB586" s="601"/>
      <c r="AC586" s="601"/>
      <c r="AD586" s="602"/>
      <c r="AE586" s="601"/>
      <c r="AF586" s="601"/>
      <c r="AG586" s="605"/>
      <c r="AH586" s="605"/>
      <c r="AI586" s="605"/>
      <c r="AJ586" s="605"/>
      <c r="AK586" s="656"/>
      <c r="AL586" s="605"/>
      <c r="AM586" s="605"/>
      <c r="AN586" s="605"/>
      <c r="AO586" s="605"/>
      <c r="AP586" s="605"/>
      <c r="AQ586" s="605"/>
      <c r="AR586" s="605"/>
      <c r="AS586" s="605"/>
      <c r="AT586" s="645"/>
      <c r="AU586" s="645"/>
      <c r="AV586" s="605"/>
      <c r="AW586" s="673"/>
      <c r="AX586" s="605"/>
      <c r="AY586" s="605"/>
      <c r="AZ586" s="645"/>
      <c r="BA586" s="645"/>
      <c r="BB586" s="605"/>
    </row>
    <row r="587" spans="1:54" ht="29.1" customHeight="1" thickBot="1" x14ac:dyDescent="0.3">
      <c r="A587" s="597"/>
      <c r="B587" s="592"/>
      <c r="C587" s="598"/>
      <c r="D587" s="592"/>
      <c r="E587" s="598"/>
      <c r="F587" s="591"/>
      <c r="G587" s="591"/>
      <c r="H587" s="599"/>
      <c r="I587" s="600"/>
      <c r="J587" s="600"/>
      <c r="K587" s="600"/>
      <c r="L587" s="592"/>
      <c r="M587" s="592"/>
      <c r="N587" s="592"/>
      <c r="O587" s="592"/>
      <c r="P587" s="591"/>
      <c r="Q587" s="592"/>
      <c r="R587" s="592"/>
      <c r="S587" s="592"/>
      <c r="T587" s="592"/>
      <c r="U587" s="591"/>
      <c r="V587" s="598"/>
      <c r="W587" s="592"/>
      <c r="X587" s="592"/>
      <c r="Y587" s="592"/>
      <c r="Z587" s="592"/>
      <c r="AA587" s="592"/>
      <c r="AB587" s="601"/>
      <c r="AC587" s="601"/>
      <c r="AD587" s="602"/>
      <c r="AE587" s="601"/>
      <c r="AF587" s="601"/>
      <c r="AG587" s="605"/>
      <c r="AH587" s="605"/>
      <c r="AI587" s="605"/>
      <c r="AJ587" s="605"/>
      <c r="AK587" s="656"/>
      <c r="AL587" s="605"/>
      <c r="AM587" s="605"/>
      <c r="AN587" s="605"/>
      <c r="AO587" s="605"/>
      <c r="AP587" s="605"/>
      <c r="AQ587" s="605"/>
      <c r="AR587" s="605"/>
      <c r="AS587" s="605"/>
      <c r="AT587" s="645"/>
      <c r="AU587" s="645"/>
      <c r="AV587" s="605"/>
      <c r="AW587" s="673"/>
      <c r="AX587" s="605"/>
      <c r="AY587" s="605"/>
      <c r="AZ587" s="645"/>
      <c r="BA587" s="645"/>
      <c r="BB587" s="605"/>
    </row>
    <row r="588" spans="1:54" ht="29.1" customHeight="1" thickBot="1" x14ac:dyDescent="0.3">
      <c r="A588" s="597"/>
      <c r="B588" s="592"/>
      <c r="C588" s="598"/>
      <c r="D588" s="592"/>
      <c r="E588" s="598"/>
      <c r="F588" s="591"/>
      <c r="G588" s="591"/>
      <c r="H588" s="599"/>
      <c r="I588" s="600"/>
      <c r="J588" s="600"/>
      <c r="K588" s="600"/>
      <c r="L588" s="592"/>
      <c r="M588" s="592"/>
      <c r="N588" s="592"/>
      <c r="O588" s="592"/>
      <c r="P588" s="591"/>
      <c r="Q588" s="592"/>
      <c r="R588" s="592"/>
      <c r="S588" s="592"/>
      <c r="T588" s="592"/>
      <c r="U588" s="591"/>
      <c r="V588" s="598"/>
      <c r="W588" s="592"/>
      <c r="X588" s="592"/>
      <c r="Y588" s="592"/>
      <c r="Z588" s="592"/>
      <c r="AA588" s="592"/>
      <c r="AB588" s="601"/>
      <c r="AC588" s="601"/>
      <c r="AD588" s="602"/>
      <c r="AE588" s="601"/>
      <c r="AF588" s="601"/>
      <c r="AG588" s="605"/>
      <c r="AH588" s="605"/>
      <c r="AI588" s="605"/>
      <c r="AJ588" s="605"/>
      <c r="AK588" s="656"/>
      <c r="AL588" s="605"/>
      <c r="AM588" s="605"/>
      <c r="AN588" s="605"/>
      <c r="AO588" s="605"/>
      <c r="AP588" s="605"/>
      <c r="AQ588" s="605"/>
      <c r="AR588" s="605"/>
      <c r="AS588" s="605"/>
      <c r="AT588" s="645"/>
      <c r="AU588" s="645"/>
      <c r="AV588" s="605"/>
      <c r="AW588" s="673"/>
      <c r="AX588" s="605"/>
      <c r="AY588" s="605"/>
      <c r="AZ588" s="645"/>
      <c r="BA588" s="645"/>
      <c r="BB588" s="605"/>
    </row>
    <row r="589" spans="1:54" ht="29.1" customHeight="1" thickBot="1" x14ac:dyDescent="0.3">
      <c r="A589" s="597"/>
      <c r="B589" s="592"/>
      <c r="C589" s="598"/>
      <c r="D589" s="592"/>
      <c r="E589" s="598"/>
      <c r="F589" s="591"/>
      <c r="G589" s="591"/>
      <c r="H589" s="599"/>
      <c r="I589" s="600"/>
      <c r="J589" s="600"/>
      <c r="K589" s="600"/>
      <c r="L589" s="592"/>
      <c r="M589" s="592"/>
      <c r="N589" s="592"/>
      <c r="O589" s="592"/>
      <c r="P589" s="591"/>
      <c r="Q589" s="592"/>
      <c r="R589" s="592"/>
      <c r="S589" s="592"/>
      <c r="T589" s="592"/>
      <c r="U589" s="591"/>
      <c r="V589" s="598"/>
      <c r="W589" s="592"/>
      <c r="X589" s="592"/>
      <c r="Y589" s="592"/>
      <c r="Z589" s="592"/>
      <c r="AA589" s="592"/>
      <c r="AB589" s="601"/>
      <c r="AC589" s="601"/>
      <c r="AD589" s="602"/>
      <c r="AE589" s="601"/>
      <c r="AF589" s="601"/>
      <c r="AG589" s="605"/>
      <c r="AH589" s="605"/>
      <c r="AI589" s="605"/>
      <c r="AJ589" s="605"/>
      <c r="AK589" s="656"/>
      <c r="AL589" s="605"/>
      <c r="AM589" s="605"/>
      <c r="AN589" s="605"/>
      <c r="AO589" s="605"/>
      <c r="AP589" s="605"/>
      <c r="AQ589" s="605"/>
      <c r="AR589" s="605"/>
      <c r="AS589" s="605"/>
      <c r="AT589" s="645"/>
      <c r="AU589" s="645"/>
      <c r="AV589" s="605"/>
      <c r="AW589" s="673"/>
      <c r="AX589" s="605"/>
      <c r="AY589" s="605"/>
      <c r="AZ589" s="645"/>
      <c r="BA589" s="645"/>
      <c r="BB589" s="605"/>
    </row>
    <row r="590" spans="1:54" ht="29.1" customHeight="1" thickBot="1" x14ac:dyDescent="0.3">
      <c r="A590" s="597"/>
      <c r="B590" s="592"/>
      <c r="C590" s="598"/>
      <c r="D590" s="592"/>
      <c r="E590" s="598"/>
      <c r="F590" s="591"/>
      <c r="G590" s="591"/>
      <c r="H590" s="599"/>
      <c r="I590" s="600"/>
      <c r="J590" s="600"/>
      <c r="K590" s="600"/>
      <c r="L590" s="592"/>
      <c r="M590" s="592"/>
      <c r="N590" s="592"/>
      <c r="O590" s="592"/>
      <c r="P590" s="591"/>
      <c r="Q590" s="592"/>
      <c r="R590" s="592"/>
      <c r="S590" s="592"/>
      <c r="T590" s="592"/>
      <c r="U590" s="591"/>
      <c r="V590" s="598"/>
      <c r="W590" s="592"/>
      <c r="X590" s="592"/>
      <c r="Y590" s="592"/>
      <c r="Z590" s="592"/>
      <c r="AA590" s="592"/>
      <c r="AB590" s="601"/>
      <c r="AC590" s="601"/>
      <c r="AD590" s="602"/>
      <c r="AE590" s="601"/>
      <c r="AF590" s="601"/>
      <c r="AG590" s="605"/>
      <c r="AH590" s="605"/>
      <c r="AI590" s="605"/>
      <c r="AJ590" s="605"/>
      <c r="AK590" s="656"/>
      <c r="AL590" s="605"/>
      <c r="AM590" s="605"/>
      <c r="AN590" s="605"/>
      <c r="AO590" s="605"/>
      <c r="AP590" s="605"/>
      <c r="AQ590" s="605"/>
      <c r="AR590" s="605"/>
      <c r="AS590" s="605"/>
      <c r="AT590" s="645"/>
      <c r="AU590" s="645"/>
      <c r="AV590" s="605"/>
      <c r="AW590" s="673"/>
      <c r="AX590" s="605"/>
      <c r="AY590" s="605"/>
      <c r="AZ590" s="645"/>
      <c r="BA590" s="645"/>
      <c r="BB590" s="605"/>
    </row>
    <row r="591" spans="1:54" ht="29.1" customHeight="1" thickBot="1" x14ac:dyDescent="0.3">
      <c r="A591" s="597"/>
      <c r="B591" s="592"/>
      <c r="C591" s="598"/>
      <c r="D591" s="592"/>
      <c r="E591" s="598"/>
      <c r="F591" s="591"/>
      <c r="G591" s="591"/>
      <c r="H591" s="599"/>
      <c r="I591" s="600"/>
      <c r="J591" s="600"/>
      <c r="K591" s="600"/>
      <c r="L591" s="592"/>
      <c r="M591" s="592"/>
      <c r="N591" s="592"/>
      <c r="O591" s="592"/>
      <c r="P591" s="591"/>
      <c r="Q591" s="592"/>
      <c r="R591" s="592"/>
      <c r="S591" s="592"/>
      <c r="T591" s="592"/>
      <c r="U591" s="591"/>
      <c r="V591" s="598"/>
      <c r="W591" s="592"/>
      <c r="X591" s="592"/>
      <c r="Y591" s="592"/>
      <c r="Z591" s="592"/>
      <c r="AA591" s="592"/>
      <c r="AB591" s="601"/>
      <c r="AC591" s="601"/>
      <c r="AD591" s="602"/>
      <c r="AE591" s="601"/>
      <c r="AF591" s="601"/>
      <c r="AG591" s="605"/>
      <c r="AH591" s="605"/>
      <c r="AI591" s="605"/>
      <c r="AJ591" s="605"/>
      <c r="AK591" s="656"/>
      <c r="AL591" s="605"/>
      <c r="AM591" s="605"/>
      <c r="AN591" s="605"/>
      <c r="AO591" s="605"/>
      <c r="AP591" s="605"/>
      <c r="AQ591" s="605"/>
      <c r="AR591" s="605"/>
      <c r="AS591" s="605"/>
      <c r="AT591" s="645"/>
      <c r="AU591" s="645"/>
      <c r="AV591" s="605"/>
      <c r="AW591" s="673"/>
      <c r="AX591" s="605"/>
      <c r="AY591" s="605"/>
      <c r="AZ591" s="645"/>
      <c r="BA591" s="645"/>
      <c r="BB591" s="605"/>
    </row>
    <row r="592" spans="1:54" ht="29.1" customHeight="1" thickBot="1" x14ac:dyDescent="0.3">
      <c r="A592" s="597"/>
      <c r="B592" s="592"/>
      <c r="C592" s="598"/>
      <c r="D592" s="592"/>
      <c r="E592" s="598"/>
      <c r="F592" s="591"/>
      <c r="G592" s="591"/>
      <c r="H592" s="599"/>
      <c r="I592" s="600"/>
      <c r="J592" s="600"/>
      <c r="K592" s="600"/>
      <c r="L592" s="592"/>
      <c r="M592" s="592"/>
      <c r="N592" s="592"/>
      <c r="O592" s="592"/>
      <c r="P592" s="591"/>
      <c r="Q592" s="592"/>
      <c r="R592" s="592"/>
      <c r="S592" s="592"/>
      <c r="T592" s="592"/>
      <c r="U592" s="591"/>
      <c r="V592" s="598"/>
      <c r="W592" s="592"/>
      <c r="X592" s="592"/>
      <c r="Y592" s="592"/>
      <c r="Z592" s="592"/>
      <c r="AA592" s="592"/>
      <c r="AB592" s="601"/>
      <c r="AC592" s="601"/>
      <c r="AD592" s="602"/>
      <c r="AE592" s="601"/>
      <c r="AF592" s="601"/>
      <c r="AG592" s="605"/>
      <c r="AH592" s="605"/>
      <c r="AI592" s="605"/>
      <c r="AJ592" s="605"/>
      <c r="AK592" s="656"/>
      <c r="AL592" s="605"/>
      <c r="AM592" s="605"/>
      <c r="AN592" s="605"/>
      <c r="AO592" s="605"/>
      <c r="AP592" s="605"/>
      <c r="AQ592" s="605"/>
      <c r="AR592" s="605"/>
      <c r="AS592" s="605"/>
      <c r="AT592" s="645"/>
      <c r="AU592" s="645"/>
      <c r="AV592" s="605"/>
      <c r="AW592" s="673"/>
      <c r="AX592" s="605"/>
      <c r="AY592" s="605"/>
      <c r="AZ592" s="645"/>
      <c r="BA592" s="645"/>
      <c r="BB592" s="605"/>
    </row>
    <row r="593" spans="1:54" ht="29.1" customHeight="1" thickBot="1" x14ac:dyDescent="0.3">
      <c r="A593" s="597"/>
      <c r="B593" s="592"/>
      <c r="C593" s="598"/>
      <c r="D593" s="592"/>
      <c r="E593" s="598"/>
      <c r="F593" s="591"/>
      <c r="G593" s="591"/>
      <c r="H593" s="599"/>
      <c r="I593" s="600"/>
      <c r="J593" s="600"/>
      <c r="K593" s="600"/>
      <c r="L593" s="592"/>
      <c r="M593" s="592"/>
      <c r="N593" s="592"/>
      <c r="O593" s="592"/>
      <c r="P593" s="591"/>
      <c r="Q593" s="592"/>
      <c r="R593" s="592"/>
      <c r="S593" s="592"/>
      <c r="T593" s="592"/>
      <c r="U593" s="591"/>
      <c r="V593" s="598"/>
      <c r="W593" s="592"/>
      <c r="X593" s="592"/>
      <c r="Y593" s="592"/>
      <c r="Z593" s="592"/>
      <c r="AA593" s="592"/>
      <c r="AB593" s="601"/>
      <c r="AC593" s="601"/>
      <c r="AD593" s="602"/>
      <c r="AE593" s="601"/>
      <c r="AF593" s="601"/>
      <c r="AG593" s="605"/>
      <c r="AH593" s="605"/>
      <c r="AI593" s="605"/>
      <c r="AJ593" s="605"/>
      <c r="AK593" s="656"/>
      <c r="AL593" s="605"/>
      <c r="AM593" s="605"/>
      <c r="AN593" s="605"/>
      <c r="AO593" s="605"/>
      <c r="AP593" s="605"/>
      <c r="AQ593" s="605"/>
      <c r="AR593" s="605"/>
      <c r="AS593" s="605"/>
      <c r="AT593" s="645"/>
      <c r="AU593" s="645"/>
      <c r="AV593" s="605"/>
      <c r="AW593" s="673"/>
      <c r="AX593" s="605"/>
      <c r="AY593" s="605"/>
      <c r="AZ593" s="645"/>
      <c r="BA593" s="645"/>
      <c r="BB593" s="605"/>
    </row>
    <row r="594" spans="1:54" ht="29.1" customHeight="1" thickBot="1" x14ac:dyDescent="0.3">
      <c r="A594" s="597"/>
      <c r="B594" s="592"/>
      <c r="C594" s="598"/>
      <c r="D594" s="592"/>
      <c r="E594" s="598"/>
      <c r="F594" s="591"/>
      <c r="G594" s="591"/>
      <c r="H594" s="599"/>
      <c r="I594" s="600"/>
      <c r="J594" s="600"/>
      <c r="K594" s="600"/>
      <c r="L594" s="592"/>
      <c r="M594" s="592"/>
      <c r="N594" s="592"/>
      <c r="O594" s="592"/>
      <c r="P594" s="591"/>
      <c r="Q594" s="592"/>
      <c r="R594" s="592"/>
      <c r="S594" s="592"/>
      <c r="T594" s="592"/>
      <c r="U594" s="591"/>
      <c r="V594" s="598"/>
      <c r="W594" s="592"/>
      <c r="X594" s="592"/>
      <c r="Y594" s="592"/>
      <c r="Z594" s="592"/>
      <c r="AA594" s="592"/>
      <c r="AB594" s="601"/>
      <c r="AC594" s="601"/>
      <c r="AD594" s="602"/>
      <c r="AE594" s="601"/>
      <c r="AF594" s="601"/>
      <c r="AG594" s="605"/>
      <c r="AH594" s="605"/>
      <c r="AI594" s="605"/>
      <c r="AJ594" s="605"/>
      <c r="AK594" s="656"/>
      <c r="AL594" s="605"/>
      <c r="AM594" s="605"/>
      <c r="AN594" s="605"/>
      <c r="AO594" s="605"/>
      <c r="AP594" s="605"/>
      <c r="AQ594" s="605"/>
      <c r="AR594" s="605"/>
      <c r="AS594" s="605"/>
      <c r="AT594" s="645"/>
      <c r="AU594" s="645"/>
      <c r="AV594" s="605"/>
      <c r="AW594" s="673"/>
      <c r="AX594" s="605"/>
      <c r="AY594" s="605"/>
      <c r="AZ594" s="645"/>
      <c r="BA594" s="645"/>
      <c r="BB594" s="605"/>
    </row>
    <row r="595" spans="1:54" ht="29.1" customHeight="1" thickBot="1" x14ac:dyDescent="0.3">
      <c r="A595" s="597"/>
      <c r="B595" s="592"/>
      <c r="C595" s="598"/>
      <c r="D595" s="592"/>
      <c r="E595" s="598"/>
      <c r="F595" s="591"/>
      <c r="G595" s="591"/>
      <c r="H595" s="599"/>
      <c r="I595" s="600"/>
      <c r="J595" s="600"/>
      <c r="K595" s="600"/>
      <c r="L595" s="592"/>
      <c r="M595" s="592"/>
      <c r="N595" s="592"/>
      <c r="O595" s="592"/>
      <c r="P595" s="591"/>
      <c r="Q595" s="592"/>
      <c r="R595" s="592"/>
      <c r="S595" s="592"/>
      <c r="T595" s="592"/>
      <c r="U595" s="591"/>
      <c r="V595" s="598"/>
      <c r="W595" s="592"/>
      <c r="X595" s="592"/>
      <c r="Y595" s="592"/>
      <c r="Z595" s="592"/>
      <c r="AA595" s="592"/>
      <c r="AB595" s="601"/>
      <c r="AC595" s="601"/>
      <c r="AD595" s="602"/>
      <c r="AE595" s="601"/>
      <c r="AF595" s="601"/>
      <c r="AG595" s="605"/>
      <c r="AH595" s="605"/>
      <c r="AI595" s="605"/>
      <c r="AJ595" s="605"/>
      <c r="AK595" s="656"/>
      <c r="AL595" s="605"/>
      <c r="AM595" s="605"/>
      <c r="AN595" s="605"/>
      <c r="AO595" s="605"/>
      <c r="AP595" s="605"/>
      <c r="AQ595" s="605"/>
      <c r="AR595" s="605"/>
      <c r="AS595" s="605"/>
      <c r="AT595" s="645"/>
      <c r="AU595" s="645"/>
      <c r="AV595" s="605"/>
      <c r="AW595" s="673"/>
      <c r="AX595" s="605"/>
      <c r="AY595" s="605"/>
      <c r="AZ595" s="645"/>
      <c r="BA595" s="645"/>
      <c r="BB595" s="605"/>
    </row>
    <row r="596" spans="1:54" ht="29.1" customHeight="1" thickBot="1" x14ac:dyDescent="0.3">
      <c r="A596" s="597"/>
      <c r="B596" s="592"/>
      <c r="C596" s="598"/>
      <c r="D596" s="592"/>
      <c r="E596" s="598"/>
      <c r="F596" s="591"/>
      <c r="G596" s="591"/>
      <c r="H596" s="599"/>
      <c r="I596" s="600"/>
      <c r="J596" s="600"/>
      <c r="K596" s="600"/>
      <c r="L596" s="592"/>
      <c r="M596" s="592"/>
      <c r="N596" s="592"/>
      <c r="O596" s="592"/>
      <c r="P596" s="591"/>
      <c r="Q596" s="592"/>
      <c r="R596" s="592"/>
      <c r="S596" s="592"/>
      <c r="T596" s="592"/>
      <c r="U596" s="591"/>
      <c r="V596" s="598"/>
      <c r="W596" s="592"/>
      <c r="X596" s="592"/>
      <c r="Y596" s="592"/>
      <c r="Z596" s="592"/>
      <c r="AA596" s="592"/>
      <c r="AB596" s="601"/>
      <c r="AC596" s="601"/>
      <c r="AD596" s="602"/>
      <c r="AE596" s="601"/>
      <c r="AF596" s="601"/>
      <c r="AG596" s="605"/>
      <c r="AH596" s="605"/>
      <c r="AI596" s="605"/>
      <c r="AJ596" s="605"/>
      <c r="AK596" s="656"/>
      <c r="AL596" s="605"/>
      <c r="AM596" s="605"/>
      <c r="AN596" s="605"/>
      <c r="AO596" s="605"/>
      <c r="AP596" s="605"/>
      <c r="AQ596" s="605"/>
      <c r="AR596" s="605"/>
      <c r="AS596" s="605"/>
      <c r="AT596" s="645"/>
      <c r="AU596" s="645"/>
      <c r="AV596" s="605"/>
      <c r="AW596" s="673"/>
      <c r="AX596" s="605"/>
      <c r="AY596" s="605"/>
      <c r="AZ596" s="645"/>
      <c r="BA596" s="645"/>
      <c r="BB596" s="605"/>
    </row>
    <row r="597" spans="1:54" ht="29.1" customHeight="1" thickBot="1" x14ac:dyDescent="0.3">
      <c r="A597" s="597"/>
      <c r="B597" s="592"/>
      <c r="C597" s="598"/>
      <c r="D597" s="592"/>
      <c r="E597" s="598"/>
      <c r="F597" s="591"/>
      <c r="G597" s="591"/>
      <c r="H597" s="599"/>
      <c r="I597" s="600"/>
      <c r="J597" s="600"/>
      <c r="K597" s="600"/>
      <c r="L597" s="592"/>
      <c r="M597" s="592"/>
      <c r="N597" s="592"/>
      <c r="O597" s="592"/>
      <c r="P597" s="591"/>
      <c r="Q597" s="592"/>
      <c r="R597" s="592"/>
      <c r="S597" s="592"/>
      <c r="T597" s="592"/>
      <c r="U597" s="591"/>
      <c r="V597" s="598"/>
      <c r="W597" s="592"/>
      <c r="X597" s="592"/>
      <c r="Y597" s="592"/>
      <c r="Z597" s="592"/>
      <c r="AA597" s="592"/>
      <c r="AB597" s="601"/>
      <c r="AC597" s="601"/>
      <c r="AD597" s="602"/>
      <c r="AE597" s="601"/>
      <c r="AF597" s="601"/>
      <c r="AG597" s="605"/>
      <c r="AH597" s="605"/>
      <c r="AI597" s="605"/>
      <c r="AJ597" s="605"/>
      <c r="AK597" s="656"/>
      <c r="AL597" s="605"/>
      <c r="AM597" s="605"/>
      <c r="AN597" s="605"/>
      <c r="AO597" s="605"/>
      <c r="AP597" s="605"/>
      <c r="AQ597" s="605"/>
      <c r="AR597" s="605"/>
      <c r="AS597" s="605"/>
      <c r="AT597" s="645"/>
      <c r="AU597" s="645"/>
      <c r="AV597" s="605"/>
      <c r="AW597" s="673"/>
      <c r="AX597" s="605"/>
      <c r="AY597" s="605"/>
      <c r="AZ597" s="645"/>
      <c r="BA597" s="645"/>
      <c r="BB597" s="605"/>
    </row>
    <row r="598" spans="1:54" ht="29.1" customHeight="1" thickBot="1" x14ac:dyDescent="0.3">
      <c r="A598" s="597"/>
      <c r="B598" s="592"/>
      <c r="C598" s="598"/>
      <c r="D598" s="592"/>
      <c r="E598" s="598"/>
      <c r="F598" s="591"/>
      <c r="G598" s="591"/>
      <c r="H598" s="599"/>
      <c r="I598" s="600"/>
      <c r="J598" s="600"/>
      <c r="K598" s="600"/>
      <c r="L598" s="592"/>
      <c r="M598" s="592"/>
      <c r="N598" s="592"/>
      <c r="O598" s="592"/>
      <c r="P598" s="591"/>
      <c r="Q598" s="592"/>
      <c r="R598" s="592"/>
      <c r="S598" s="592"/>
      <c r="T598" s="592"/>
      <c r="U598" s="591"/>
      <c r="V598" s="598"/>
      <c r="W598" s="592"/>
      <c r="X598" s="592"/>
      <c r="Y598" s="592"/>
      <c r="Z598" s="592"/>
      <c r="AA598" s="592"/>
      <c r="AB598" s="601"/>
      <c r="AC598" s="601"/>
      <c r="AD598" s="602"/>
      <c r="AE598" s="601"/>
      <c r="AF598" s="601"/>
      <c r="AG598" s="605"/>
      <c r="AH598" s="605"/>
      <c r="AI598" s="605"/>
      <c r="AJ598" s="605"/>
      <c r="AK598" s="656"/>
      <c r="AL598" s="605"/>
      <c r="AM598" s="605"/>
      <c r="AN598" s="605"/>
      <c r="AO598" s="605"/>
      <c r="AP598" s="605"/>
      <c r="AQ598" s="605"/>
      <c r="AR598" s="605"/>
      <c r="AS598" s="605"/>
      <c r="AT598" s="645"/>
      <c r="AU598" s="645"/>
      <c r="AV598" s="605"/>
      <c r="AW598" s="673"/>
      <c r="AX598" s="605"/>
      <c r="AY598" s="605"/>
      <c r="AZ598" s="645"/>
      <c r="BA598" s="645"/>
      <c r="BB598" s="605"/>
    </row>
    <row r="599" spans="1:54" ht="29.1" customHeight="1" thickBot="1" x14ac:dyDescent="0.3">
      <c r="A599" s="597"/>
      <c r="B599" s="592"/>
      <c r="C599" s="598"/>
      <c r="D599" s="592"/>
      <c r="E599" s="598"/>
      <c r="F599" s="591"/>
      <c r="G599" s="591"/>
      <c r="H599" s="599"/>
      <c r="I599" s="600"/>
      <c r="J599" s="600"/>
      <c r="K599" s="600"/>
      <c r="L599" s="592"/>
      <c r="M599" s="592"/>
      <c r="N599" s="592"/>
      <c r="O599" s="592"/>
      <c r="P599" s="591"/>
      <c r="Q599" s="592"/>
      <c r="R599" s="592"/>
      <c r="S599" s="592"/>
      <c r="T599" s="592"/>
      <c r="U599" s="591"/>
      <c r="V599" s="598"/>
      <c r="W599" s="592"/>
      <c r="X599" s="592"/>
      <c r="Y599" s="592"/>
      <c r="Z599" s="592"/>
      <c r="AA599" s="592"/>
      <c r="AB599" s="601"/>
      <c r="AC599" s="601"/>
      <c r="AD599" s="602"/>
      <c r="AE599" s="601"/>
      <c r="AF599" s="601"/>
      <c r="AG599" s="605"/>
      <c r="AH599" s="605"/>
      <c r="AI599" s="605"/>
      <c r="AJ599" s="605"/>
      <c r="AK599" s="656"/>
      <c r="AL599" s="605"/>
      <c r="AM599" s="605"/>
      <c r="AN599" s="605"/>
      <c r="AO599" s="605"/>
      <c r="AP599" s="605"/>
      <c r="AQ599" s="605"/>
      <c r="AR599" s="605"/>
      <c r="AS599" s="605"/>
      <c r="AT599" s="645"/>
      <c r="AU599" s="645"/>
      <c r="AV599" s="605"/>
      <c r="AW599" s="673"/>
      <c r="AX599" s="605"/>
      <c r="AY599" s="605"/>
      <c r="AZ599" s="645"/>
      <c r="BA599" s="645"/>
      <c r="BB599" s="605"/>
    </row>
    <row r="600" spans="1:54" ht="29.1" customHeight="1" thickBot="1" x14ac:dyDescent="0.3">
      <c r="A600" s="597"/>
      <c r="B600" s="592"/>
      <c r="C600" s="598"/>
      <c r="D600" s="592"/>
      <c r="E600" s="598"/>
      <c r="F600" s="591"/>
      <c r="G600" s="591"/>
      <c r="H600" s="599"/>
      <c r="I600" s="600"/>
      <c r="J600" s="600"/>
      <c r="K600" s="600"/>
      <c r="L600" s="592"/>
      <c r="M600" s="592"/>
      <c r="N600" s="592"/>
      <c r="O600" s="592"/>
      <c r="P600" s="591"/>
      <c r="Q600" s="592"/>
      <c r="R600" s="592"/>
      <c r="S600" s="592"/>
      <c r="T600" s="592"/>
      <c r="U600" s="591"/>
      <c r="V600" s="598"/>
      <c r="W600" s="592"/>
      <c r="X600" s="592"/>
      <c r="Y600" s="592"/>
      <c r="Z600" s="592"/>
      <c r="AA600" s="592"/>
      <c r="AB600" s="601"/>
      <c r="AC600" s="601"/>
      <c r="AD600" s="602"/>
      <c r="AE600" s="601"/>
      <c r="AF600" s="601"/>
      <c r="AG600" s="605"/>
      <c r="AH600" s="605"/>
      <c r="AI600" s="605"/>
      <c r="AJ600" s="605"/>
      <c r="AK600" s="656"/>
      <c r="AL600" s="605"/>
      <c r="AM600" s="605"/>
      <c r="AN600" s="605"/>
      <c r="AO600" s="605"/>
      <c r="AP600" s="605"/>
      <c r="AQ600" s="605"/>
      <c r="AR600" s="605"/>
      <c r="AS600" s="605"/>
      <c r="AT600" s="645"/>
      <c r="AU600" s="645"/>
      <c r="AV600" s="605"/>
      <c r="AW600" s="673"/>
      <c r="AX600" s="605"/>
      <c r="AY600" s="605"/>
      <c r="AZ600" s="645"/>
      <c r="BA600" s="645"/>
      <c r="BB600" s="605"/>
    </row>
    <row r="601" spans="1:54" ht="29.1" customHeight="1" thickBot="1" x14ac:dyDescent="0.3">
      <c r="A601" s="597"/>
      <c r="B601" s="592"/>
      <c r="C601" s="598"/>
      <c r="D601" s="592"/>
      <c r="E601" s="598"/>
      <c r="F601" s="591"/>
      <c r="G601" s="591"/>
      <c r="H601" s="599"/>
      <c r="I601" s="600"/>
      <c r="J601" s="600"/>
      <c r="K601" s="600"/>
      <c r="L601" s="592"/>
      <c r="M601" s="592"/>
      <c r="N601" s="592"/>
      <c r="O601" s="592"/>
      <c r="P601" s="591"/>
      <c r="Q601" s="592"/>
      <c r="R601" s="592"/>
      <c r="S601" s="592"/>
      <c r="T601" s="592"/>
      <c r="U601" s="591"/>
      <c r="V601" s="598"/>
      <c r="W601" s="592"/>
      <c r="X601" s="592"/>
      <c r="Y601" s="592"/>
      <c r="Z601" s="592"/>
      <c r="AA601" s="592"/>
      <c r="AB601" s="601"/>
      <c r="AC601" s="601"/>
      <c r="AD601" s="602"/>
      <c r="AE601" s="601"/>
      <c r="AF601" s="601"/>
      <c r="AG601" s="605"/>
      <c r="AH601" s="605"/>
      <c r="AI601" s="605"/>
      <c r="AJ601" s="605"/>
      <c r="AK601" s="656"/>
      <c r="AL601" s="605"/>
      <c r="AM601" s="605"/>
      <c r="AN601" s="605"/>
      <c r="AO601" s="605"/>
      <c r="AP601" s="605"/>
      <c r="AQ601" s="605"/>
      <c r="AR601" s="605"/>
      <c r="AS601" s="605"/>
      <c r="AT601" s="645"/>
      <c r="AU601" s="645"/>
      <c r="AV601" s="605"/>
      <c r="AW601" s="673"/>
      <c r="AX601" s="605"/>
      <c r="AY601" s="605"/>
      <c r="AZ601" s="645"/>
      <c r="BA601" s="645"/>
      <c r="BB601" s="605"/>
    </row>
    <row r="602" spans="1:54" ht="29.1" customHeight="1" thickBot="1" x14ac:dyDescent="0.3">
      <c r="A602" s="597"/>
      <c r="B602" s="592"/>
      <c r="C602" s="598"/>
      <c r="D602" s="592"/>
      <c r="E602" s="598"/>
      <c r="F602" s="591"/>
      <c r="G602" s="591"/>
      <c r="H602" s="599"/>
      <c r="I602" s="600"/>
      <c r="J602" s="600"/>
      <c r="K602" s="600"/>
      <c r="L602" s="592"/>
      <c r="M602" s="592"/>
      <c r="N602" s="592"/>
      <c r="O602" s="592"/>
      <c r="P602" s="591"/>
      <c r="Q602" s="592"/>
      <c r="R602" s="592"/>
      <c r="S602" s="592"/>
      <c r="T602" s="592"/>
      <c r="U602" s="591"/>
      <c r="V602" s="598"/>
      <c r="W602" s="592"/>
      <c r="X602" s="592"/>
      <c r="Y602" s="592"/>
      <c r="Z602" s="592"/>
      <c r="AA602" s="592"/>
      <c r="AB602" s="601"/>
      <c r="AC602" s="601"/>
      <c r="AD602" s="602"/>
      <c r="AE602" s="601"/>
      <c r="AF602" s="601"/>
      <c r="AG602" s="605"/>
      <c r="AH602" s="605"/>
      <c r="AI602" s="605"/>
      <c r="AJ602" s="605"/>
      <c r="AK602" s="656"/>
      <c r="AL602" s="605"/>
      <c r="AM602" s="605"/>
      <c r="AN602" s="605"/>
      <c r="AO602" s="605"/>
      <c r="AP602" s="605"/>
      <c r="AQ602" s="605"/>
      <c r="AR602" s="605"/>
      <c r="AS602" s="605"/>
      <c r="AT602" s="645"/>
      <c r="AU602" s="645"/>
      <c r="AV602" s="605"/>
      <c r="AW602" s="673"/>
      <c r="AX602" s="605"/>
      <c r="AY602" s="605"/>
      <c r="AZ602" s="645"/>
      <c r="BA602" s="645"/>
      <c r="BB602" s="605"/>
    </row>
    <row r="603" spans="1:54" ht="29.1" customHeight="1" thickBot="1" x14ac:dyDescent="0.3">
      <c r="A603" s="597"/>
      <c r="B603" s="592"/>
      <c r="C603" s="598"/>
      <c r="D603" s="592"/>
      <c r="E603" s="598"/>
      <c r="F603" s="591"/>
      <c r="G603" s="591"/>
      <c r="H603" s="599"/>
      <c r="I603" s="600"/>
      <c r="J603" s="600"/>
      <c r="K603" s="600"/>
      <c r="L603" s="592"/>
      <c r="M603" s="592"/>
      <c r="N603" s="592"/>
      <c r="O603" s="592"/>
      <c r="P603" s="591"/>
      <c r="Q603" s="592"/>
      <c r="R603" s="592"/>
      <c r="S603" s="592"/>
      <c r="T603" s="592"/>
      <c r="U603" s="591"/>
      <c r="V603" s="598"/>
      <c r="W603" s="592"/>
      <c r="X603" s="592"/>
      <c r="Y603" s="592"/>
      <c r="Z603" s="592"/>
      <c r="AA603" s="592"/>
      <c r="AB603" s="601"/>
      <c r="AC603" s="601"/>
      <c r="AD603" s="602"/>
      <c r="AE603" s="601"/>
      <c r="AF603" s="601"/>
      <c r="AG603" s="605"/>
      <c r="AH603" s="605"/>
      <c r="AI603" s="605"/>
      <c r="AJ603" s="605"/>
      <c r="AK603" s="656"/>
      <c r="AL603" s="605"/>
      <c r="AM603" s="605"/>
      <c r="AN603" s="605"/>
      <c r="AO603" s="605"/>
      <c r="AP603" s="605"/>
      <c r="AQ603" s="605"/>
      <c r="AR603" s="605"/>
      <c r="AS603" s="605"/>
      <c r="AT603" s="645"/>
      <c r="AU603" s="645"/>
      <c r="AV603" s="605"/>
      <c r="AW603" s="673"/>
      <c r="AX603" s="605"/>
      <c r="AY603" s="605"/>
      <c r="AZ603" s="645"/>
      <c r="BA603" s="645"/>
      <c r="BB603" s="605"/>
    </row>
    <row r="604" spans="1:54" ht="29.1" customHeight="1" thickBot="1" x14ac:dyDescent="0.3">
      <c r="A604" s="597"/>
      <c r="B604" s="592"/>
      <c r="C604" s="598"/>
      <c r="D604" s="592"/>
      <c r="E604" s="598"/>
      <c r="F604" s="591"/>
      <c r="G604" s="591"/>
      <c r="H604" s="599"/>
      <c r="I604" s="600"/>
      <c r="J604" s="600"/>
      <c r="K604" s="600"/>
      <c r="L604" s="592"/>
      <c r="M604" s="592"/>
      <c r="N604" s="592"/>
      <c r="O604" s="592"/>
      <c r="P604" s="591"/>
      <c r="Q604" s="592"/>
      <c r="R604" s="592"/>
      <c r="S604" s="592"/>
      <c r="T604" s="592"/>
      <c r="U604" s="591"/>
      <c r="V604" s="598"/>
      <c r="W604" s="592"/>
      <c r="X604" s="592"/>
      <c r="Y604" s="592"/>
      <c r="Z604" s="592"/>
      <c r="AA604" s="592"/>
      <c r="AB604" s="601"/>
      <c r="AC604" s="601"/>
      <c r="AD604" s="602"/>
      <c r="AE604" s="601"/>
      <c r="AF604" s="601"/>
      <c r="AG604" s="605"/>
      <c r="AH604" s="605"/>
      <c r="AI604" s="605"/>
      <c r="AJ604" s="605"/>
      <c r="AK604" s="656"/>
      <c r="AL604" s="605"/>
      <c r="AM604" s="605"/>
      <c r="AN604" s="605"/>
      <c r="AO604" s="605"/>
      <c r="AP604" s="605"/>
      <c r="AQ604" s="605"/>
      <c r="AR604" s="605"/>
      <c r="AS604" s="605"/>
      <c r="AT604" s="645"/>
      <c r="AU604" s="645"/>
      <c r="AV604" s="605"/>
      <c r="AW604" s="673"/>
      <c r="AX604" s="605"/>
      <c r="AY604" s="605"/>
      <c r="AZ604" s="645"/>
      <c r="BA604" s="645"/>
      <c r="BB604" s="605"/>
    </row>
    <row r="605" spans="1:54" ht="29.1" customHeight="1" thickBot="1" x14ac:dyDescent="0.3">
      <c r="A605" s="597"/>
      <c r="B605" s="592"/>
      <c r="C605" s="598"/>
      <c r="D605" s="592"/>
      <c r="E605" s="598"/>
      <c r="F605" s="591"/>
      <c r="G605" s="591"/>
      <c r="H605" s="599"/>
      <c r="I605" s="600"/>
      <c r="J605" s="600"/>
      <c r="K605" s="600"/>
      <c r="L605" s="592"/>
      <c r="M605" s="592"/>
      <c r="N605" s="592"/>
      <c r="O605" s="592"/>
      <c r="P605" s="591"/>
      <c r="Q605" s="592"/>
      <c r="R605" s="592"/>
      <c r="S605" s="592"/>
      <c r="T605" s="592"/>
      <c r="U605" s="591"/>
      <c r="V605" s="598"/>
      <c r="W605" s="592"/>
      <c r="X605" s="592"/>
      <c r="Y605" s="592"/>
      <c r="Z605" s="592"/>
      <c r="AA605" s="592"/>
      <c r="AB605" s="601"/>
      <c r="AC605" s="601"/>
      <c r="AD605" s="602"/>
      <c r="AE605" s="601"/>
      <c r="AF605" s="601"/>
      <c r="AG605" s="605"/>
      <c r="AH605" s="605"/>
      <c r="AI605" s="605"/>
      <c r="AJ605" s="605"/>
      <c r="AK605" s="656"/>
      <c r="AL605" s="605"/>
      <c r="AM605" s="605"/>
      <c r="AN605" s="605"/>
      <c r="AO605" s="605"/>
      <c r="AP605" s="605"/>
      <c r="AQ605" s="605"/>
      <c r="AR605" s="605"/>
      <c r="AS605" s="605"/>
      <c r="AT605" s="645"/>
      <c r="AU605" s="645"/>
      <c r="AV605" s="605"/>
      <c r="AW605" s="673"/>
      <c r="AX605" s="605"/>
      <c r="AY605" s="605"/>
      <c r="AZ605" s="645"/>
      <c r="BA605" s="645"/>
      <c r="BB605" s="605"/>
    </row>
    <row r="606" spans="1:54" ht="29.1" customHeight="1" thickBot="1" x14ac:dyDescent="0.3">
      <c r="A606" s="597"/>
      <c r="B606" s="592"/>
      <c r="C606" s="598"/>
      <c r="D606" s="592"/>
      <c r="E606" s="598"/>
      <c r="F606" s="591"/>
      <c r="G606" s="591"/>
      <c r="H606" s="599"/>
      <c r="I606" s="600"/>
      <c r="J606" s="600"/>
      <c r="K606" s="600"/>
      <c r="L606" s="592"/>
      <c r="M606" s="592"/>
      <c r="N606" s="592"/>
      <c r="O606" s="592"/>
      <c r="P606" s="591"/>
      <c r="Q606" s="592"/>
      <c r="R606" s="592"/>
      <c r="S606" s="592"/>
      <c r="T606" s="592"/>
      <c r="U606" s="591"/>
      <c r="V606" s="598"/>
      <c r="W606" s="592"/>
      <c r="X606" s="592"/>
      <c r="Y606" s="592"/>
      <c r="Z606" s="592"/>
      <c r="AA606" s="592"/>
      <c r="AB606" s="601"/>
      <c r="AC606" s="601"/>
      <c r="AD606" s="602"/>
      <c r="AE606" s="601"/>
      <c r="AF606" s="601"/>
      <c r="AG606" s="605"/>
      <c r="AH606" s="605"/>
      <c r="AI606" s="605"/>
      <c r="AJ606" s="605"/>
      <c r="AK606" s="656"/>
      <c r="AL606" s="605"/>
      <c r="AM606" s="605"/>
      <c r="AN606" s="605"/>
      <c r="AO606" s="605"/>
      <c r="AP606" s="605"/>
      <c r="AQ606" s="605"/>
      <c r="AR606" s="605"/>
      <c r="AS606" s="605"/>
      <c r="AT606" s="645"/>
      <c r="AU606" s="645"/>
      <c r="AV606" s="605"/>
      <c r="AW606" s="673"/>
      <c r="AX606" s="605"/>
      <c r="AY606" s="605"/>
      <c r="AZ606" s="645"/>
      <c r="BA606" s="645"/>
      <c r="BB606" s="605"/>
    </row>
    <row r="607" spans="1:54" ht="29.1" customHeight="1" thickBot="1" x14ac:dyDescent="0.3">
      <c r="A607" s="597"/>
      <c r="B607" s="592"/>
      <c r="C607" s="598"/>
      <c r="D607" s="592"/>
      <c r="E607" s="598"/>
      <c r="F607" s="591"/>
      <c r="G607" s="591"/>
      <c r="H607" s="599"/>
      <c r="I607" s="600"/>
      <c r="J607" s="600"/>
      <c r="K607" s="600"/>
      <c r="L607" s="592"/>
      <c r="M607" s="592"/>
      <c r="N607" s="592"/>
      <c r="O607" s="592"/>
      <c r="P607" s="591"/>
      <c r="Q607" s="592"/>
      <c r="R607" s="592"/>
      <c r="S607" s="592"/>
      <c r="T607" s="592"/>
      <c r="U607" s="591"/>
      <c r="V607" s="598"/>
      <c r="W607" s="592"/>
      <c r="X607" s="592"/>
      <c r="Y607" s="592"/>
      <c r="Z607" s="592"/>
      <c r="AA607" s="592"/>
      <c r="AB607" s="601"/>
      <c r="AC607" s="601"/>
      <c r="AD607" s="602"/>
      <c r="AE607" s="601"/>
      <c r="AF607" s="601"/>
      <c r="AG607" s="605"/>
      <c r="AH607" s="605"/>
      <c r="AI607" s="605"/>
      <c r="AJ607" s="605"/>
      <c r="AK607" s="656"/>
      <c r="AL607" s="605"/>
      <c r="AM607" s="605"/>
      <c r="AN607" s="605"/>
      <c r="AO607" s="605"/>
      <c r="AP607" s="605"/>
      <c r="AQ607" s="605"/>
      <c r="AR607" s="605"/>
      <c r="AS607" s="605"/>
      <c r="AT607" s="645"/>
      <c r="AU607" s="645"/>
      <c r="AV607" s="605"/>
      <c r="AW607" s="673"/>
      <c r="AX607" s="605"/>
      <c r="AY607" s="605"/>
      <c r="AZ607" s="645"/>
      <c r="BA607" s="645"/>
      <c r="BB607" s="605"/>
    </row>
    <row r="608" spans="1:54" ht="29.1" customHeight="1" thickBot="1" x14ac:dyDescent="0.3">
      <c r="A608" s="597"/>
      <c r="B608" s="592"/>
      <c r="C608" s="598"/>
      <c r="D608" s="592"/>
      <c r="E608" s="598"/>
      <c r="F608" s="591"/>
      <c r="G608" s="591"/>
      <c r="H608" s="599"/>
      <c r="I608" s="600"/>
      <c r="J608" s="600"/>
      <c r="K608" s="600"/>
      <c r="L608" s="592"/>
      <c r="M608" s="592"/>
      <c r="N608" s="592"/>
      <c r="O608" s="592"/>
      <c r="P608" s="591"/>
      <c r="Q608" s="592"/>
      <c r="R608" s="592"/>
      <c r="S608" s="592"/>
      <c r="T608" s="592"/>
      <c r="U608" s="591"/>
      <c r="V608" s="598"/>
      <c r="W608" s="592"/>
      <c r="X608" s="592"/>
      <c r="Y608" s="592"/>
      <c r="Z608" s="592"/>
      <c r="AA608" s="592"/>
      <c r="AB608" s="601"/>
      <c r="AC608" s="601"/>
      <c r="AD608" s="602"/>
      <c r="AE608" s="601"/>
      <c r="AF608" s="601"/>
      <c r="AG608" s="605"/>
      <c r="AH608" s="605"/>
      <c r="AI608" s="605"/>
      <c r="AJ608" s="605"/>
      <c r="AK608" s="656"/>
      <c r="AL608" s="605"/>
      <c r="AM608" s="605"/>
      <c r="AN608" s="605"/>
      <c r="AO608" s="605"/>
      <c r="AP608" s="605"/>
      <c r="AQ608" s="605"/>
      <c r="AR608" s="605"/>
      <c r="AS608" s="605"/>
      <c r="AT608" s="645"/>
      <c r="AU608" s="645"/>
      <c r="AV608" s="605"/>
      <c r="AW608" s="673"/>
      <c r="AX608" s="605"/>
      <c r="AY608" s="605"/>
      <c r="AZ608" s="645"/>
      <c r="BA608" s="645"/>
      <c r="BB608" s="605"/>
    </row>
    <row r="609" spans="1:54" ht="29.1" customHeight="1" thickBot="1" x14ac:dyDescent="0.3">
      <c r="A609" s="597"/>
      <c r="B609" s="592"/>
      <c r="C609" s="598"/>
      <c r="D609" s="592"/>
      <c r="E609" s="598"/>
      <c r="F609" s="591"/>
      <c r="G609" s="591"/>
      <c r="H609" s="599"/>
      <c r="I609" s="600"/>
      <c r="J609" s="600"/>
      <c r="K609" s="600"/>
      <c r="L609" s="592"/>
      <c r="M609" s="592"/>
      <c r="N609" s="592"/>
      <c r="O609" s="592"/>
      <c r="P609" s="591"/>
      <c r="Q609" s="592"/>
      <c r="R609" s="592"/>
      <c r="S609" s="592"/>
      <c r="T609" s="592"/>
      <c r="U609" s="591"/>
      <c r="V609" s="598"/>
      <c r="W609" s="592"/>
      <c r="X609" s="592"/>
      <c r="Y609" s="592"/>
      <c r="Z609" s="592"/>
      <c r="AA609" s="592"/>
      <c r="AB609" s="601"/>
      <c r="AC609" s="601"/>
      <c r="AD609" s="602"/>
      <c r="AE609" s="601"/>
      <c r="AF609" s="601"/>
      <c r="AG609" s="605"/>
      <c r="AH609" s="605"/>
      <c r="AI609" s="605"/>
      <c r="AJ609" s="605"/>
      <c r="AK609" s="656"/>
      <c r="AL609" s="605"/>
      <c r="AM609" s="605"/>
      <c r="AN609" s="605"/>
      <c r="AO609" s="605"/>
      <c r="AP609" s="605"/>
      <c r="AQ609" s="605"/>
      <c r="AR609" s="605"/>
      <c r="AS609" s="605"/>
      <c r="AT609" s="645"/>
      <c r="AU609" s="645"/>
      <c r="AV609" s="605"/>
      <c r="AW609" s="673"/>
      <c r="AX609" s="605"/>
      <c r="AY609" s="605"/>
      <c r="AZ609" s="645"/>
      <c r="BA609" s="645"/>
      <c r="BB609" s="605"/>
    </row>
    <row r="610" spans="1:54" ht="29.1" customHeight="1" thickBot="1" x14ac:dyDescent="0.3">
      <c r="A610" s="597"/>
      <c r="B610" s="592"/>
      <c r="C610" s="598"/>
      <c r="D610" s="592"/>
      <c r="E610" s="598"/>
      <c r="F610" s="591"/>
      <c r="G610" s="591"/>
      <c r="H610" s="599"/>
      <c r="I610" s="600"/>
      <c r="J610" s="600"/>
      <c r="K610" s="600"/>
      <c r="L610" s="592"/>
      <c r="M610" s="592"/>
      <c r="N610" s="592"/>
      <c r="O610" s="592"/>
      <c r="P610" s="591"/>
      <c r="Q610" s="592"/>
      <c r="R610" s="592"/>
      <c r="S610" s="592"/>
      <c r="T610" s="592"/>
      <c r="U610" s="591"/>
      <c r="V610" s="598"/>
      <c r="W610" s="592"/>
      <c r="X610" s="592"/>
      <c r="Y610" s="592"/>
      <c r="Z610" s="592"/>
      <c r="AA610" s="592"/>
      <c r="AB610" s="601"/>
      <c r="AC610" s="601"/>
      <c r="AD610" s="602"/>
      <c r="AE610" s="601"/>
      <c r="AF610" s="601"/>
      <c r="AG610" s="605"/>
      <c r="AH610" s="605"/>
      <c r="AI610" s="605"/>
      <c r="AJ610" s="605"/>
      <c r="AK610" s="656"/>
      <c r="AL610" s="605"/>
      <c r="AM610" s="605"/>
      <c r="AN610" s="605"/>
      <c r="AO610" s="605"/>
      <c r="AP610" s="605"/>
      <c r="AQ610" s="605"/>
      <c r="AR610" s="605"/>
      <c r="AS610" s="605"/>
      <c r="AT610" s="645"/>
      <c r="AU610" s="645"/>
      <c r="AV610" s="605"/>
      <c r="AW610" s="673"/>
      <c r="AX610" s="605"/>
      <c r="AY610" s="605"/>
      <c r="AZ610" s="645"/>
      <c r="BA610" s="645"/>
      <c r="BB610" s="605"/>
    </row>
    <row r="611" spans="1:54" ht="29.1" customHeight="1" thickBot="1" x14ac:dyDescent="0.3">
      <c r="A611" s="597"/>
      <c r="B611" s="592"/>
      <c r="C611" s="598"/>
      <c r="D611" s="592"/>
      <c r="E611" s="598"/>
      <c r="F611" s="591"/>
      <c r="G611" s="591"/>
      <c r="H611" s="599"/>
      <c r="I611" s="600"/>
      <c r="J611" s="600"/>
      <c r="K611" s="600"/>
      <c r="L611" s="592"/>
      <c r="M611" s="592"/>
      <c r="N611" s="592"/>
      <c r="O611" s="592"/>
      <c r="P611" s="591"/>
      <c r="Q611" s="592"/>
      <c r="R611" s="592"/>
      <c r="S611" s="592"/>
      <c r="T611" s="592"/>
      <c r="U611" s="591"/>
      <c r="V611" s="598"/>
      <c r="W611" s="592"/>
      <c r="X611" s="592"/>
      <c r="Y611" s="592"/>
      <c r="Z611" s="592"/>
      <c r="AA611" s="592"/>
      <c r="AB611" s="601"/>
      <c r="AC611" s="601"/>
      <c r="AD611" s="602"/>
      <c r="AE611" s="601"/>
      <c r="AF611" s="601"/>
      <c r="AG611" s="605"/>
      <c r="AH611" s="605"/>
      <c r="AI611" s="605"/>
      <c r="AJ611" s="605"/>
      <c r="AK611" s="656"/>
      <c r="AL611" s="605"/>
      <c r="AM611" s="605"/>
      <c r="AN611" s="605"/>
      <c r="AO611" s="605"/>
      <c r="AP611" s="605"/>
      <c r="AQ611" s="605"/>
      <c r="AR611" s="605"/>
      <c r="AS611" s="605"/>
      <c r="AT611" s="645"/>
      <c r="AU611" s="645"/>
      <c r="AV611" s="605"/>
      <c r="AW611" s="673"/>
      <c r="AX611" s="605"/>
      <c r="AY611" s="605"/>
      <c r="AZ611" s="645"/>
      <c r="BA611" s="645"/>
      <c r="BB611" s="605"/>
    </row>
    <row r="612" spans="1:54" ht="29.1" customHeight="1" thickBot="1" x14ac:dyDescent="0.3">
      <c r="A612" s="597"/>
      <c r="B612" s="592"/>
      <c r="C612" s="598"/>
      <c r="D612" s="592"/>
      <c r="E612" s="598"/>
      <c r="F612" s="591"/>
      <c r="G612" s="591"/>
      <c r="H612" s="599"/>
      <c r="I612" s="600"/>
      <c r="J612" s="600"/>
      <c r="K612" s="600"/>
      <c r="L612" s="592"/>
      <c r="M612" s="592"/>
      <c r="N612" s="592"/>
      <c r="O612" s="592"/>
      <c r="P612" s="591"/>
      <c r="Q612" s="592"/>
      <c r="R612" s="592"/>
      <c r="S612" s="592"/>
      <c r="T612" s="592"/>
      <c r="U612" s="591"/>
      <c r="V612" s="598"/>
      <c r="W612" s="592"/>
      <c r="X612" s="592"/>
      <c r="Y612" s="592"/>
      <c r="Z612" s="592"/>
      <c r="AA612" s="592"/>
      <c r="AB612" s="601"/>
      <c r="AC612" s="601"/>
      <c r="AD612" s="602"/>
      <c r="AE612" s="601"/>
      <c r="AF612" s="601"/>
      <c r="AG612" s="605"/>
      <c r="AH612" s="605"/>
      <c r="AI612" s="605"/>
      <c r="AJ612" s="605"/>
      <c r="AK612" s="656"/>
      <c r="AL612" s="605"/>
      <c r="AM612" s="605"/>
      <c r="AN612" s="605"/>
      <c r="AO612" s="605"/>
      <c r="AP612" s="605"/>
      <c r="AQ612" s="605"/>
      <c r="AR612" s="605"/>
      <c r="AS612" s="605"/>
      <c r="AT612" s="645"/>
      <c r="AU612" s="645"/>
      <c r="AV612" s="605"/>
      <c r="AW612" s="673"/>
      <c r="AX612" s="605"/>
      <c r="AY612" s="605"/>
      <c r="AZ612" s="645"/>
      <c r="BA612" s="645"/>
      <c r="BB612" s="605"/>
    </row>
    <row r="613" spans="1:54" ht="29.1" customHeight="1" thickBot="1" x14ac:dyDescent="0.3">
      <c r="A613" s="597"/>
      <c r="B613" s="592"/>
      <c r="C613" s="598"/>
      <c r="D613" s="592"/>
      <c r="E613" s="598"/>
      <c r="F613" s="591"/>
      <c r="G613" s="591"/>
      <c r="H613" s="599"/>
      <c r="I613" s="600"/>
      <c r="J613" s="600"/>
      <c r="K613" s="600"/>
      <c r="L613" s="592"/>
      <c r="M613" s="592"/>
      <c r="N613" s="592"/>
      <c r="O613" s="592"/>
      <c r="P613" s="591"/>
      <c r="Q613" s="592"/>
      <c r="R613" s="592"/>
      <c r="S613" s="592"/>
      <c r="T613" s="592"/>
      <c r="U613" s="591"/>
      <c r="V613" s="598"/>
      <c r="W613" s="592"/>
      <c r="X613" s="592"/>
      <c r="Y613" s="592"/>
      <c r="Z613" s="592"/>
      <c r="AA613" s="592"/>
      <c r="AB613" s="601"/>
      <c r="AC613" s="601"/>
      <c r="AD613" s="602"/>
      <c r="AE613" s="601"/>
      <c r="AF613" s="601"/>
      <c r="AG613" s="605"/>
      <c r="AH613" s="605"/>
      <c r="AI613" s="605"/>
      <c r="AJ613" s="605"/>
      <c r="AK613" s="656"/>
      <c r="AL613" s="605"/>
      <c r="AM613" s="605"/>
      <c r="AN613" s="605"/>
      <c r="AO613" s="605"/>
      <c r="AP613" s="605"/>
      <c r="AQ613" s="605"/>
      <c r="AR613" s="605"/>
      <c r="AS613" s="605"/>
      <c r="AT613" s="645"/>
      <c r="AU613" s="645"/>
      <c r="AV613" s="605"/>
      <c r="AW613" s="673"/>
      <c r="AX613" s="605"/>
      <c r="AY613" s="605"/>
      <c r="AZ613" s="645"/>
      <c r="BA613" s="645"/>
      <c r="BB613" s="605"/>
    </row>
    <row r="614" spans="1:54" ht="29.1" customHeight="1" thickBot="1" x14ac:dyDescent="0.3">
      <c r="A614" s="597"/>
      <c r="B614" s="592"/>
      <c r="C614" s="598"/>
      <c r="D614" s="592"/>
      <c r="E614" s="598"/>
      <c r="F614" s="591"/>
      <c r="G614" s="591"/>
      <c r="H614" s="599"/>
      <c r="I614" s="600"/>
      <c r="J614" s="600"/>
      <c r="K614" s="600"/>
      <c r="L614" s="592"/>
      <c r="M614" s="592"/>
      <c r="N614" s="592"/>
      <c r="O614" s="592"/>
      <c r="P614" s="591"/>
      <c r="Q614" s="592"/>
      <c r="R614" s="592"/>
      <c r="S614" s="592"/>
      <c r="T614" s="592"/>
      <c r="U614" s="591"/>
      <c r="V614" s="598"/>
      <c r="W614" s="592"/>
      <c r="X614" s="592"/>
      <c r="Y614" s="592"/>
      <c r="Z614" s="592"/>
      <c r="AA614" s="592"/>
      <c r="AB614" s="601"/>
      <c r="AC614" s="601"/>
      <c r="AD614" s="602"/>
      <c r="AE614" s="601"/>
      <c r="AF614" s="601"/>
      <c r="AG614" s="605"/>
      <c r="AH614" s="605"/>
      <c r="AI614" s="605"/>
      <c r="AJ614" s="605"/>
      <c r="AK614" s="656"/>
      <c r="AL614" s="605"/>
      <c r="AM614" s="605"/>
      <c r="AN614" s="605"/>
      <c r="AO614" s="605"/>
      <c r="AP614" s="605"/>
      <c r="AQ614" s="605"/>
      <c r="AR614" s="605"/>
      <c r="AS614" s="605"/>
      <c r="AT614" s="645"/>
      <c r="AU614" s="645"/>
      <c r="AV614" s="605"/>
      <c r="AW614" s="673"/>
      <c r="AX614" s="605"/>
      <c r="AY614" s="605"/>
      <c r="AZ614" s="645"/>
      <c r="BA614" s="645"/>
      <c r="BB614" s="605"/>
    </row>
    <row r="615" spans="1:54" ht="29.1" customHeight="1" thickBot="1" x14ac:dyDescent="0.3">
      <c r="A615" s="597"/>
      <c r="B615" s="592"/>
      <c r="C615" s="598"/>
      <c r="D615" s="592"/>
      <c r="E615" s="598"/>
      <c r="F615" s="591"/>
      <c r="G615" s="591"/>
      <c r="H615" s="599"/>
      <c r="I615" s="600"/>
      <c r="J615" s="600"/>
      <c r="K615" s="600"/>
      <c r="L615" s="592"/>
      <c r="M615" s="592"/>
      <c r="N615" s="592"/>
      <c r="O615" s="592"/>
      <c r="P615" s="591"/>
      <c r="Q615" s="592"/>
      <c r="R615" s="592"/>
      <c r="S615" s="592"/>
      <c r="T615" s="592"/>
      <c r="U615" s="591"/>
      <c r="V615" s="598"/>
      <c r="W615" s="592"/>
      <c r="X615" s="592"/>
      <c r="Y615" s="592"/>
      <c r="Z615" s="592"/>
      <c r="AA615" s="592"/>
      <c r="AB615" s="601"/>
      <c r="AC615" s="601"/>
      <c r="AD615" s="602"/>
      <c r="AE615" s="601"/>
      <c r="AF615" s="601"/>
      <c r="AG615" s="605"/>
      <c r="AH615" s="605"/>
      <c r="AI615" s="605"/>
      <c r="AJ615" s="605"/>
      <c r="AK615" s="656"/>
      <c r="AL615" s="605"/>
      <c r="AM615" s="605"/>
      <c r="AN615" s="605"/>
      <c r="AO615" s="605"/>
      <c r="AP615" s="605"/>
      <c r="AQ615" s="605"/>
      <c r="AR615" s="605"/>
      <c r="AS615" s="605"/>
      <c r="AT615" s="645"/>
      <c r="AU615" s="645"/>
      <c r="AV615" s="605"/>
      <c r="AW615" s="673"/>
      <c r="AX615" s="605"/>
      <c r="AY615" s="605"/>
      <c r="AZ615" s="645"/>
      <c r="BA615" s="645"/>
      <c r="BB615" s="605"/>
    </row>
    <row r="616" spans="1:54" ht="29.1" customHeight="1" thickBot="1" x14ac:dyDescent="0.3">
      <c r="A616" s="597"/>
      <c r="B616" s="592"/>
      <c r="C616" s="598"/>
      <c r="D616" s="592"/>
      <c r="E616" s="598"/>
      <c r="F616" s="591"/>
      <c r="G616" s="591"/>
      <c r="H616" s="599"/>
      <c r="I616" s="600"/>
      <c r="J616" s="600"/>
      <c r="K616" s="600"/>
      <c r="L616" s="592"/>
      <c r="M616" s="592"/>
      <c r="N616" s="592"/>
      <c r="O616" s="592"/>
      <c r="P616" s="591"/>
      <c r="Q616" s="592"/>
      <c r="R616" s="592"/>
      <c r="S616" s="592"/>
      <c r="T616" s="592"/>
      <c r="U616" s="591"/>
      <c r="V616" s="598"/>
      <c r="W616" s="592"/>
      <c r="X616" s="592"/>
      <c r="Y616" s="592"/>
      <c r="Z616" s="592"/>
      <c r="AA616" s="592"/>
      <c r="AB616" s="601"/>
      <c r="AC616" s="601"/>
      <c r="AD616" s="602"/>
      <c r="AE616" s="601"/>
      <c r="AF616" s="601"/>
      <c r="AG616" s="605"/>
      <c r="AH616" s="605"/>
      <c r="AI616" s="605"/>
      <c r="AJ616" s="605"/>
      <c r="AK616" s="656"/>
      <c r="AL616" s="605"/>
      <c r="AM616" s="605"/>
      <c r="AN616" s="605"/>
      <c r="AO616" s="605"/>
      <c r="AP616" s="605"/>
      <c r="AQ616" s="605"/>
      <c r="AR616" s="605"/>
      <c r="AS616" s="605"/>
      <c r="AT616" s="645"/>
      <c r="AU616" s="645"/>
      <c r="AV616" s="605"/>
      <c r="AW616" s="673"/>
      <c r="AX616" s="605"/>
      <c r="AY616" s="605"/>
      <c r="AZ616" s="645"/>
      <c r="BA616" s="645"/>
      <c r="BB616" s="605"/>
    </row>
    <row r="617" spans="1:54" ht="29.1" customHeight="1" thickBot="1" x14ac:dyDescent="0.3">
      <c r="A617" s="597"/>
      <c r="B617" s="592"/>
      <c r="C617" s="598"/>
      <c r="D617" s="592"/>
      <c r="E617" s="598"/>
      <c r="F617" s="591"/>
      <c r="G617" s="591"/>
      <c r="H617" s="599"/>
      <c r="I617" s="600"/>
      <c r="J617" s="600"/>
      <c r="K617" s="600"/>
      <c r="L617" s="592"/>
      <c r="M617" s="592"/>
      <c r="N617" s="592"/>
      <c r="O617" s="592"/>
      <c r="P617" s="591"/>
      <c r="Q617" s="592"/>
      <c r="R617" s="592"/>
      <c r="S617" s="592"/>
      <c r="T617" s="592"/>
      <c r="U617" s="591"/>
      <c r="V617" s="598"/>
      <c r="W617" s="592"/>
      <c r="X617" s="592"/>
      <c r="Y617" s="592"/>
      <c r="Z617" s="592"/>
      <c r="AA617" s="592"/>
      <c r="AB617" s="601"/>
      <c r="AC617" s="601"/>
      <c r="AD617" s="602"/>
      <c r="AE617" s="601"/>
      <c r="AF617" s="601"/>
      <c r="AG617" s="605"/>
      <c r="AH617" s="605"/>
      <c r="AI617" s="605"/>
      <c r="AJ617" s="605"/>
      <c r="AK617" s="656"/>
      <c r="AL617" s="605"/>
      <c r="AM617" s="605"/>
      <c r="AN617" s="605"/>
      <c r="AO617" s="605"/>
      <c r="AP617" s="605"/>
      <c r="AQ617" s="605"/>
      <c r="AR617" s="605"/>
      <c r="AS617" s="605"/>
      <c r="AT617" s="645"/>
      <c r="AU617" s="645"/>
      <c r="AV617" s="605"/>
      <c r="AW617" s="673"/>
      <c r="AX617" s="605"/>
      <c r="AY617" s="605"/>
      <c r="AZ617" s="645"/>
      <c r="BA617" s="645"/>
      <c r="BB617" s="605"/>
    </row>
    <row r="618" spans="1:54" ht="29.1" customHeight="1" thickBot="1" x14ac:dyDescent="0.3">
      <c r="A618" s="597"/>
      <c r="B618" s="592"/>
      <c r="C618" s="598"/>
      <c r="D618" s="592"/>
      <c r="E618" s="598"/>
      <c r="F618" s="591"/>
      <c r="G618" s="591"/>
      <c r="H618" s="599"/>
      <c r="I618" s="600"/>
      <c r="J618" s="600"/>
      <c r="K618" s="600"/>
      <c r="L618" s="592"/>
      <c r="M618" s="592"/>
      <c r="N618" s="592"/>
      <c r="O618" s="592"/>
      <c r="P618" s="591"/>
      <c r="Q618" s="592"/>
      <c r="R618" s="592"/>
      <c r="S618" s="592"/>
      <c r="T618" s="592"/>
      <c r="U618" s="591"/>
      <c r="V618" s="598"/>
      <c r="W618" s="592"/>
      <c r="X618" s="592"/>
      <c r="Y618" s="592"/>
      <c r="Z618" s="592"/>
      <c r="AA618" s="592"/>
      <c r="AB618" s="601"/>
      <c r="AC618" s="601"/>
      <c r="AD618" s="602"/>
      <c r="AE618" s="601"/>
      <c r="AF618" s="601"/>
      <c r="AG618" s="605"/>
      <c r="AH618" s="605"/>
      <c r="AI618" s="605"/>
      <c r="AJ618" s="605"/>
      <c r="AK618" s="656"/>
      <c r="AL618" s="605"/>
      <c r="AM618" s="605"/>
      <c r="AN618" s="605"/>
      <c r="AO618" s="605"/>
      <c r="AP618" s="605"/>
      <c r="AQ618" s="605"/>
      <c r="AR618" s="605"/>
      <c r="AS618" s="605"/>
      <c r="AT618" s="645"/>
      <c r="AU618" s="645"/>
      <c r="AV618" s="605"/>
      <c r="AW618" s="673"/>
      <c r="AX618" s="605"/>
      <c r="AY618" s="605"/>
      <c r="AZ618" s="645"/>
      <c r="BA618" s="645"/>
      <c r="BB618" s="605"/>
    </row>
    <row r="619" spans="1:54" ht="29.1" customHeight="1" thickBot="1" x14ac:dyDescent="0.3">
      <c r="A619" s="597"/>
      <c r="B619" s="592"/>
      <c r="C619" s="598"/>
      <c r="D619" s="592"/>
      <c r="E619" s="598"/>
      <c r="F619" s="591"/>
      <c r="G619" s="591"/>
      <c r="H619" s="599"/>
      <c r="I619" s="600"/>
      <c r="J619" s="600"/>
      <c r="K619" s="600"/>
      <c r="L619" s="592"/>
      <c r="M619" s="592"/>
      <c r="N619" s="592"/>
      <c r="O619" s="592"/>
      <c r="P619" s="591"/>
      <c r="Q619" s="592"/>
      <c r="R619" s="592"/>
      <c r="S619" s="592"/>
      <c r="T619" s="592"/>
      <c r="U619" s="591"/>
      <c r="V619" s="598"/>
      <c r="W619" s="592"/>
      <c r="X619" s="592"/>
      <c r="Y619" s="592"/>
      <c r="Z619" s="592"/>
      <c r="AA619" s="592"/>
      <c r="AB619" s="601"/>
      <c r="AC619" s="601"/>
      <c r="AD619" s="602"/>
      <c r="AE619" s="601"/>
      <c r="AF619" s="601"/>
      <c r="AG619" s="605"/>
      <c r="AH619" s="605"/>
      <c r="AI619" s="605"/>
      <c r="AJ619" s="605"/>
      <c r="AK619" s="656"/>
      <c r="AL619" s="605"/>
      <c r="AM619" s="605"/>
      <c r="AN619" s="605"/>
      <c r="AO619" s="605"/>
      <c r="AP619" s="605"/>
      <c r="AQ619" s="605"/>
      <c r="AR619" s="605"/>
      <c r="AS619" s="605"/>
      <c r="AT619" s="645"/>
      <c r="AU619" s="645"/>
      <c r="AV619" s="605"/>
      <c r="AW619" s="673"/>
      <c r="AX619" s="605"/>
      <c r="AY619" s="605"/>
      <c r="AZ619" s="645"/>
      <c r="BA619" s="645"/>
      <c r="BB619" s="605"/>
    </row>
    <row r="620" spans="1:54" ht="29.1" customHeight="1" thickBot="1" x14ac:dyDescent="0.3">
      <c r="A620" s="597"/>
      <c r="B620" s="592"/>
      <c r="C620" s="598"/>
      <c r="D620" s="592"/>
      <c r="E620" s="598"/>
      <c r="F620" s="591"/>
      <c r="G620" s="591"/>
      <c r="H620" s="599"/>
      <c r="I620" s="600"/>
      <c r="J620" s="600"/>
      <c r="K620" s="600"/>
      <c r="L620" s="592"/>
      <c r="M620" s="592"/>
      <c r="N620" s="592"/>
      <c r="O620" s="592"/>
      <c r="P620" s="591"/>
      <c r="Q620" s="592"/>
      <c r="R620" s="592"/>
      <c r="S620" s="592"/>
      <c r="T620" s="592"/>
      <c r="U620" s="591"/>
      <c r="V620" s="598"/>
      <c r="W620" s="592"/>
      <c r="X620" s="592"/>
      <c r="Y620" s="592"/>
      <c r="Z620" s="592"/>
      <c r="AA620" s="592"/>
      <c r="AB620" s="601"/>
      <c r="AC620" s="601"/>
      <c r="AD620" s="602"/>
      <c r="AE620" s="601"/>
      <c r="AF620" s="601"/>
      <c r="AG620" s="605"/>
      <c r="AH620" s="605"/>
      <c r="AI620" s="605"/>
      <c r="AJ620" s="605"/>
      <c r="AK620" s="656"/>
      <c r="AL620" s="605"/>
      <c r="AM620" s="605"/>
      <c r="AN620" s="605"/>
      <c r="AO620" s="605"/>
      <c r="AP620" s="605"/>
      <c r="AQ620" s="605"/>
      <c r="AR620" s="605"/>
      <c r="AS620" s="605"/>
      <c r="AT620" s="645"/>
      <c r="AU620" s="645"/>
      <c r="AV620" s="605"/>
      <c r="AW620" s="673"/>
      <c r="AX620" s="605"/>
      <c r="AY620" s="605"/>
      <c r="AZ620" s="645"/>
      <c r="BA620" s="645"/>
      <c r="BB620" s="605"/>
    </row>
    <row r="621" spans="1:54" ht="29.1" customHeight="1" thickBot="1" x14ac:dyDescent="0.3">
      <c r="A621" s="597"/>
      <c r="B621" s="592"/>
      <c r="C621" s="598"/>
      <c r="D621" s="592"/>
      <c r="E621" s="598"/>
      <c r="F621" s="591"/>
      <c r="G621" s="591"/>
      <c r="H621" s="599"/>
      <c r="I621" s="600"/>
      <c r="J621" s="600"/>
      <c r="K621" s="600"/>
      <c r="L621" s="592"/>
      <c r="M621" s="592"/>
      <c r="N621" s="592"/>
      <c r="O621" s="592"/>
      <c r="P621" s="591"/>
      <c r="Q621" s="592"/>
      <c r="R621" s="592"/>
      <c r="S621" s="592"/>
      <c r="T621" s="592"/>
      <c r="U621" s="591"/>
      <c r="V621" s="598"/>
      <c r="W621" s="592"/>
      <c r="X621" s="592"/>
      <c r="Y621" s="592"/>
      <c r="Z621" s="592"/>
      <c r="AA621" s="592"/>
      <c r="AB621" s="601"/>
      <c r="AC621" s="601"/>
      <c r="AD621" s="602"/>
      <c r="AE621" s="601"/>
      <c r="AF621" s="601"/>
      <c r="AG621" s="605"/>
      <c r="AH621" s="605"/>
      <c r="AI621" s="605"/>
      <c r="AJ621" s="605"/>
      <c r="AK621" s="656"/>
      <c r="AL621" s="605"/>
      <c r="AM621" s="605"/>
      <c r="AN621" s="605"/>
      <c r="AO621" s="605"/>
      <c r="AP621" s="605"/>
      <c r="AQ621" s="605"/>
      <c r="AR621" s="605"/>
      <c r="AS621" s="605"/>
      <c r="AT621" s="645"/>
      <c r="AU621" s="645"/>
      <c r="AV621" s="605"/>
      <c r="AW621" s="673"/>
      <c r="AX621" s="605"/>
      <c r="AY621" s="605"/>
      <c r="AZ621" s="645"/>
      <c r="BA621" s="645"/>
      <c r="BB621" s="605"/>
    </row>
    <row r="622" spans="1:54" ht="29.1" customHeight="1" thickBot="1" x14ac:dyDescent="0.3">
      <c r="A622" s="597"/>
      <c r="B622" s="592"/>
      <c r="C622" s="598"/>
      <c r="D622" s="592"/>
      <c r="E622" s="598"/>
      <c r="F622" s="591"/>
      <c r="G622" s="591"/>
      <c r="H622" s="599"/>
      <c r="I622" s="600"/>
      <c r="J622" s="600"/>
      <c r="K622" s="600"/>
      <c r="L622" s="592"/>
      <c r="M622" s="592"/>
      <c r="N622" s="592"/>
      <c r="O622" s="592"/>
      <c r="P622" s="591"/>
      <c r="Q622" s="592"/>
      <c r="R622" s="592"/>
      <c r="S622" s="592"/>
      <c r="T622" s="592"/>
      <c r="U622" s="591"/>
      <c r="V622" s="598"/>
      <c r="W622" s="592"/>
      <c r="X622" s="592"/>
      <c r="Y622" s="592"/>
      <c r="Z622" s="592"/>
      <c r="AA622" s="592"/>
      <c r="AB622" s="601"/>
      <c r="AC622" s="601"/>
      <c r="AD622" s="602"/>
      <c r="AE622" s="601"/>
      <c r="AF622" s="601"/>
      <c r="AG622" s="605"/>
      <c r="AH622" s="605"/>
      <c r="AI622" s="605"/>
      <c r="AJ622" s="605"/>
      <c r="AK622" s="656"/>
      <c r="AL622" s="605"/>
      <c r="AM622" s="605"/>
      <c r="AN622" s="605"/>
      <c r="AO622" s="605"/>
      <c r="AP622" s="605"/>
      <c r="AQ622" s="605"/>
      <c r="AR622" s="605"/>
      <c r="AS622" s="605"/>
      <c r="AT622" s="645"/>
      <c r="AU622" s="645"/>
      <c r="AV622" s="605"/>
      <c r="AW622" s="673"/>
      <c r="AX622" s="605"/>
      <c r="AY622" s="605"/>
      <c r="AZ622" s="645"/>
      <c r="BA622" s="645"/>
      <c r="BB622" s="605"/>
    </row>
    <row r="623" spans="1:54" ht="29.1" customHeight="1" thickBot="1" x14ac:dyDescent="0.3">
      <c r="A623" s="597"/>
      <c r="B623" s="592"/>
      <c r="C623" s="598"/>
      <c r="D623" s="592"/>
      <c r="E623" s="598"/>
      <c r="F623" s="591"/>
      <c r="G623" s="591"/>
      <c r="H623" s="599"/>
      <c r="I623" s="600"/>
      <c r="J623" s="600"/>
      <c r="K623" s="600"/>
      <c r="L623" s="592"/>
      <c r="M623" s="592"/>
      <c r="N623" s="592"/>
      <c r="O623" s="592"/>
      <c r="P623" s="591"/>
      <c r="Q623" s="592"/>
      <c r="R623" s="592"/>
      <c r="S623" s="592"/>
      <c r="T623" s="592"/>
      <c r="U623" s="591"/>
      <c r="V623" s="598"/>
      <c r="W623" s="592"/>
      <c r="X623" s="592"/>
      <c r="Y623" s="592"/>
      <c r="Z623" s="592"/>
      <c r="AA623" s="592"/>
      <c r="AB623" s="601"/>
      <c r="AC623" s="601"/>
      <c r="AD623" s="602"/>
      <c r="AE623" s="601"/>
      <c r="AF623" s="601"/>
      <c r="AG623" s="605"/>
      <c r="AH623" s="605"/>
      <c r="AI623" s="605"/>
      <c r="AJ623" s="605"/>
      <c r="AK623" s="656"/>
      <c r="AL623" s="605"/>
      <c r="AM623" s="605"/>
      <c r="AN623" s="605"/>
      <c r="AO623" s="605"/>
      <c r="AP623" s="605"/>
      <c r="AQ623" s="605"/>
      <c r="AR623" s="605"/>
      <c r="AS623" s="605"/>
      <c r="AT623" s="645"/>
      <c r="AU623" s="645"/>
      <c r="AV623" s="605"/>
      <c r="AW623" s="673"/>
      <c r="AX623" s="605"/>
      <c r="AY623" s="605"/>
      <c r="AZ623" s="645"/>
      <c r="BA623" s="645"/>
      <c r="BB623" s="605"/>
    </row>
    <row r="624" spans="1:54" ht="29.1" customHeight="1" thickBot="1" x14ac:dyDescent="0.3">
      <c r="A624" s="597"/>
      <c r="B624" s="592"/>
      <c r="C624" s="598"/>
      <c r="D624" s="592"/>
      <c r="E624" s="598"/>
      <c r="F624" s="591"/>
      <c r="G624" s="591"/>
      <c r="H624" s="599"/>
      <c r="I624" s="600"/>
      <c r="J624" s="600"/>
      <c r="K624" s="600"/>
      <c r="L624" s="592"/>
      <c r="M624" s="592"/>
      <c r="N624" s="592"/>
      <c r="O624" s="592"/>
      <c r="P624" s="591"/>
      <c r="Q624" s="592"/>
      <c r="R624" s="592"/>
      <c r="S624" s="592"/>
      <c r="T624" s="592"/>
      <c r="U624" s="591"/>
      <c r="V624" s="598"/>
      <c r="W624" s="592"/>
      <c r="X624" s="592"/>
      <c r="Y624" s="592"/>
      <c r="Z624" s="592"/>
      <c r="AA624" s="592"/>
      <c r="AB624" s="601"/>
      <c r="AC624" s="601"/>
      <c r="AD624" s="602"/>
      <c r="AE624" s="601"/>
      <c r="AF624" s="601"/>
      <c r="AG624" s="605"/>
      <c r="AH624" s="605"/>
      <c r="AI624" s="605"/>
      <c r="AJ624" s="605"/>
      <c r="AK624" s="656"/>
      <c r="AL624" s="605"/>
      <c r="AM624" s="605"/>
      <c r="AN624" s="605"/>
      <c r="AO624" s="605"/>
      <c r="AP624" s="605"/>
      <c r="AQ624" s="605"/>
      <c r="AR624" s="605"/>
      <c r="AS624" s="605"/>
      <c r="AT624" s="645"/>
      <c r="AU624" s="645"/>
      <c r="AV624" s="605"/>
      <c r="AW624" s="673"/>
      <c r="AX624" s="605"/>
      <c r="AY624" s="605"/>
      <c r="AZ624" s="645"/>
      <c r="BA624" s="645"/>
      <c r="BB624" s="605"/>
    </row>
    <row r="625" spans="1:54" ht="29.1" customHeight="1" thickBot="1" x14ac:dyDescent="0.3">
      <c r="A625" s="597"/>
      <c r="B625" s="592"/>
      <c r="C625" s="598"/>
      <c r="D625" s="592"/>
      <c r="E625" s="598"/>
      <c r="F625" s="591"/>
      <c r="G625" s="591"/>
      <c r="H625" s="599"/>
      <c r="I625" s="600"/>
      <c r="J625" s="600"/>
      <c r="K625" s="600"/>
      <c r="L625" s="592"/>
      <c r="M625" s="592"/>
      <c r="N625" s="592"/>
      <c r="O625" s="592"/>
      <c r="P625" s="591"/>
      <c r="Q625" s="592"/>
      <c r="R625" s="592"/>
      <c r="S625" s="592"/>
      <c r="T625" s="592"/>
      <c r="U625" s="591"/>
      <c r="V625" s="598"/>
      <c r="W625" s="592"/>
      <c r="X625" s="592"/>
      <c r="Y625" s="592"/>
      <c r="Z625" s="592"/>
      <c r="AA625" s="592"/>
      <c r="AB625" s="601"/>
      <c r="AC625" s="601"/>
      <c r="AD625" s="602"/>
      <c r="AE625" s="601"/>
      <c r="AF625" s="601"/>
      <c r="AG625" s="605"/>
      <c r="AH625" s="605"/>
      <c r="AI625" s="605"/>
      <c r="AJ625" s="605"/>
      <c r="AK625" s="656"/>
      <c r="AL625" s="605"/>
      <c r="AM625" s="605"/>
      <c r="AN625" s="605"/>
      <c r="AO625" s="605"/>
      <c r="AP625" s="605"/>
      <c r="AQ625" s="605"/>
      <c r="AR625" s="605"/>
      <c r="AS625" s="605"/>
      <c r="AT625" s="645"/>
      <c r="AU625" s="645"/>
      <c r="AV625" s="605"/>
      <c r="AW625" s="673"/>
      <c r="AX625" s="605"/>
      <c r="AY625" s="605"/>
      <c r="AZ625" s="645"/>
      <c r="BA625" s="645"/>
      <c r="BB625" s="605"/>
    </row>
    <row r="626" spans="1:54" ht="29.1" customHeight="1" thickBot="1" x14ac:dyDescent="0.3">
      <c r="A626" s="597"/>
      <c r="B626" s="592"/>
      <c r="C626" s="598"/>
      <c r="D626" s="592"/>
      <c r="E626" s="598"/>
      <c r="F626" s="591"/>
      <c r="G626" s="591"/>
      <c r="H626" s="599"/>
      <c r="I626" s="600"/>
      <c r="J626" s="600"/>
      <c r="K626" s="600"/>
      <c r="L626" s="592"/>
      <c r="M626" s="592"/>
      <c r="N626" s="592"/>
      <c r="O626" s="592"/>
      <c r="P626" s="591"/>
      <c r="Q626" s="592"/>
      <c r="R626" s="592"/>
      <c r="S626" s="592"/>
      <c r="T626" s="592"/>
      <c r="U626" s="591"/>
      <c r="V626" s="598"/>
      <c r="W626" s="592"/>
      <c r="X626" s="592"/>
      <c r="Y626" s="592"/>
      <c r="Z626" s="592"/>
      <c r="AA626" s="592"/>
      <c r="AB626" s="601"/>
      <c r="AC626" s="601"/>
      <c r="AD626" s="602"/>
      <c r="AE626" s="601"/>
      <c r="AF626" s="601"/>
      <c r="AG626" s="605"/>
      <c r="AH626" s="605"/>
      <c r="AI626" s="605"/>
      <c r="AJ626" s="605"/>
      <c r="AK626" s="656"/>
      <c r="AL626" s="605"/>
      <c r="AM626" s="605"/>
      <c r="AN626" s="605"/>
      <c r="AO626" s="605"/>
      <c r="AP626" s="605"/>
      <c r="AQ626" s="605"/>
      <c r="AR626" s="605"/>
      <c r="AS626" s="605"/>
      <c r="AT626" s="645"/>
      <c r="AU626" s="645"/>
      <c r="AV626" s="605"/>
      <c r="AW626" s="673"/>
      <c r="AX626" s="605"/>
      <c r="AY626" s="605"/>
      <c r="AZ626" s="645"/>
      <c r="BA626" s="645"/>
      <c r="BB626" s="605"/>
    </row>
    <row r="627" spans="1:54" ht="29.1" customHeight="1" thickBot="1" x14ac:dyDescent="0.3">
      <c r="A627" s="597"/>
      <c r="B627" s="592"/>
      <c r="C627" s="598"/>
      <c r="D627" s="592"/>
      <c r="E627" s="598"/>
      <c r="F627" s="591"/>
      <c r="G627" s="591"/>
      <c r="H627" s="599"/>
      <c r="I627" s="600"/>
      <c r="J627" s="600"/>
      <c r="K627" s="600"/>
      <c r="L627" s="592"/>
      <c r="M627" s="592"/>
      <c r="N627" s="592"/>
      <c r="O627" s="592"/>
      <c r="P627" s="591"/>
      <c r="Q627" s="592"/>
      <c r="R627" s="592"/>
      <c r="S627" s="592"/>
      <c r="T627" s="592"/>
      <c r="U627" s="591"/>
      <c r="V627" s="598"/>
      <c r="W627" s="592"/>
      <c r="X627" s="592"/>
      <c r="Y627" s="592"/>
      <c r="Z627" s="592"/>
      <c r="AA627" s="592"/>
      <c r="AB627" s="601"/>
      <c r="AC627" s="601"/>
      <c r="AD627" s="602"/>
      <c r="AE627" s="601"/>
      <c r="AF627" s="601"/>
      <c r="AG627" s="605"/>
      <c r="AH627" s="605"/>
      <c r="AI627" s="605"/>
      <c r="AJ627" s="605"/>
      <c r="AK627" s="656"/>
      <c r="AL627" s="605"/>
      <c r="AM627" s="605"/>
      <c r="AN627" s="605"/>
      <c r="AO627" s="605"/>
      <c r="AP627" s="605"/>
      <c r="AQ627" s="605"/>
      <c r="AR627" s="605"/>
      <c r="AS627" s="605"/>
      <c r="AT627" s="645"/>
      <c r="AU627" s="645"/>
      <c r="AV627" s="605"/>
      <c r="AW627" s="673"/>
      <c r="AX627" s="605"/>
      <c r="AY627" s="605"/>
      <c r="AZ627" s="645"/>
      <c r="BA627" s="645"/>
      <c r="BB627" s="605"/>
    </row>
    <row r="628" spans="1:54" ht="29.1" customHeight="1" thickBot="1" x14ac:dyDescent="0.3">
      <c r="A628" s="597"/>
      <c r="B628" s="592"/>
      <c r="C628" s="598"/>
      <c r="D628" s="592"/>
      <c r="E628" s="598"/>
      <c r="F628" s="591"/>
      <c r="G628" s="591"/>
      <c r="H628" s="599"/>
      <c r="I628" s="600"/>
      <c r="J628" s="600"/>
      <c r="K628" s="600"/>
      <c r="L628" s="592"/>
      <c r="M628" s="592"/>
      <c r="N628" s="592"/>
      <c r="O628" s="592"/>
      <c r="P628" s="591"/>
      <c r="Q628" s="592"/>
      <c r="R628" s="592"/>
      <c r="S628" s="592"/>
      <c r="T628" s="592"/>
      <c r="U628" s="591"/>
      <c r="V628" s="598"/>
      <c r="W628" s="592"/>
      <c r="X628" s="592"/>
      <c r="Y628" s="592"/>
      <c r="Z628" s="592"/>
      <c r="AA628" s="592"/>
      <c r="AB628" s="601"/>
      <c r="AC628" s="601"/>
      <c r="AD628" s="602"/>
      <c r="AE628" s="601"/>
      <c r="AF628" s="601"/>
      <c r="AG628" s="605"/>
      <c r="AH628" s="605"/>
      <c r="AI628" s="605"/>
      <c r="AJ628" s="605"/>
      <c r="AK628" s="656"/>
      <c r="AL628" s="605"/>
      <c r="AM628" s="605"/>
      <c r="AN628" s="605"/>
      <c r="AO628" s="605"/>
      <c r="AP628" s="605"/>
      <c r="AQ628" s="605"/>
      <c r="AR628" s="605"/>
      <c r="AS628" s="605"/>
      <c r="AT628" s="645"/>
      <c r="AU628" s="645"/>
      <c r="AV628" s="605"/>
      <c r="AW628" s="673"/>
      <c r="AX628" s="605"/>
      <c r="AY628" s="605"/>
      <c r="AZ628" s="645"/>
      <c r="BA628" s="645"/>
      <c r="BB628" s="605"/>
    </row>
    <row r="629" spans="1:54" ht="29.1" customHeight="1" thickBot="1" x14ac:dyDescent="0.3">
      <c r="A629" s="597"/>
      <c r="B629" s="592"/>
      <c r="C629" s="598"/>
      <c r="D629" s="592"/>
      <c r="E629" s="598"/>
      <c r="F629" s="591"/>
      <c r="G629" s="591"/>
      <c r="H629" s="599"/>
      <c r="I629" s="600"/>
      <c r="J629" s="600"/>
      <c r="K629" s="600"/>
      <c r="L629" s="592"/>
      <c r="M629" s="592"/>
      <c r="N629" s="592"/>
      <c r="O629" s="592"/>
      <c r="P629" s="591"/>
      <c r="Q629" s="592"/>
      <c r="R629" s="592"/>
      <c r="S629" s="592"/>
      <c r="T629" s="592"/>
      <c r="U629" s="591"/>
      <c r="V629" s="598"/>
      <c r="W629" s="592"/>
      <c r="X629" s="592"/>
      <c r="Y629" s="592"/>
      <c r="Z629" s="592"/>
      <c r="AA629" s="592"/>
      <c r="AB629" s="601"/>
      <c r="AC629" s="601"/>
      <c r="AD629" s="602"/>
      <c r="AE629" s="601"/>
      <c r="AF629" s="601"/>
      <c r="AG629" s="605"/>
      <c r="AH629" s="605"/>
      <c r="AI629" s="605"/>
      <c r="AJ629" s="605"/>
      <c r="AK629" s="656"/>
      <c r="AL629" s="605"/>
      <c r="AM629" s="605"/>
      <c r="AN629" s="605"/>
      <c r="AO629" s="605"/>
      <c r="AP629" s="605"/>
      <c r="AQ629" s="605"/>
      <c r="AR629" s="605"/>
      <c r="AS629" s="605"/>
      <c r="AT629" s="645"/>
      <c r="AU629" s="645"/>
      <c r="AV629" s="605"/>
      <c r="AW629" s="673"/>
      <c r="AX629" s="605"/>
      <c r="AY629" s="605"/>
      <c r="AZ629" s="645"/>
      <c r="BA629" s="645"/>
      <c r="BB629" s="605"/>
    </row>
    <row r="630" spans="1:54" ht="29.1" customHeight="1" thickBot="1" x14ac:dyDescent="0.3">
      <c r="A630" s="597"/>
      <c r="B630" s="592"/>
      <c r="C630" s="598"/>
      <c r="D630" s="592"/>
      <c r="E630" s="598"/>
      <c r="F630" s="591"/>
      <c r="G630" s="591"/>
      <c r="H630" s="599"/>
      <c r="I630" s="600"/>
      <c r="J630" s="600"/>
      <c r="K630" s="600"/>
      <c r="L630" s="592"/>
      <c r="M630" s="592"/>
      <c r="N630" s="592"/>
      <c r="O630" s="592"/>
      <c r="P630" s="591"/>
      <c r="Q630" s="592"/>
      <c r="R630" s="592"/>
      <c r="S630" s="592"/>
      <c r="T630" s="592"/>
      <c r="U630" s="591"/>
      <c r="V630" s="598"/>
      <c r="W630" s="592"/>
      <c r="X630" s="592"/>
      <c r="Y630" s="592"/>
      <c r="Z630" s="592"/>
      <c r="AA630" s="592"/>
      <c r="AB630" s="601"/>
      <c r="AC630" s="601"/>
      <c r="AD630" s="602"/>
      <c r="AE630" s="601"/>
      <c r="AF630" s="601"/>
      <c r="AG630" s="605"/>
      <c r="AH630" s="605"/>
      <c r="AI630" s="605"/>
      <c r="AJ630" s="605"/>
      <c r="AK630" s="656"/>
      <c r="AL630" s="605"/>
      <c r="AM630" s="605"/>
      <c r="AN630" s="605"/>
      <c r="AO630" s="605"/>
      <c r="AP630" s="605"/>
      <c r="AQ630" s="605"/>
      <c r="AR630" s="605"/>
      <c r="AS630" s="605"/>
      <c r="AT630" s="645"/>
      <c r="AU630" s="645"/>
      <c r="AV630" s="605"/>
      <c r="AW630" s="673"/>
      <c r="AX630" s="605"/>
      <c r="AY630" s="605"/>
      <c r="AZ630" s="645"/>
      <c r="BA630" s="645"/>
      <c r="BB630" s="605"/>
    </row>
    <row r="631" spans="1:54" ht="29.1" customHeight="1" thickBot="1" x14ac:dyDescent="0.3">
      <c r="A631" s="597"/>
      <c r="B631" s="592"/>
      <c r="C631" s="598"/>
      <c r="D631" s="592"/>
      <c r="E631" s="598"/>
      <c r="F631" s="591"/>
      <c r="G631" s="591"/>
      <c r="H631" s="599"/>
      <c r="I631" s="600"/>
      <c r="J631" s="600"/>
      <c r="K631" s="600"/>
      <c r="L631" s="592"/>
      <c r="M631" s="592"/>
      <c r="N631" s="592"/>
      <c r="O631" s="592"/>
      <c r="P631" s="591"/>
      <c r="Q631" s="592"/>
      <c r="R631" s="592"/>
      <c r="S631" s="592"/>
      <c r="T631" s="592"/>
      <c r="U631" s="591"/>
      <c r="V631" s="598"/>
      <c r="W631" s="592"/>
      <c r="X631" s="592"/>
      <c r="Y631" s="592"/>
      <c r="Z631" s="592"/>
      <c r="AA631" s="592"/>
      <c r="AB631" s="601"/>
      <c r="AC631" s="601"/>
      <c r="AD631" s="602"/>
      <c r="AE631" s="601"/>
      <c r="AF631" s="601"/>
      <c r="AG631" s="605"/>
      <c r="AH631" s="605"/>
      <c r="AI631" s="605"/>
      <c r="AJ631" s="605"/>
      <c r="AK631" s="656"/>
      <c r="AL631" s="605"/>
      <c r="AM631" s="605"/>
      <c r="AN631" s="605"/>
      <c r="AO631" s="605"/>
      <c r="AP631" s="605"/>
      <c r="AQ631" s="605"/>
      <c r="AR631" s="605"/>
      <c r="AS631" s="605"/>
      <c r="AT631" s="645"/>
      <c r="AU631" s="645"/>
      <c r="AV631" s="605"/>
      <c r="AW631" s="673"/>
      <c r="AX631" s="605"/>
      <c r="AY631" s="605"/>
      <c r="AZ631" s="645"/>
      <c r="BA631" s="645"/>
      <c r="BB631" s="605"/>
    </row>
    <row r="632" spans="1:54" ht="29.1" customHeight="1" thickBot="1" x14ac:dyDescent="0.3">
      <c r="A632" s="597"/>
      <c r="B632" s="592"/>
      <c r="C632" s="598"/>
      <c r="D632" s="592"/>
      <c r="E632" s="598"/>
      <c r="F632" s="591"/>
      <c r="G632" s="591"/>
      <c r="H632" s="599"/>
      <c r="I632" s="600"/>
      <c r="J632" s="600"/>
      <c r="K632" s="600"/>
      <c r="L632" s="592"/>
      <c r="M632" s="592"/>
      <c r="N632" s="592"/>
      <c r="O632" s="592"/>
      <c r="P632" s="591"/>
      <c r="Q632" s="592"/>
      <c r="R632" s="592"/>
      <c r="S632" s="592"/>
      <c r="T632" s="592"/>
      <c r="U632" s="591"/>
      <c r="V632" s="598"/>
      <c r="W632" s="592"/>
      <c r="X632" s="592"/>
      <c r="Y632" s="592"/>
      <c r="Z632" s="592"/>
      <c r="AA632" s="592"/>
      <c r="AB632" s="601"/>
      <c r="AC632" s="601"/>
      <c r="AD632" s="602"/>
      <c r="AE632" s="601"/>
      <c r="AF632" s="601"/>
      <c r="AG632" s="605"/>
      <c r="AH632" s="605"/>
      <c r="AI632" s="605"/>
      <c r="AJ632" s="605"/>
      <c r="AK632" s="656"/>
      <c r="AL632" s="605"/>
      <c r="AM632" s="605"/>
      <c r="AN632" s="605"/>
      <c r="AO632" s="605"/>
      <c r="AP632" s="605"/>
      <c r="AQ632" s="605"/>
      <c r="AR632" s="605"/>
      <c r="AS632" s="605"/>
      <c r="AT632" s="645"/>
      <c r="AU632" s="645"/>
      <c r="AV632" s="605"/>
      <c r="AW632" s="673"/>
      <c r="AX632" s="605"/>
      <c r="AY632" s="605"/>
      <c r="AZ632" s="645"/>
      <c r="BA632" s="645"/>
      <c r="BB632" s="605"/>
    </row>
    <row r="633" spans="1:54" ht="29.1" customHeight="1" thickBot="1" x14ac:dyDescent="0.3">
      <c r="A633" s="597"/>
      <c r="B633" s="592"/>
      <c r="C633" s="598"/>
      <c r="D633" s="592"/>
      <c r="E633" s="598"/>
      <c r="F633" s="591"/>
      <c r="G633" s="591"/>
      <c r="H633" s="599"/>
      <c r="I633" s="600"/>
      <c r="J633" s="600"/>
      <c r="K633" s="600"/>
      <c r="L633" s="592"/>
      <c r="M633" s="592"/>
      <c r="N633" s="592"/>
      <c r="O633" s="592"/>
      <c r="P633" s="591"/>
      <c r="Q633" s="592"/>
      <c r="R633" s="592"/>
      <c r="S633" s="592"/>
      <c r="T633" s="592"/>
      <c r="U633" s="591"/>
      <c r="V633" s="598"/>
      <c r="W633" s="592"/>
      <c r="X633" s="592"/>
      <c r="Y633" s="592"/>
      <c r="Z633" s="592"/>
      <c r="AA633" s="592"/>
      <c r="AB633" s="601"/>
      <c r="AC633" s="601"/>
      <c r="AD633" s="602"/>
      <c r="AE633" s="601"/>
      <c r="AF633" s="601"/>
      <c r="AG633" s="605"/>
      <c r="AH633" s="605"/>
      <c r="AI633" s="605"/>
      <c r="AJ633" s="605"/>
      <c r="AK633" s="656"/>
      <c r="AL633" s="605"/>
      <c r="AM633" s="605"/>
      <c r="AN633" s="605"/>
      <c r="AO633" s="605"/>
      <c r="AP633" s="605"/>
      <c r="AQ633" s="605"/>
      <c r="AR633" s="605"/>
      <c r="AS633" s="605"/>
      <c r="AT633" s="645"/>
      <c r="AU633" s="645"/>
      <c r="AV633" s="605"/>
      <c r="AW633" s="673"/>
      <c r="AX633" s="605"/>
      <c r="AY633" s="605"/>
      <c r="AZ633" s="645"/>
      <c r="BA633" s="645"/>
      <c r="BB633" s="605"/>
    </row>
    <row r="634" spans="1:54" ht="29.1" customHeight="1" thickBot="1" x14ac:dyDescent="0.3">
      <c r="A634" s="597"/>
      <c r="B634" s="592"/>
      <c r="C634" s="598"/>
      <c r="D634" s="592"/>
      <c r="E634" s="598"/>
      <c r="F634" s="591"/>
      <c r="G634" s="591"/>
      <c r="H634" s="599"/>
      <c r="I634" s="600"/>
      <c r="J634" s="600"/>
      <c r="K634" s="600"/>
      <c r="L634" s="592"/>
      <c r="M634" s="592"/>
      <c r="N634" s="592"/>
      <c r="O634" s="592"/>
      <c r="P634" s="591"/>
      <c r="Q634" s="592"/>
      <c r="R634" s="592"/>
      <c r="S634" s="592"/>
      <c r="T634" s="592"/>
      <c r="U634" s="591"/>
      <c r="V634" s="598"/>
      <c r="W634" s="592"/>
      <c r="X634" s="592"/>
      <c r="Y634" s="592"/>
      <c r="Z634" s="592"/>
      <c r="AA634" s="592"/>
      <c r="AB634" s="601"/>
      <c r="AC634" s="601"/>
      <c r="AD634" s="602"/>
      <c r="AE634" s="601"/>
      <c r="AF634" s="601"/>
      <c r="AG634" s="605"/>
      <c r="AH634" s="605"/>
      <c r="AI634" s="605"/>
      <c r="AJ634" s="605"/>
      <c r="AK634" s="656"/>
      <c r="AL634" s="605"/>
      <c r="AM634" s="605"/>
      <c r="AN634" s="605"/>
      <c r="AO634" s="605"/>
      <c r="AP634" s="605"/>
      <c r="AQ634" s="605"/>
      <c r="AR634" s="605"/>
      <c r="AS634" s="605"/>
      <c r="AT634" s="645"/>
      <c r="AU634" s="645"/>
      <c r="AV634" s="605"/>
      <c r="AW634" s="673"/>
      <c r="AX634" s="605"/>
      <c r="AY634" s="605"/>
      <c r="AZ634" s="645"/>
      <c r="BA634" s="645"/>
      <c r="BB634" s="605"/>
    </row>
    <row r="635" spans="1:54" ht="29.1" customHeight="1" thickBot="1" x14ac:dyDescent="0.3">
      <c r="A635" s="597"/>
      <c r="B635" s="592"/>
      <c r="C635" s="598"/>
      <c r="D635" s="592"/>
      <c r="E635" s="598"/>
      <c r="F635" s="591"/>
      <c r="G635" s="591"/>
      <c r="H635" s="599"/>
      <c r="I635" s="600"/>
      <c r="J635" s="600"/>
      <c r="K635" s="600"/>
      <c r="L635" s="592"/>
      <c r="M635" s="592"/>
      <c r="N635" s="592"/>
      <c r="O635" s="592"/>
      <c r="P635" s="591"/>
      <c r="Q635" s="592"/>
      <c r="R635" s="592"/>
      <c r="S635" s="592"/>
      <c r="T635" s="592"/>
      <c r="U635" s="591"/>
      <c r="V635" s="598"/>
      <c r="W635" s="592"/>
      <c r="X635" s="592"/>
      <c r="Y635" s="592"/>
      <c r="Z635" s="592"/>
      <c r="AA635" s="592"/>
      <c r="AB635" s="601"/>
      <c r="AC635" s="601"/>
      <c r="AD635" s="602"/>
      <c r="AE635" s="601"/>
      <c r="AF635" s="601"/>
      <c r="AG635" s="605"/>
      <c r="AH635" s="605"/>
      <c r="AI635" s="605"/>
      <c r="AJ635" s="605"/>
      <c r="AK635" s="656"/>
      <c r="AL635" s="605"/>
      <c r="AM635" s="605"/>
      <c r="AN635" s="605"/>
      <c r="AO635" s="605"/>
      <c r="AP635" s="605"/>
      <c r="AQ635" s="605"/>
      <c r="AR635" s="605"/>
      <c r="AS635" s="605"/>
      <c r="AT635" s="645"/>
      <c r="AU635" s="645"/>
      <c r="AV635" s="605"/>
      <c r="AW635" s="673"/>
      <c r="AX635" s="605"/>
      <c r="AY635" s="605"/>
      <c r="AZ635" s="645"/>
      <c r="BA635" s="645"/>
      <c r="BB635" s="605"/>
    </row>
    <row r="636" spans="1:54" ht="29.1" customHeight="1" thickBot="1" x14ac:dyDescent="0.3">
      <c r="A636" s="597"/>
      <c r="B636" s="592"/>
      <c r="C636" s="598"/>
      <c r="D636" s="592"/>
      <c r="E636" s="598"/>
      <c r="F636" s="591"/>
      <c r="G636" s="591"/>
      <c r="H636" s="599"/>
      <c r="I636" s="600"/>
      <c r="J636" s="600"/>
      <c r="K636" s="600"/>
      <c r="L636" s="592"/>
      <c r="M636" s="592"/>
      <c r="N636" s="592"/>
      <c r="O636" s="592"/>
      <c r="P636" s="591"/>
      <c r="Q636" s="592"/>
      <c r="R636" s="592"/>
      <c r="S636" s="592"/>
      <c r="T636" s="592"/>
      <c r="U636" s="591"/>
      <c r="V636" s="598"/>
      <c r="W636" s="592"/>
      <c r="X636" s="592"/>
      <c r="Y636" s="592"/>
      <c r="Z636" s="592"/>
      <c r="AA636" s="592"/>
      <c r="AB636" s="601"/>
      <c r="AC636" s="601"/>
      <c r="AD636" s="602"/>
      <c r="AE636" s="601"/>
      <c r="AF636" s="601"/>
      <c r="AG636" s="605"/>
      <c r="AH636" s="605"/>
      <c r="AI636" s="605"/>
      <c r="AJ636" s="605"/>
      <c r="AK636" s="656"/>
      <c r="AL636" s="605"/>
      <c r="AM636" s="605"/>
      <c r="AN636" s="605"/>
      <c r="AO636" s="605"/>
      <c r="AP636" s="605"/>
      <c r="AQ636" s="605"/>
      <c r="AR636" s="605"/>
      <c r="AS636" s="605"/>
      <c r="AT636" s="645"/>
      <c r="AU636" s="645"/>
      <c r="AV636" s="605"/>
      <c r="AW636" s="673"/>
      <c r="AX636" s="605"/>
      <c r="AY636" s="605"/>
      <c r="AZ636" s="645"/>
      <c r="BA636" s="645"/>
      <c r="BB636" s="605"/>
    </row>
    <row r="637" spans="1:54" ht="29.1" customHeight="1" thickBot="1" x14ac:dyDescent="0.3">
      <c r="A637" s="597"/>
      <c r="B637" s="592"/>
      <c r="C637" s="598"/>
      <c r="D637" s="592"/>
      <c r="E637" s="598"/>
      <c r="F637" s="591"/>
      <c r="G637" s="591"/>
      <c r="H637" s="599"/>
      <c r="I637" s="600"/>
      <c r="J637" s="600"/>
      <c r="K637" s="600"/>
      <c r="L637" s="592"/>
      <c r="M637" s="592"/>
      <c r="N637" s="592"/>
      <c r="O637" s="592"/>
      <c r="P637" s="591"/>
      <c r="Q637" s="592"/>
      <c r="R637" s="592"/>
      <c r="S637" s="592"/>
      <c r="T637" s="592"/>
      <c r="U637" s="591"/>
      <c r="V637" s="598"/>
      <c r="W637" s="592"/>
      <c r="X637" s="592"/>
      <c r="Y637" s="592"/>
      <c r="Z637" s="592"/>
      <c r="AA637" s="592"/>
      <c r="AB637" s="601"/>
      <c r="AC637" s="601"/>
      <c r="AD637" s="602"/>
      <c r="AE637" s="601"/>
      <c r="AF637" s="601"/>
      <c r="AG637" s="605"/>
      <c r="AH637" s="605"/>
      <c r="AI637" s="605"/>
      <c r="AJ637" s="605"/>
      <c r="AK637" s="656"/>
      <c r="AL637" s="605"/>
      <c r="AM637" s="605"/>
      <c r="AN637" s="605"/>
      <c r="AO637" s="605"/>
      <c r="AP637" s="605"/>
      <c r="AQ637" s="605"/>
      <c r="AR637" s="605"/>
      <c r="AS637" s="605"/>
      <c r="AT637" s="645"/>
      <c r="AU637" s="645"/>
      <c r="AV637" s="605"/>
      <c r="AW637" s="673"/>
      <c r="AX637" s="605"/>
      <c r="AY637" s="605"/>
      <c r="AZ637" s="645"/>
      <c r="BA637" s="645"/>
      <c r="BB637" s="605"/>
    </row>
    <row r="638" spans="1:54" ht="29.1" customHeight="1" thickBot="1" x14ac:dyDescent="0.3">
      <c r="A638" s="597"/>
      <c r="B638" s="592"/>
      <c r="C638" s="598"/>
      <c r="D638" s="592"/>
      <c r="E638" s="598"/>
      <c r="F638" s="591"/>
      <c r="G638" s="591"/>
      <c r="H638" s="599"/>
      <c r="I638" s="600"/>
      <c r="J638" s="600"/>
      <c r="K638" s="600"/>
      <c r="L638" s="592"/>
      <c r="M638" s="592"/>
      <c r="N638" s="592"/>
      <c r="O638" s="592"/>
      <c r="P638" s="591"/>
      <c r="Q638" s="592"/>
      <c r="R638" s="592"/>
      <c r="S638" s="592"/>
      <c r="T638" s="592"/>
      <c r="U638" s="591"/>
      <c r="V638" s="598"/>
      <c r="W638" s="592"/>
      <c r="X638" s="592"/>
      <c r="Y638" s="592"/>
      <c r="Z638" s="592"/>
      <c r="AA638" s="592"/>
      <c r="AB638" s="601"/>
      <c r="AC638" s="601"/>
      <c r="AD638" s="602"/>
      <c r="AE638" s="601"/>
      <c r="AF638" s="601"/>
      <c r="AG638" s="605"/>
      <c r="AH638" s="605"/>
      <c r="AI638" s="605"/>
      <c r="AJ638" s="605"/>
      <c r="AK638" s="656"/>
      <c r="AL638" s="605"/>
      <c r="AM638" s="605"/>
      <c r="AN638" s="605"/>
      <c r="AO638" s="605"/>
      <c r="AP638" s="605"/>
      <c r="AQ638" s="605"/>
      <c r="AR638" s="605"/>
      <c r="AS638" s="605"/>
      <c r="AT638" s="645"/>
      <c r="AU638" s="645"/>
      <c r="AV638" s="605"/>
      <c r="AW638" s="673"/>
      <c r="AX638" s="605"/>
      <c r="AY638" s="605"/>
      <c r="AZ638" s="645"/>
      <c r="BA638" s="645"/>
      <c r="BB638" s="605"/>
    </row>
    <row r="639" spans="1:54" ht="29.1" customHeight="1" thickBot="1" x14ac:dyDescent="0.3">
      <c r="A639" s="597"/>
      <c r="B639" s="592"/>
      <c r="C639" s="598"/>
      <c r="D639" s="592"/>
      <c r="E639" s="598"/>
      <c r="F639" s="591"/>
      <c r="G639" s="591"/>
      <c r="H639" s="599"/>
      <c r="I639" s="600"/>
      <c r="J639" s="600"/>
      <c r="K639" s="600"/>
      <c r="L639" s="592"/>
      <c r="M639" s="592"/>
      <c r="N639" s="592"/>
      <c r="O639" s="592"/>
      <c r="P639" s="591"/>
      <c r="Q639" s="592"/>
      <c r="R639" s="592"/>
      <c r="S639" s="592"/>
      <c r="T639" s="592"/>
      <c r="U639" s="591"/>
      <c r="V639" s="598"/>
      <c r="W639" s="592"/>
      <c r="X639" s="592"/>
      <c r="Y639" s="592"/>
      <c r="Z639" s="592"/>
      <c r="AA639" s="592"/>
      <c r="AB639" s="601"/>
      <c r="AC639" s="601"/>
      <c r="AD639" s="602"/>
      <c r="AE639" s="601"/>
      <c r="AF639" s="601"/>
      <c r="AG639" s="605"/>
      <c r="AH639" s="605"/>
      <c r="AI639" s="605"/>
      <c r="AJ639" s="605"/>
      <c r="AK639" s="656"/>
      <c r="AL639" s="605"/>
      <c r="AM639" s="605"/>
      <c r="AN639" s="605"/>
      <c r="AO639" s="605"/>
      <c r="AP639" s="605"/>
      <c r="AQ639" s="605"/>
      <c r="AR639" s="605"/>
      <c r="AS639" s="605"/>
      <c r="AT639" s="645"/>
      <c r="AU639" s="645"/>
      <c r="AV639" s="605"/>
      <c r="AW639" s="673"/>
      <c r="AX639" s="605"/>
      <c r="AY639" s="605"/>
      <c r="AZ639" s="645"/>
      <c r="BA639" s="645"/>
      <c r="BB639" s="605"/>
    </row>
    <row r="640" spans="1:54" ht="29.1" customHeight="1" thickBot="1" x14ac:dyDescent="0.3">
      <c r="A640" s="597"/>
      <c r="B640" s="592"/>
      <c r="C640" s="598"/>
      <c r="D640" s="592"/>
      <c r="E640" s="598"/>
      <c r="F640" s="591"/>
      <c r="G640" s="591"/>
      <c r="H640" s="599"/>
      <c r="I640" s="600"/>
      <c r="J640" s="600"/>
      <c r="K640" s="600"/>
      <c r="L640" s="592"/>
      <c r="M640" s="592"/>
      <c r="N640" s="592"/>
      <c r="O640" s="592"/>
      <c r="P640" s="591"/>
      <c r="Q640" s="592"/>
      <c r="R640" s="592"/>
      <c r="S640" s="592"/>
      <c r="T640" s="592"/>
      <c r="U640" s="591"/>
      <c r="V640" s="598"/>
      <c r="W640" s="592"/>
      <c r="X640" s="592"/>
      <c r="Y640" s="592"/>
      <c r="Z640" s="592"/>
      <c r="AA640" s="592"/>
      <c r="AB640" s="601"/>
      <c r="AC640" s="601"/>
      <c r="AD640" s="602"/>
      <c r="AE640" s="601"/>
      <c r="AF640" s="601"/>
      <c r="AG640" s="605"/>
      <c r="AH640" s="605"/>
      <c r="AI640" s="605"/>
      <c r="AJ640" s="605"/>
      <c r="AK640" s="656"/>
      <c r="AL640" s="605"/>
      <c r="AM640" s="605"/>
      <c r="AN640" s="605"/>
      <c r="AO640" s="605"/>
      <c r="AP640" s="605"/>
      <c r="AQ640" s="605"/>
      <c r="AR640" s="605"/>
      <c r="AS640" s="605"/>
      <c r="AT640" s="645"/>
      <c r="AU640" s="645"/>
      <c r="AV640" s="605"/>
      <c r="AW640" s="673"/>
      <c r="AX640" s="605"/>
      <c r="AY640" s="605"/>
      <c r="AZ640" s="645"/>
      <c r="BA640" s="645"/>
      <c r="BB640" s="605"/>
    </row>
    <row r="641" spans="1:54" ht="29.1" customHeight="1" thickBot="1" x14ac:dyDescent="0.3">
      <c r="A641" s="597"/>
      <c r="B641" s="592"/>
      <c r="C641" s="598"/>
      <c r="D641" s="592"/>
      <c r="E641" s="598"/>
      <c r="F641" s="591"/>
      <c r="G641" s="591"/>
      <c r="H641" s="599"/>
      <c r="I641" s="600"/>
      <c r="J641" s="600"/>
      <c r="K641" s="600"/>
      <c r="L641" s="592"/>
      <c r="M641" s="592"/>
      <c r="N641" s="592"/>
      <c r="O641" s="592"/>
      <c r="P641" s="591"/>
      <c r="Q641" s="592"/>
      <c r="R641" s="592"/>
      <c r="S641" s="592"/>
      <c r="T641" s="592"/>
      <c r="U641" s="591"/>
      <c r="V641" s="598"/>
      <c r="W641" s="592"/>
      <c r="X641" s="592"/>
      <c r="Y641" s="592"/>
      <c r="Z641" s="592"/>
      <c r="AA641" s="592"/>
      <c r="AB641" s="601"/>
      <c r="AC641" s="601"/>
      <c r="AD641" s="602"/>
      <c r="AE641" s="601"/>
      <c r="AF641" s="601"/>
      <c r="AG641" s="605"/>
      <c r="AH641" s="605"/>
      <c r="AI641" s="605"/>
      <c r="AJ641" s="605"/>
      <c r="AK641" s="656"/>
      <c r="AL641" s="605"/>
      <c r="AM641" s="605"/>
      <c r="AN641" s="605"/>
      <c r="AO641" s="605"/>
      <c r="AP641" s="605"/>
      <c r="AQ641" s="605"/>
      <c r="AR641" s="605"/>
      <c r="AS641" s="605"/>
      <c r="AT641" s="645"/>
      <c r="AU641" s="645"/>
      <c r="AV641" s="605"/>
      <c r="AW641" s="673"/>
      <c r="AX641" s="605"/>
      <c r="AY641" s="605"/>
      <c r="AZ641" s="645"/>
      <c r="BA641" s="645"/>
      <c r="BB641" s="605"/>
    </row>
    <row r="642" spans="1:54" ht="29.1" customHeight="1" thickBot="1" x14ac:dyDescent="0.3">
      <c r="A642" s="597"/>
      <c r="B642" s="592"/>
      <c r="C642" s="598"/>
      <c r="D642" s="592"/>
      <c r="E642" s="598"/>
      <c r="F642" s="591"/>
      <c r="G642" s="591"/>
      <c r="H642" s="599"/>
      <c r="I642" s="600"/>
      <c r="J642" s="600"/>
      <c r="K642" s="600"/>
      <c r="L642" s="592"/>
      <c r="M642" s="592"/>
      <c r="N642" s="592"/>
      <c r="O642" s="592"/>
      <c r="P642" s="591"/>
      <c r="Q642" s="592"/>
      <c r="R642" s="592"/>
      <c r="S642" s="592"/>
      <c r="T642" s="592"/>
      <c r="U642" s="591"/>
      <c r="V642" s="598"/>
      <c r="W642" s="592"/>
      <c r="X642" s="592"/>
      <c r="Y642" s="592"/>
      <c r="Z642" s="592"/>
      <c r="AA642" s="592"/>
      <c r="AB642" s="601"/>
      <c r="AC642" s="601"/>
      <c r="AD642" s="602"/>
      <c r="AE642" s="601"/>
      <c r="AF642" s="601"/>
      <c r="AG642" s="605"/>
      <c r="AH642" s="605"/>
      <c r="AI642" s="605"/>
      <c r="AJ642" s="605"/>
      <c r="AK642" s="656"/>
      <c r="AL642" s="605"/>
      <c r="AM642" s="605"/>
      <c r="AN642" s="605"/>
      <c r="AO642" s="605"/>
      <c r="AP642" s="605"/>
      <c r="AQ642" s="605"/>
      <c r="AR642" s="605"/>
      <c r="AS642" s="605"/>
      <c r="AT642" s="645"/>
      <c r="AU642" s="645"/>
      <c r="AV642" s="605"/>
      <c r="AW642" s="673"/>
      <c r="AX642" s="605"/>
      <c r="AY642" s="605"/>
      <c r="AZ642" s="645"/>
      <c r="BA642" s="645"/>
      <c r="BB642" s="605"/>
    </row>
    <row r="643" spans="1:54" ht="29.1" customHeight="1" thickBot="1" x14ac:dyDescent="0.3">
      <c r="A643" s="597"/>
      <c r="B643" s="592"/>
      <c r="C643" s="598"/>
      <c r="D643" s="592"/>
      <c r="E643" s="598"/>
      <c r="F643" s="591"/>
      <c r="G643" s="591"/>
      <c r="H643" s="599"/>
      <c r="I643" s="600"/>
      <c r="J643" s="600"/>
      <c r="K643" s="600"/>
      <c r="L643" s="592"/>
      <c r="M643" s="592"/>
      <c r="N643" s="592"/>
      <c r="O643" s="592"/>
      <c r="P643" s="591"/>
      <c r="Q643" s="592"/>
      <c r="R643" s="592"/>
      <c r="S643" s="592"/>
      <c r="T643" s="592"/>
      <c r="U643" s="591"/>
      <c r="V643" s="598"/>
      <c r="W643" s="592"/>
      <c r="X643" s="592"/>
      <c r="Y643" s="592"/>
      <c r="Z643" s="592"/>
      <c r="AA643" s="592"/>
      <c r="AB643" s="601"/>
      <c r="AC643" s="601"/>
      <c r="AD643" s="602"/>
      <c r="AE643" s="601"/>
      <c r="AF643" s="601"/>
      <c r="AG643" s="605"/>
      <c r="AH643" s="605"/>
      <c r="AI643" s="605"/>
      <c r="AJ643" s="605"/>
      <c r="AK643" s="656"/>
      <c r="AL643" s="605"/>
      <c r="AM643" s="605"/>
      <c r="AN643" s="605"/>
      <c r="AO643" s="605"/>
      <c r="AP643" s="605"/>
      <c r="AQ643" s="605"/>
      <c r="AR643" s="605"/>
      <c r="AS643" s="605"/>
      <c r="AT643" s="645"/>
      <c r="AU643" s="645"/>
      <c r="AV643" s="605"/>
      <c r="AW643" s="673"/>
      <c r="AX643" s="605"/>
      <c r="AY643" s="605"/>
      <c r="AZ643" s="645"/>
      <c r="BA643" s="645"/>
      <c r="BB643" s="605"/>
    </row>
    <row r="644" spans="1:54" ht="29.1" customHeight="1" thickBot="1" x14ac:dyDescent="0.3">
      <c r="A644" s="597"/>
      <c r="B644" s="592"/>
      <c r="C644" s="598"/>
      <c r="D644" s="592"/>
      <c r="E644" s="598"/>
      <c r="F644" s="591"/>
      <c r="G644" s="591"/>
      <c r="H644" s="599"/>
      <c r="I644" s="600"/>
      <c r="J644" s="600"/>
      <c r="K644" s="600"/>
      <c r="L644" s="592"/>
      <c r="M644" s="592"/>
      <c r="N644" s="592"/>
      <c r="O644" s="592"/>
      <c r="P644" s="591"/>
      <c r="Q644" s="592"/>
      <c r="R644" s="592"/>
      <c r="S644" s="592"/>
      <c r="T644" s="592"/>
      <c r="U644" s="591"/>
      <c r="V644" s="598"/>
      <c r="W644" s="592"/>
      <c r="X644" s="592"/>
      <c r="Y644" s="592"/>
      <c r="Z644" s="592"/>
      <c r="AA644" s="592"/>
      <c r="AB644" s="601"/>
      <c r="AC644" s="601"/>
      <c r="AD644" s="602"/>
      <c r="AE644" s="601"/>
      <c r="AF644" s="601"/>
      <c r="AG644" s="605"/>
      <c r="AH644" s="605"/>
      <c r="AI644" s="605"/>
      <c r="AJ644" s="605"/>
      <c r="AK644" s="656"/>
      <c r="AL644" s="605"/>
      <c r="AM644" s="605"/>
      <c r="AN644" s="605"/>
      <c r="AO644" s="605"/>
      <c r="AP644" s="605"/>
      <c r="AQ644" s="605"/>
      <c r="AR644" s="605"/>
      <c r="AS644" s="605"/>
      <c r="AT644" s="645"/>
      <c r="AU644" s="645"/>
      <c r="AV644" s="605"/>
      <c r="AW644" s="673"/>
      <c r="AX644" s="605"/>
      <c r="AY644" s="605"/>
      <c r="AZ644" s="645"/>
      <c r="BA644" s="645"/>
      <c r="BB644" s="605"/>
    </row>
    <row r="645" spans="1:54" ht="29.1" customHeight="1" thickBot="1" x14ac:dyDescent="0.3">
      <c r="A645" s="597"/>
      <c r="B645" s="592"/>
      <c r="C645" s="598"/>
      <c r="D645" s="592"/>
      <c r="E645" s="598"/>
      <c r="F645" s="591"/>
      <c r="G645" s="591"/>
      <c r="H645" s="599"/>
      <c r="I645" s="600"/>
      <c r="J645" s="600"/>
      <c r="K645" s="600"/>
      <c r="L645" s="592"/>
      <c r="M645" s="592"/>
      <c r="N645" s="592"/>
      <c r="O645" s="592"/>
      <c r="P645" s="591"/>
      <c r="Q645" s="592"/>
      <c r="R645" s="592"/>
      <c r="S645" s="592"/>
      <c r="T645" s="592"/>
      <c r="U645" s="591"/>
      <c r="V645" s="598"/>
      <c r="W645" s="592"/>
      <c r="X645" s="592"/>
      <c r="Y645" s="592"/>
      <c r="Z645" s="592"/>
      <c r="AA645" s="592"/>
      <c r="AB645" s="601"/>
      <c r="AC645" s="601"/>
      <c r="AD645" s="602"/>
      <c r="AE645" s="601"/>
      <c r="AF645" s="601"/>
      <c r="AG645" s="605"/>
      <c r="AH645" s="605"/>
      <c r="AI645" s="605"/>
      <c r="AJ645" s="605"/>
      <c r="AK645" s="656"/>
      <c r="AL645" s="605"/>
      <c r="AM645" s="605"/>
      <c r="AN645" s="605"/>
      <c r="AO645" s="605"/>
      <c r="AP645" s="605"/>
      <c r="AQ645" s="605"/>
      <c r="AR645" s="605"/>
      <c r="AS645" s="605"/>
      <c r="AT645" s="645"/>
      <c r="AU645" s="645"/>
      <c r="AV645" s="605"/>
      <c r="AW645" s="673"/>
      <c r="AX645" s="605"/>
      <c r="AY645" s="605"/>
      <c r="AZ645" s="645"/>
      <c r="BA645" s="645"/>
      <c r="BB645" s="605"/>
    </row>
    <row r="646" spans="1:54" ht="29.1" customHeight="1" thickBot="1" x14ac:dyDescent="0.3">
      <c r="A646" s="597"/>
      <c r="B646" s="592"/>
      <c r="C646" s="598"/>
      <c r="D646" s="592"/>
      <c r="E646" s="598"/>
      <c r="F646" s="591"/>
      <c r="G646" s="591"/>
      <c r="H646" s="599"/>
      <c r="I646" s="600"/>
      <c r="J646" s="600"/>
      <c r="K646" s="600"/>
      <c r="L646" s="592"/>
      <c r="M646" s="592"/>
      <c r="N646" s="592"/>
      <c r="O646" s="592"/>
      <c r="P646" s="591"/>
      <c r="Q646" s="592"/>
      <c r="R646" s="592"/>
      <c r="S646" s="592"/>
      <c r="T646" s="592"/>
      <c r="U646" s="591"/>
      <c r="V646" s="598"/>
      <c r="W646" s="592"/>
      <c r="X646" s="592"/>
      <c r="Y646" s="592"/>
      <c r="Z646" s="592"/>
      <c r="AA646" s="592"/>
      <c r="AB646" s="601"/>
      <c r="AC646" s="601"/>
      <c r="AD646" s="602"/>
      <c r="AE646" s="601"/>
      <c r="AF646" s="601"/>
      <c r="AG646" s="605"/>
      <c r="AH646" s="605"/>
      <c r="AI646" s="605"/>
      <c r="AJ646" s="605"/>
      <c r="AK646" s="656"/>
      <c r="AL646" s="605"/>
      <c r="AM646" s="605"/>
    </row>
    <row r="647" spans="1:54" ht="29.1" customHeight="1" thickBot="1" x14ac:dyDescent="0.3">
      <c r="A647" s="597"/>
      <c r="B647" s="592"/>
      <c r="C647" s="598"/>
      <c r="D647" s="592"/>
      <c r="E647" s="598"/>
      <c r="F647" s="591"/>
      <c r="G647" s="591"/>
      <c r="H647" s="599"/>
      <c r="I647" s="600"/>
      <c r="J647" s="600"/>
      <c r="K647" s="600"/>
      <c r="L647" s="592"/>
      <c r="M647" s="592"/>
      <c r="N647" s="592"/>
      <c r="O647" s="592"/>
      <c r="P647" s="591"/>
      <c r="Q647" s="592"/>
      <c r="R647" s="592"/>
      <c r="S647" s="592"/>
      <c r="T647" s="592"/>
      <c r="U647" s="591"/>
      <c r="V647" s="598"/>
      <c r="W647" s="592"/>
      <c r="X647" s="592"/>
      <c r="Y647" s="592"/>
      <c r="Z647" s="592"/>
      <c r="AA647" s="592"/>
      <c r="AB647" s="601"/>
      <c r="AC647" s="601"/>
      <c r="AD647" s="602"/>
      <c r="AE647" s="601"/>
      <c r="AF647" s="601"/>
      <c r="AG647" s="605"/>
      <c r="AH647" s="605"/>
      <c r="AI647" s="605"/>
      <c r="AJ647" s="605"/>
      <c r="AK647" s="656"/>
      <c r="AL647" s="605"/>
      <c r="AM647" s="605"/>
    </row>
    <row r="648" spans="1:54" ht="29.1" customHeight="1" thickBot="1" x14ac:dyDescent="0.3">
      <c r="A648" s="597"/>
      <c r="B648" s="592"/>
      <c r="C648" s="598"/>
      <c r="D648" s="592"/>
      <c r="E648" s="598"/>
      <c r="F648" s="591"/>
      <c r="G648" s="591"/>
      <c r="H648" s="599"/>
      <c r="I648" s="600"/>
      <c r="J648" s="600"/>
      <c r="K648" s="600"/>
      <c r="L648" s="592"/>
      <c r="M648" s="592"/>
      <c r="N648" s="592"/>
      <c r="O648" s="592"/>
      <c r="P648" s="591"/>
      <c r="Q648" s="592"/>
      <c r="R648" s="592"/>
      <c r="S648" s="592"/>
      <c r="T648" s="592"/>
      <c r="U648" s="591"/>
      <c r="V648" s="598"/>
      <c r="W648" s="592"/>
      <c r="X648" s="592"/>
      <c r="Y648" s="592"/>
      <c r="Z648" s="592"/>
      <c r="AA648" s="592"/>
      <c r="AB648" s="601"/>
      <c r="AC648" s="601"/>
      <c r="AD648" s="602"/>
      <c r="AE648" s="601"/>
      <c r="AF648" s="601"/>
      <c r="AG648" s="605"/>
      <c r="AH648" s="605"/>
      <c r="AI648" s="605"/>
      <c r="AJ648" s="605"/>
      <c r="AK648" s="656"/>
      <c r="AL648" s="605"/>
      <c r="AM648" s="605"/>
    </row>
    <row r="649" spans="1:54" ht="29.1" customHeight="1" thickBot="1" x14ac:dyDescent="0.3">
      <c r="A649" s="597"/>
      <c r="B649" s="592"/>
      <c r="C649" s="598"/>
      <c r="D649" s="592"/>
      <c r="E649" s="598"/>
      <c r="F649" s="591"/>
      <c r="G649" s="591"/>
      <c r="H649" s="599"/>
      <c r="I649" s="600"/>
      <c r="J649" s="600"/>
      <c r="K649" s="600"/>
      <c r="L649" s="592"/>
      <c r="M649" s="592"/>
      <c r="N649" s="592"/>
      <c r="O649" s="592"/>
      <c r="P649" s="591"/>
      <c r="Q649" s="592"/>
      <c r="R649" s="592"/>
      <c r="S649" s="592"/>
      <c r="T649" s="592"/>
      <c r="U649" s="591"/>
      <c r="V649" s="598"/>
      <c r="W649" s="592"/>
      <c r="X649" s="592"/>
      <c r="Y649" s="592"/>
      <c r="Z649" s="592"/>
      <c r="AA649" s="592"/>
      <c r="AB649" s="601"/>
      <c r="AC649" s="601"/>
      <c r="AD649" s="602"/>
      <c r="AE649" s="601"/>
      <c r="AF649" s="601"/>
      <c r="AG649" s="605"/>
      <c r="AH649" s="605"/>
      <c r="AI649" s="605"/>
      <c r="AJ649" s="605"/>
      <c r="AK649" s="656"/>
      <c r="AL649" s="605"/>
      <c r="AM649" s="605"/>
    </row>
    <row r="650" spans="1:54" ht="29.1" customHeight="1" thickBot="1" x14ac:dyDescent="0.3">
      <c r="A650" s="597"/>
      <c r="B650" s="592"/>
      <c r="C650" s="598"/>
      <c r="D650" s="592"/>
      <c r="E650" s="598"/>
      <c r="F650" s="591"/>
      <c r="G650" s="591"/>
      <c r="H650" s="599"/>
      <c r="I650" s="600"/>
      <c r="J650" s="600"/>
      <c r="K650" s="600"/>
      <c r="L650" s="592"/>
      <c r="M650" s="592"/>
      <c r="N650" s="592"/>
      <c r="O650" s="592"/>
      <c r="P650" s="591"/>
      <c r="Q650" s="592"/>
      <c r="R650" s="592"/>
      <c r="S650" s="592"/>
      <c r="T650" s="592"/>
      <c r="U650" s="591"/>
      <c r="V650" s="598"/>
      <c r="W650" s="592"/>
      <c r="X650" s="592"/>
      <c r="Y650" s="592"/>
      <c r="Z650" s="592"/>
      <c r="AA650" s="592"/>
      <c r="AB650" s="601"/>
      <c r="AC650" s="601"/>
      <c r="AD650" s="602"/>
      <c r="AE650" s="601"/>
      <c r="AF650" s="601"/>
      <c r="AG650" s="605"/>
      <c r="AH650" s="605"/>
      <c r="AI650" s="605"/>
      <c r="AJ650" s="605"/>
      <c r="AK650" s="656"/>
      <c r="AL650" s="605"/>
      <c r="AM650" s="605"/>
    </row>
    <row r="651" spans="1:54" ht="29.1" customHeight="1" thickBot="1" x14ac:dyDescent="0.3">
      <c r="A651" s="597"/>
      <c r="B651" s="592"/>
      <c r="C651" s="598"/>
      <c r="D651" s="592"/>
      <c r="E651" s="598"/>
      <c r="F651" s="591"/>
      <c r="G651" s="591"/>
      <c r="H651" s="599"/>
      <c r="I651" s="600"/>
      <c r="J651" s="600"/>
      <c r="K651" s="600"/>
      <c r="L651" s="592"/>
      <c r="M651" s="592"/>
      <c r="N651" s="592"/>
      <c r="O651" s="592"/>
      <c r="P651" s="591"/>
      <c r="Q651" s="592"/>
      <c r="R651" s="592"/>
      <c r="S651" s="592"/>
      <c r="T651" s="592"/>
      <c r="U651" s="591"/>
      <c r="V651" s="598"/>
      <c r="W651" s="592"/>
      <c r="X651" s="592"/>
      <c r="Y651" s="592"/>
      <c r="Z651" s="592"/>
      <c r="AA651" s="592"/>
      <c r="AB651" s="601"/>
      <c r="AC651" s="601"/>
      <c r="AD651" s="602"/>
      <c r="AE651" s="601"/>
      <c r="AF651" s="601"/>
      <c r="AG651" s="605"/>
      <c r="AH651" s="605"/>
      <c r="AI651" s="605"/>
      <c r="AJ651" s="605"/>
      <c r="AK651" s="656"/>
      <c r="AL651" s="605"/>
      <c r="AM651" s="605"/>
    </row>
    <row r="652" spans="1:54" ht="29.1" customHeight="1" thickBot="1" x14ac:dyDescent="0.3">
      <c r="A652" s="597"/>
      <c r="B652" s="592"/>
      <c r="C652" s="598"/>
      <c r="D652" s="592"/>
      <c r="E652" s="598"/>
      <c r="F652" s="591"/>
      <c r="G652" s="591"/>
      <c r="H652" s="599"/>
      <c r="I652" s="600"/>
      <c r="J652" s="600"/>
      <c r="K652" s="600"/>
      <c r="L652" s="592"/>
      <c r="M652" s="592"/>
      <c r="N652" s="592"/>
      <c r="O652" s="592"/>
      <c r="P652" s="591"/>
      <c r="Q652" s="592"/>
      <c r="R652" s="592"/>
      <c r="S652" s="592"/>
      <c r="T652" s="592"/>
      <c r="U652" s="591"/>
      <c r="V652" s="598"/>
      <c r="W652" s="592"/>
      <c r="X652" s="592"/>
      <c r="Y652" s="592"/>
      <c r="Z652" s="592"/>
      <c r="AA652" s="592"/>
      <c r="AB652" s="601"/>
      <c r="AC652" s="601"/>
      <c r="AD652" s="602"/>
      <c r="AE652" s="601"/>
      <c r="AF652" s="601"/>
      <c r="AG652" s="605"/>
      <c r="AH652" s="605"/>
      <c r="AI652" s="605"/>
      <c r="AJ652" s="605"/>
      <c r="AK652" s="656"/>
      <c r="AL652" s="605"/>
      <c r="AM652" s="605"/>
    </row>
    <row r="653" spans="1:54" ht="29.1" customHeight="1" thickBot="1" x14ac:dyDescent="0.3">
      <c r="A653" s="597"/>
      <c r="B653" s="592"/>
      <c r="C653" s="598"/>
      <c r="D653" s="592"/>
      <c r="E653" s="598"/>
      <c r="F653" s="591"/>
      <c r="G653" s="591"/>
      <c r="H653" s="599"/>
      <c r="I653" s="600"/>
      <c r="J653" s="600"/>
      <c r="K653" s="600"/>
      <c r="L653" s="592"/>
      <c r="M653" s="592"/>
      <c r="N653" s="592"/>
      <c r="O653" s="592"/>
      <c r="P653" s="591"/>
      <c r="Q653" s="592"/>
      <c r="R653" s="592"/>
      <c r="S653" s="592"/>
      <c r="T653" s="592"/>
      <c r="U653" s="591"/>
      <c r="V653" s="598"/>
      <c r="W653" s="592"/>
      <c r="X653" s="592"/>
      <c r="Y653" s="592"/>
      <c r="Z653" s="592"/>
      <c r="AA653" s="592"/>
      <c r="AB653" s="601"/>
      <c r="AC653" s="601"/>
      <c r="AD653" s="602"/>
      <c r="AE653" s="601"/>
      <c r="AF653" s="601"/>
      <c r="AG653" s="605"/>
      <c r="AH653" s="605"/>
      <c r="AI653" s="605"/>
      <c r="AJ653" s="605"/>
      <c r="AK653" s="656"/>
      <c r="AL653" s="605"/>
      <c r="AM653" s="605"/>
    </row>
    <row r="654" spans="1:54" ht="29.1" customHeight="1" thickBot="1" x14ac:dyDescent="0.3">
      <c r="A654" s="597"/>
      <c r="B654" s="592"/>
      <c r="C654" s="598"/>
      <c r="D654" s="592"/>
      <c r="E654" s="598"/>
      <c r="F654" s="591"/>
      <c r="G654" s="591"/>
      <c r="H654" s="599"/>
      <c r="I654" s="600"/>
      <c r="J654" s="600"/>
      <c r="K654" s="600"/>
      <c r="L654" s="592"/>
      <c r="M654" s="592"/>
      <c r="N654" s="592"/>
      <c r="O654" s="592"/>
      <c r="P654" s="591"/>
      <c r="Q654" s="592"/>
      <c r="R654" s="592"/>
      <c r="S654" s="592"/>
      <c r="T654" s="592"/>
      <c r="U654" s="591"/>
      <c r="V654" s="598"/>
      <c r="W654" s="592"/>
      <c r="X654" s="592"/>
      <c r="Y654" s="592"/>
      <c r="Z654" s="592"/>
      <c r="AA654" s="592"/>
      <c r="AB654" s="601"/>
      <c r="AC654" s="601"/>
      <c r="AD654" s="602"/>
      <c r="AE654" s="601"/>
      <c r="AF654" s="601"/>
      <c r="AG654" s="605"/>
      <c r="AH654" s="605"/>
      <c r="AI654" s="605"/>
      <c r="AJ654" s="605"/>
      <c r="AK654" s="656"/>
      <c r="AL654" s="605"/>
      <c r="AM654" s="605"/>
    </row>
    <row r="655" spans="1:54" ht="29.1" customHeight="1" thickBot="1" x14ac:dyDescent="0.3">
      <c r="A655" s="597"/>
      <c r="B655" s="592"/>
      <c r="C655" s="598"/>
      <c r="D655" s="592"/>
      <c r="E655" s="598"/>
      <c r="F655" s="591"/>
      <c r="G655" s="591"/>
      <c r="H655" s="599"/>
      <c r="I655" s="600"/>
      <c r="J655" s="600"/>
      <c r="K655" s="600"/>
      <c r="L655" s="592"/>
      <c r="M655" s="592"/>
      <c r="N655" s="592"/>
      <c r="O655" s="592"/>
      <c r="P655" s="591"/>
      <c r="Q655" s="592"/>
      <c r="R655" s="592"/>
      <c r="S655" s="592"/>
      <c r="T655" s="592"/>
      <c r="U655" s="591"/>
      <c r="V655" s="598"/>
      <c r="W655" s="592"/>
      <c r="X655" s="592"/>
      <c r="Y655" s="592"/>
      <c r="Z655" s="592"/>
      <c r="AA655" s="592"/>
      <c r="AB655" s="601"/>
      <c r="AC655" s="601"/>
      <c r="AD655" s="602"/>
      <c r="AE655" s="601"/>
      <c r="AF655" s="601"/>
      <c r="AG655" s="605"/>
      <c r="AH655" s="605"/>
      <c r="AI655" s="605"/>
      <c r="AJ655" s="605"/>
      <c r="AK655" s="656"/>
      <c r="AL655" s="605"/>
      <c r="AM655" s="605"/>
    </row>
    <row r="656" spans="1:54" ht="29.1" customHeight="1" thickBot="1" x14ac:dyDescent="0.3">
      <c r="A656" s="597"/>
      <c r="B656" s="592"/>
      <c r="C656" s="598"/>
      <c r="D656" s="592"/>
      <c r="E656" s="598"/>
      <c r="F656" s="591"/>
      <c r="G656" s="591"/>
      <c r="H656" s="599"/>
      <c r="I656" s="600"/>
      <c r="J656" s="600"/>
      <c r="K656" s="600"/>
      <c r="L656" s="592"/>
      <c r="M656" s="592"/>
      <c r="N656" s="592"/>
      <c r="O656" s="592"/>
      <c r="P656" s="591"/>
      <c r="Q656" s="592"/>
      <c r="R656" s="592"/>
      <c r="S656" s="592"/>
      <c r="T656" s="592"/>
      <c r="U656" s="591"/>
      <c r="V656" s="598"/>
      <c r="W656" s="592"/>
      <c r="X656" s="592"/>
      <c r="Y656" s="592"/>
      <c r="Z656" s="592"/>
      <c r="AA656" s="592"/>
      <c r="AB656" s="601"/>
      <c r="AC656" s="601"/>
      <c r="AD656" s="602"/>
      <c r="AE656" s="601"/>
      <c r="AF656" s="601"/>
      <c r="AG656" s="605"/>
      <c r="AH656" s="605"/>
      <c r="AI656" s="605"/>
      <c r="AJ656" s="605"/>
      <c r="AK656" s="656"/>
      <c r="AL656" s="605"/>
      <c r="AM656" s="605"/>
    </row>
    <row r="657" spans="1:39" ht="29.1" customHeight="1" thickBot="1" x14ac:dyDescent="0.3">
      <c r="A657" s="597"/>
      <c r="B657" s="592"/>
      <c r="C657" s="598"/>
      <c r="D657" s="592"/>
      <c r="E657" s="598"/>
      <c r="F657" s="591"/>
      <c r="G657" s="591"/>
      <c r="H657" s="599"/>
      <c r="I657" s="600"/>
      <c r="J657" s="600"/>
      <c r="K657" s="600"/>
      <c r="L657" s="592"/>
      <c r="M657" s="592"/>
      <c r="N657" s="592"/>
      <c r="O657" s="592"/>
      <c r="P657" s="591"/>
      <c r="Q657" s="592"/>
      <c r="R657" s="592"/>
      <c r="S657" s="592"/>
      <c r="T657" s="592"/>
      <c r="U657" s="591"/>
      <c r="V657" s="598"/>
      <c r="W657" s="592"/>
      <c r="X657" s="592"/>
      <c r="Y657" s="592"/>
      <c r="Z657" s="592"/>
      <c r="AA657" s="592"/>
      <c r="AB657" s="601"/>
      <c r="AC657" s="601"/>
      <c r="AD657" s="602"/>
      <c r="AE657" s="601"/>
      <c r="AF657" s="601"/>
      <c r="AG657" s="605"/>
      <c r="AH657" s="605"/>
      <c r="AI657" s="605"/>
      <c r="AJ657" s="605"/>
      <c r="AK657" s="656"/>
      <c r="AL657" s="605"/>
      <c r="AM657" s="605"/>
    </row>
    <row r="658" spans="1:39" ht="29.1" customHeight="1" thickBot="1" x14ac:dyDescent="0.3">
      <c r="A658" s="597"/>
      <c r="B658" s="592"/>
      <c r="C658" s="598"/>
      <c r="D658" s="592"/>
      <c r="E658" s="598"/>
      <c r="F658" s="591"/>
      <c r="G658" s="591"/>
      <c r="H658" s="599"/>
      <c r="I658" s="600"/>
      <c r="J658" s="600"/>
      <c r="K658" s="600"/>
      <c r="L658" s="592"/>
      <c r="M658" s="592"/>
      <c r="N658" s="592"/>
      <c r="O658" s="592"/>
      <c r="P658" s="591"/>
      <c r="Q658" s="592"/>
      <c r="R658" s="592"/>
      <c r="S658" s="592"/>
      <c r="T658" s="592"/>
      <c r="U658" s="591"/>
      <c r="V658" s="598"/>
      <c r="W658" s="592"/>
      <c r="X658" s="592"/>
      <c r="Y658" s="592"/>
      <c r="Z658" s="592"/>
      <c r="AA658" s="592"/>
      <c r="AB658" s="601"/>
      <c r="AC658" s="601"/>
      <c r="AD658" s="602"/>
      <c r="AE658" s="601"/>
      <c r="AF658" s="601"/>
      <c r="AG658" s="605"/>
      <c r="AH658" s="605"/>
      <c r="AI658" s="605"/>
      <c r="AJ658" s="605"/>
      <c r="AK658" s="656"/>
      <c r="AL658" s="605"/>
      <c r="AM658" s="605"/>
    </row>
    <row r="659" spans="1:39" ht="29.1" customHeight="1" thickBot="1" x14ac:dyDescent="0.3">
      <c r="A659" s="597"/>
      <c r="B659" s="592"/>
      <c r="C659" s="598"/>
      <c r="D659" s="592"/>
      <c r="E659" s="598"/>
      <c r="F659" s="591"/>
      <c r="G659" s="591"/>
      <c r="H659" s="599"/>
      <c r="I659" s="600"/>
      <c r="J659" s="600"/>
      <c r="K659" s="600"/>
      <c r="L659" s="592"/>
      <c r="M659" s="592"/>
      <c r="N659" s="592"/>
      <c r="O659" s="592"/>
      <c r="P659" s="591"/>
      <c r="Q659" s="592"/>
      <c r="R659" s="592"/>
      <c r="S659" s="592"/>
      <c r="T659" s="592"/>
      <c r="U659" s="591"/>
      <c r="V659" s="598"/>
      <c r="W659" s="592"/>
      <c r="X659" s="592"/>
      <c r="Y659" s="592"/>
      <c r="Z659" s="592"/>
      <c r="AA659" s="592"/>
      <c r="AB659" s="601"/>
      <c r="AC659" s="601"/>
      <c r="AD659" s="602"/>
      <c r="AE659" s="601"/>
      <c r="AF659" s="601"/>
      <c r="AG659" s="605"/>
      <c r="AH659" s="605"/>
      <c r="AI659" s="605"/>
      <c r="AJ659" s="605"/>
      <c r="AK659" s="656"/>
      <c r="AL659" s="605"/>
      <c r="AM659" s="605"/>
    </row>
    <row r="660" spans="1:39" ht="29.1" customHeight="1" thickBot="1" x14ac:dyDescent="0.3">
      <c r="A660" s="597"/>
      <c r="B660" s="592"/>
      <c r="C660" s="598"/>
      <c r="D660" s="592"/>
      <c r="E660" s="598"/>
      <c r="F660" s="591"/>
      <c r="G660" s="591"/>
      <c r="H660" s="599"/>
      <c r="I660" s="600"/>
      <c r="J660" s="600"/>
      <c r="K660" s="600"/>
      <c r="L660" s="592"/>
      <c r="M660" s="592"/>
      <c r="N660" s="592"/>
      <c r="O660" s="592"/>
      <c r="P660" s="591"/>
      <c r="Q660" s="592"/>
      <c r="R660" s="592"/>
      <c r="S660" s="592"/>
      <c r="T660" s="592"/>
      <c r="U660" s="591"/>
      <c r="V660" s="598"/>
      <c r="W660" s="592"/>
      <c r="X660" s="592"/>
      <c r="Y660" s="592"/>
      <c r="Z660" s="592"/>
      <c r="AA660" s="592"/>
      <c r="AB660" s="601"/>
      <c r="AC660" s="601"/>
      <c r="AD660" s="602"/>
      <c r="AE660" s="601"/>
      <c r="AF660" s="601"/>
      <c r="AG660" s="605"/>
      <c r="AH660" s="605"/>
      <c r="AI660" s="605"/>
      <c r="AJ660" s="605"/>
      <c r="AK660" s="656"/>
      <c r="AL660" s="605"/>
      <c r="AM660" s="605"/>
    </row>
    <row r="661" spans="1:39" ht="29.1" customHeight="1" thickBot="1" x14ac:dyDescent="0.3">
      <c r="A661" s="597"/>
      <c r="B661" s="592"/>
      <c r="C661" s="598"/>
      <c r="D661" s="592"/>
      <c r="E661" s="598"/>
      <c r="F661" s="591"/>
      <c r="G661" s="591"/>
      <c r="H661" s="599"/>
      <c r="I661" s="600"/>
      <c r="J661" s="600"/>
      <c r="K661" s="600"/>
      <c r="L661" s="592"/>
      <c r="M661" s="592"/>
      <c r="N661" s="592"/>
      <c r="O661" s="592"/>
      <c r="P661" s="591"/>
      <c r="Q661" s="592"/>
      <c r="R661" s="592"/>
      <c r="S661" s="592"/>
      <c r="T661" s="592"/>
      <c r="U661" s="591"/>
      <c r="V661" s="598"/>
      <c r="W661" s="592"/>
      <c r="X661" s="592"/>
      <c r="Y661" s="592"/>
      <c r="Z661" s="592"/>
      <c r="AA661" s="592"/>
      <c r="AB661" s="601"/>
      <c r="AC661" s="601"/>
      <c r="AD661" s="602"/>
      <c r="AE661" s="601"/>
      <c r="AF661" s="601"/>
      <c r="AG661" s="605"/>
      <c r="AH661" s="605"/>
      <c r="AI661" s="605"/>
      <c r="AJ661" s="605"/>
      <c r="AK661" s="656"/>
      <c r="AL661" s="605"/>
      <c r="AM661" s="605"/>
    </row>
    <row r="662" spans="1:39" ht="29.1" customHeight="1" thickBot="1" x14ac:dyDescent="0.3">
      <c r="A662" s="597"/>
      <c r="B662" s="592"/>
      <c r="C662" s="598"/>
      <c r="D662" s="592"/>
      <c r="E662" s="598"/>
      <c r="F662" s="591"/>
      <c r="G662" s="591"/>
      <c r="H662" s="599"/>
      <c r="I662" s="600"/>
      <c r="J662" s="600"/>
      <c r="K662" s="600"/>
      <c r="L662" s="592"/>
      <c r="M662" s="592"/>
      <c r="N662" s="592"/>
      <c r="O662" s="592"/>
      <c r="P662" s="591"/>
      <c r="Q662" s="592"/>
      <c r="R662" s="592"/>
      <c r="S662" s="592"/>
      <c r="T662" s="592"/>
      <c r="U662" s="591"/>
      <c r="V662" s="598"/>
      <c r="W662" s="592"/>
      <c r="X662" s="592"/>
      <c r="Y662" s="592"/>
      <c r="Z662" s="592"/>
      <c r="AA662" s="592"/>
      <c r="AB662" s="601"/>
      <c r="AC662" s="601"/>
      <c r="AD662" s="602"/>
      <c r="AE662" s="601"/>
      <c r="AF662" s="601"/>
      <c r="AG662" s="605"/>
      <c r="AH662" s="605"/>
      <c r="AI662" s="605"/>
      <c r="AJ662" s="605"/>
      <c r="AK662" s="656"/>
      <c r="AL662" s="605"/>
      <c r="AM662" s="605"/>
    </row>
    <row r="663" spans="1:39" ht="29.1" customHeight="1" thickBot="1" x14ac:dyDescent="0.3">
      <c r="A663" s="597"/>
      <c r="B663" s="592"/>
      <c r="C663" s="598"/>
      <c r="D663" s="592"/>
      <c r="E663" s="598"/>
      <c r="F663" s="591"/>
      <c r="G663" s="591"/>
      <c r="H663" s="599"/>
      <c r="I663" s="600"/>
      <c r="J663" s="600"/>
      <c r="K663" s="600"/>
      <c r="L663" s="592"/>
      <c r="M663" s="592"/>
      <c r="N663" s="592"/>
      <c r="O663" s="592"/>
      <c r="P663" s="591"/>
      <c r="Q663" s="592"/>
      <c r="R663" s="592"/>
      <c r="S663" s="592"/>
      <c r="T663" s="592"/>
      <c r="U663" s="591"/>
      <c r="V663" s="598"/>
      <c r="W663" s="592"/>
      <c r="X663" s="592"/>
      <c r="Y663" s="592"/>
      <c r="Z663" s="592"/>
      <c r="AA663" s="592"/>
      <c r="AB663" s="601"/>
      <c r="AC663" s="601"/>
      <c r="AD663" s="602"/>
      <c r="AE663" s="601"/>
      <c r="AF663" s="601"/>
      <c r="AG663" s="605"/>
      <c r="AH663" s="605"/>
      <c r="AI663" s="605"/>
      <c r="AJ663" s="605"/>
      <c r="AK663" s="656"/>
      <c r="AL663" s="605"/>
      <c r="AM663" s="605"/>
    </row>
    <row r="664" spans="1:39" ht="29.1" customHeight="1" thickBot="1" x14ac:dyDescent="0.3">
      <c r="A664" s="597"/>
      <c r="B664" s="592"/>
      <c r="C664" s="598"/>
      <c r="D664" s="592"/>
      <c r="E664" s="598"/>
      <c r="F664" s="591"/>
      <c r="G664" s="591"/>
      <c r="H664" s="599"/>
      <c r="I664" s="600"/>
      <c r="J664" s="600"/>
      <c r="K664" s="600"/>
      <c r="L664" s="592"/>
      <c r="M664" s="592"/>
      <c r="N664" s="592"/>
      <c r="O664" s="592"/>
      <c r="P664" s="591"/>
      <c r="Q664" s="592"/>
      <c r="R664" s="592"/>
      <c r="S664" s="592"/>
      <c r="T664" s="592"/>
      <c r="U664" s="591"/>
      <c r="V664" s="598"/>
      <c r="W664" s="592"/>
      <c r="X664" s="592"/>
      <c r="Y664" s="592"/>
      <c r="Z664" s="592"/>
      <c r="AA664" s="592"/>
      <c r="AB664" s="601"/>
      <c r="AC664" s="601"/>
      <c r="AD664" s="602"/>
      <c r="AE664" s="601"/>
      <c r="AF664" s="601"/>
      <c r="AG664" s="605"/>
      <c r="AH664" s="605"/>
      <c r="AI664" s="605"/>
      <c r="AJ664" s="605"/>
      <c r="AK664" s="656"/>
      <c r="AL664" s="605"/>
      <c r="AM664" s="605"/>
    </row>
    <row r="665" spans="1:39" ht="29.1" customHeight="1" thickBot="1" x14ac:dyDescent="0.3">
      <c r="A665" s="597"/>
      <c r="B665" s="592"/>
      <c r="C665" s="598"/>
      <c r="D665" s="592"/>
      <c r="E665" s="598"/>
      <c r="F665" s="591"/>
      <c r="G665" s="591"/>
      <c r="H665" s="599"/>
      <c r="I665" s="600"/>
      <c r="J665" s="600"/>
      <c r="K665" s="600"/>
      <c r="L665" s="592"/>
      <c r="M665" s="592"/>
      <c r="N665" s="592"/>
      <c r="O665" s="592"/>
      <c r="P665" s="591"/>
      <c r="Q665" s="592"/>
      <c r="R665" s="592"/>
      <c r="S665" s="592"/>
      <c r="T665" s="592"/>
      <c r="U665" s="591"/>
      <c r="V665" s="598"/>
      <c r="W665" s="592"/>
      <c r="X665" s="592"/>
      <c r="Y665" s="592"/>
      <c r="Z665" s="592"/>
      <c r="AA665" s="592"/>
      <c r="AB665" s="601"/>
      <c r="AC665" s="601"/>
      <c r="AD665" s="602"/>
      <c r="AE665" s="601"/>
      <c r="AF665" s="601"/>
      <c r="AG665" s="605"/>
      <c r="AH665" s="605"/>
      <c r="AI665" s="605"/>
      <c r="AJ665" s="605"/>
      <c r="AK665" s="656"/>
      <c r="AL665" s="605"/>
      <c r="AM665" s="605"/>
    </row>
    <row r="666" spans="1:39" ht="29.1" customHeight="1" thickBot="1" x14ac:dyDescent="0.3">
      <c r="A666" s="597"/>
      <c r="B666" s="592"/>
      <c r="C666" s="598"/>
      <c r="D666" s="592"/>
      <c r="E666" s="598"/>
      <c r="F666" s="591"/>
      <c r="G666" s="591"/>
      <c r="H666" s="599"/>
      <c r="I666" s="600"/>
      <c r="J666" s="600"/>
      <c r="K666" s="600"/>
      <c r="L666" s="592"/>
      <c r="M666" s="592"/>
      <c r="N666" s="592"/>
      <c r="O666" s="592"/>
      <c r="P666" s="591"/>
      <c r="Q666" s="592"/>
      <c r="R666" s="592"/>
      <c r="S666" s="592"/>
      <c r="T666" s="592"/>
      <c r="U666" s="591"/>
      <c r="V666" s="598"/>
      <c r="W666" s="592"/>
      <c r="X666" s="592"/>
      <c r="Y666" s="592"/>
      <c r="Z666" s="592"/>
      <c r="AA666" s="592"/>
      <c r="AB666" s="601"/>
      <c r="AC666" s="601"/>
      <c r="AD666" s="602"/>
      <c r="AE666" s="601"/>
      <c r="AF666" s="601"/>
      <c r="AG666" s="605"/>
      <c r="AH666" s="605"/>
      <c r="AI666" s="605"/>
      <c r="AJ666" s="605"/>
      <c r="AK666" s="656"/>
      <c r="AL666" s="605"/>
      <c r="AM666" s="605"/>
    </row>
    <row r="667" spans="1:39" ht="29.1" customHeight="1" thickBot="1" x14ac:dyDescent="0.3">
      <c r="A667" s="597"/>
      <c r="B667" s="592"/>
      <c r="C667" s="598"/>
      <c r="D667" s="592"/>
      <c r="E667" s="598"/>
      <c r="F667" s="591"/>
      <c r="G667" s="591"/>
      <c r="H667" s="599"/>
      <c r="I667" s="600"/>
      <c r="J667" s="600"/>
      <c r="K667" s="600"/>
      <c r="L667" s="592"/>
      <c r="M667" s="592"/>
      <c r="N667" s="592"/>
      <c r="O667" s="592"/>
      <c r="P667" s="591"/>
      <c r="Q667" s="592"/>
      <c r="R667" s="592"/>
      <c r="S667" s="592"/>
      <c r="T667" s="592"/>
      <c r="U667" s="591"/>
      <c r="V667" s="598"/>
      <c r="W667" s="592"/>
      <c r="X667" s="592"/>
      <c r="Y667" s="592"/>
      <c r="Z667" s="592"/>
      <c r="AA667" s="592"/>
      <c r="AB667" s="601"/>
      <c r="AC667" s="601"/>
      <c r="AD667" s="602"/>
      <c r="AE667" s="601"/>
      <c r="AF667" s="601"/>
      <c r="AG667" s="605"/>
      <c r="AH667" s="605"/>
      <c r="AI667" s="605"/>
      <c r="AJ667" s="605"/>
      <c r="AK667" s="656"/>
      <c r="AL667" s="605"/>
      <c r="AM667" s="605"/>
    </row>
    <row r="668" spans="1:39" ht="29.1" customHeight="1" thickBot="1" x14ac:dyDescent="0.3">
      <c r="A668" s="597"/>
      <c r="B668" s="592"/>
      <c r="C668" s="598"/>
      <c r="D668" s="592"/>
      <c r="E668" s="598"/>
      <c r="F668" s="591"/>
      <c r="G668" s="591"/>
      <c r="H668" s="599"/>
      <c r="I668" s="600"/>
      <c r="J668" s="600"/>
      <c r="K668" s="600"/>
      <c r="L668" s="592"/>
      <c r="M668" s="592"/>
      <c r="N668" s="592"/>
      <c r="O668" s="592"/>
      <c r="P668" s="591"/>
      <c r="Q668" s="592"/>
      <c r="R668" s="592"/>
      <c r="S668" s="592"/>
      <c r="T668" s="592"/>
      <c r="U668" s="591"/>
      <c r="V668" s="598"/>
      <c r="W668" s="592"/>
      <c r="X668" s="592"/>
      <c r="Y668" s="592"/>
      <c r="Z668" s="592"/>
      <c r="AA668" s="592"/>
      <c r="AB668" s="601"/>
      <c r="AC668" s="601"/>
      <c r="AD668" s="602"/>
      <c r="AE668" s="601"/>
      <c r="AF668" s="601"/>
      <c r="AG668" s="605"/>
      <c r="AH668" s="605"/>
      <c r="AI668" s="605"/>
      <c r="AJ668" s="605"/>
      <c r="AK668" s="656"/>
      <c r="AL668" s="605"/>
      <c r="AM668" s="605"/>
    </row>
    <row r="669" spans="1:39" ht="29.1" customHeight="1" thickBot="1" x14ac:dyDescent="0.3">
      <c r="A669" s="597"/>
      <c r="B669" s="592"/>
      <c r="C669" s="598"/>
      <c r="D669" s="592"/>
      <c r="E669" s="598"/>
      <c r="F669" s="591"/>
      <c r="G669" s="591"/>
      <c r="H669" s="599"/>
      <c r="I669" s="600"/>
      <c r="J669" s="600"/>
      <c r="K669" s="600"/>
      <c r="L669" s="592"/>
      <c r="M669" s="592"/>
      <c r="N669" s="592"/>
      <c r="O669" s="592"/>
      <c r="P669" s="591"/>
      <c r="Q669" s="592"/>
      <c r="R669" s="592"/>
      <c r="S669" s="592"/>
      <c r="T669" s="592"/>
      <c r="U669" s="591"/>
      <c r="V669" s="598"/>
      <c r="W669" s="592"/>
      <c r="X669" s="592"/>
      <c r="Y669" s="592"/>
      <c r="Z669" s="592"/>
      <c r="AA669" s="592"/>
      <c r="AB669" s="601"/>
      <c r="AC669" s="601"/>
      <c r="AD669" s="602"/>
      <c r="AE669" s="601"/>
      <c r="AF669" s="601"/>
      <c r="AG669" s="605"/>
      <c r="AH669" s="605"/>
      <c r="AI669" s="605"/>
      <c r="AJ669" s="605"/>
      <c r="AK669" s="656"/>
      <c r="AL669" s="605"/>
      <c r="AM669" s="605"/>
    </row>
    <row r="670" spans="1:39" ht="29.1" customHeight="1" thickBot="1" x14ac:dyDescent="0.3">
      <c r="A670" s="597"/>
      <c r="B670" s="592"/>
      <c r="C670" s="598"/>
      <c r="D670" s="592"/>
      <c r="E670" s="598"/>
      <c r="F670" s="591"/>
      <c r="G670" s="591"/>
      <c r="H670" s="599"/>
      <c r="I670" s="600"/>
      <c r="J670" s="600"/>
      <c r="K670" s="600"/>
      <c r="L670" s="592"/>
      <c r="M670" s="592"/>
      <c r="N670" s="592"/>
      <c r="O670" s="592"/>
      <c r="P670" s="591"/>
      <c r="Q670" s="592"/>
      <c r="R670" s="592"/>
      <c r="S670" s="592"/>
      <c r="T670" s="592"/>
      <c r="U670" s="591"/>
      <c r="V670" s="598"/>
      <c r="W670" s="592"/>
      <c r="X670" s="592"/>
      <c r="Y670" s="592"/>
      <c r="Z670" s="592"/>
      <c r="AA670" s="592"/>
      <c r="AB670" s="601"/>
      <c r="AC670" s="601"/>
      <c r="AD670" s="602"/>
      <c r="AE670" s="601"/>
      <c r="AF670" s="601"/>
      <c r="AG670" s="605"/>
      <c r="AH670" s="605"/>
      <c r="AI670" s="605"/>
      <c r="AJ670" s="605"/>
      <c r="AK670" s="656"/>
      <c r="AL670" s="605"/>
      <c r="AM670" s="605"/>
    </row>
    <row r="671" spans="1:39" ht="29.1" customHeight="1" thickBot="1" x14ac:dyDescent="0.3">
      <c r="A671" s="597"/>
      <c r="B671" s="592"/>
      <c r="C671" s="598"/>
      <c r="D671" s="592"/>
      <c r="E671" s="598"/>
      <c r="F671" s="591"/>
      <c r="G671" s="591"/>
      <c r="H671" s="599"/>
      <c r="I671" s="600"/>
      <c r="J671" s="600"/>
      <c r="K671" s="600"/>
      <c r="L671" s="592"/>
      <c r="M671" s="592"/>
      <c r="N671" s="592"/>
      <c r="O671" s="592"/>
      <c r="P671" s="591"/>
      <c r="Q671" s="592"/>
      <c r="R671" s="592"/>
      <c r="S671" s="592"/>
      <c r="T671" s="592"/>
      <c r="U671" s="591"/>
      <c r="V671" s="598"/>
      <c r="W671" s="592"/>
      <c r="X671" s="592"/>
      <c r="Y671" s="592"/>
      <c r="Z671" s="592"/>
      <c r="AA671" s="592"/>
      <c r="AB671" s="601"/>
      <c r="AC671" s="601"/>
      <c r="AD671" s="602"/>
      <c r="AE671" s="601"/>
      <c r="AF671" s="601"/>
      <c r="AG671" s="605"/>
      <c r="AH671" s="605"/>
      <c r="AI671" s="605"/>
      <c r="AJ671" s="605"/>
      <c r="AK671" s="656"/>
      <c r="AL671" s="605"/>
      <c r="AM671" s="605"/>
    </row>
    <row r="672" spans="1:39" ht="29.1" customHeight="1" thickBot="1" x14ac:dyDescent="0.3">
      <c r="A672" s="597"/>
      <c r="B672" s="592"/>
      <c r="C672" s="598"/>
      <c r="D672" s="592"/>
      <c r="E672" s="598"/>
      <c r="F672" s="591"/>
      <c r="G672" s="591"/>
      <c r="H672" s="599"/>
      <c r="I672" s="600"/>
      <c r="J672" s="600"/>
      <c r="K672" s="600"/>
      <c r="L672" s="592"/>
      <c r="M672" s="592"/>
      <c r="N672" s="592"/>
      <c r="O672" s="592"/>
      <c r="P672" s="591"/>
      <c r="Q672" s="592"/>
      <c r="R672" s="592"/>
      <c r="S672" s="592"/>
      <c r="T672" s="592"/>
      <c r="U672" s="591"/>
      <c r="V672" s="598"/>
      <c r="W672" s="592"/>
      <c r="X672" s="592"/>
      <c r="Y672" s="592"/>
      <c r="Z672" s="592"/>
      <c r="AA672" s="592"/>
      <c r="AB672" s="601"/>
      <c r="AC672" s="601"/>
      <c r="AD672" s="602"/>
      <c r="AE672" s="601"/>
      <c r="AF672" s="601"/>
      <c r="AG672" s="605"/>
      <c r="AH672" s="605"/>
      <c r="AI672" s="605"/>
      <c r="AJ672" s="605"/>
      <c r="AK672" s="656"/>
      <c r="AL672" s="605"/>
      <c r="AM672" s="605"/>
    </row>
    <row r="673" spans="1:39" ht="29.1" customHeight="1" thickBot="1" x14ac:dyDescent="0.3">
      <c r="A673" s="597"/>
      <c r="B673" s="592"/>
      <c r="C673" s="598"/>
      <c r="D673" s="592"/>
      <c r="E673" s="598"/>
      <c r="F673" s="591"/>
      <c r="G673" s="591"/>
      <c r="H673" s="599"/>
      <c r="I673" s="600"/>
      <c r="J673" s="600"/>
      <c r="K673" s="600"/>
      <c r="L673" s="592"/>
      <c r="M673" s="592"/>
      <c r="N673" s="592"/>
      <c r="O673" s="592"/>
      <c r="P673" s="591"/>
      <c r="Q673" s="592"/>
      <c r="R673" s="592"/>
      <c r="S673" s="592"/>
      <c r="T673" s="592"/>
      <c r="U673" s="591"/>
      <c r="V673" s="598"/>
      <c r="W673" s="592"/>
      <c r="X673" s="592"/>
      <c r="Y673" s="592"/>
      <c r="Z673" s="592"/>
      <c r="AA673" s="592"/>
      <c r="AB673" s="601"/>
      <c r="AC673" s="601"/>
      <c r="AD673" s="602"/>
      <c r="AE673" s="601"/>
      <c r="AF673" s="601"/>
      <c r="AG673" s="605"/>
      <c r="AH673" s="605"/>
      <c r="AI673" s="605"/>
      <c r="AJ673" s="605"/>
      <c r="AK673" s="656"/>
      <c r="AL673" s="605"/>
      <c r="AM673" s="605"/>
    </row>
    <row r="674" spans="1:39" ht="29.1" customHeight="1" thickBot="1" x14ac:dyDescent="0.3">
      <c r="A674" s="597"/>
      <c r="B674" s="592"/>
      <c r="C674" s="598"/>
      <c r="D674" s="592"/>
      <c r="E674" s="598"/>
      <c r="F674" s="591"/>
      <c r="G674" s="591"/>
      <c r="H674" s="599"/>
      <c r="I674" s="600"/>
      <c r="J674" s="600"/>
      <c r="K674" s="600"/>
      <c r="L674" s="592"/>
      <c r="M674" s="592"/>
      <c r="N674" s="592"/>
      <c r="O674" s="592"/>
      <c r="P674" s="591"/>
      <c r="Q674" s="592"/>
      <c r="R674" s="592"/>
      <c r="S674" s="592"/>
      <c r="T674" s="592"/>
      <c r="U674" s="591"/>
      <c r="V674" s="598"/>
      <c r="W674" s="592"/>
      <c r="X674" s="592"/>
      <c r="Y674" s="592"/>
      <c r="Z674" s="592"/>
      <c r="AA674" s="592"/>
      <c r="AB674" s="601"/>
      <c r="AC674" s="601"/>
      <c r="AD674" s="602"/>
      <c r="AE674" s="601"/>
      <c r="AF674" s="601"/>
      <c r="AG674" s="605"/>
      <c r="AH674" s="605"/>
      <c r="AI674" s="605"/>
      <c r="AJ674" s="605"/>
      <c r="AK674" s="656"/>
      <c r="AL674" s="605"/>
      <c r="AM674" s="605"/>
    </row>
    <row r="675" spans="1:39" ht="29.1" customHeight="1" thickBot="1" x14ac:dyDescent="0.3">
      <c r="A675" s="597"/>
      <c r="B675" s="592"/>
      <c r="C675" s="598"/>
      <c r="D675" s="592"/>
      <c r="E675" s="598"/>
      <c r="F675" s="591"/>
      <c r="G675" s="591"/>
      <c r="H675" s="599"/>
      <c r="I675" s="600"/>
      <c r="J675" s="600"/>
      <c r="K675" s="600"/>
      <c r="L675" s="592"/>
      <c r="M675" s="592"/>
      <c r="N675" s="592"/>
      <c r="O675" s="592"/>
      <c r="P675" s="591"/>
      <c r="Q675" s="592"/>
      <c r="R675" s="592"/>
      <c r="S675" s="592"/>
      <c r="T675" s="592"/>
      <c r="U675" s="591"/>
      <c r="V675" s="598"/>
      <c r="W675" s="592"/>
      <c r="X675" s="592"/>
      <c r="Y675" s="592"/>
      <c r="Z675" s="592"/>
      <c r="AA675" s="592"/>
      <c r="AB675" s="601"/>
      <c r="AC675" s="601"/>
      <c r="AD675" s="602"/>
      <c r="AE675" s="601"/>
      <c r="AF675" s="601"/>
      <c r="AG675" s="605"/>
      <c r="AH675" s="605"/>
      <c r="AI675" s="605"/>
      <c r="AJ675" s="605"/>
      <c r="AK675" s="656"/>
      <c r="AL675" s="605"/>
      <c r="AM675" s="605"/>
    </row>
    <row r="676" spans="1:39" ht="29.1" customHeight="1" thickBot="1" x14ac:dyDescent="0.3">
      <c r="A676" s="597"/>
      <c r="B676" s="592"/>
      <c r="C676" s="598"/>
      <c r="D676" s="592"/>
      <c r="E676" s="598"/>
      <c r="F676" s="591"/>
      <c r="G676" s="591"/>
      <c r="H676" s="599"/>
      <c r="I676" s="600"/>
      <c r="J676" s="600"/>
      <c r="K676" s="600"/>
      <c r="L676" s="592"/>
      <c r="M676" s="592"/>
      <c r="N676" s="592"/>
      <c r="O676" s="592"/>
      <c r="P676" s="591"/>
      <c r="Q676" s="592"/>
      <c r="R676" s="592"/>
      <c r="S676" s="592"/>
      <c r="T676" s="592"/>
      <c r="U676" s="591"/>
      <c r="V676" s="598"/>
      <c r="W676" s="592"/>
      <c r="X676" s="592"/>
      <c r="Y676" s="592"/>
      <c r="Z676" s="592"/>
      <c r="AA676" s="592"/>
      <c r="AB676" s="601"/>
      <c r="AC676" s="601"/>
      <c r="AD676" s="602"/>
      <c r="AE676" s="601"/>
      <c r="AF676" s="601"/>
      <c r="AG676" s="605"/>
      <c r="AH676" s="605"/>
      <c r="AI676" s="605"/>
      <c r="AJ676" s="605"/>
      <c r="AK676" s="656"/>
      <c r="AL676" s="605"/>
      <c r="AM676" s="605"/>
    </row>
    <row r="677" spans="1:39" ht="29.1" customHeight="1" thickBot="1" x14ac:dyDescent="0.3">
      <c r="A677" s="597"/>
      <c r="B677" s="592"/>
      <c r="C677" s="598"/>
      <c r="D677" s="592"/>
      <c r="E677" s="598"/>
      <c r="F677" s="591"/>
      <c r="G677" s="591"/>
      <c r="H677" s="599"/>
      <c r="I677" s="600"/>
      <c r="J677" s="600"/>
      <c r="K677" s="600"/>
      <c r="L677" s="592"/>
      <c r="M677" s="592"/>
      <c r="N677" s="592"/>
      <c r="O677" s="592"/>
      <c r="P677" s="591"/>
      <c r="Q677" s="592"/>
      <c r="R677" s="592"/>
      <c r="S677" s="592"/>
      <c r="T677" s="592"/>
      <c r="U677" s="591"/>
      <c r="V677" s="598"/>
      <c r="W677" s="592"/>
      <c r="X677" s="592"/>
      <c r="Y677" s="592"/>
      <c r="Z677" s="592"/>
      <c r="AA677" s="592"/>
      <c r="AB677" s="601"/>
      <c r="AC677" s="601"/>
      <c r="AD677" s="602"/>
      <c r="AE677" s="601"/>
      <c r="AF677" s="601"/>
      <c r="AG677" s="605"/>
      <c r="AH677" s="605"/>
      <c r="AI677" s="605"/>
      <c r="AJ677" s="605"/>
      <c r="AK677" s="656"/>
      <c r="AL677" s="605"/>
      <c r="AM677" s="605"/>
    </row>
    <row r="678" spans="1:39" ht="29.1" customHeight="1" x14ac:dyDescent="0.25">
      <c r="A678" s="585"/>
      <c r="B678" s="586"/>
      <c r="C678" s="583"/>
      <c r="D678" s="587"/>
      <c r="E678" s="582"/>
      <c r="F678" s="568"/>
      <c r="G678" s="568"/>
      <c r="H678" s="568"/>
      <c r="I678" s="568"/>
      <c r="J678" s="568"/>
      <c r="K678" s="568"/>
      <c r="L678" s="579"/>
      <c r="M678" s="563"/>
      <c r="N678" s="587"/>
      <c r="O678" s="563"/>
      <c r="P678" s="588"/>
      <c r="Q678" s="563"/>
      <c r="R678" s="563"/>
      <c r="S678" s="563"/>
      <c r="T678" s="565"/>
      <c r="U678" s="584"/>
      <c r="V678" s="571"/>
      <c r="W678" s="570"/>
      <c r="X678" s="569"/>
      <c r="Y678" s="569"/>
      <c r="Z678" s="566"/>
      <c r="AA678" s="566"/>
      <c r="AB678" s="589"/>
      <c r="AC678" s="589"/>
      <c r="AD678" s="564"/>
      <c r="AE678" s="563"/>
      <c r="AF678" s="563"/>
    </row>
    <row r="679" spans="1:39" ht="29.1" customHeight="1" x14ac:dyDescent="0.25">
      <c r="A679" s="585"/>
      <c r="B679" s="586"/>
      <c r="C679" s="583"/>
      <c r="D679" s="587"/>
      <c r="E679" s="582"/>
      <c r="F679" s="568"/>
      <c r="G679" s="568"/>
      <c r="H679" s="568"/>
      <c r="I679" s="568"/>
      <c r="J679" s="568"/>
      <c r="K679" s="568"/>
      <c r="L679" s="579"/>
      <c r="M679" s="563"/>
      <c r="N679" s="587"/>
      <c r="O679" s="563"/>
      <c r="P679" s="588"/>
      <c r="Q679" s="563"/>
      <c r="R679" s="563"/>
      <c r="S679" s="563"/>
      <c r="T679" s="565"/>
      <c r="U679" s="584"/>
      <c r="V679" s="571"/>
      <c r="W679" s="570"/>
      <c r="X679" s="569"/>
      <c r="Y679" s="569"/>
      <c r="Z679" s="566"/>
      <c r="AA679" s="566"/>
      <c r="AB679" s="589"/>
      <c r="AC679" s="589"/>
      <c r="AD679" s="564"/>
      <c r="AE679" s="563"/>
      <c r="AF679" s="563"/>
    </row>
    <row r="680" spans="1:39" ht="29.1" customHeight="1" x14ac:dyDescent="0.25">
      <c r="A680" s="585"/>
      <c r="B680" s="586"/>
      <c r="C680" s="583"/>
      <c r="D680" s="587"/>
      <c r="E680" s="582"/>
      <c r="F680" s="568"/>
      <c r="G680" s="568"/>
      <c r="H680" s="568"/>
      <c r="I680" s="568"/>
      <c r="J680" s="568"/>
      <c r="K680" s="568"/>
      <c r="L680" s="579"/>
      <c r="M680" s="563"/>
      <c r="N680" s="587"/>
      <c r="O680" s="563"/>
      <c r="P680" s="588"/>
      <c r="Q680" s="563"/>
      <c r="R680" s="563"/>
      <c r="S680" s="563"/>
      <c r="T680" s="565"/>
      <c r="U680" s="584"/>
      <c r="V680" s="571"/>
      <c r="W680" s="570"/>
      <c r="X680" s="569"/>
      <c r="Y680" s="569"/>
      <c r="Z680" s="566"/>
      <c r="AA680" s="566"/>
      <c r="AB680" s="589"/>
      <c r="AC680" s="589"/>
      <c r="AD680" s="564"/>
      <c r="AE680" s="563"/>
      <c r="AF680" s="563"/>
    </row>
    <row r="681" spans="1:39" ht="29.1" customHeight="1" x14ac:dyDescent="0.25">
      <c r="A681" s="585"/>
      <c r="B681" s="586"/>
      <c r="C681" s="583"/>
      <c r="D681" s="587"/>
      <c r="E681" s="582"/>
      <c r="F681" s="568"/>
      <c r="G681" s="568"/>
      <c r="H681" s="568"/>
      <c r="I681" s="568"/>
      <c r="J681" s="568"/>
      <c r="K681" s="568"/>
      <c r="L681" s="579"/>
      <c r="M681" s="563"/>
      <c r="N681" s="587"/>
      <c r="O681" s="563"/>
      <c r="P681" s="588"/>
      <c r="Q681" s="563"/>
      <c r="R681" s="563"/>
      <c r="S681" s="563"/>
      <c r="T681" s="565"/>
      <c r="U681" s="584"/>
      <c r="V681" s="571"/>
      <c r="W681" s="570"/>
      <c r="X681" s="569"/>
      <c r="Y681" s="569"/>
      <c r="Z681" s="566"/>
      <c r="AA681" s="566"/>
      <c r="AB681" s="589"/>
      <c r="AC681" s="589"/>
      <c r="AD681" s="564"/>
      <c r="AE681" s="563"/>
      <c r="AF681" s="563"/>
    </row>
    <row r="682" spans="1:39" ht="29.1" customHeight="1" x14ac:dyDescent="0.25">
      <c r="A682" s="585"/>
      <c r="B682" s="586"/>
      <c r="C682" s="583"/>
      <c r="D682" s="587"/>
      <c r="E682" s="582"/>
      <c r="F682" s="568"/>
      <c r="G682" s="568"/>
      <c r="H682" s="568"/>
      <c r="I682" s="568"/>
      <c r="J682" s="568"/>
      <c r="K682" s="568"/>
      <c r="L682" s="579"/>
      <c r="M682" s="563"/>
      <c r="N682" s="587"/>
      <c r="O682" s="563"/>
      <c r="P682" s="588"/>
      <c r="Q682" s="563"/>
      <c r="R682" s="563"/>
      <c r="S682" s="563"/>
      <c r="T682" s="565"/>
      <c r="U682" s="584"/>
      <c r="V682" s="571"/>
      <c r="W682" s="570"/>
      <c r="X682" s="569"/>
      <c r="Y682" s="569"/>
      <c r="Z682" s="566"/>
      <c r="AA682" s="566"/>
      <c r="AB682" s="589"/>
      <c r="AC682" s="589"/>
      <c r="AD682" s="564"/>
      <c r="AE682" s="563"/>
      <c r="AF682" s="563"/>
    </row>
    <row r="683" spans="1:39" ht="29.1" customHeight="1" x14ac:dyDescent="0.25">
      <c r="A683" s="585"/>
      <c r="B683" s="586"/>
      <c r="C683" s="583"/>
      <c r="D683" s="587"/>
      <c r="E683" s="582"/>
      <c r="F683" s="568"/>
      <c r="G683" s="568"/>
      <c r="H683" s="568"/>
      <c r="I683" s="568"/>
      <c r="J683" s="568"/>
      <c r="K683" s="568"/>
      <c r="L683" s="579"/>
      <c r="M683" s="563"/>
      <c r="N683" s="587"/>
      <c r="O683" s="563"/>
      <c r="P683" s="588"/>
      <c r="Q683" s="563"/>
      <c r="R683" s="563"/>
      <c r="S683" s="563"/>
      <c r="T683" s="565"/>
      <c r="U683" s="584"/>
      <c r="V683" s="571"/>
      <c r="W683" s="570"/>
      <c r="X683" s="569"/>
      <c r="Y683" s="569"/>
      <c r="Z683" s="566"/>
      <c r="AA683" s="566"/>
      <c r="AB683" s="589"/>
      <c r="AC683" s="589"/>
      <c r="AD683" s="564"/>
      <c r="AE683" s="563"/>
      <c r="AF683" s="563"/>
    </row>
  </sheetData>
  <sheetProtection algorithmName="SHA-512" hashValue="Veh7Zvk0dZzq3+CTUpXvL3Vm60v+EvjGM2DCVZ1JGi0qUTRMaivInc6VG/nWNWKUjjL+09IBZplKMJ2ykXxDvQ==" saltValue="MBnpzY59mSjeUxaPIMAXSA==" spinCount="100000" sheet="1" formatCells="0" formatColumns="0" formatRows="0" insertColumns="0" insertRows="0" insertHyperlinks="0" deleteColumns="0" deleteRows="0" sort="0" autoFilter="0" pivotTables="0"/>
  <protectedRanges>
    <protectedRange sqref="AV12:BB102" name="Rango1"/>
  </protectedRanges>
  <autoFilter ref="A11:MK102" xr:uid="{00000000-0001-0000-0400-000000000000}">
    <filterColumn colId="47">
      <filters>
        <dateGroupItem year="2024" month="3" dateTimeGrouping="month"/>
        <dateGroupItem year="2024" month="4" dateTimeGrouping="month"/>
        <dateGroupItem year="2024" month="5" dateTimeGrouping="month"/>
      </filters>
    </filterColumn>
  </autoFilter>
  <mergeCells count="15">
    <mergeCell ref="AN9:BB9"/>
    <mergeCell ref="A1:B4"/>
    <mergeCell ref="C1:AF2"/>
    <mergeCell ref="C3:AF4"/>
    <mergeCell ref="A9:AF9"/>
    <mergeCell ref="AG9:AM9"/>
    <mergeCell ref="AQ10:AU10"/>
    <mergeCell ref="AV10:BA10"/>
    <mergeCell ref="BB10:BB11"/>
    <mergeCell ref="B10:D10"/>
    <mergeCell ref="F10:K10"/>
    <mergeCell ref="L10:T10"/>
    <mergeCell ref="V10:AC10"/>
    <mergeCell ref="AG10:AL10"/>
    <mergeCell ref="AN10:AP10"/>
  </mergeCells>
  <conditionalFormatting sqref="AL1:AL1048576">
    <cfRule type="cellIs" dxfId="72" priority="22" operator="equal">
      <formula>"ABIERTO"</formula>
    </cfRule>
    <cfRule type="cellIs" dxfId="71" priority="23" operator="equal">
      <formula>"VENCIDO"</formula>
    </cfRule>
    <cfRule type="cellIs" dxfId="70" priority="24" operator="equal">
      <formula>"CERRADO"</formula>
    </cfRule>
  </conditionalFormatting>
  <conditionalFormatting sqref="AS1:AS11 AS25 AS27 AS29:AS30 AS36 AS43 AS49 AS52 AS54:AS55 AS59 AS63:AS69 AS102:AS1048576">
    <cfRule type="cellIs" dxfId="69" priority="7" operator="equal">
      <formula>"AVANCE SIGNIFICATIVO"</formula>
    </cfRule>
    <cfRule type="cellIs" dxfId="68" priority="8" operator="equal">
      <formula>"AVANCE MINIMO"</formula>
    </cfRule>
    <cfRule type="cellIs" dxfId="67" priority="9" operator="equal">
      <formula>"CON TIEMPO"</formula>
    </cfRule>
    <cfRule type="cellIs" dxfId="66" priority="12" operator="equal">
      <formula>"VENCIDO"</formula>
    </cfRule>
  </conditionalFormatting>
  <conditionalFormatting sqref="AS1:AU11 AS25:AU25 AS27:AU27 AS29:AU30 AS36:AU36 AS43:AU43 AS49:AU49 AS52:AU52 AS54:AU55 AS59:AU59 AS63:AU69 AS102:AU1048576">
    <cfRule type="cellIs" dxfId="65" priority="10" operator="equal">
      <formula>"AVANCE PARCIAL"</formula>
    </cfRule>
    <cfRule type="cellIs" dxfId="64" priority="11" operator="equal">
      <formula>"SIN AVANCE"</formula>
    </cfRule>
    <cfRule type="cellIs" dxfId="63" priority="13" operator="equal">
      <formula>"NO APLICA ACCIÓN"</formula>
    </cfRule>
    <cfRule type="cellIs" dxfId="62" priority="14" operator="equal">
      <formula>"CUMPLIMIENTO TOTAL"</formula>
    </cfRule>
  </conditionalFormatting>
  <conditionalFormatting sqref="AT1:AT1048576">
    <cfRule type="cellIs" dxfId="61" priority="6" operator="lessThan">
      <formula>0</formula>
    </cfRule>
  </conditionalFormatting>
  <conditionalFormatting sqref="AU1:AU1048576">
    <cfRule type="cellIs" dxfId="60" priority="4" operator="equal">
      <formula>"CON TIEMPO"</formula>
    </cfRule>
    <cfRule type="cellIs" dxfId="59" priority="5" operator="equal">
      <formula>"VENCIDO"</formula>
    </cfRule>
  </conditionalFormatting>
  <conditionalFormatting sqref="BA1:BA1048576">
    <cfRule type="cellIs" dxfId="58" priority="1" operator="equal">
      <formula>"ABIERTO"</formula>
    </cfRule>
    <cfRule type="cellIs" dxfId="57" priority="2" operator="equal">
      <formula>"VENCIDO"</formula>
    </cfRule>
    <cfRule type="cellIs" dxfId="56" priority="3" operator="equal">
      <formula>"CERRADO"</formula>
    </cfRule>
  </conditionalFormatting>
  <dataValidations count="8">
    <dataValidation type="textLength" allowBlank="1" showInputMessage="1" showErrorMessage="1" errorTitle="Entrada no válida" error="Escriba un texto  Maximo 20 Caracteres" promptTitle="Cualquier contenido Maximo 20 Caracteres" sqref="P12:P13" xr:uid="{4D2F99C2-C49F-47A5-ADDA-B2FCE0BBF5F1}">
      <formula1>0</formula1>
      <formula2>20</formula2>
    </dataValidation>
    <dataValidation type="textLength" allowBlank="1" showInputMessage="1" error="Escriba un texto  Maximo 500 Caracteres" promptTitle="Cualquier contenido Maximo 500 Caracteres" sqref="X13:X14 X12:Y12" xr:uid="{1F9A3053-19D1-49A6-823A-84C5A2C9B5BC}">
      <formula1>0</formula1>
      <formula2>500</formula2>
    </dataValidation>
    <dataValidation type="date" allowBlank="1" showInputMessage="1" errorTitle="Entrada no válida" error="Por favor escriba una fecha válida (AAAA/MM/DD)" promptTitle="Ingrese una fecha (AAAA/MM/DD)" sqref="AB14 AB13:AC13" xr:uid="{9D543734-2C53-4FEE-AE4C-5F1D5DEEA50B}">
      <formula1>1900/1/1</formula1>
      <formula2>3000/1/1</formula2>
    </dataValidation>
    <dataValidation type="decimal" allowBlank="1" showInputMessage="1" showErrorMessage="1" sqref="AK10 AZ10 AR11" xr:uid="{636C9665-5D24-468B-AA13-797F17A4105C}">
      <formula1>0</formula1>
      <formula2>1</formula2>
    </dataValidation>
    <dataValidation type="textLength" allowBlank="1" showInputMessage="1" showErrorMessage="1" sqref="Y74 X75 L18:L19 E18" xr:uid="{4D823348-E1F8-414E-8E3A-60D6E352D14D}">
      <formula1>1</formula1>
      <formula2>100</formula2>
    </dataValidation>
    <dataValidation type="textLength" allowBlank="1" showInputMessage="1" showErrorMessage="1" sqref="AH10:AI11 AW10:AX11" xr:uid="{0C1CA9A2-A8F0-4E97-92C3-AE610EF69077}">
      <formula1>0</formula1>
      <formula2>150</formula2>
    </dataValidation>
    <dataValidation type="textLength" allowBlank="1" showInputMessage="1" showErrorMessage="1" sqref="Y75 X83 X81 Y82" xr:uid="{B5963150-0DDE-4760-AFCE-4131117E5550}">
      <formula1>1</formula1>
      <formula2>200</formula2>
    </dataValidation>
    <dataValidation type="textLength" allowBlank="1" showInputMessage="1" showErrorMessage="1" sqref="V75:W75 X79:Y79 V79:W83" xr:uid="{D5A17F6A-7427-4033-986D-F78803539661}">
      <formula1>1</formula1>
      <formula2>500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2E839AA-282B-4694-95F2-076A998BA129}">
          <x14:formula1>
            <xm:f>Hoja1!$C$3:$C$4</xm:f>
          </x14:formula1>
          <xm:sqref>AE12:AF26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6BFC1-CE5F-4C6F-8971-9D2DAAE9F1F8}">
  <dimension ref="A1:BA57"/>
  <sheetViews>
    <sheetView workbookViewId="0">
      <selection sqref="A1:BA57"/>
    </sheetView>
  </sheetViews>
  <sheetFormatPr baseColWidth="10" defaultRowHeight="15" x14ac:dyDescent="0.25"/>
  <sheetData>
    <row r="1" spans="1:53" ht="132.75" thickBot="1" x14ac:dyDescent="0.3">
      <c r="A1" s="595" t="s">
        <v>118</v>
      </c>
      <c r="B1" s="596" t="s">
        <v>2521</v>
      </c>
      <c r="C1" s="596" t="s">
        <v>2522</v>
      </c>
      <c r="D1" s="596" t="s">
        <v>113</v>
      </c>
      <c r="E1" s="595" t="s">
        <v>2523</v>
      </c>
      <c r="F1" s="596" t="s">
        <v>2524</v>
      </c>
      <c r="G1" s="596" t="s">
        <v>113</v>
      </c>
      <c r="H1" s="596" t="s">
        <v>2802</v>
      </c>
      <c r="I1" s="596" t="s">
        <v>113</v>
      </c>
      <c r="J1" s="596" t="s">
        <v>2803</v>
      </c>
      <c r="K1" s="596" t="s">
        <v>113</v>
      </c>
      <c r="L1" s="596" t="s">
        <v>114</v>
      </c>
      <c r="M1" s="596" t="s">
        <v>115</v>
      </c>
      <c r="N1" s="596" t="s">
        <v>116</v>
      </c>
      <c r="O1" s="596" t="s">
        <v>117</v>
      </c>
      <c r="P1" s="596" t="s">
        <v>119</v>
      </c>
      <c r="Q1" s="596" t="s">
        <v>120</v>
      </c>
      <c r="R1" s="596" t="s">
        <v>121</v>
      </c>
      <c r="S1" s="596" t="s">
        <v>2595</v>
      </c>
      <c r="T1" s="596" t="s">
        <v>122</v>
      </c>
      <c r="U1" s="595" t="s">
        <v>123</v>
      </c>
      <c r="V1" s="596" t="s">
        <v>2596</v>
      </c>
      <c r="W1" s="596" t="s">
        <v>125</v>
      </c>
      <c r="X1" s="596" t="s">
        <v>126</v>
      </c>
      <c r="Y1" s="596" t="s">
        <v>127</v>
      </c>
      <c r="Z1" s="596" t="s">
        <v>128</v>
      </c>
      <c r="AA1" s="596" t="s">
        <v>129</v>
      </c>
      <c r="AB1" s="596" t="s">
        <v>130</v>
      </c>
      <c r="AC1" s="596" t="s">
        <v>53</v>
      </c>
      <c r="AD1" s="595" t="s">
        <v>2825</v>
      </c>
      <c r="AE1" s="595" t="s">
        <v>61</v>
      </c>
      <c r="AF1" s="595" t="s">
        <v>65</v>
      </c>
      <c r="AG1" s="596" t="s">
        <v>2826</v>
      </c>
      <c r="AH1" s="596" t="s">
        <v>141</v>
      </c>
      <c r="AI1" s="596" t="s">
        <v>135</v>
      </c>
      <c r="AJ1" s="596" t="s">
        <v>142</v>
      </c>
      <c r="AK1" s="654" t="s">
        <v>2827</v>
      </c>
      <c r="AL1" s="596" t="s">
        <v>137</v>
      </c>
      <c r="AM1" s="595" t="s">
        <v>2828</v>
      </c>
      <c r="AN1" s="596" t="s">
        <v>133</v>
      </c>
      <c r="AO1" s="596" t="s">
        <v>58</v>
      </c>
      <c r="AP1" s="596" t="s">
        <v>2829</v>
      </c>
      <c r="AQ1" s="596" t="s">
        <v>135</v>
      </c>
      <c r="AR1" s="596" t="s">
        <v>2830</v>
      </c>
      <c r="AS1" s="596" t="s">
        <v>137</v>
      </c>
      <c r="AT1" s="649" t="s">
        <v>138</v>
      </c>
      <c r="AU1" s="649" t="s">
        <v>139</v>
      </c>
      <c r="AV1" s="596" t="s">
        <v>2826</v>
      </c>
      <c r="AW1" s="596" t="s">
        <v>141</v>
      </c>
      <c r="AX1" s="596" t="s">
        <v>135</v>
      </c>
      <c r="AY1" s="596" t="s">
        <v>142</v>
      </c>
      <c r="AZ1" s="649" t="s">
        <v>2827</v>
      </c>
      <c r="BA1" s="649" t="s">
        <v>137</v>
      </c>
    </row>
    <row r="2" spans="1:53" ht="409.6" thickBot="1" x14ac:dyDescent="0.3">
      <c r="A2" s="597" t="s">
        <v>2831</v>
      </c>
      <c r="B2" s="592" t="s">
        <v>2663</v>
      </c>
      <c r="C2" s="598" t="s">
        <v>24</v>
      </c>
      <c r="D2" s="592" t="s">
        <v>99</v>
      </c>
      <c r="E2" s="598"/>
      <c r="F2" s="591" t="s">
        <v>2832</v>
      </c>
      <c r="G2" s="591" t="s">
        <v>2833</v>
      </c>
      <c r="H2" s="599" t="s">
        <v>2834</v>
      </c>
      <c r="I2" s="600" t="s">
        <v>2604</v>
      </c>
      <c r="J2" s="600" t="s">
        <v>2835</v>
      </c>
      <c r="K2" s="600" t="s">
        <v>2666</v>
      </c>
      <c r="L2" s="592" t="s">
        <v>967</v>
      </c>
      <c r="M2" s="592" t="s">
        <v>978</v>
      </c>
      <c r="N2" s="592" t="s">
        <v>2668</v>
      </c>
      <c r="O2" s="592" t="s">
        <v>8</v>
      </c>
      <c r="P2" s="591" t="s">
        <v>84</v>
      </c>
      <c r="Q2" s="592" t="s">
        <v>970</v>
      </c>
      <c r="R2" s="592">
        <v>2019</v>
      </c>
      <c r="S2" s="592" t="s">
        <v>2836</v>
      </c>
      <c r="T2" s="592" t="s">
        <v>2837</v>
      </c>
      <c r="U2" s="591" t="s">
        <v>981</v>
      </c>
      <c r="V2" s="598" t="s">
        <v>2838</v>
      </c>
      <c r="W2" s="592" t="s">
        <v>84</v>
      </c>
      <c r="X2" s="592" t="s">
        <v>84</v>
      </c>
      <c r="Y2" s="592" t="s">
        <v>84</v>
      </c>
      <c r="Z2" s="592" t="s">
        <v>84</v>
      </c>
      <c r="AA2" s="592" t="s">
        <v>84</v>
      </c>
      <c r="AB2" s="601">
        <v>43770</v>
      </c>
      <c r="AC2" s="601">
        <v>44135</v>
      </c>
      <c r="AD2" s="602"/>
      <c r="AE2" s="601" t="s">
        <v>64</v>
      </c>
      <c r="AF2" s="601" t="s">
        <v>64</v>
      </c>
      <c r="AG2" s="640">
        <v>45274</v>
      </c>
      <c r="AH2" s="605" t="s">
        <v>2839</v>
      </c>
      <c r="AI2" s="605" t="s">
        <v>2840</v>
      </c>
      <c r="AJ2" s="605" t="s">
        <v>2841</v>
      </c>
      <c r="AK2" s="644">
        <v>0</v>
      </c>
      <c r="AL2" s="645" t="s">
        <v>198</v>
      </c>
      <c r="AM2" s="605"/>
      <c r="AN2" s="651">
        <v>0</v>
      </c>
      <c r="AO2" s="651">
        <v>0</v>
      </c>
      <c r="AP2" s="651">
        <v>0</v>
      </c>
      <c r="AQ2" s="651">
        <v>0</v>
      </c>
      <c r="AR2" s="651">
        <v>0</v>
      </c>
      <c r="AS2" s="651">
        <v>0</v>
      </c>
      <c r="AT2" s="645">
        <v>-1194</v>
      </c>
      <c r="AU2" s="651" t="s">
        <v>198</v>
      </c>
      <c r="AV2" s="640">
        <v>45415</v>
      </c>
      <c r="AW2" s="645" t="s">
        <v>3751</v>
      </c>
      <c r="AX2" s="605" t="s">
        <v>2840</v>
      </c>
      <c r="AY2" s="645" t="s">
        <v>3215</v>
      </c>
      <c r="AZ2" s="642">
        <v>0</v>
      </c>
      <c r="BA2" s="645" t="s">
        <v>198</v>
      </c>
    </row>
    <row r="3" spans="1:53" ht="409.6" thickBot="1" x14ac:dyDescent="0.3">
      <c r="A3" s="597" t="s">
        <v>2856</v>
      </c>
      <c r="B3" s="592" t="s">
        <v>81</v>
      </c>
      <c r="C3" s="598" t="s">
        <v>24</v>
      </c>
      <c r="D3" s="592" t="s">
        <v>99</v>
      </c>
      <c r="E3" s="598" t="s">
        <v>81</v>
      </c>
      <c r="F3" s="591" t="s">
        <v>81</v>
      </c>
      <c r="G3" s="591" t="s">
        <v>2857</v>
      </c>
      <c r="H3" s="599" t="s">
        <v>2834</v>
      </c>
      <c r="I3" s="600" t="s">
        <v>2604</v>
      </c>
      <c r="J3" s="600" t="s">
        <v>2657</v>
      </c>
      <c r="K3" s="600" t="s">
        <v>2658</v>
      </c>
      <c r="L3" s="592" t="s">
        <v>252</v>
      </c>
      <c r="M3" s="592" t="s">
        <v>2858</v>
      </c>
      <c r="N3" s="592" t="s">
        <v>2644</v>
      </c>
      <c r="O3" s="592" t="s">
        <v>6</v>
      </c>
      <c r="P3" s="591" t="s">
        <v>84</v>
      </c>
      <c r="Q3" s="592" t="s">
        <v>2859</v>
      </c>
      <c r="R3" s="592">
        <v>2021</v>
      </c>
      <c r="S3" s="592" t="s">
        <v>2860</v>
      </c>
      <c r="T3" s="592" t="s">
        <v>2861</v>
      </c>
      <c r="U3" s="591" t="s">
        <v>2862</v>
      </c>
      <c r="V3" s="598" t="s">
        <v>2863</v>
      </c>
      <c r="W3" s="592">
        <v>1</v>
      </c>
      <c r="X3" s="592" t="s">
        <v>2858</v>
      </c>
      <c r="Y3" s="592" t="s">
        <v>2864</v>
      </c>
      <c r="Z3" s="592">
        <v>1</v>
      </c>
      <c r="AA3" s="592" t="s">
        <v>2865</v>
      </c>
      <c r="AB3" s="601">
        <v>44531</v>
      </c>
      <c r="AC3" s="601">
        <v>44773</v>
      </c>
      <c r="AD3" s="602"/>
      <c r="AE3" s="601" t="s">
        <v>64</v>
      </c>
      <c r="AF3" s="601" t="s">
        <v>64</v>
      </c>
      <c r="AG3" s="640">
        <v>45274</v>
      </c>
      <c r="AH3" s="605" t="s">
        <v>2866</v>
      </c>
      <c r="AI3" s="605" t="s">
        <v>2867</v>
      </c>
      <c r="AJ3" s="605" t="s">
        <v>2841</v>
      </c>
      <c r="AK3" s="644">
        <v>0.2</v>
      </c>
      <c r="AL3" s="645" t="s">
        <v>198</v>
      </c>
      <c r="AM3" s="605"/>
      <c r="AN3" s="640">
        <v>45342</v>
      </c>
      <c r="AO3" s="651" t="s">
        <v>3678</v>
      </c>
      <c r="AP3" s="651" t="s">
        <v>3679</v>
      </c>
      <c r="AQ3" s="651" t="s">
        <v>3677</v>
      </c>
      <c r="AR3" s="642">
        <v>1</v>
      </c>
      <c r="AS3" s="651" t="s">
        <v>3680</v>
      </c>
      <c r="AT3" s="645">
        <v>-556</v>
      </c>
      <c r="AU3" s="651" t="s">
        <v>198</v>
      </c>
      <c r="AV3" s="640">
        <v>45410</v>
      </c>
      <c r="AW3" s="645" t="s">
        <v>3753</v>
      </c>
      <c r="AX3" s="645" t="s">
        <v>1512</v>
      </c>
      <c r="AY3" s="645" t="s">
        <v>3754</v>
      </c>
      <c r="AZ3" s="642">
        <v>1</v>
      </c>
      <c r="BA3" s="645" t="s">
        <v>49</v>
      </c>
    </row>
    <row r="4" spans="1:53" ht="264.75" thickBot="1" x14ac:dyDescent="0.3">
      <c r="A4" s="597" t="s">
        <v>2868</v>
      </c>
      <c r="B4" s="592" t="s">
        <v>81</v>
      </c>
      <c r="C4" s="598" t="s">
        <v>24</v>
      </c>
      <c r="D4" s="592" t="s">
        <v>99</v>
      </c>
      <c r="E4" s="598" t="s">
        <v>81</v>
      </c>
      <c r="F4" s="591" t="s">
        <v>81</v>
      </c>
      <c r="G4" s="591" t="s">
        <v>2857</v>
      </c>
      <c r="H4" s="599" t="s">
        <v>2834</v>
      </c>
      <c r="I4" s="600" t="s">
        <v>2604</v>
      </c>
      <c r="J4" s="600" t="s">
        <v>2657</v>
      </c>
      <c r="K4" s="600" t="s">
        <v>2658</v>
      </c>
      <c r="L4" s="592" t="s">
        <v>252</v>
      </c>
      <c r="M4" s="592" t="s">
        <v>1303</v>
      </c>
      <c r="N4" s="592" t="s">
        <v>2644</v>
      </c>
      <c r="O4" s="592" t="s">
        <v>6</v>
      </c>
      <c r="P4" s="591" t="s">
        <v>84</v>
      </c>
      <c r="Q4" s="592" t="s">
        <v>2859</v>
      </c>
      <c r="R4" s="592">
        <v>2021</v>
      </c>
      <c r="S4" s="592" t="s">
        <v>2869</v>
      </c>
      <c r="T4" s="592" t="s">
        <v>2870</v>
      </c>
      <c r="U4" s="591" t="s">
        <v>2871</v>
      </c>
      <c r="V4" s="598" t="s">
        <v>2872</v>
      </c>
      <c r="W4" s="592">
        <v>1</v>
      </c>
      <c r="X4" s="592" t="s">
        <v>2873</v>
      </c>
      <c r="Y4" s="592" t="s">
        <v>2874</v>
      </c>
      <c r="Z4" s="592">
        <v>1</v>
      </c>
      <c r="AA4" s="592" t="s">
        <v>2875</v>
      </c>
      <c r="AB4" s="601">
        <v>44562</v>
      </c>
      <c r="AC4" s="601">
        <v>45641</v>
      </c>
      <c r="AD4" s="602"/>
      <c r="AE4" s="601" t="s">
        <v>64</v>
      </c>
      <c r="AF4" s="601" t="s">
        <v>64</v>
      </c>
      <c r="AG4" s="640">
        <v>45274</v>
      </c>
      <c r="AH4" s="605" t="s">
        <v>2866</v>
      </c>
      <c r="AI4" s="605" t="s">
        <v>2867</v>
      </c>
      <c r="AJ4" s="605" t="s">
        <v>2841</v>
      </c>
      <c r="AK4" s="644">
        <v>0</v>
      </c>
      <c r="AL4" s="645" t="s">
        <v>48</v>
      </c>
      <c r="AM4" s="605"/>
      <c r="AN4" s="651">
        <v>0</v>
      </c>
      <c r="AO4" s="651">
        <v>0</v>
      </c>
      <c r="AP4" s="651">
        <v>0</v>
      </c>
      <c r="AQ4" s="651">
        <v>0</v>
      </c>
      <c r="AR4" s="651">
        <v>0</v>
      </c>
      <c r="AS4" s="651">
        <v>0</v>
      </c>
      <c r="AT4" s="645">
        <v>312</v>
      </c>
      <c r="AU4" s="651" t="s">
        <v>267</v>
      </c>
      <c r="AV4" s="640">
        <v>45415</v>
      </c>
      <c r="AW4" s="645" t="s">
        <v>3755</v>
      </c>
      <c r="AX4" s="592" t="s">
        <v>2875</v>
      </c>
      <c r="AY4" s="645" t="s">
        <v>3215</v>
      </c>
      <c r="AZ4" s="642">
        <v>0</v>
      </c>
      <c r="BA4" s="645" t="s">
        <v>48</v>
      </c>
    </row>
    <row r="5" spans="1:53" ht="216.75" thickBot="1" x14ac:dyDescent="0.3">
      <c r="A5" s="597" t="s">
        <v>2876</v>
      </c>
      <c r="B5" s="592" t="s">
        <v>81</v>
      </c>
      <c r="C5" s="598" t="s">
        <v>24</v>
      </c>
      <c r="D5" s="592" t="s">
        <v>99</v>
      </c>
      <c r="E5" s="598" t="s">
        <v>81</v>
      </c>
      <c r="F5" s="591" t="s">
        <v>81</v>
      </c>
      <c r="G5" s="591" t="s">
        <v>2857</v>
      </c>
      <c r="H5" s="599" t="s">
        <v>2834</v>
      </c>
      <c r="I5" s="600" t="s">
        <v>2604</v>
      </c>
      <c r="J5" s="600" t="s">
        <v>2657</v>
      </c>
      <c r="K5" s="600" t="s">
        <v>2658</v>
      </c>
      <c r="L5" s="592" t="s">
        <v>252</v>
      </c>
      <c r="M5" s="592" t="s">
        <v>1303</v>
      </c>
      <c r="N5" s="592" t="s">
        <v>2644</v>
      </c>
      <c r="O5" s="592" t="s">
        <v>6</v>
      </c>
      <c r="P5" s="591" t="s">
        <v>84</v>
      </c>
      <c r="Q5" s="592" t="s">
        <v>2859</v>
      </c>
      <c r="R5" s="592">
        <v>2021</v>
      </c>
      <c r="S5" s="592" t="s">
        <v>2877</v>
      </c>
      <c r="T5" s="592" t="s">
        <v>2878</v>
      </c>
      <c r="U5" s="591" t="s">
        <v>2879</v>
      </c>
      <c r="V5" s="598" t="s">
        <v>2880</v>
      </c>
      <c r="W5" s="592">
        <v>1</v>
      </c>
      <c r="X5" s="592" t="s">
        <v>2881</v>
      </c>
      <c r="Y5" s="592" t="s">
        <v>2882</v>
      </c>
      <c r="Z5" s="592">
        <v>1</v>
      </c>
      <c r="AA5" s="592" t="s">
        <v>2883</v>
      </c>
      <c r="AB5" s="601">
        <v>44562</v>
      </c>
      <c r="AC5" s="601">
        <v>45641</v>
      </c>
      <c r="AD5" s="602"/>
      <c r="AE5" s="601" t="s">
        <v>64</v>
      </c>
      <c r="AF5" s="601" t="s">
        <v>64</v>
      </c>
      <c r="AG5" s="640">
        <v>45274</v>
      </c>
      <c r="AH5" s="605" t="s">
        <v>2866</v>
      </c>
      <c r="AI5" s="605" t="s">
        <v>2867</v>
      </c>
      <c r="AJ5" s="605" t="s">
        <v>2841</v>
      </c>
      <c r="AK5" s="644">
        <v>0</v>
      </c>
      <c r="AL5" s="645" t="s">
        <v>48</v>
      </c>
      <c r="AM5" s="605"/>
      <c r="AN5" s="651">
        <v>0</v>
      </c>
      <c r="AO5" s="651">
        <v>0</v>
      </c>
      <c r="AP5" s="651">
        <v>0</v>
      </c>
      <c r="AQ5" s="651">
        <v>0</v>
      </c>
      <c r="AR5" s="651">
        <v>0</v>
      </c>
      <c r="AS5" s="651">
        <v>0</v>
      </c>
      <c r="AT5" s="645">
        <v>312</v>
      </c>
      <c r="AU5" s="651" t="s">
        <v>267</v>
      </c>
      <c r="AV5" s="640">
        <v>45415</v>
      </c>
      <c r="AW5" s="645" t="s">
        <v>3755</v>
      </c>
      <c r="AX5" s="592" t="s">
        <v>2883</v>
      </c>
      <c r="AY5" s="645" t="s">
        <v>3215</v>
      </c>
      <c r="AZ5" s="642">
        <v>0</v>
      </c>
      <c r="BA5" s="645" t="s">
        <v>48</v>
      </c>
    </row>
    <row r="6" spans="1:53" ht="409.6" thickBot="1" x14ac:dyDescent="0.3">
      <c r="A6" s="597" t="s">
        <v>2916</v>
      </c>
      <c r="B6" s="592" t="s">
        <v>229</v>
      </c>
      <c r="C6" s="598" t="s">
        <v>2900</v>
      </c>
      <c r="D6" s="592" t="s">
        <v>99</v>
      </c>
      <c r="E6" s="598"/>
      <c r="F6" s="591" t="s">
        <v>2901</v>
      </c>
      <c r="G6" s="591" t="s">
        <v>2658</v>
      </c>
      <c r="H6" s="599" t="s">
        <v>2834</v>
      </c>
      <c r="I6" s="600" t="s">
        <v>2604</v>
      </c>
      <c r="J6" s="600" t="s">
        <v>2657</v>
      </c>
      <c r="K6" s="600" t="s">
        <v>2658</v>
      </c>
      <c r="L6" s="592" t="s">
        <v>229</v>
      </c>
      <c r="M6" s="592" t="s">
        <v>2917</v>
      </c>
      <c r="N6" s="592" t="s">
        <v>1535</v>
      </c>
      <c r="O6" s="592" t="s">
        <v>2903</v>
      </c>
      <c r="P6" s="591">
        <v>11</v>
      </c>
      <c r="Q6" s="592" t="s">
        <v>2904</v>
      </c>
      <c r="R6" s="592" t="s">
        <v>2905</v>
      </c>
      <c r="S6" s="592" t="s">
        <v>2918</v>
      </c>
      <c r="T6" s="592" t="s">
        <v>2919</v>
      </c>
      <c r="U6" s="591" t="s">
        <v>2920</v>
      </c>
      <c r="V6" s="598" t="s">
        <v>2921</v>
      </c>
      <c r="W6" s="592">
        <v>1</v>
      </c>
      <c r="X6" s="592" t="s">
        <v>2922</v>
      </c>
      <c r="Y6" s="592" t="s">
        <v>2923</v>
      </c>
      <c r="Z6" s="592">
        <v>1</v>
      </c>
      <c r="AA6" s="592" t="s">
        <v>2924</v>
      </c>
      <c r="AB6" s="601">
        <v>44805</v>
      </c>
      <c r="AC6" s="601">
        <v>44864</v>
      </c>
      <c r="AD6" s="602"/>
      <c r="AE6" s="601" t="s">
        <v>64</v>
      </c>
      <c r="AF6" s="601" t="s">
        <v>64</v>
      </c>
      <c r="AG6" s="640">
        <v>45250</v>
      </c>
      <c r="AH6" s="605" t="s">
        <v>2925</v>
      </c>
      <c r="AI6" s="605" t="s">
        <v>2926</v>
      </c>
      <c r="AJ6" s="605" t="s">
        <v>2915</v>
      </c>
      <c r="AK6" s="644">
        <v>0.8</v>
      </c>
      <c r="AL6" s="645" t="s">
        <v>198</v>
      </c>
      <c r="AM6" s="605"/>
      <c r="AN6" s="651">
        <v>0</v>
      </c>
      <c r="AO6" s="651">
        <v>0</v>
      </c>
      <c r="AP6" s="651">
        <v>0</v>
      </c>
      <c r="AQ6" s="651">
        <v>0</v>
      </c>
      <c r="AR6" s="651">
        <v>0</v>
      </c>
      <c r="AS6" s="651">
        <v>0</v>
      </c>
      <c r="AT6" s="645">
        <v>-465</v>
      </c>
      <c r="AU6" s="651" t="s">
        <v>198</v>
      </c>
      <c r="AV6" s="640">
        <v>45415</v>
      </c>
      <c r="AW6" s="645" t="s">
        <v>3755</v>
      </c>
      <c r="AX6" s="592" t="s">
        <v>3758</v>
      </c>
      <c r="AY6" s="645" t="s">
        <v>3215</v>
      </c>
      <c r="AZ6" s="642">
        <v>0</v>
      </c>
      <c r="BA6" s="645" t="s">
        <v>198</v>
      </c>
    </row>
    <row r="7" spans="1:53" ht="409.6" thickBot="1" x14ac:dyDescent="0.3">
      <c r="A7" s="597" t="s">
        <v>2927</v>
      </c>
      <c r="B7" s="592" t="s">
        <v>229</v>
      </c>
      <c r="C7" s="598" t="s">
        <v>2900</v>
      </c>
      <c r="D7" s="592" t="s">
        <v>99</v>
      </c>
      <c r="E7" s="598"/>
      <c r="F7" s="591" t="s">
        <v>2832</v>
      </c>
      <c r="G7" s="591" t="s">
        <v>2833</v>
      </c>
      <c r="H7" s="599" t="s">
        <v>2834</v>
      </c>
      <c r="I7" s="600" t="s">
        <v>2604</v>
      </c>
      <c r="J7" s="600" t="s">
        <v>2835</v>
      </c>
      <c r="K7" s="600" t="s">
        <v>2666</v>
      </c>
      <c r="L7" s="592" t="s">
        <v>229</v>
      </c>
      <c r="M7" s="592" t="s">
        <v>2928</v>
      </c>
      <c r="N7" s="592" t="s">
        <v>2668</v>
      </c>
      <c r="O7" s="592" t="s">
        <v>2903</v>
      </c>
      <c r="P7" s="591">
        <v>37</v>
      </c>
      <c r="Q7" s="592" t="s">
        <v>2904</v>
      </c>
      <c r="R7" s="592" t="s">
        <v>2905</v>
      </c>
      <c r="S7" s="592" t="s">
        <v>2929</v>
      </c>
      <c r="T7" s="592" t="s">
        <v>2930</v>
      </c>
      <c r="U7" s="591" t="s">
        <v>2931</v>
      </c>
      <c r="V7" s="598" t="s">
        <v>2932</v>
      </c>
      <c r="W7" s="592">
        <v>1</v>
      </c>
      <c r="X7" s="592" t="s">
        <v>2933</v>
      </c>
      <c r="Y7" s="592" t="s">
        <v>2934</v>
      </c>
      <c r="Z7" s="592">
        <v>1</v>
      </c>
      <c r="AA7" s="592" t="s">
        <v>2935</v>
      </c>
      <c r="AB7" s="601">
        <v>44805</v>
      </c>
      <c r="AC7" s="601">
        <v>45168</v>
      </c>
      <c r="AD7" s="602"/>
      <c r="AE7" s="601" t="s">
        <v>64</v>
      </c>
      <c r="AF7" s="601" t="s">
        <v>64</v>
      </c>
      <c r="AG7" s="640">
        <v>45272</v>
      </c>
      <c r="AH7" s="605" t="s">
        <v>2936</v>
      </c>
      <c r="AI7" s="605" t="s">
        <v>2937</v>
      </c>
      <c r="AJ7" s="605" t="s">
        <v>2938</v>
      </c>
      <c r="AK7" s="644">
        <v>0</v>
      </c>
      <c r="AL7" s="645" t="s">
        <v>198</v>
      </c>
      <c r="AM7" s="605"/>
      <c r="AN7" s="651">
        <v>0</v>
      </c>
      <c r="AO7" s="651">
        <v>0</v>
      </c>
      <c r="AP7" s="651">
        <v>0</v>
      </c>
      <c r="AQ7" s="651">
        <v>0</v>
      </c>
      <c r="AR7" s="651">
        <v>0</v>
      </c>
      <c r="AS7" s="651">
        <v>0</v>
      </c>
      <c r="AT7" s="645">
        <v>-161</v>
      </c>
      <c r="AU7" s="651" t="s">
        <v>198</v>
      </c>
      <c r="AV7" s="640">
        <v>45415</v>
      </c>
      <c r="AW7" s="645" t="s">
        <v>3755</v>
      </c>
      <c r="AX7" s="605" t="s">
        <v>2937</v>
      </c>
      <c r="AY7" s="645" t="s">
        <v>3215</v>
      </c>
      <c r="AZ7" s="642">
        <v>0</v>
      </c>
      <c r="BA7" s="645" t="s">
        <v>198</v>
      </c>
    </row>
    <row r="8" spans="1:53" ht="409.6" thickBot="1" x14ac:dyDescent="0.3">
      <c r="A8" s="597" t="s">
        <v>2948</v>
      </c>
      <c r="B8" s="592" t="s">
        <v>81</v>
      </c>
      <c r="C8" s="598" t="s">
        <v>2834</v>
      </c>
      <c r="D8" s="592" t="s">
        <v>2604</v>
      </c>
      <c r="E8" s="598" t="s">
        <v>84</v>
      </c>
      <c r="F8" s="591" t="s">
        <v>81</v>
      </c>
      <c r="G8" s="591" t="s">
        <v>2857</v>
      </c>
      <c r="H8" s="599" t="s">
        <v>2834</v>
      </c>
      <c r="I8" s="600" t="s">
        <v>2604</v>
      </c>
      <c r="J8" s="600" t="s">
        <v>2949</v>
      </c>
      <c r="K8" s="600" t="s">
        <v>2658</v>
      </c>
      <c r="L8" s="592"/>
      <c r="M8" s="592"/>
      <c r="N8" s="592"/>
      <c r="O8" s="592" t="s">
        <v>6</v>
      </c>
      <c r="P8" s="591" t="s">
        <v>2950</v>
      </c>
      <c r="Q8" s="592" t="s">
        <v>2951</v>
      </c>
      <c r="R8" s="592" t="s">
        <v>2952</v>
      </c>
      <c r="S8" s="592" t="s">
        <v>2953</v>
      </c>
      <c r="T8" s="592" t="s">
        <v>2954</v>
      </c>
      <c r="U8" s="591" t="s">
        <v>2955</v>
      </c>
      <c r="V8" s="598" t="s">
        <v>2956</v>
      </c>
      <c r="W8" s="592">
        <v>1</v>
      </c>
      <c r="X8" s="592" t="s">
        <v>2957</v>
      </c>
      <c r="Y8" s="592" t="s">
        <v>2958</v>
      </c>
      <c r="Z8" s="592">
        <v>1</v>
      </c>
      <c r="AA8" s="592" t="s">
        <v>2959</v>
      </c>
      <c r="AB8" s="601">
        <v>44929</v>
      </c>
      <c r="AC8" s="601">
        <v>45077</v>
      </c>
      <c r="AD8" s="602"/>
      <c r="AE8" s="601" t="s">
        <v>64</v>
      </c>
      <c r="AF8" s="601" t="s">
        <v>64</v>
      </c>
      <c r="AG8" s="640">
        <v>45274</v>
      </c>
      <c r="AH8" s="605" t="s">
        <v>2866</v>
      </c>
      <c r="AI8" s="605" t="s">
        <v>2867</v>
      </c>
      <c r="AJ8" s="605" t="s">
        <v>2841</v>
      </c>
      <c r="AK8" s="644">
        <v>0</v>
      </c>
      <c r="AL8" s="645" t="s">
        <v>198</v>
      </c>
      <c r="AM8" s="605"/>
      <c r="AN8" s="640">
        <v>45342</v>
      </c>
      <c r="AO8" s="651" t="s">
        <v>3678</v>
      </c>
      <c r="AP8" s="651" t="s">
        <v>3679</v>
      </c>
      <c r="AQ8" s="651" t="s">
        <v>3677</v>
      </c>
      <c r="AR8" s="642">
        <v>1</v>
      </c>
      <c r="AS8" s="651" t="s">
        <v>3685</v>
      </c>
      <c r="AT8" s="645">
        <v>-252</v>
      </c>
      <c r="AU8" s="651" t="s">
        <v>198</v>
      </c>
      <c r="AV8" s="640">
        <v>45410</v>
      </c>
      <c r="AW8" s="645" t="s">
        <v>3759</v>
      </c>
      <c r="AX8" s="645" t="s">
        <v>1512</v>
      </c>
      <c r="AY8" s="645" t="s">
        <v>3754</v>
      </c>
      <c r="AZ8" s="642">
        <v>1</v>
      </c>
      <c r="BA8" s="645" t="s">
        <v>49</v>
      </c>
    </row>
    <row r="9" spans="1:53" ht="409.6" thickBot="1" x14ac:dyDescent="0.3">
      <c r="A9" s="597" t="s">
        <v>2972</v>
      </c>
      <c r="B9" s="592" t="s">
        <v>2805</v>
      </c>
      <c r="C9" s="598" t="s">
        <v>2961</v>
      </c>
      <c r="D9" s="592" t="s">
        <v>2962</v>
      </c>
      <c r="E9" s="598" t="s">
        <v>84</v>
      </c>
      <c r="F9" s="591" t="s">
        <v>2832</v>
      </c>
      <c r="G9" s="591" t="s">
        <v>2833</v>
      </c>
      <c r="H9" s="599" t="s">
        <v>2834</v>
      </c>
      <c r="I9" s="600" t="s">
        <v>2604</v>
      </c>
      <c r="J9" s="600" t="s">
        <v>2835</v>
      </c>
      <c r="K9" s="600" t="s">
        <v>2666</v>
      </c>
      <c r="L9" s="592"/>
      <c r="M9" s="592"/>
      <c r="N9" s="592"/>
      <c r="O9" s="592" t="s">
        <v>8</v>
      </c>
      <c r="P9" s="591">
        <v>8</v>
      </c>
      <c r="Q9" s="592" t="s">
        <v>2973</v>
      </c>
      <c r="R9" s="592">
        <v>2022</v>
      </c>
      <c r="S9" s="592" t="s">
        <v>2974</v>
      </c>
      <c r="T9" s="592" t="s">
        <v>2975</v>
      </c>
      <c r="U9" s="591" t="s">
        <v>2976</v>
      </c>
      <c r="V9" s="598" t="s">
        <v>2977</v>
      </c>
      <c r="W9" s="592">
        <v>2</v>
      </c>
      <c r="X9" s="592" t="s">
        <v>2978</v>
      </c>
      <c r="Y9" s="592" t="s">
        <v>2979</v>
      </c>
      <c r="Z9" s="592">
        <v>1</v>
      </c>
      <c r="AA9" s="592" t="s">
        <v>2980</v>
      </c>
      <c r="AB9" s="601">
        <v>44958</v>
      </c>
      <c r="AC9" s="601">
        <v>45198</v>
      </c>
      <c r="AD9" s="602"/>
      <c r="AE9" s="601" t="s">
        <v>64</v>
      </c>
      <c r="AF9" s="601" t="s">
        <v>64</v>
      </c>
      <c r="AG9" s="640">
        <v>45272</v>
      </c>
      <c r="AH9" s="605" t="s">
        <v>2981</v>
      </c>
      <c r="AI9" s="605" t="s">
        <v>2982</v>
      </c>
      <c r="AJ9" s="605" t="s">
        <v>2938</v>
      </c>
      <c r="AK9" s="644">
        <v>0</v>
      </c>
      <c r="AL9" s="645" t="s">
        <v>198</v>
      </c>
      <c r="AM9" s="605"/>
      <c r="AN9" s="651">
        <v>0</v>
      </c>
      <c r="AO9" s="651">
        <v>0</v>
      </c>
      <c r="AP9" s="651">
        <v>0</v>
      </c>
      <c r="AQ9" s="651">
        <v>0</v>
      </c>
      <c r="AR9" s="651">
        <v>0</v>
      </c>
      <c r="AS9" s="651">
        <v>0</v>
      </c>
      <c r="AT9" s="645">
        <v>-131</v>
      </c>
      <c r="AU9" s="651" t="s">
        <v>198</v>
      </c>
      <c r="AV9" s="640">
        <v>45415</v>
      </c>
      <c r="AW9" s="645" t="s">
        <v>3755</v>
      </c>
      <c r="AX9" s="592" t="s">
        <v>2980</v>
      </c>
      <c r="AY9" s="645" t="s">
        <v>3215</v>
      </c>
      <c r="AZ9" s="642">
        <v>0</v>
      </c>
      <c r="BA9" s="645" t="s">
        <v>198</v>
      </c>
    </row>
    <row r="10" spans="1:53" ht="409.6" thickBot="1" x14ac:dyDescent="0.3">
      <c r="A10" s="701" t="s">
        <v>2983</v>
      </c>
      <c r="B10" s="592" t="s">
        <v>2805</v>
      </c>
      <c r="C10" s="598" t="s">
        <v>2984</v>
      </c>
      <c r="D10" s="592" t="s">
        <v>2641</v>
      </c>
      <c r="E10" s="598" t="s">
        <v>84</v>
      </c>
      <c r="F10" s="591" t="s">
        <v>2805</v>
      </c>
      <c r="G10" s="591" t="s">
        <v>2806</v>
      </c>
      <c r="H10" s="599" t="s">
        <v>2985</v>
      </c>
      <c r="I10" s="600" t="s">
        <v>2986</v>
      </c>
      <c r="J10" s="600" t="s">
        <v>2987</v>
      </c>
      <c r="K10" s="600" t="s">
        <v>2643</v>
      </c>
      <c r="L10" s="592"/>
      <c r="M10" s="592"/>
      <c r="N10" s="592"/>
      <c r="O10" s="592" t="s">
        <v>8</v>
      </c>
      <c r="P10" s="591">
        <v>3</v>
      </c>
      <c r="Q10" s="592" t="s">
        <v>2988</v>
      </c>
      <c r="R10" s="592">
        <v>2022</v>
      </c>
      <c r="S10" s="592" t="s">
        <v>2989</v>
      </c>
      <c r="T10" s="592" t="s">
        <v>2990</v>
      </c>
      <c r="U10" s="591" t="s">
        <v>2991</v>
      </c>
      <c r="V10" s="598" t="s">
        <v>2992</v>
      </c>
      <c r="W10" s="592">
        <v>1</v>
      </c>
      <c r="X10" s="592" t="s">
        <v>2993</v>
      </c>
      <c r="Y10" s="592" t="s">
        <v>2994</v>
      </c>
      <c r="Z10" s="592">
        <v>1</v>
      </c>
      <c r="AA10" s="592" t="s">
        <v>2995</v>
      </c>
      <c r="AB10" s="601">
        <v>44944</v>
      </c>
      <c r="AC10" s="601">
        <v>45217</v>
      </c>
      <c r="AD10" s="602">
        <v>45320</v>
      </c>
      <c r="AE10" s="601" t="s">
        <v>64</v>
      </c>
      <c r="AF10" s="601" t="s">
        <v>64</v>
      </c>
      <c r="AG10" s="641">
        <v>45317</v>
      </c>
      <c r="AH10" s="638" t="s">
        <v>2996</v>
      </c>
      <c r="AI10" s="639" t="s">
        <v>1512</v>
      </c>
      <c r="AJ10" s="639" t="s">
        <v>2997</v>
      </c>
      <c r="AK10" s="655">
        <v>1</v>
      </c>
      <c r="AL10" s="646" t="s">
        <v>49</v>
      </c>
      <c r="AM10" s="605"/>
      <c r="AN10" s="645" t="s">
        <v>2945</v>
      </c>
      <c r="AO10" s="645" t="s">
        <v>2945</v>
      </c>
      <c r="AP10" s="658" t="s">
        <v>84</v>
      </c>
      <c r="AQ10" s="658" t="s">
        <v>84</v>
      </c>
      <c r="AR10" s="642">
        <v>1</v>
      </c>
      <c r="AS10" s="645" t="s">
        <v>155</v>
      </c>
      <c r="AT10" s="645" t="s">
        <v>2946</v>
      </c>
      <c r="AU10" s="645" t="s">
        <v>2946</v>
      </c>
      <c r="AV10" s="702">
        <v>45415</v>
      </c>
      <c r="AW10" s="645" t="s">
        <v>2945</v>
      </c>
      <c r="AX10" s="645" t="s">
        <v>2947</v>
      </c>
      <c r="AY10" s="658" t="s">
        <v>97</v>
      </c>
      <c r="AZ10" s="652">
        <v>1</v>
      </c>
      <c r="BA10" s="645" t="s">
        <v>49</v>
      </c>
    </row>
    <row r="11" spans="1:53" ht="409.6" thickBot="1" x14ac:dyDescent="0.3">
      <c r="A11" s="597" t="s">
        <v>3011</v>
      </c>
      <c r="B11" s="592" t="s">
        <v>3012</v>
      </c>
      <c r="C11" s="598" t="s">
        <v>3013</v>
      </c>
      <c r="D11" s="592" t="s">
        <v>3014</v>
      </c>
      <c r="E11" s="598" t="s">
        <v>84</v>
      </c>
      <c r="F11" s="591" t="s">
        <v>3012</v>
      </c>
      <c r="G11" s="591" t="s">
        <v>3015</v>
      </c>
      <c r="H11" s="599" t="s">
        <v>3013</v>
      </c>
      <c r="I11" s="600" t="s">
        <v>3014</v>
      </c>
      <c r="J11" s="600" t="s">
        <v>84</v>
      </c>
      <c r="K11" s="600" t="s">
        <v>84</v>
      </c>
      <c r="L11" s="592"/>
      <c r="M11" s="592"/>
      <c r="N11" s="592"/>
      <c r="O11" s="592" t="s">
        <v>6</v>
      </c>
      <c r="P11" s="591" t="s">
        <v>3016</v>
      </c>
      <c r="Q11" s="592" t="s">
        <v>3017</v>
      </c>
      <c r="R11" s="592">
        <v>2022</v>
      </c>
      <c r="S11" s="592" t="s">
        <v>3018</v>
      </c>
      <c r="T11" s="592" t="s">
        <v>3019</v>
      </c>
      <c r="U11" s="591" t="s">
        <v>3020</v>
      </c>
      <c r="V11" s="598" t="s">
        <v>3021</v>
      </c>
      <c r="W11" s="592">
        <v>1</v>
      </c>
      <c r="X11" s="592" t="s">
        <v>3022</v>
      </c>
      <c r="Y11" s="592" t="s">
        <v>3023</v>
      </c>
      <c r="Z11" s="592">
        <v>1</v>
      </c>
      <c r="AA11" s="592" t="s">
        <v>3024</v>
      </c>
      <c r="AB11" s="601">
        <v>44986</v>
      </c>
      <c r="AC11" s="601">
        <v>45260</v>
      </c>
      <c r="AD11" s="602"/>
      <c r="AE11" s="601" t="s">
        <v>64</v>
      </c>
      <c r="AF11" s="601" t="s">
        <v>64</v>
      </c>
      <c r="AG11" s="640">
        <v>45310</v>
      </c>
      <c r="AH11" s="605" t="s">
        <v>3025</v>
      </c>
      <c r="AI11" s="605" t="s">
        <v>3026</v>
      </c>
      <c r="AJ11" s="605" t="s">
        <v>2841</v>
      </c>
      <c r="AK11" s="644">
        <v>0.5</v>
      </c>
      <c r="AL11" s="645" t="s">
        <v>198</v>
      </c>
      <c r="AM11" s="605"/>
      <c r="AN11" s="651">
        <v>0</v>
      </c>
      <c r="AO11" s="651">
        <v>0</v>
      </c>
      <c r="AP11" s="651">
        <v>0</v>
      </c>
      <c r="AQ11" s="651">
        <v>0</v>
      </c>
      <c r="AR11" s="651">
        <v>0</v>
      </c>
      <c r="AS11" s="651">
        <v>0</v>
      </c>
      <c r="AT11" s="645">
        <v>-69</v>
      </c>
      <c r="AU11" s="651" t="s">
        <v>198</v>
      </c>
      <c r="AV11" s="640">
        <v>45415</v>
      </c>
      <c r="AW11" s="645" t="s">
        <v>3755</v>
      </c>
      <c r="AX11" s="592" t="s">
        <v>3024</v>
      </c>
      <c r="AY11" s="645" t="s">
        <v>3215</v>
      </c>
      <c r="AZ11" s="642">
        <v>0</v>
      </c>
      <c r="BA11" s="645" t="s">
        <v>198</v>
      </c>
    </row>
    <row r="12" spans="1:53" ht="409.6" thickBot="1" x14ac:dyDescent="0.3">
      <c r="A12" s="597" t="s">
        <v>3027</v>
      </c>
      <c r="B12" s="592" t="s">
        <v>3012</v>
      </c>
      <c r="C12" s="598" t="s">
        <v>3013</v>
      </c>
      <c r="D12" s="592" t="s">
        <v>3014</v>
      </c>
      <c r="E12" s="598" t="s">
        <v>84</v>
      </c>
      <c r="F12" s="591" t="s">
        <v>3012</v>
      </c>
      <c r="G12" s="591" t="s">
        <v>3015</v>
      </c>
      <c r="H12" s="599" t="s">
        <v>3013</v>
      </c>
      <c r="I12" s="600" t="s">
        <v>3014</v>
      </c>
      <c r="J12" s="600" t="s">
        <v>84</v>
      </c>
      <c r="K12" s="600" t="s">
        <v>84</v>
      </c>
      <c r="L12" s="592"/>
      <c r="M12" s="592"/>
      <c r="N12" s="592"/>
      <c r="O12" s="592" t="s">
        <v>6</v>
      </c>
      <c r="P12" s="591" t="s">
        <v>3028</v>
      </c>
      <c r="Q12" s="592" t="s">
        <v>3017</v>
      </c>
      <c r="R12" s="592">
        <v>2022</v>
      </c>
      <c r="S12" s="592" t="s">
        <v>3029</v>
      </c>
      <c r="T12" s="592" t="s">
        <v>3030</v>
      </c>
      <c r="U12" s="591" t="s">
        <v>3031</v>
      </c>
      <c r="V12" s="598" t="s">
        <v>3032</v>
      </c>
      <c r="W12" s="592">
        <v>1</v>
      </c>
      <c r="X12" s="592" t="s">
        <v>3033</v>
      </c>
      <c r="Y12" s="592" t="s">
        <v>3034</v>
      </c>
      <c r="Z12" s="592">
        <v>1</v>
      </c>
      <c r="AA12" s="592" t="s">
        <v>3035</v>
      </c>
      <c r="AB12" s="601">
        <v>44986</v>
      </c>
      <c r="AC12" s="601">
        <v>45199</v>
      </c>
      <c r="AD12" s="602"/>
      <c r="AE12" s="601" t="s">
        <v>64</v>
      </c>
      <c r="AF12" s="601" t="s">
        <v>64</v>
      </c>
      <c r="AG12" s="640">
        <v>45310</v>
      </c>
      <c r="AH12" s="605" t="s">
        <v>3036</v>
      </c>
      <c r="AI12" s="605" t="s">
        <v>3037</v>
      </c>
      <c r="AJ12" s="605" t="s">
        <v>2841</v>
      </c>
      <c r="AK12" s="644">
        <v>0</v>
      </c>
      <c r="AL12" s="645" t="s">
        <v>198</v>
      </c>
      <c r="AM12" s="605"/>
      <c r="AN12" s="651">
        <v>0</v>
      </c>
      <c r="AO12" s="651">
        <v>0</v>
      </c>
      <c r="AP12" s="651">
        <v>0</v>
      </c>
      <c r="AQ12" s="651">
        <v>0</v>
      </c>
      <c r="AR12" s="651">
        <v>0</v>
      </c>
      <c r="AS12" s="651">
        <v>0</v>
      </c>
      <c r="AT12" s="645">
        <v>-130</v>
      </c>
      <c r="AU12" s="651" t="s">
        <v>198</v>
      </c>
      <c r="AV12" s="640">
        <v>45415</v>
      </c>
      <c r="AW12" s="645" t="s">
        <v>3755</v>
      </c>
      <c r="AX12" s="700" t="s">
        <v>3760</v>
      </c>
      <c r="AY12" s="645" t="s">
        <v>3215</v>
      </c>
      <c r="AZ12" s="642">
        <v>0</v>
      </c>
      <c r="BA12" s="645" t="s">
        <v>198</v>
      </c>
    </row>
    <row r="13" spans="1:53" ht="409.6" thickBot="1" x14ac:dyDescent="0.3">
      <c r="A13" s="597" t="s">
        <v>3038</v>
      </c>
      <c r="B13" s="592" t="s">
        <v>3012</v>
      </c>
      <c r="C13" s="598" t="s">
        <v>3013</v>
      </c>
      <c r="D13" s="592" t="s">
        <v>3014</v>
      </c>
      <c r="E13" s="598" t="s">
        <v>84</v>
      </c>
      <c r="F13" s="591" t="s">
        <v>3012</v>
      </c>
      <c r="G13" s="591" t="s">
        <v>3015</v>
      </c>
      <c r="H13" s="599" t="s">
        <v>3013</v>
      </c>
      <c r="I13" s="600" t="s">
        <v>3014</v>
      </c>
      <c r="J13" s="600" t="s">
        <v>84</v>
      </c>
      <c r="K13" s="600" t="s">
        <v>84</v>
      </c>
      <c r="L13" s="592"/>
      <c r="M13" s="592"/>
      <c r="N13" s="592"/>
      <c r="O13" s="592" t="s">
        <v>6</v>
      </c>
      <c r="P13" s="591" t="s">
        <v>2950</v>
      </c>
      <c r="Q13" s="592" t="s">
        <v>3017</v>
      </c>
      <c r="R13" s="592">
        <v>2022</v>
      </c>
      <c r="S13" s="592" t="s">
        <v>3039</v>
      </c>
      <c r="T13" s="592" t="s">
        <v>3040</v>
      </c>
      <c r="U13" s="591" t="s">
        <v>3041</v>
      </c>
      <c r="V13" s="598" t="s">
        <v>3042</v>
      </c>
      <c r="W13" s="592">
        <v>1</v>
      </c>
      <c r="X13" s="592" t="s">
        <v>3043</v>
      </c>
      <c r="Y13" s="592" t="s">
        <v>3044</v>
      </c>
      <c r="Z13" s="592">
        <v>1</v>
      </c>
      <c r="AA13" s="592" t="s">
        <v>3045</v>
      </c>
      <c r="AB13" s="601">
        <v>44928</v>
      </c>
      <c r="AC13" s="601">
        <v>45260</v>
      </c>
      <c r="AD13" s="602"/>
      <c r="AE13" s="601" t="s">
        <v>64</v>
      </c>
      <c r="AF13" s="601" t="s">
        <v>64</v>
      </c>
      <c r="AG13" s="640">
        <v>45310</v>
      </c>
      <c r="AH13" s="605" t="s">
        <v>3046</v>
      </c>
      <c r="AI13" s="605" t="s">
        <v>3047</v>
      </c>
      <c r="AJ13" s="605" t="s">
        <v>2841</v>
      </c>
      <c r="AK13" s="644">
        <v>0.1</v>
      </c>
      <c r="AL13" s="645" t="s">
        <v>198</v>
      </c>
      <c r="AM13" s="605"/>
      <c r="AN13" s="651">
        <v>0</v>
      </c>
      <c r="AO13" s="651">
        <v>0</v>
      </c>
      <c r="AP13" s="651">
        <v>0</v>
      </c>
      <c r="AQ13" s="651">
        <v>0</v>
      </c>
      <c r="AR13" s="651">
        <v>0</v>
      </c>
      <c r="AS13" s="651">
        <v>0</v>
      </c>
      <c r="AT13" s="645">
        <v>-69</v>
      </c>
      <c r="AU13" s="651" t="s">
        <v>198</v>
      </c>
      <c r="AV13" s="640">
        <v>45415</v>
      </c>
      <c r="AW13" s="645" t="s">
        <v>3755</v>
      </c>
      <c r="AX13" s="592" t="s">
        <v>3045</v>
      </c>
      <c r="AY13" s="645" t="s">
        <v>3215</v>
      </c>
      <c r="AZ13" s="642">
        <v>0</v>
      </c>
      <c r="BA13" s="645" t="s">
        <v>198</v>
      </c>
    </row>
    <row r="14" spans="1:53" ht="409.6" thickBot="1" x14ac:dyDescent="0.3">
      <c r="A14" s="597" t="s">
        <v>3048</v>
      </c>
      <c r="B14" s="592" t="s">
        <v>3012</v>
      </c>
      <c r="C14" s="598" t="s">
        <v>3013</v>
      </c>
      <c r="D14" s="592" t="s">
        <v>3014</v>
      </c>
      <c r="E14" s="598" t="s">
        <v>84</v>
      </c>
      <c r="F14" s="591" t="s">
        <v>3012</v>
      </c>
      <c r="G14" s="591" t="s">
        <v>3015</v>
      </c>
      <c r="H14" s="599" t="s">
        <v>3013</v>
      </c>
      <c r="I14" s="600" t="s">
        <v>3014</v>
      </c>
      <c r="J14" s="600" t="s">
        <v>84</v>
      </c>
      <c r="K14" s="600" t="s">
        <v>84</v>
      </c>
      <c r="L14" s="592"/>
      <c r="M14" s="592"/>
      <c r="N14" s="592"/>
      <c r="O14" s="592" t="s">
        <v>6</v>
      </c>
      <c r="P14" s="591" t="s">
        <v>3049</v>
      </c>
      <c r="Q14" s="592" t="s">
        <v>3017</v>
      </c>
      <c r="R14" s="592">
        <v>2022</v>
      </c>
      <c r="S14" s="592" t="s">
        <v>3050</v>
      </c>
      <c r="T14" s="592" t="s">
        <v>3051</v>
      </c>
      <c r="U14" s="591" t="s">
        <v>3052</v>
      </c>
      <c r="V14" s="598" t="s">
        <v>3053</v>
      </c>
      <c r="W14" s="592">
        <v>1</v>
      </c>
      <c r="X14" s="592" t="s">
        <v>3054</v>
      </c>
      <c r="Y14" s="592" t="s">
        <v>3055</v>
      </c>
      <c r="Z14" s="592">
        <v>1</v>
      </c>
      <c r="AA14" s="592" t="s">
        <v>3056</v>
      </c>
      <c r="AB14" s="601">
        <v>44928</v>
      </c>
      <c r="AC14" s="601">
        <v>45199</v>
      </c>
      <c r="AD14" s="602"/>
      <c r="AE14" s="601" t="s">
        <v>64</v>
      </c>
      <c r="AF14" s="601" t="s">
        <v>64</v>
      </c>
      <c r="AG14" s="640">
        <v>45310</v>
      </c>
      <c r="AH14" s="605" t="s">
        <v>3057</v>
      </c>
      <c r="AI14" s="605" t="s">
        <v>3058</v>
      </c>
      <c r="AJ14" s="605" t="s">
        <v>2841</v>
      </c>
      <c r="AK14" s="644">
        <v>0.75</v>
      </c>
      <c r="AL14" s="645" t="s">
        <v>198</v>
      </c>
      <c r="AM14" s="605"/>
      <c r="AN14" s="651">
        <v>0</v>
      </c>
      <c r="AO14" s="651">
        <v>0</v>
      </c>
      <c r="AP14" s="651">
        <v>0</v>
      </c>
      <c r="AQ14" s="651">
        <v>0</v>
      </c>
      <c r="AR14" s="651">
        <v>0</v>
      </c>
      <c r="AS14" s="651">
        <v>0</v>
      </c>
      <c r="AT14" s="645">
        <v>-130</v>
      </c>
      <c r="AU14" s="651" t="s">
        <v>198</v>
      </c>
      <c r="AV14" s="640">
        <v>45415</v>
      </c>
      <c r="AW14" s="645" t="s">
        <v>3755</v>
      </c>
      <c r="AX14" s="592" t="s">
        <v>3761</v>
      </c>
      <c r="AY14" s="645" t="s">
        <v>3215</v>
      </c>
      <c r="AZ14" s="642">
        <v>0</v>
      </c>
      <c r="BA14" s="645" t="s">
        <v>198</v>
      </c>
    </row>
    <row r="15" spans="1:53" ht="409.6" thickBot="1" x14ac:dyDescent="0.3">
      <c r="A15" s="597" t="s">
        <v>3059</v>
      </c>
      <c r="B15" s="592" t="s">
        <v>3012</v>
      </c>
      <c r="C15" s="598" t="s">
        <v>3013</v>
      </c>
      <c r="D15" s="592" t="s">
        <v>3014</v>
      </c>
      <c r="E15" s="598" t="s">
        <v>84</v>
      </c>
      <c r="F15" s="591" t="s">
        <v>3012</v>
      </c>
      <c r="G15" s="591" t="s">
        <v>3015</v>
      </c>
      <c r="H15" s="599" t="s">
        <v>3013</v>
      </c>
      <c r="I15" s="600" t="s">
        <v>3014</v>
      </c>
      <c r="J15" s="600" t="s">
        <v>84</v>
      </c>
      <c r="K15" s="600" t="s">
        <v>84</v>
      </c>
      <c r="L15" s="592"/>
      <c r="M15" s="592"/>
      <c r="N15" s="592"/>
      <c r="O15" s="592" t="s">
        <v>6</v>
      </c>
      <c r="P15" s="591" t="s">
        <v>3049</v>
      </c>
      <c r="Q15" s="592" t="s">
        <v>3017</v>
      </c>
      <c r="R15" s="592">
        <v>2022</v>
      </c>
      <c r="S15" s="592" t="s">
        <v>3050</v>
      </c>
      <c r="T15" s="592" t="s">
        <v>3051</v>
      </c>
      <c r="U15" s="591" t="s">
        <v>3052</v>
      </c>
      <c r="V15" s="598" t="s">
        <v>3060</v>
      </c>
      <c r="W15" s="592">
        <v>2</v>
      </c>
      <c r="X15" s="592" t="s">
        <v>3061</v>
      </c>
      <c r="Y15" s="592" t="s">
        <v>3062</v>
      </c>
      <c r="Z15" s="592">
        <v>1</v>
      </c>
      <c r="AA15" s="592" t="s">
        <v>3063</v>
      </c>
      <c r="AB15" s="601">
        <v>44928</v>
      </c>
      <c r="AC15" s="601">
        <v>45199</v>
      </c>
      <c r="AD15" s="602"/>
      <c r="AE15" s="601" t="s">
        <v>64</v>
      </c>
      <c r="AF15" s="601" t="s">
        <v>64</v>
      </c>
      <c r="AG15" s="640">
        <v>45310</v>
      </c>
      <c r="AH15" s="605" t="s">
        <v>3064</v>
      </c>
      <c r="AI15" s="605" t="s">
        <v>3065</v>
      </c>
      <c r="AJ15" s="605" t="s">
        <v>2841</v>
      </c>
      <c r="AK15" s="644">
        <v>0.5</v>
      </c>
      <c r="AL15" s="645" t="s">
        <v>198</v>
      </c>
      <c r="AM15" s="605"/>
      <c r="AN15" s="651">
        <v>0</v>
      </c>
      <c r="AO15" s="651">
        <v>0</v>
      </c>
      <c r="AP15" s="651">
        <v>0</v>
      </c>
      <c r="AQ15" s="651">
        <v>0</v>
      </c>
      <c r="AR15" s="651">
        <v>0</v>
      </c>
      <c r="AS15" s="651">
        <v>0</v>
      </c>
      <c r="AT15" s="645">
        <v>-130</v>
      </c>
      <c r="AU15" s="651" t="s">
        <v>198</v>
      </c>
      <c r="AV15" s="640">
        <v>45415</v>
      </c>
      <c r="AW15" s="645" t="s">
        <v>3755</v>
      </c>
      <c r="AX15" s="592" t="s">
        <v>3063</v>
      </c>
      <c r="AY15" s="645" t="s">
        <v>3215</v>
      </c>
      <c r="AZ15" s="642">
        <v>0</v>
      </c>
      <c r="BA15" s="645" t="s">
        <v>198</v>
      </c>
    </row>
    <row r="16" spans="1:53" ht="300.75" thickBot="1" x14ac:dyDescent="0.3">
      <c r="A16" s="597" t="s">
        <v>3080</v>
      </c>
      <c r="B16" s="592" t="s">
        <v>3067</v>
      </c>
      <c r="C16" s="598" t="s">
        <v>3068</v>
      </c>
      <c r="D16" s="592" t="s">
        <v>2604</v>
      </c>
      <c r="E16" s="598" t="s">
        <v>84</v>
      </c>
      <c r="F16" s="591" t="s">
        <v>3012</v>
      </c>
      <c r="G16" s="591" t="s">
        <v>3015</v>
      </c>
      <c r="H16" s="599" t="s">
        <v>3081</v>
      </c>
      <c r="I16" s="600" t="s">
        <v>3014</v>
      </c>
      <c r="J16" s="600" t="s">
        <v>84</v>
      </c>
      <c r="K16" s="600" t="s">
        <v>84</v>
      </c>
      <c r="L16" s="592" t="s">
        <v>3070</v>
      </c>
      <c r="M16" s="592" t="s">
        <v>3070</v>
      </c>
      <c r="N16" s="592" t="s">
        <v>3070</v>
      </c>
      <c r="O16" s="592" t="s">
        <v>7</v>
      </c>
      <c r="P16" s="591" t="s">
        <v>3082</v>
      </c>
      <c r="Q16" s="592">
        <v>75</v>
      </c>
      <c r="R16" s="592">
        <v>2023</v>
      </c>
      <c r="S16" s="592" t="s">
        <v>3072</v>
      </c>
      <c r="T16" s="592" t="s">
        <v>3073</v>
      </c>
      <c r="U16" s="591" t="s">
        <v>3083</v>
      </c>
      <c r="V16" s="598" t="s">
        <v>3084</v>
      </c>
      <c r="W16" s="592">
        <v>8</v>
      </c>
      <c r="X16" s="592" t="s">
        <v>3085</v>
      </c>
      <c r="Y16" s="592" t="s">
        <v>3086</v>
      </c>
      <c r="Z16" s="592">
        <v>1</v>
      </c>
      <c r="AA16" s="592" t="s">
        <v>3087</v>
      </c>
      <c r="AB16" s="601">
        <v>45078</v>
      </c>
      <c r="AC16" s="601">
        <v>45290</v>
      </c>
      <c r="AD16" s="602" t="s">
        <v>3070</v>
      </c>
      <c r="AE16" s="601" t="s">
        <v>64</v>
      </c>
      <c r="AF16" s="601" t="s">
        <v>64</v>
      </c>
      <c r="AG16" s="640">
        <v>45310</v>
      </c>
      <c r="AH16" s="605" t="s">
        <v>3088</v>
      </c>
      <c r="AI16" s="605" t="s">
        <v>3065</v>
      </c>
      <c r="AJ16" s="605" t="s">
        <v>2841</v>
      </c>
      <c r="AK16" s="644">
        <v>0.5</v>
      </c>
      <c r="AL16" s="645" t="s">
        <v>198</v>
      </c>
      <c r="AM16" s="605"/>
      <c r="AN16" s="651">
        <v>45362</v>
      </c>
      <c r="AO16" s="651" t="s">
        <v>3686</v>
      </c>
      <c r="AP16" s="651" t="s">
        <v>3687</v>
      </c>
      <c r="AQ16" s="651" t="s">
        <v>1512</v>
      </c>
      <c r="AR16" s="642">
        <v>1</v>
      </c>
      <c r="AS16" s="651" t="s">
        <v>155</v>
      </c>
      <c r="AT16" s="645">
        <v>-39</v>
      </c>
      <c r="AU16" s="651" t="s">
        <v>198</v>
      </c>
      <c r="AV16" s="640">
        <v>45415</v>
      </c>
      <c r="AW16" s="645" t="s">
        <v>3755</v>
      </c>
      <c r="AX16" s="592" t="s">
        <v>3087</v>
      </c>
      <c r="AY16" s="645" t="s">
        <v>3215</v>
      </c>
      <c r="AZ16" s="642">
        <v>0</v>
      </c>
      <c r="BA16" s="645" t="s">
        <v>198</v>
      </c>
    </row>
    <row r="17" spans="1:53" ht="409.6" thickBot="1" x14ac:dyDescent="0.3">
      <c r="A17" s="597" t="s">
        <v>3089</v>
      </c>
      <c r="B17" s="592" t="s">
        <v>3067</v>
      </c>
      <c r="C17" s="598" t="s">
        <v>3068</v>
      </c>
      <c r="D17" s="592" t="s">
        <v>2604</v>
      </c>
      <c r="E17" s="598" t="s">
        <v>84</v>
      </c>
      <c r="F17" s="591" t="s">
        <v>2843</v>
      </c>
      <c r="G17" s="591" t="s">
        <v>2844</v>
      </c>
      <c r="H17" s="599" t="s">
        <v>2834</v>
      </c>
      <c r="I17" s="600" t="s">
        <v>2604</v>
      </c>
      <c r="J17" s="600" t="s">
        <v>3090</v>
      </c>
      <c r="K17" s="600" t="s">
        <v>2666</v>
      </c>
      <c r="L17" s="592" t="s">
        <v>3070</v>
      </c>
      <c r="M17" s="592" t="s">
        <v>3070</v>
      </c>
      <c r="N17" s="592" t="s">
        <v>3070</v>
      </c>
      <c r="O17" s="592" t="s">
        <v>7</v>
      </c>
      <c r="P17" s="591" t="s">
        <v>3091</v>
      </c>
      <c r="Q17" s="592">
        <v>75</v>
      </c>
      <c r="R17" s="592">
        <v>2023</v>
      </c>
      <c r="S17" s="592" t="s">
        <v>3092</v>
      </c>
      <c r="T17" s="592" t="s">
        <v>3093</v>
      </c>
      <c r="U17" s="591" t="s">
        <v>3094</v>
      </c>
      <c r="V17" s="598" t="s">
        <v>3095</v>
      </c>
      <c r="W17" s="592">
        <v>1</v>
      </c>
      <c r="X17" s="592" t="s">
        <v>3096</v>
      </c>
      <c r="Y17" s="592" t="s">
        <v>3097</v>
      </c>
      <c r="Z17" s="592">
        <v>1</v>
      </c>
      <c r="AA17" s="592" t="s">
        <v>3098</v>
      </c>
      <c r="AB17" s="601">
        <v>45078</v>
      </c>
      <c r="AC17" s="601">
        <v>45260</v>
      </c>
      <c r="AD17" s="602" t="s">
        <v>3070</v>
      </c>
      <c r="AE17" s="601" t="s">
        <v>64</v>
      </c>
      <c r="AF17" s="601" t="s">
        <v>64</v>
      </c>
      <c r="AG17" s="640">
        <v>45274</v>
      </c>
      <c r="AH17" s="605" t="s">
        <v>2866</v>
      </c>
      <c r="AI17" s="605" t="s">
        <v>3099</v>
      </c>
      <c r="AJ17" s="605" t="s">
        <v>2841</v>
      </c>
      <c r="AK17" s="644">
        <v>0</v>
      </c>
      <c r="AL17" s="645" t="s">
        <v>198</v>
      </c>
      <c r="AM17" s="605"/>
      <c r="AN17" s="640">
        <v>45362</v>
      </c>
      <c r="AO17" s="651" t="s">
        <v>3688</v>
      </c>
      <c r="AP17" s="651" t="s">
        <v>3689</v>
      </c>
      <c r="AQ17" s="651" t="s">
        <v>1512</v>
      </c>
      <c r="AR17" s="642">
        <v>1</v>
      </c>
      <c r="AS17" s="651" t="s">
        <v>155</v>
      </c>
      <c r="AT17" s="645">
        <v>-69</v>
      </c>
      <c r="AU17" s="651" t="s">
        <v>198</v>
      </c>
      <c r="AV17" s="640">
        <v>45365</v>
      </c>
      <c r="AW17" s="645" t="s">
        <v>3762</v>
      </c>
      <c r="AX17" s="645" t="s">
        <v>1512</v>
      </c>
      <c r="AY17" s="645" t="s">
        <v>3326</v>
      </c>
      <c r="AZ17" s="642">
        <v>1</v>
      </c>
      <c r="BA17" s="678" t="s">
        <v>49</v>
      </c>
    </row>
    <row r="18" spans="1:53" ht="409.6" thickBot="1" x14ac:dyDescent="0.3">
      <c r="A18" s="597" t="s">
        <v>3100</v>
      </c>
      <c r="B18" s="592" t="s">
        <v>3067</v>
      </c>
      <c r="C18" s="598" t="s">
        <v>3068</v>
      </c>
      <c r="D18" s="592" t="s">
        <v>2604</v>
      </c>
      <c r="E18" s="598" t="s">
        <v>84</v>
      </c>
      <c r="F18" s="591" t="s">
        <v>2843</v>
      </c>
      <c r="G18" s="591" t="s">
        <v>2844</v>
      </c>
      <c r="H18" s="599" t="s">
        <v>2834</v>
      </c>
      <c r="I18" s="600" t="s">
        <v>2604</v>
      </c>
      <c r="J18" s="600" t="s">
        <v>3090</v>
      </c>
      <c r="K18" s="600" t="s">
        <v>2666</v>
      </c>
      <c r="L18" s="592" t="s">
        <v>3070</v>
      </c>
      <c r="M18" s="592" t="s">
        <v>3070</v>
      </c>
      <c r="N18" s="592" t="s">
        <v>3070</v>
      </c>
      <c r="O18" s="592" t="s">
        <v>7</v>
      </c>
      <c r="P18" s="591" t="s">
        <v>1938</v>
      </c>
      <c r="Q18" s="592">
        <v>75</v>
      </c>
      <c r="R18" s="592">
        <v>2023</v>
      </c>
      <c r="S18" s="592" t="s">
        <v>3101</v>
      </c>
      <c r="T18" s="592" t="s">
        <v>3102</v>
      </c>
      <c r="U18" s="591" t="s">
        <v>3103</v>
      </c>
      <c r="V18" s="598" t="s">
        <v>3104</v>
      </c>
      <c r="W18" s="592">
        <v>1</v>
      </c>
      <c r="X18" s="592" t="s">
        <v>3105</v>
      </c>
      <c r="Y18" s="592" t="s">
        <v>3106</v>
      </c>
      <c r="Z18" s="592">
        <v>1</v>
      </c>
      <c r="AA18" s="592" t="s">
        <v>3107</v>
      </c>
      <c r="AB18" s="601">
        <v>45078</v>
      </c>
      <c r="AC18" s="601">
        <v>45260</v>
      </c>
      <c r="AD18" s="602" t="s">
        <v>3070</v>
      </c>
      <c r="AE18" s="601" t="s">
        <v>64</v>
      </c>
      <c r="AF18" s="601" t="s">
        <v>64</v>
      </c>
      <c r="AG18" s="640">
        <v>45274</v>
      </c>
      <c r="AH18" s="605" t="s">
        <v>2866</v>
      </c>
      <c r="AI18" s="605" t="s">
        <v>3108</v>
      </c>
      <c r="AJ18" s="605" t="s">
        <v>2841</v>
      </c>
      <c r="AK18" s="644">
        <v>0</v>
      </c>
      <c r="AL18" s="645" t="s">
        <v>198</v>
      </c>
      <c r="AM18" s="605"/>
      <c r="AN18" s="640">
        <v>45399</v>
      </c>
      <c r="AO18" s="651" t="s">
        <v>3690</v>
      </c>
      <c r="AP18" s="651" t="s">
        <v>3691</v>
      </c>
      <c r="AQ18" s="651" t="s">
        <v>1512</v>
      </c>
      <c r="AR18" s="642">
        <v>1</v>
      </c>
      <c r="AS18" s="651" t="s">
        <v>3692</v>
      </c>
      <c r="AT18" s="645">
        <v>-69</v>
      </c>
      <c r="AU18" s="651" t="s">
        <v>198</v>
      </c>
      <c r="AV18" s="640">
        <v>45410</v>
      </c>
      <c r="AW18" s="645" t="s">
        <v>3763</v>
      </c>
      <c r="AX18" s="645" t="s">
        <v>1512</v>
      </c>
      <c r="AY18" s="645" t="s">
        <v>3754</v>
      </c>
      <c r="AZ18" s="642">
        <v>1</v>
      </c>
      <c r="BA18" s="645" t="s">
        <v>49</v>
      </c>
    </row>
    <row r="19" spans="1:53" ht="409.6" thickBot="1" x14ac:dyDescent="0.3">
      <c r="A19" s="597" t="s">
        <v>3130</v>
      </c>
      <c r="B19" s="592" t="s">
        <v>3067</v>
      </c>
      <c r="C19" s="598" t="s">
        <v>3068</v>
      </c>
      <c r="D19" s="592" t="s">
        <v>2604</v>
      </c>
      <c r="E19" s="598" t="s">
        <v>84</v>
      </c>
      <c r="F19" s="591" t="s">
        <v>2832</v>
      </c>
      <c r="G19" s="591" t="s">
        <v>2833</v>
      </c>
      <c r="H19" s="599" t="s">
        <v>2834</v>
      </c>
      <c r="I19" s="600" t="s">
        <v>2604</v>
      </c>
      <c r="J19" s="600" t="s">
        <v>3090</v>
      </c>
      <c r="K19" s="600" t="s">
        <v>2666</v>
      </c>
      <c r="L19" s="592" t="s">
        <v>3070</v>
      </c>
      <c r="M19" s="592" t="s">
        <v>3070</v>
      </c>
      <c r="N19" s="592" t="s">
        <v>3070</v>
      </c>
      <c r="O19" s="592" t="s">
        <v>7</v>
      </c>
      <c r="P19" s="591" t="s">
        <v>3131</v>
      </c>
      <c r="Q19" s="592">
        <v>75</v>
      </c>
      <c r="R19" s="592">
        <v>2023</v>
      </c>
      <c r="S19" s="592" t="s">
        <v>3132</v>
      </c>
      <c r="T19" s="592" t="s">
        <v>3133</v>
      </c>
      <c r="U19" s="591" t="s">
        <v>3134</v>
      </c>
      <c r="V19" s="598" t="s">
        <v>3135</v>
      </c>
      <c r="W19" s="592">
        <v>2</v>
      </c>
      <c r="X19" s="592" t="s">
        <v>3136</v>
      </c>
      <c r="Y19" s="592" t="s">
        <v>3137</v>
      </c>
      <c r="Z19" s="592">
        <v>1</v>
      </c>
      <c r="AA19" s="592" t="s">
        <v>3138</v>
      </c>
      <c r="AB19" s="601">
        <v>45078</v>
      </c>
      <c r="AC19" s="601">
        <v>45289</v>
      </c>
      <c r="AD19" s="602" t="s">
        <v>3070</v>
      </c>
      <c r="AE19" s="601" t="s">
        <v>64</v>
      </c>
      <c r="AF19" s="601" t="s">
        <v>64</v>
      </c>
      <c r="AG19" s="640">
        <v>45295</v>
      </c>
      <c r="AH19" s="605" t="s">
        <v>3139</v>
      </c>
      <c r="AI19" s="605" t="s">
        <v>3140</v>
      </c>
      <c r="AJ19" s="605" t="s">
        <v>3141</v>
      </c>
      <c r="AK19" s="644">
        <v>0.5</v>
      </c>
      <c r="AL19" s="645" t="s">
        <v>198</v>
      </c>
      <c r="AM19" s="605"/>
      <c r="AN19" s="651">
        <v>45400</v>
      </c>
      <c r="AO19" s="651" t="s">
        <v>3697</v>
      </c>
      <c r="AP19" s="651" t="s">
        <v>3698</v>
      </c>
      <c r="AQ19" s="651" t="s">
        <v>3677</v>
      </c>
      <c r="AR19" s="642">
        <v>1</v>
      </c>
      <c r="AS19" s="651" t="s">
        <v>3699</v>
      </c>
      <c r="AT19" s="645">
        <v>-40</v>
      </c>
      <c r="AU19" s="651" t="s">
        <v>198</v>
      </c>
      <c r="AV19" s="640">
        <v>45410</v>
      </c>
      <c r="AW19" s="645" t="s">
        <v>3766</v>
      </c>
      <c r="AX19" s="645" t="s">
        <v>1512</v>
      </c>
      <c r="AY19" s="645" t="s">
        <v>3754</v>
      </c>
      <c r="AZ19" s="642">
        <v>1</v>
      </c>
      <c r="BA19" s="645" t="s">
        <v>49</v>
      </c>
    </row>
    <row r="20" spans="1:53" ht="409.6" thickBot="1" x14ac:dyDescent="0.3">
      <c r="A20" s="597" t="s">
        <v>3171</v>
      </c>
      <c r="B20" s="592" t="s">
        <v>3172</v>
      </c>
      <c r="C20" s="598" t="s">
        <v>2961</v>
      </c>
      <c r="D20" s="592" t="s">
        <v>2962</v>
      </c>
      <c r="E20" s="598"/>
      <c r="F20" s="591" t="s">
        <v>2843</v>
      </c>
      <c r="G20" s="591" t="s">
        <v>2844</v>
      </c>
      <c r="H20" s="599" t="s">
        <v>2834</v>
      </c>
      <c r="I20" s="600" t="s">
        <v>2604</v>
      </c>
      <c r="J20" s="600" t="s">
        <v>2835</v>
      </c>
      <c r="K20" s="600" t="s">
        <v>2666</v>
      </c>
      <c r="L20" s="592"/>
      <c r="M20" s="592"/>
      <c r="N20" s="592"/>
      <c r="O20" s="592" t="s">
        <v>8</v>
      </c>
      <c r="P20" s="591">
        <v>1</v>
      </c>
      <c r="Q20" s="592" t="s">
        <v>3173</v>
      </c>
      <c r="R20" s="592">
        <v>2022</v>
      </c>
      <c r="S20" s="592" t="s">
        <v>3174</v>
      </c>
      <c r="T20" s="592" t="s">
        <v>3175</v>
      </c>
      <c r="U20" s="591" t="s">
        <v>3176</v>
      </c>
      <c r="V20" s="598" t="s">
        <v>3177</v>
      </c>
      <c r="W20" s="592">
        <v>1</v>
      </c>
      <c r="X20" s="592" t="s">
        <v>3178</v>
      </c>
      <c r="Y20" s="592" t="s">
        <v>3179</v>
      </c>
      <c r="Z20" s="592">
        <v>1</v>
      </c>
      <c r="AA20" s="592" t="s">
        <v>3180</v>
      </c>
      <c r="AB20" s="601">
        <v>45078</v>
      </c>
      <c r="AC20" s="601">
        <v>45280</v>
      </c>
      <c r="AD20" s="602"/>
      <c r="AE20" s="601"/>
      <c r="AF20" s="601"/>
      <c r="AG20" s="640">
        <v>45310</v>
      </c>
      <c r="AH20" s="605" t="s">
        <v>2897</v>
      </c>
      <c r="AI20" s="605" t="s">
        <v>2898</v>
      </c>
      <c r="AJ20" s="605" t="s">
        <v>2841</v>
      </c>
      <c r="AK20" s="644">
        <v>0</v>
      </c>
      <c r="AL20" s="645" t="s">
        <v>198</v>
      </c>
      <c r="AM20" s="605"/>
      <c r="AN20" s="651">
        <v>45362</v>
      </c>
      <c r="AO20" s="651" t="s">
        <v>3705</v>
      </c>
      <c r="AP20" s="651" t="s">
        <v>3706</v>
      </c>
      <c r="AQ20" s="651" t="s">
        <v>1512</v>
      </c>
      <c r="AR20" s="642">
        <v>1</v>
      </c>
      <c r="AS20" s="651" t="s">
        <v>155</v>
      </c>
      <c r="AT20" s="645">
        <v>-49</v>
      </c>
      <c r="AU20" s="651" t="s">
        <v>198</v>
      </c>
      <c r="AV20" s="640">
        <v>45363</v>
      </c>
      <c r="AW20" s="645" t="s">
        <v>3769</v>
      </c>
      <c r="AX20" s="645" t="s">
        <v>3770</v>
      </c>
      <c r="AY20" s="645" t="s">
        <v>2938</v>
      </c>
      <c r="AZ20" s="642">
        <v>1</v>
      </c>
      <c r="BA20" s="645" t="s">
        <v>49</v>
      </c>
    </row>
    <row r="21" spans="1:53" ht="409.6" thickBot="1" x14ac:dyDescent="0.3">
      <c r="A21" s="597" t="s">
        <v>3181</v>
      </c>
      <c r="B21" s="592" t="s">
        <v>3172</v>
      </c>
      <c r="C21" s="598" t="s">
        <v>2961</v>
      </c>
      <c r="D21" s="592" t="s">
        <v>2962</v>
      </c>
      <c r="E21" s="598"/>
      <c r="F21" s="591" t="s">
        <v>2843</v>
      </c>
      <c r="G21" s="591" t="s">
        <v>2844</v>
      </c>
      <c r="H21" s="599" t="s">
        <v>2834</v>
      </c>
      <c r="I21" s="600" t="s">
        <v>2604</v>
      </c>
      <c r="J21" s="600" t="s">
        <v>2835</v>
      </c>
      <c r="K21" s="600" t="s">
        <v>2666</v>
      </c>
      <c r="L21" s="592"/>
      <c r="M21" s="592"/>
      <c r="N21" s="592"/>
      <c r="O21" s="592" t="s">
        <v>8</v>
      </c>
      <c r="P21" s="591">
        <v>1</v>
      </c>
      <c r="Q21" s="592" t="s">
        <v>3173</v>
      </c>
      <c r="R21" s="592">
        <v>2022</v>
      </c>
      <c r="S21" s="592" t="s">
        <v>3174</v>
      </c>
      <c r="T21" s="592" t="s">
        <v>3175</v>
      </c>
      <c r="U21" s="591" t="s">
        <v>3176</v>
      </c>
      <c r="V21" s="598" t="s">
        <v>3182</v>
      </c>
      <c r="W21" s="592">
        <v>2</v>
      </c>
      <c r="X21" s="592" t="s">
        <v>3183</v>
      </c>
      <c r="Y21" s="592" t="s">
        <v>3184</v>
      </c>
      <c r="Z21" s="592">
        <v>1</v>
      </c>
      <c r="AA21" s="592" t="s">
        <v>3185</v>
      </c>
      <c r="AB21" s="601">
        <v>45078</v>
      </c>
      <c r="AC21" s="601">
        <v>45280</v>
      </c>
      <c r="AD21" s="602"/>
      <c r="AE21" s="601"/>
      <c r="AF21" s="601"/>
      <c r="AG21" s="640">
        <v>45310</v>
      </c>
      <c r="AH21" s="605" t="s">
        <v>2897</v>
      </c>
      <c r="AI21" s="605" t="s">
        <v>2898</v>
      </c>
      <c r="AJ21" s="605" t="s">
        <v>2841</v>
      </c>
      <c r="AK21" s="644">
        <v>0</v>
      </c>
      <c r="AL21" s="645" t="s">
        <v>198</v>
      </c>
      <c r="AM21" s="605"/>
      <c r="AN21" s="651">
        <v>45362</v>
      </c>
      <c r="AO21" s="651" t="s">
        <v>3707</v>
      </c>
      <c r="AP21" s="651" t="s">
        <v>3682</v>
      </c>
      <c r="AQ21" s="651" t="s">
        <v>1512</v>
      </c>
      <c r="AR21" s="642">
        <v>1</v>
      </c>
      <c r="AS21" s="651" t="s">
        <v>155</v>
      </c>
      <c r="AT21" s="645">
        <v>-49</v>
      </c>
      <c r="AU21" s="651" t="s">
        <v>198</v>
      </c>
      <c r="AV21" s="640">
        <v>45363</v>
      </c>
      <c r="AW21" s="651" t="s">
        <v>3771</v>
      </c>
      <c r="AX21" s="645" t="s">
        <v>3770</v>
      </c>
      <c r="AY21" s="645" t="s">
        <v>2938</v>
      </c>
      <c r="AZ21" s="642">
        <v>1</v>
      </c>
      <c r="BA21" s="645" t="s">
        <v>49</v>
      </c>
    </row>
    <row r="22" spans="1:53" ht="409.6" thickBot="1" x14ac:dyDescent="0.3">
      <c r="A22" s="597" t="s">
        <v>3186</v>
      </c>
      <c r="B22" s="592" t="s">
        <v>3172</v>
      </c>
      <c r="C22" s="598" t="s">
        <v>2961</v>
      </c>
      <c r="D22" s="592" t="s">
        <v>2962</v>
      </c>
      <c r="E22" s="598"/>
      <c r="F22" s="591" t="s">
        <v>2843</v>
      </c>
      <c r="G22" s="591" t="s">
        <v>2844</v>
      </c>
      <c r="H22" s="599" t="s">
        <v>2834</v>
      </c>
      <c r="I22" s="600" t="s">
        <v>2604</v>
      </c>
      <c r="J22" s="600" t="s">
        <v>2835</v>
      </c>
      <c r="K22" s="600" t="s">
        <v>2666</v>
      </c>
      <c r="L22" s="592"/>
      <c r="M22" s="592"/>
      <c r="N22" s="592"/>
      <c r="O22" s="592" t="s">
        <v>8</v>
      </c>
      <c r="P22" s="591">
        <v>1</v>
      </c>
      <c r="Q22" s="592" t="s">
        <v>3173</v>
      </c>
      <c r="R22" s="592">
        <v>2022</v>
      </c>
      <c r="S22" s="592" t="s">
        <v>3174</v>
      </c>
      <c r="T22" s="592" t="s">
        <v>3175</v>
      </c>
      <c r="U22" s="591" t="s">
        <v>3176</v>
      </c>
      <c r="V22" s="598" t="s">
        <v>3187</v>
      </c>
      <c r="W22" s="592">
        <v>1</v>
      </c>
      <c r="X22" s="592" t="s">
        <v>3188</v>
      </c>
      <c r="Y22" s="592" t="s">
        <v>3189</v>
      </c>
      <c r="Z22" s="592">
        <v>1</v>
      </c>
      <c r="AA22" s="592" t="s">
        <v>3190</v>
      </c>
      <c r="AB22" s="601">
        <v>45078</v>
      </c>
      <c r="AC22" s="601">
        <v>45280</v>
      </c>
      <c r="AD22" s="602"/>
      <c r="AE22" s="601"/>
      <c r="AF22" s="601"/>
      <c r="AG22" s="640">
        <v>45310</v>
      </c>
      <c r="AH22" s="605" t="s">
        <v>2897</v>
      </c>
      <c r="AI22" s="605" t="s">
        <v>2898</v>
      </c>
      <c r="AJ22" s="605" t="s">
        <v>2841</v>
      </c>
      <c r="AK22" s="644">
        <v>0</v>
      </c>
      <c r="AL22" s="645" t="s">
        <v>198</v>
      </c>
      <c r="AM22" s="605"/>
      <c r="AN22" s="651">
        <v>45362</v>
      </c>
      <c r="AO22" s="651" t="s">
        <v>3708</v>
      </c>
      <c r="AP22" s="651" t="s">
        <v>3682</v>
      </c>
      <c r="AQ22" s="651" t="s">
        <v>1512</v>
      </c>
      <c r="AR22" s="642">
        <v>1</v>
      </c>
      <c r="AS22" s="651" t="s">
        <v>155</v>
      </c>
      <c r="AT22" s="645">
        <v>-49</v>
      </c>
      <c r="AU22" s="651" t="s">
        <v>198</v>
      </c>
      <c r="AV22" s="640">
        <v>45363</v>
      </c>
      <c r="AW22" s="651" t="s">
        <v>3771</v>
      </c>
      <c r="AX22" s="645" t="s">
        <v>3770</v>
      </c>
      <c r="AY22" s="645" t="s">
        <v>2938</v>
      </c>
      <c r="AZ22" s="642">
        <v>1</v>
      </c>
      <c r="BA22" s="645" t="s">
        <v>49</v>
      </c>
    </row>
    <row r="23" spans="1:53" ht="409.6" thickBot="1" x14ac:dyDescent="0.3">
      <c r="A23" s="597" t="s">
        <v>3204</v>
      </c>
      <c r="B23" s="592" t="s">
        <v>3172</v>
      </c>
      <c r="C23" s="598" t="s">
        <v>2999</v>
      </c>
      <c r="D23" s="592" t="s">
        <v>3000</v>
      </c>
      <c r="E23" s="598"/>
      <c r="F23" s="591" t="s">
        <v>3192</v>
      </c>
      <c r="G23" s="591" t="s">
        <v>2806</v>
      </c>
      <c r="H23" s="599" t="s">
        <v>3193</v>
      </c>
      <c r="I23" s="600" t="s">
        <v>3000</v>
      </c>
      <c r="J23" s="600" t="s">
        <v>2987</v>
      </c>
      <c r="K23" s="600" t="s">
        <v>2643</v>
      </c>
      <c r="L23" s="592"/>
      <c r="M23" s="592"/>
      <c r="N23" s="592"/>
      <c r="O23" s="592" t="s">
        <v>6</v>
      </c>
      <c r="P23" s="591">
        <v>1</v>
      </c>
      <c r="Q23" s="592" t="s">
        <v>3194</v>
      </c>
      <c r="R23" s="592">
        <v>2023</v>
      </c>
      <c r="S23" s="592" t="s">
        <v>3195</v>
      </c>
      <c r="T23" s="592" t="s">
        <v>3196</v>
      </c>
      <c r="U23" s="591" t="s">
        <v>3205</v>
      </c>
      <c r="V23" s="598" t="s">
        <v>3206</v>
      </c>
      <c r="W23" s="592">
        <v>2</v>
      </c>
      <c r="X23" s="592" t="s">
        <v>3207</v>
      </c>
      <c r="Y23" s="592" t="s">
        <v>3208</v>
      </c>
      <c r="Z23" s="592" t="s">
        <v>3209</v>
      </c>
      <c r="AA23" s="592" t="s">
        <v>3210</v>
      </c>
      <c r="AB23" s="601">
        <v>45078</v>
      </c>
      <c r="AC23" s="601">
        <v>45291</v>
      </c>
      <c r="AD23" s="602"/>
      <c r="AE23" s="601"/>
      <c r="AF23" s="601"/>
      <c r="AG23" s="641">
        <v>45317</v>
      </c>
      <c r="AH23" s="638" t="s">
        <v>3211</v>
      </c>
      <c r="AI23" s="639" t="s">
        <v>1512</v>
      </c>
      <c r="AJ23" s="639" t="s">
        <v>2841</v>
      </c>
      <c r="AK23" s="655">
        <v>0</v>
      </c>
      <c r="AL23" s="668" t="s">
        <v>3212</v>
      </c>
      <c r="AM23" s="605"/>
      <c r="AN23" s="651">
        <v>45401</v>
      </c>
      <c r="AO23" s="651" t="s">
        <v>5455</v>
      </c>
      <c r="AP23" s="651" t="s">
        <v>3710</v>
      </c>
      <c r="AQ23" s="651" t="s">
        <v>3711</v>
      </c>
      <c r="AR23" s="642">
        <v>0.05</v>
      </c>
      <c r="AS23" s="651" t="s">
        <v>3712</v>
      </c>
      <c r="AT23" s="645">
        <v>-38</v>
      </c>
      <c r="AU23" s="651" t="s">
        <v>198</v>
      </c>
      <c r="AV23" s="640">
        <v>45412</v>
      </c>
      <c r="AW23" s="645" t="s">
        <v>3772</v>
      </c>
      <c r="AX23" s="645" t="s">
        <v>3214</v>
      </c>
      <c r="AY23" s="645" t="s">
        <v>3215</v>
      </c>
      <c r="AZ23" s="642">
        <v>0</v>
      </c>
      <c r="BA23" s="645" t="s">
        <v>198</v>
      </c>
    </row>
    <row r="24" spans="1:53" ht="409.6" thickBot="1" x14ac:dyDescent="0.3">
      <c r="A24" s="597" t="s">
        <v>3216</v>
      </c>
      <c r="B24" s="592" t="s">
        <v>3172</v>
      </c>
      <c r="C24" s="598" t="s">
        <v>2999</v>
      </c>
      <c r="D24" s="592" t="s">
        <v>3000</v>
      </c>
      <c r="E24" s="598"/>
      <c r="F24" s="591" t="s">
        <v>3192</v>
      </c>
      <c r="G24" s="591" t="s">
        <v>2806</v>
      </c>
      <c r="H24" s="599" t="s">
        <v>3193</v>
      </c>
      <c r="I24" s="600" t="s">
        <v>3000</v>
      </c>
      <c r="J24" s="600" t="s">
        <v>2987</v>
      </c>
      <c r="K24" s="600" t="s">
        <v>2643</v>
      </c>
      <c r="L24" s="592"/>
      <c r="M24" s="592"/>
      <c r="N24" s="592"/>
      <c r="O24" s="592" t="s">
        <v>6</v>
      </c>
      <c r="P24" s="591">
        <v>2</v>
      </c>
      <c r="Q24" s="592" t="s">
        <v>3194</v>
      </c>
      <c r="R24" s="592">
        <v>2023</v>
      </c>
      <c r="S24" s="592" t="s">
        <v>3217</v>
      </c>
      <c r="T24" s="592" t="s">
        <v>3218</v>
      </c>
      <c r="U24" s="591" t="s">
        <v>3219</v>
      </c>
      <c r="V24" s="598" t="s">
        <v>3220</v>
      </c>
      <c r="W24" s="592">
        <v>1</v>
      </c>
      <c r="X24" s="592" t="s">
        <v>3207</v>
      </c>
      <c r="Y24" s="592" t="s">
        <v>3208</v>
      </c>
      <c r="Z24" s="592" t="s">
        <v>3209</v>
      </c>
      <c r="AA24" s="592" t="s">
        <v>3221</v>
      </c>
      <c r="AB24" s="601">
        <v>45078</v>
      </c>
      <c r="AC24" s="601">
        <v>45291</v>
      </c>
      <c r="AD24" s="602"/>
      <c r="AE24" s="601"/>
      <c r="AF24" s="601"/>
      <c r="AG24" s="641">
        <v>45317</v>
      </c>
      <c r="AH24" s="638" t="s">
        <v>3211</v>
      </c>
      <c r="AI24" s="639" t="s">
        <v>1512</v>
      </c>
      <c r="AJ24" s="639" t="s">
        <v>2841</v>
      </c>
      <c r="AK24" s="655">
        <v>0</v>
      </c>
      <c r="AL24" s="668" t="s">
        <v>3212</v>
      </c>
      <c r="AM24" s="605"/>
      <c r="AN24" s="651">
        <v>45401</v>
      </c>
      <c r="AO24" s="651" t="s">
        <v>5455</v>
      </c>
      <c r="AP24" s="651" t="s">
        <v>3710</v>
      </c>
      <c r="AQ24" s="651" t="s">
        <v>3711</v>
      </c>
      <c r="AR24" s="642">
        <v>0.05</v>
      </c>
      <c r="AS24" s="651" t="s">
        <v>3713</v>
      </c>
      <c r="AT24" s="645">
        <v>-38</v>
      </c>
      <c r="AU24" s="651" t="s">
        <v>198</v>
      </c>
      <c r="AV24" s="640">
        <v>45412</v>
      </c>
      <c r="AW24" s="645" t="s">
        <v>3213</v>
      </c>
      <c r="AX24" s="645" t="s">
        <v>3773</v>
      </c>
      <c r="AY24" s="645" t="s">
        <v>3215</v>
      </c>
      <c r="AZ24" s="642">
        <v>0</v>
      </c>
      <c r="BA24" s="645" t="s">
        <v>198</v>
      </c>
    </row>
    <row r="25" spans="1:53" ht="409.6" thickBot="1" x14ac:dyDescent="0.3">
      <c r="A25" s="597" t="s">
        <v>3230</v>
      </c>
      <c r="B25" s="592" t="s">
        <v>3172</v>
      </c>
      <c r="C25" s="598" t="s">
        <v>2999</v>
      </c>
      <c r="D25" s="592" t="s">
        <v>3000</v>
      </c>
      <c r="E25" s="598"/>
      <c r="F25" s="591" t="s">
        <v>3192</v>
      </c>
      <c r="G25" s="591" t="s">
        <v>2806</v>
      </c>
      <c r="H25" s="599" t="s">
        <v>3193</v>
      </c>
      <c r="I25" s="600" t="s">
        <v>3000</v>
      </c>
      <c r="J25" s="600" t="s">
        <v>2987</v>
      </c>
      <c r="K25" s="600" t="s">
        <v>2643</v>
      </c>
      <c r="L25" s="592"/>
      <c r="M25" s="592"/>
      <c r="N25" s="592"/>
      <c r="O25" s="592" t="s">
        <v>6</v>
      </c>
      <c r="P25" s="591">
        <v>3</v>
      </c>
      <c r="Q25" s="592" t="s">
        <v>3194</v>
      </c>
      <c r="R25" s="592">
        <v>2023</v>
      </c>
      <c r="S25" s="592" t="s">
        <v>3231</v>
      </c>
      <c r="T25" s="592" t="s">
        <v>3232</v>
      </c>
      <c r="U25" s="591" t="s">
        <v>3233</v>
      </c>
      <c r="V25" s="598" t="s">
        <v>3234</v>
      </c>
      <c r="W25" s="592">
        <v>1</v>
      </c>
      <c r="X25" s="592" t="s">
        <v>3207</v>
      </c>
      <c r="Y25" s="592" t="s">
        <v>3208</v>
      </c>
      <c r="Z25" s="592" t="s">
        <v>3235</v>
      </c>
      <c r="AA25" s="592" t="s">
        <v>3236</v>
      </c>
      <c r="AB25" s="601">
        <v>45078</v>
      </c>
      <c r="AC25" s="601">
        <v>45291</v>
      </c>
      <c r="AD25" s="602"/>
      <c r="AE25" s="601"/>
      <c r="AF25" s="601"/>
      <c r="AG25" s="641">
        <v>45317</v>
      </c>
      <c r="AH25" s="638" t="s">
        <v>3211</v>
      </c>
      <c r="AI25" s="639" t="s">
        <v>1512</v>
      </c>
      <c r="AJ25" s="639" t="s">
        <v>2841</v>
      </c>
      <c r="AK25" s="655">
        <v>0</v>
      </c>
      <c r="AL25" s="668" t="s">
        <v>3212</v>
      </c>
      <c r="AM25" s="605"/>
      <c r="AN25" s="651">
        <v>45401</v>
      </c>
      <c r="AO25" s="651" t="s">
        <v>5456</v>
      </c>
      <c r="AP25" s="651" t="s">
        <v>3710</v>
      </c>
      <c r="AQ25" s="651" t="s">
        <v>3711</v>
      </c>
      <c r="AR25" s="642">
        <v>0.05</v>
      </c>
      <c r="AS25" s="651" t="s">
        <v>3713</v>
      </c>
      <c r="AT25" s="645">
        <v>-38</v>
      </c>
      <c r="AU25" s="651" t="s">
        <v>198</v>
      </c>
      <c r="AV25" s="640">
        <v>45412</v>
      </c>
      <c r="AW25" s="645" t="s">
        <v>3213</v>
      </c>
      <c r="AX25" s="645" t="s">
        <v>3214</v>
      </c>
      <c r="AY25" s="645" t="s">
        <v>3215</v>
      </c>
      <c r="AZ25" s="642">
        <v>0</v>
      </c>
      <c r="BA25" s="645" t="s">
        <v>198</v>
      </c>
    </row>
    <row r="26" spans="1:53" ht="397.5" thickBot="1" x14ac:dyDescent="0.3">
      <c r="A26" s="616" t="s">
        <v>3267</v>
      </c>
      <c r="B26" s="617" t="s">
        <v>3255</v>
      </c>
      <c r="C26" s="617" t="s">
        <v>3255</v>
      </c>
      <c r="D26" s="617" t="s">
        <v>3255</v>
      </c>
      <c r="E26" s="617" t="s">
        <v>3070</v>
      </c>
      <c r="F26" s="617" t="s">
        <v>3268</v>
      </c>
      <c r="G26" s="617" t="s">
        <v>3269</v>
      </c>
      <c r="H26" s="618" t="s">
        <v>313</v>
      </c>
      <c r="I26" s="618" t="s">
        <v>95</v>
      </c>
      <c r="J26" s="618" t="s">
        <v>84</v>
      </c>
      <c r="K26" s="618" t="s">
        <v>84</v>
      </c>
      <c r="L26" s="617" t="s">
        <v>3070</v>
      </c>
      <c r="M26" s="617" t="s">
        <v>3070</v>
      </c>
      <c r="N26" s="617" t="s">
        <v>3070</v>
      </c>
      <c r="O26" s="617" t="s">
        <v>3256</v>
      </c>
      <c r="P26" s="617" t="s">
        <v>3270</v>
      </c>
      <c r="Q26" s="617" t="s">
        <v>3258</v>
      </c>
      <c r="R26" s="617">
        <v>2023</v>
      </c>
      <c r="S26" s="617" t="s">
        <v>3271</v>
      </c>
      <c r="T26" s="617" t="s">
        <v>3272</v>
      </c>
      <c r="U26" s="617" t="s">
        <v>3273</v>
      </c>
      <c r="V26" s="617" t="s">
        <v>3274</v>
      </c>
      <c r="W26" s="617">
        <v>1</v>
      </c>
      <c r="X26" s="617" t="s">
        <v>3275</v>
      </c>
      <c r="Y26" s="617" t="s">
        <v>3276</v>
      </c>
      <c r="Z26" s="617">
        <v>1</v>
      </c>
      <c r="AA26" s="617" t="s">
        <v>3277</v>
      </c>
      <c r="AB26" s="619">
        <v>45200</v>
      </c>
      <c r="AC26" s="619">
        <v>45381</v>
      </c>
      <c r="AD26" s="602"/>
      <c r="AE26" s="601"/>
      <c r="AF26" s="601"/>
      <c r="AG26" s="640">
        <v>45272</v>
      </c>
      <c r="AH26" s="605" t="s">
        <v>3278</v>
      </c>
      <c r="AI26" s="605" t="s">
        <v>3279</v>
      </c>
      <c r="AJ26" s="605" t="s">
        <v>2938</v>
      </c>
      <c r="AK26" s="644">
        <v>0</v>
      </c>
      <c r="AL26" s="645" t="s">
        <v>48</v>
      </c>
      <c r="AM26" s="605"/>
      <c r="AN26" s="640">
        <v>45384</v>
      </c>
      <c r="AO26" s="651" t="s">
        <v>3715</v>
      </c>
      <c r="AP26" s="651" t="s">
        <v>3716</v>
      </c>
      <c r="AQ26" s="651" t="s">
        <v>1512</v>
      </c>
      <c r="AR26" s="642">
        <v>1</v>
      </c>
      <c r="AS26" s="651" t="s">
        <v>3717</v>
      </c>
      <c r="AT26" s="645">
        <v>52</v>
      </c>
      <c r="AU26" s="651" t="s">
        <v>267</v>
      </c>
      <c r="AV26" s="640">
        <v>45412</v>
      </c>
      <c r="AW26" s="645" t="s">
        <v>3774</v>
      </c>
      <c r="AX26" s="645" t="s">
        <v>1512</v>
      </c>
      <c r="AY26" s="645" t="s">
        <v>3215</v>
      </c>
      <c r="AZ26" s="642">
        <v>1</v>
      </c>
      <c r="BA26" s="645" t="s">
        <v>49</v>
      </c>
    </row>
    <row r="27" spans="1:53" ht="252.75" thickBot="1" x14ac:dyDescent="0.3">
      <c r="A27" s="616" t="s">
        <v>3281</v>
      </c>
      <c r="B27" s="617" t="s">
        <v>3255</v>
      </c>
      <c r="C27" s="617" t="s">
        <v>3255</v>
      </c>
      <c r="D27" s="617" t="s">
        <v>3255</v>
      </c>
      <c r="E27" s="617" t="s">
        <v>3070</v>
      </c>
      <c r="F27" s="617" t="s">
        <v>3268</v>
      </c>
      <c r="G27" s="617" t="s">
        <v>3269</v>
      </c>
      <c r="H27" s="618" t="s">
        <v>313</v>
      </c>
      <c r="I27" s="618" t="s">
        <v>95</v>
      </c>
      <c r="J27" s="618" t="s">
        <v>84</v>
      </c>
      <c r="K27" s="618" t="s">
        <v>84</v>
      </c>
      <c r="L27" s="617" t="s">
        <v>3070</v>
      </c>
      <c r="M27" s="617" t="s">
        <v>3070</v>
      </c>
      <c r="N27" s="617" t="s">
        <v>3070</v>
      </c>
      <c r="O27" s="617" t="s">
        <v>3256</v>
      </c>
      <c r="P27" s="617" t="s">
        <v>3282</v>
      </c>
      <c r="Q27" s="617" t="s">
        <v>3258</v>
      </c>
      <c r="R27" s="617">
        <v>2023</v>
      </c>
      <c r="S27" s="617" t="s">
        <v>3283</v>
      </c>
      <c r="T27" s="617" t="s">
        <v>3284</v>
      </c>
      <c r="U27" s="617" t="s">
        <v>3285</v>
      </c>
      <c r="V27" s="617" t="s">
        <v>3274</v>
      </c>
      <c r="W27" s="617">
        <v>1</v>
      </c>
      <c r="X27" s="617" t="s">
        <v>3275</v>
      </c>
      <c r="Y27" s="617" t="s">
        <v>3276</v>
      </c>
      <c r="Z27" s="617">
        <v>1</v>
      </c>
      <c r="AA27" s="617" t="s">
        <v>3277</v>
      </c>
      <c r="AB27" s="619">
        <v>45200</v>
      </c>
      <c r="AC27" s="619">
        <v>45381</v>
      </c>
      <c r="AD27" s="602"/>
      <c r="AE27" s="601"/>
      <c r="AF27" s="601"/>
      <c r="AG27" s="640">
        <v>45272</v>
      </c>
      <c r="AH27" s="605" t="s">
        <v>3278</v>
      </c>
      <c r="AI27" s="605" t="s">
        <v>3279</v>
      </c>
      <c r="AJ27" s="605" t="s">
        <v>2938</v>
      </c>
      <c r="AK27" s="644">
        <v>0</v>
      </c>
      <c r="AL27" s="645" t="s">
        <v>48</v>
      </c>
      <c r="AM27" s="605"/>
      <c r="AN27" s="640">
        <v>45384</v>
      </c>
      <c r="AO27" s="651" t="s">
        <v>3715</v>
      </c>
      <c r="AP27" s="651" t="s">
        <v>3716</v>
      </c>
      <c r="AQ27" s="651" t="s">
        <v>1512</v>
      </c>
      <c r="AR27" s="642">
        <v>1</v>
      </c>
      <c r="AS27" s="651" t="s">
        <v>3717</v>
      </c>
      <c r="AT27" s="645">
        <v>52</v>
      </c>
      <c r="AU27" s="651" t="s">
        <v>267</v>
      </c>
      <c r="AV27" s="640">
        <v>45412</v>
      </c>
      <c r="AW27" s="645" t="s">
        <v>3774</v>
      </c>
      <c r="AX27" s="645" t="s">
        <v>1512</v>
      </c>
      <c r="AY27" s="645" t="s">
        <v>3215</v>
      </c>
      <c r="AZ27" s="642">
        <v>1</v>
      </c>
      <c r="BA27" s="645" t="s">
        <v>49</v>
      </c>
    </row>
    <row r="28" spans="1:53" ht="409.6" thickBot="1" x14ac:dyDescent="0.3">
      <c r="A28" s="616" t="s">
        <v>3309</v>
      </c>
      <c r="B28" s="617" t="s">
        <v>3255</v>
      </c>
      <c r="C28" s="617" t="s">
        <v>3255</v>
      </c>
      <c r="D28" s="617" t="s">
        <v>3255</v>
      </c>
      <c r="E28" s="617" t="s">
        <v>3070</v>
      </c>
      <c r="F28" s="617" t="s">
        <v>2832</v>
      </c>
      <c r="G28" s="617" t="s">
        <v>2833</v>
      </c>
      <c r="H28" s="618" t="s">
        <v>2834</v>
      </c>
      <c r="I28" s="618" t="s">
        <v>2604</v>
      </c>
      <c r="J28" s="618" t="s">
        <v>3090</v>
      </c>
      <c r="K28" s="618" t="s">
        <v>2666</v>
      </c>
      <c r="L28" s="617" t="s">
        <v>3070</v>
      </c>
      <c r="M28" s="617" t="s">
        <v>3070</v>
      </c>
      <c r="N28" s="617" t="s">
        <v>3070</v>
      </c>
      <c r="O28" s="617" t="s">
        <v>3256</v>
      </c>
      <c r="P28" s="617" t="s">
        <v>3310</v>
      </c>
      <c r="Q28" s="617" t="s">
        <v>3258</v>
      </c>
      <c r="R28" s="617">
        <v>2023</v>
      </c>
      <c r="S28" s="617" t="s">
        <v>3311</v>
      </c>
      <c r="T28" s="617" t="s">
        <v>3312</v>
      </c>
      <c r="U28" s="617" t="s">
        <v>3313</v>
      </c>
      <c r="V28" s="617" t="s">
        <v>3314</v>
      </c>
      <c r="W28" s="617">
        <v>1</v>
      </c>
      <c r="X28" s="617" t="s">
        <v>3315</v>
      </c>
      <c r="Y28" s="617" t="s">
        <v>3316</v>
      </c>
      <c r="Z28" s="617">
        <v>1</v>
      </c>
      <c r="AA28" s="617" t="s">
        <v>3317</v>
      </c>
      <c r="AB28" s="619">
        <v>45201</v>
      </c>
      <c r="AC28" s="619">
        <v>45275</v>
      </c>
      <c r="AD28" s="602"/>
      <c r="AE28" s="601"/>
      <c r="AF28" s="601"/>
      <c r="AG28" s="640">
        <v>45273</v>
      </c>
      <c r="AH28" s="605" t="s">
        <v>3318</v>
      </c>
      <c r="AI28" s="605" t="s">
        <v>3314</v>
      </c>
      <c r="AJ28" s="605" t="s">
        <v>481</v>
      </c>
      <c r="AK28" s="644">
        <v>0</v>
      </c>
      <c r="AL28" s="645" t="s">
        <v>198</v>
      </c>
      <c r="AM28" s="605"/>
      <c r="AN28" s="651">
        <v>45400</v>
      </c>
      <c r="AO28" s="651" t="s">
        <v>3720</v>
      </c>
      <c r="AP28" s="651" t="s">
        <v>3721</v>
      </c>
      <c r="AQ28" s="651" t="s">
        <v>3677</v>
      </c>
      <c r="AR28" s="642">
        <v>1</v>
      </c>
      <c r="AS28" s="651" t="s">
        <v>3722</v>
      </c>
      <c r="AT28" s="645">
        <v>-54</v>
      </c>
      <c r="AU28" s="651" t="s">
        <v>198</v>
      </c>
      <c r="AV28" s="640">
        <v>45410</v>
      </c>
      <c r="AW28" s="645" t="s">
        <v>3776</v>
      </c>
      <c r="AX28" s="645" t="s">
        <v>1512</v>
      </c>
      <c r="AY28" s="645" t="s">
        <v>3754</v>
      </c>
      <c r="AZ28" s="642">
        <v>1</v>
      </c>
      <c r="BA28" s="645" t="s">
        <v>49</v>
      </c>
    </row>
    <row r="29" spans="1:53" ht="409.6" thickBot="1" x14ac:dyDescent="0.3">
      <c r="A29" s="592" t="s">
        <v>3413</v>
      </c>
      <c r="B29" s="592" t="s">
        <v>3398</v>
      </c>
      <c r="C29" s="598" t="s">
        <v>3399</v>
      </c>
      <c r="D29" s="592" t="s">
        <v>3400</v>
      </c>
      <c r="E29" s="598"/>
      <c r="F29" s="591" t="s">
        <v>3012</v>
      </c>
      <c r="G29" s="591" t="s">
        <v>3015</v>
      </c>
      <c r="H29" s="599" t="s">
        <v>3414</v>
      </c>
      <c r="I29" s="600" t="s">
        <v>3014</v>
      </c>
      <c r="J29" s="600" t="s">
        <v>84</v>
      </c>
      <c r="K29" s="600" t="s">
        <v>84</v>
      </c>
      <c r="L29" s="592"/>
      <c r="M29" s="592"/>
      <c r="N29" s="592"/>
      <c r="O29" s="617" t="s">
        <v>6</v>
      </c>
      <c r="P29" s="623" t="s">
        <v>3415</v>
      </c>
      <c r="Q29" s="617" t="s">
        <v>3404</v>
      </c>
      <c r="R29" s="592">
        <v>2023</v>
      </c>
      <c r="S29" s="617" t="s">
        <v>3416</v>
      </c>
      <c r="T29" s="598" t="s">
        <v>3417</v>
      </c>
      <c r="U29" s="598" t="s">
        <v>3418</v>
      </c>
      <c r="V29" s="601" t="s">
        <v>3419</v>
      </c>
      <c r="W29" s="617">
        <v>1</v>
      </c>
      <c r="X29" s="601" t="s">
        <v>3420</v>
      </c>
      <c r="Y29" s="601" t="s">
        <v>3421</v>
      </c>
      <c r="Z29" s="601" t="s">
        <v>3422</v>
      </c>
      <c r="AA29" s="601" t="s">
        <v>3423</v>
      </c>
      <c r="AB29" s="603">
        <v>45293</v>
      </c>
      <c r="AC29" s="603">
        <v>45412</v>
      </c>
      <c r="AD29" s="603"/>
      <c r="AE29" s="603"/>
      <c r="AF29" s="603"/>
      <c r="AG29" s="605">
        <v>0</v>
      </c>
      <c r="AH29" s="605">
        <v>0</v>
      </c>
      <c r="AI29" s="605">
        <v>0</v>
      </c>
      <c r="AJ29" s="605">
        <v>0</v>
      </c>
      <c r="AK29" s="644">
        <v>0</v>
      </c>
      <c r="AL29" s="645" t="s">
        <v>48</v>
      </c>
      <c r="AM29" s="605"/>
      <c r="AN29" s="651">
        <v>0</v>
      </c>
      <c r="AO29" s="651">
        <v>0</v>
      </c>
      <c r="AP29" s="651">
        <v>0</v>
      </c>
      <c r="AQ29" s="651">
        <v>0</v>
      </c>
      <c r="AR29" s="651">
        <v>0</v>
      </c>
      <c r="AS29" s="651">
        <v>0</v>
      </c>
      <c r="AT29" s="645">
        <v>83</v>
      </c>
      <c r="AU29" s="651" t="s">
        <v>267</v>
      </c>
      <c r="AV29" s="640">
        <v>45415</v>
      </c>
      <c r="AW29" s="645" t="s">
        <v>3755</v>
      </c>
      <c r="AX29" s="601" t="s">
        <v>3423</v>
      </c>
      <c r="AY29" s="645" t="s">
        <v>3215</v>
      </c>
      <c r="AZ29" s="642">
        <v>0</v>
      </c>
      <c r="BA29" s="645" t="s">
        <v>48</v>
      </c>
    </row>
    <row r="30" spans="1:53" ht="409.6" thickBot="1" x14ac:dyDescent="0.3">
      <c r="A30" s="592" t="s">
        <v>3424</v>
      </c>
      <c r="B30" s="592" t="s">
        <v>3398</v>
      </c>
      <c r="C30" s="598" t="s">
        <v>3399</v>
      </c>
      <c r="D30" s="592" t="s">
        <v>3400</v>
      </c>
      <c r="E30" s="598"/>
      <c r="F30" s="591" t="s">
        <v>3012</v>
      </c>
      <c r="G30" s="591" t="s">
        <v>3015</v>
      </c>
      <c r="H30" s="599" t="s">
        <v>3414</v>
      </c>
      <c r="I30" s="600" t="s">
        <v>3014</v>
      </c>
      <c r="J30" s="600" t="s">
        <v>84</v>
      </c>
      <c r="K30" s="600" t="s">
        <v>84</v>
      </c>
      <c r="L30" s="592"/>
      <c r="M30" s="592"/>
      <c r="N30" s="592"/>
      <c r="O30" s="617" t="s">
        <v>6</v>
      </c>
      <c r="P30" s="623" t="s">
        <v>3415</v>
      </c>
      <c r="Q30" s="617" t="s">
        <v>3404</v>
      </c>
      <c r="R30" s="592">
        <v>2023</v>
      </c>
      <c r="S30" s="617" t="s">
        <v>3416</v>
      </c>
      <c r="T30" s="598" t="s">
        <v>3417</v>
      </c>
      <c r="U30" s="598" t="s">
        <v>3425</v>
      </c>
      <c r="V30" s="601" t="s">
        <v>3426</v>
      </c>
      <c r="W30" s="617">
        <v>2</v>
      </c>
      <c r="X30" s="601" t="s">
        <v>3427</v>
      </c>
      <c r="Y30" s="601" t="s">
        <v>3428</v>
      </c>
      <c r="Z30" s="601" t="s">
        <v>3429</v>
      </c>
      <c r="AA30" s="601" t="s">
        <v>3430</v>
      </c>
      <c r="AB30" s="603">
        <v>45293</v>
      </c>
      <c r="AC30" s="603">
        <v>45412</v>
      </c>
      <c r="AD30" s="603"/>
      <c r="AE30" s="603"/>
      <c r="AF30" s="603"/>
      <c r="AG30" s="605">
        <v>0</v>
      </c>
      <c r="AH30" s="605">
        <v>0</v>
      </c>
      <c r="AI30" s="605">
        <v>0</v>
      </c>
      <c r="AJ30" s="605">
        <v>0</v>
      </c>
      <c r="AK30" s="644">
        <v>0</v>
      </c>
      <c r="AL30" s="645" t="s">
        <v>48</v>
      </c>
      <c r="AM30" s="605"/>
      <c r="AN30" s="651">
        <v>0</v>
      </c>
      <c r="AO30" s="651">
        <v>0</v>
      </c>
      <c r="AP30" s="651">
        <v>0</v>
      </c>
      <c r="AQ30" s="651">
        <v>0</v>
      </c>
      <c r="AR30" s="651">
        <v>0</v>
      </c>
      <c r="AS30" s="651">
        <v>0</v>
      </c>
      <c r="AT30" s="645">
        <v>83</v>
      </c>
      <c r="AU30" s="651" t="s">
        <v>267</v>
      </c>
      <c r="AV30" s="640">
        <v>45415</v>
      </c>
      <c r="AW30" s="645" t="s">
        <v>3755</v>
      </c>
      <c r="AX30" s="601" t="s">
        <v>3430</v>
      </c>
      <c r="AY30" s="645" t="s">
        <v>3215</v>
      </c>
      <c r="AZ30" s="642">
        <v>0</v>
      </c>
      <c r="BA30" s="645" t="s">
        <v>48</v>
      </c>
    </row>
    <row r="31" spans="1:53" ht="409.6" thickBot="1" x14ac:dyDescent="0.3">
      <c r="A31" s="592" t="s">
        <v>3431</v>
      </c>
      <c r="B31" s="592" t="s">
        <v>3398</v>
      </c>
      <c r="C31" s="598" t="s">
        <v>3399</v>
      </c>
      <c r="D31" s="592" t="s">
        <v>3400</v>
      </c>
      <c r="E31" s="598"/>
      <c r="F31" s="591" t="s">
        <v>3012</v>
      </c>
      <c r="G31" s="591" t="s">
        <v>3015</v>
      </c>
      <c r="H31" s="599" t="s">
        <v>3414</v>
      </c>
      <c r="I31" s="600" t="s">
        <v>3014</v>
      </c>
      <c r="J31" s="600" t="s">
        <v>84</v>
      </c>
      <c r="K31" s="600" t="s">
        <v>84</v>
      </c>
      <c r="L31" s="592"/>
      <c r="M31" s="592"/>
      <c r="N31" s="592"/>
      <c r="O31" s="617" t="s">
        <v>6</v>
      </c>
      <c r="P31" s="623" t="s">
        <v>3432</v>
      </c>
      <c r="Q31" s="617" t="s">
        <v>3404</v>
      </c>
      <c r="R31" s="592">
        <v>2023</v>
      </c>
      <c r="S31" s="617" t="s">
        <v>3433</v>
      </c>
      <c r="T31" s="598" t="s">
        <v>3434</v>
      </c>
      <c r="U31" s="598" t="s">
        <v>3435</v>
      </c>
      <c r="V31" s="601" t="s">
        <v>3436</v>
      </c>
      <c r="W31" s="617">
        <v>2</v>
      </c>
      <c r="X31" s="601" t="s">
        <v>3437</v>
      </c>
      <c r="Y31" s="601" t="s">
        <v>3438</v>
      </c>
      <c r="Z31" s="601" t="s">
        <v>3439</v>
      </c>
      <c r="AA31" s="601" t="s">
        <v>3440</v>
      </c>
      <c r="AB31" s="603">
        <v>45293</v>
      </c>
      <c r="AC31" s="603">
        <v>45619</v>
      </c>
      <c r="AD31" s="603"/>
      <c r="AE31" s="603"/>
      <c r="AF31" s="603"/>
      <c r="AG31" s="605">
        <v>0</v>
      </c>
      <c r="AH31" s="605">
        <v>0</v>
      </c>
      <c r="AI31" s="605">
        <v>0</v>
      </c>
      <c r="AJ31" s="605">
        <v>0</v>
      </c>
      <c r="AK31" s="644">
        <v>0</v>
      </c>
      <c r="AL31" s="645" t="s">
        <v>48</v>
      </c>
      <c r="AM31" s="605"/>
      <c r="AN31" s="651">
        <v>0</v>
      </c>
      <c r="AO31" s="651">
        <v>0</v>
      </c>
      <c r="AP31" s="651">
        <v>0</v>
      </c>
      <c r="AQ31" s="651">
        <v>0</v>
      </c>
      <c r="AR31" s="651">
        <v>0</v>
      </c>
      <c r="AS31" s="651">
        <v>0</v>
      </c>
      <c r="AT31" s="645">
        <v>290</v>
      </c>
      <c r="AU31" s="651" t="s">
        <v>267</v>
      </c>
      <c r="AV31" s="640">
        <v>45415</v>
      </c>
      <c r="AW31" s="645" t="s">
        <v>3755</v>
      </c>
      <c r="AX31" s="601" t="s">
        <v>3440</v>
      </c>
      <c r="AY31" s="645" t="s">
        <v>3215</v>
      </c>
      <c r="AZ31" s="642">
        <v>0</v>
      </c>
      <c r="BA31" s="645" t="s">
        <v>48</v>
      </c>
    </row>
    <row r="32" spans="1:53" ht="409.6" thickBot="1" x14ac:dyDescent="0.3">
      <c r="A32" s="592" t="s">
        <v>3441</v>
      </c>
      <c r="B32" s="592" t="s">
        <v>3398</v>
      </c>
      <c r="C32" s="598" t="s">
        <v>3399</v>
      </c>
      <c r="D32" s="592" t="s">
        <v>3400</v>
      </c>
      <c r="E32" s="598"/>
      <c r="F32" s="591" t="s">
        <v>3012</v>
      </c>
      <c r="G32" s="591" t="s">
        <v>3015</v>
      </c>
      <c r="H32" s="599" t="s">
        <v>3414</v>
      </c>
      <c r="I32" s="600" t="s">
        <v>3014</v>
      </c>
      <c r="J32" s="600" t="s">
        <v>84</v>
      </c>
      <c r="K32" s="600" t="s">
        <v>84</v>
      </c>
      <c r="L32" s="592"/>
      <c r="M32" s="592"/>
      <c r="N32" s="592"/>
      <c r="O32" s="617" t="s">
        <v>6</v>
      </c>
      <c r="P32" s="623" t="s">
        <v>3432</v>
      </c>
      <c r="Q32" s="617" t="s">
        <v>3404</v>
      </c>
      <c r="R32" s="592">
        <v>2023</v>
      </c>
      <c r="S32" s="617" t="s">
        <v>3433</v>
      </c>
      <c r="T32" s="598" t="s">
        <v>3434</v>
      </c>
      <c r="U32" s="598" t="s">
        <v>3442</v>
      </c>
      <c r="V32" s="601" t="s">
        <v>3443</v>
      </c>
      <c r="W32" s="617">
        <v>3</v>
      </c>
      <c r="X32" s="601" t="s">
        <v>3437</v>
      </c>
      <c r="Y32" s="601" t="s">
        <v>3438</v>
      </c>
      <c r="Z32" s="601" t="s">
        <v>3439</v>
      </c>
      <c r="AA32" s="601" t="s">
        <v>3444</v>
      </c>
      <c r="AB32" s="603">
        <v>45597</v>
      </c>
      <c r="AC32" s="603">
        <v>45322</v>
      </c>
      <c r="AD32" s="603"/>
      <c r="AE32" s="603"/>
      <c r="AF32" s="603"/>
      <c r="AG32" s="605">
        <v>0</v>
      </c>
      <c r="AH32" s="605">
        <v>0</v>
      </c>
      <c r="AI32" s="605">
        <v>0</v>
      </c>
      <c r="AJ32" s="605">
        <v>0</v>
      </c>
      <c r="AK32" s="644">
        <v>0</v>
      </c>
      <c r="AL32" s="645" t="s">
        <v>48</v>
      </c>
      <c r="AM32" s="605"/>
      <c r="AN32" s="651">
        <v>0</v>
      </c>
      <c r="AO32" s="651">
        <v>0</v>
      </c>
      <c r="AP32" s="651">
        <v>0</v>
      </c>
      <c r="AQ32" s="651">
        <v>0</v>
      </c>
      <c r="AR32" s="651">
        <v>0</v>
      </c>
      <c r="AS32" s="651">
        <v>0</v>
      </c>
      <c r="AT32" s="645">
        <v>-7</v>
      </c>
      <c r="AU32" s="651" t="s">
        <v>198</v>
      </c>
      <c r="AV32" s="640">
        <v>45415</v>
      </c>
      <c r="AW32" s="645" t="s">
        <v>3778</v>
      </c>
      <c r="AX32" s="601" t="s">
        <v>3444</v>
      </c>
      <c r="AY32" s="645" t="s">
        <v>3215</v>
      </c>
      <c r="AZ32" s="642">
        <v>0</v>
      </c>
      <c r="BA32" s="645" t="s">
        <v>198</v>
      </c>
    </row>
    <row r="33" spans="1:53" ht="409.6" thickBot="1" x14ac:dyDescent="0.3">
      <c r="A33" s="592" t="s">
        <v>3445</v>
      </c>
      <c r="B33" s="617" t="s">
        <v>2832</v>
      </c>
      <c r="C33" s="618" t="s">
        <v>2834</v>
      </c>
      <c r="D33" s="618" t="s">
        <v>2604</v>
      </c>
      <c r="E33" s="598"/>
      <c r="F33" s="617" t="s">
        <v>2832</v>
      </c>
      <c r="G33" s="617" t="s">
        <v>2833</v>
      </c>
      <c r="H33" s="618" t="s">
        <v>2834</v>
      </c>
      <c r="I33" s="618" t="s">
        <v>2604</v>
      </c>
      <c r="J33" s="618" t="s">
        <v>3090</v>
      </c>
      <c r="K33" s="618" t="s">
        <v>2666</v>
      </c>
      <c r="L33" s="592"/>
      <c r="M33" s="592"/>
      <c r="N33" s="592"/>
      <c r="O33" s="617" t="s">
        <v>6</v>
      </c>
      <c r="P33" s="623">
        <v>1</v>
      </c>
      <c r="Q33" s="617" t="s">
        <v>3446</v>
      </c>
      <c r="R33" s="592">
        <v>2023</v>
      </c>
      <c r="S33" s="617" t="s">
        <v>3447</v>
      </c>
      <c r="T33" s="598" t="s">
        <v>3448</v>
      </c>
      <c r="U33" s="598" t="s">
        <v>3449</v>
      </c>
      <c r="V33" s="603" t="s">
        <v>3450</v>
      </c>
      <c r="W33" s="617">
        <v>1</v>
      </c>
      <c r="X33" s="603" t="s">
        <v>3451</v>
      </c>
      <c r="Y33" s="603" t="s">
        <v>3452</v>
      </c>
      <c r="Z33" s="627">
        <v>1</v>
      </c>
      <c r="AA33" s="603" t="s">
        <v>3453</v>
      </c>
      <c r="AB33" s="603">
        <v>45275</v>
      </c>
      <c r="AC33" s="603">
        <v>45471</v>
      </c>
      <c r="AD33" s="603"/>
      <c r="AE33" s="603"/>
      <c r="AF33" s="603"/>
      <c r="AG33" s="605">
        <v>0</v>
      </c>
      <c r="AH33" s="605">
        <v>0</v>
      </c>
      <c r="AI33" s="605">
        <v>0</v>
      </c>
      <c r="AJ33" s="605">
        <v>0</v>
      </c>
      <c r="AK33" s="644">
        <v>0</v>
      </c>
      <c r="AL33" s="645" t="s">
        <v>48</v>
      </c>
      <c r="AM33" s="605"/>
      <c r="AN33" s="651">
        <v>0</v>
      </c>
      <c r="AO33" s="651">
        <v>0</v>
      </c>
      <c r="AP33" s="651">
        <v>0</v>
      </c>
      <c r="AQ33" s="651">
        <v>0</v>
      </c>
      <c r="AR33" s="651">
        <v>0</v>
      </c>
      <c r="AS33" s="651">
        <v>0</v>
      </c>
      <c r="AT33" s="645">
        <v>142</v>
      </c>
      <c r="AU33" s="651" t="s">
        <v>267</v>
      </c>
      <c r="AV33" s="640">
        <v>45415</v>
      </c>
      <c r="AW33" s="645" t="s">
        <v>3755</v>
      </c>
      <c r="AX33" s="603" t="s">
        <v>3453</v>
      </c>
      <c r="AY33" s="645" t="s">
        <v>3215</v>
      </c>
      <c r="AZ33" s="642">
        <v>0</v>
      </c>
      <c r="BA33" s="645" t="s">
        <v>48</v>
      </c>
    </row>
    <row r="34" spans="1:53" ht="409.6" thickBot="1" x14ac:dyDescent="0.3">
      <c r="A34" s="592" t="s">
        <v>3454</v>
      </c>
      <c r="B34" s="617" t="s">
        <v>2832</v>
      </c>
      <c r="C34" s="618" t="s">
        <v>2834</v>
      </c>
      <c r="D34" s="618" t="s">
        <v>2604</v>
      </c>
      <c r="E34" s="598"/>
      <c r="F34" s="617" t="s">
        <v>2832</v>
      </c>
      <c r="G34" s="617" t="s">
        <v>2833</v>
      </c>
      <c r="H34" s="618" t="s">
        <v>2834</v>
      </c>
      <c r="I34" s="618" t="s">
        <v>2604</v>
      </c>
      <c r="J34" s="618" t="s">
        <v>3090</v>
      </c>
      <c r="K34" s="618" t="s">
        <v>2666</v>
      </c>
      <c r="L34" s="592"/>
      <c r="M34" s="592"/>
      <c r="N34" s="592"/>
      <c r="O34" s="617" t="s">
        <v>6</v>
      </c>
      <c r="P34" s="623">
        <v>3</v>
      </c>
      <c r="Q34" s="617" t="s">
        <v>3446</v>
      </c>
      <c r="R34" s="592">
        <v>2023</v>
      </c>
      <c r="S34" s="617" t="s">
        <v>3455</v>
      </c>
      <c r="T34" s="598" t="s">
        <v>3456</v>
      </c>
      <c r="U34" s="598" t="s">
        <v>3457</v>
      </c>
      <c r="V34" s="603" t="s">
        <v>3458</v>
      </c>
      <c r="W34" s="617">
        <v>1</v>
      </c>
      <c r="X34" s="603" t="s">
        <v>3459</v>
      </c>
      <c r="Y34" s="603" t="s">
        <v>3460</v>
      </c>
      <c r="Z34" s="627">
        <v>1</v>
      </c>
      <c r="AA34" s="603" t="s">
        <v>3461</v>
      </c>
      <c r="AB34" s="603">
        <v>45275</v>
      </c>
      <c r="AC34" s="603">
        <v>45471</v>
      </c>
      <c r="AD34" s="603"/>
      <c r="AE34" s="603"/>
      <c r="AF34" s="603"/>
      <c r="AG34" s="605">
        <v>0</v>
      </c>
      <c r="AH34" s="605">
        <v>0</v>
      </c>
      <c r="AI34" s="605">
        <v>0</v>
      </c>
      <c r="AJ34" s="605">
        <v>0</v>
      </c>
      <c r="AK34" s="644">
        <v>0</v>
      </c>
      <c r="AL34" s="645" t="s">
        <v>48</v>
      </c>
      <c r="AM34" s="605"/>
      <c r="AN34" s="651">
        <v>45400</v>
      </c>
      <c r="AO34" s="651" t="s">
        <v>3725</v>
      </c>
      <c r="AP34" s="651" t="s">
        <v>3726</v>
      </c>
      <c r="AQ34" s="651" t="s">
        <v>3677</v>
      </c>
      <c r="AR34" s="642">
        <v>1</v>
      </c>
      <c r="AS34" s="651" t="s">
        <v>3727</v>
      </c>
      <c r="AT34" s="645">
        <v>142</v>
      </c>
      <c r="AU34" s="651" t="s">
        <v>267</v>
      </c>
      <c r="AV34" s="640">
        <v>45410</v>
      </c>
      <c r="AW34" s="645" t="s">
        <v>3779</v>
      </c>
      <c r="AX34" s="645" t="s">
        <v>1512</v>
      </c>
      <c r="AY34" s="645" t="s">
        <v>3780</v>
      </c>
      <c r="AZ34" s="642">
        <v>1</v>
      </c>
      <c r="BA34" s="645" t="s">
        <v>49</v>
      </c>
    </row>
    <row r="35" spans="1:53" ht="409.6" thickBot="1" x14ac:dyDescent="0.3">
      <c r="A35" s="592" t="s">
        <v>3462</v>
      </c>
      <c r="B35" s="617" t="s">
        <v>2832</v>
      </c>
      <c r="C35" s="618" t="s">
        <v>2834</v>
      </c>
      <c r="D35" s="618" t="s">
        <v>2604</v>
      </c>
      <c r="E35" s="598"/>
      <c r="F35" s="617" t="s">
        <v>2832</v>
      </c>
      <c r="G35" s="617" t="s">
        <v>2833</v>
      </c>
      <c r="H35" s="618" t="s">
        <v>2834</v>
      </c>
      <c r="I35" s="618" t="s">
        <v>2604</v>
      </c>
      <c r="J35" s="618" t="s">
        <v>3090</v>
      </c>
      <c r="K35" s="618" t="s">
        <v>2666</v>
      </c>
      <c r="L35" s="592"/>
      <c r="M35" s="592"/>
      <c r="N35" s="592"/>
      <c r="O35" s="617" t="s">
        <v>6</v>
      </c>
      <c r="P35" s="623">
        <v>4</v>
      </c>
      <c r="Q35" s="617" t="s">
        <v>3446</v>
      </c>
      <c r="R35" s="592">
        <v>2023</v>
      </c>
      <c r="S35" s="617" t="s">
        <v>3463</v>
      </c>
      <c r="T35" s="598" t="s">
        <v>3464</v>
      </c>
      <c r="U35" s="598" t="s">
        <v>3465</v>
      </c>
      <c r="V35" s="603" t="s">
        <v>3466</v>
      </c>
      <c r="W35" s="617">
        <v>1</v>
      </c>
      <c r="X35" s="603" t="s">
        <v>3467</v>
      </c>
      <c r="Y35" s="603" t="s">
        <v>3468</v>
      </c>
      <c r="Z35" s="627">
        <v>1</v>
      </c>
      <c r="AA35" s="603" t="s">
        <v>3469</v>
      </c>
      <c r="AB35" s="603">
        <v>45275</v>
      </c>
      <c r="AC35" s="603">
        <v>45471</v>
      </c>
      <c r="AD35" s="603"/>
      <c r="AE35" s="603"/>
      <c r="AF35" s="603"/>
      <c r="AG35" s="605">
        <v>0</v>
      </c>
      <c r="AH35" s="605">
        <v>0</v>
      </c>
      <c r="AI35" s="605">
        <v>0</v>
      </c>
      <c r="AJ35" s="605">
        <v>0</v>
      </c>
      <c r="AK35" s="644">
        <v>0</v>
      </c>
      <c r="AL35" s="645" t="s">
        <v>48</v>
      </c>
      <c r="AM35" s="605"/>
      <c r="AN35" s="651">
        <v>0</v>
      </c>
      <c r="AO35" s="651">
        <v>0</v>
      </c>
      <c r="AP35" s="651">
        <v>0</v>
      </c>
      <c r="AQ35" s="651">
        <v>0</v>
      </c>
      <c r="AR35" s="651">
        <v>0</v>
      </c>
      <c r="AS35" s="651">
        <v>0</v>
      </c>
      <c r="AT35" s="645">
        <v>142</v>
      </c>
      <c r="AU35" s="651" t="s">
        <v>267</v>
      </c>
      <c r="AV35" s="640">
        <v>45415</v>
      </c>
      <c r="AW35" s="645" t="s">
        <v>3755</v>
      </c>
      <c r="AX35" s="603" t="s">
        <v>3469</v>
      </c>
      <c r="AY35" s="645" t="s">
        <v>3215</v>
      </c>
      <c r="AZ35" s="642">
        <v>0</v>
      </c>
      <c r="BA35" s="645" t="s">
        <v>48</v>
      </c>
    </row>
    <row r="36" spans="1:53" ht="409.6" thickBot="1" x14ac:dyDescent="0.3">
      <c r="A36" s="592" t="s">
        <v>3470</v>
      </c>
      <c r="B36" s="617" t="s">
        <v>2832</v>
      </c>
      <c r="C36" s="618" t="s">
        <v>2834</v>
      </c>
      <c r="D36" s="618" t="s">
        <v>2604</v>
      </c>
      <c r="E36" s="598"/>
      <c r="F36" s="617" t="s">
        <v>2832</v>
      </c>
      <c r="G36" s="617" t="s">
        <v>2833</v>
      </c>
      <c r="H36" s="618" t="s">
        <v>2834</v>
      </c>
      <c r="I36" s="618" t="s">
        <v>2604</v>
      </c>
      <c r="J36" s="618" t="s">
        <v>3090</v>
      </c>
      <c r="K36" s="618" t="s">
        <v>2666</v>
      </c>
      <c r="L36" s="592"/>
      <c r="M36" s="592"/>
      <c r="N36" s="592"/>
      <c r="O36" s="617" t="s">
        <v>6</v>
      </c>
      <c r="P36" s="623">
        <v>5</v>
      </c>
      <c r="Q36" s="617" t="s">
        <v>3446</v>
      </c>
      <c r="R36" s="592">
        <v>2023</v>
      </c>
      <c r="S36" s="617" t="s">
        <v>3471</v>
      </c>
      <c r="T36" s="598" t="s">
        <v>3472</v>
      </c>
      <c r="U36" s="598" t="s">
        <v>3473</v>
      </c>
      <c r="V36" s="603" t="s">
        <v>3474</v>
      </c>
      <c r="W36" s="617">
        <v>1</v>
      </c>
      <c r="X36" s="603" t="s">
        <v>3475</v>
      </c>
      <c r="Y36" s="603" t="s">
        <v>3476</v>
      </c>
      <c r="Z36" s="627">
        <v>1</v>
      </c>
      <c r="AA36" s="603" t="s">
        <v>3477</v>
      </c>
      <c r="AB36" s="603">
        <v>45275</v>
      </c>
      <c r="AC36" s="603">
        <v>45471</v>
      </c>
      <c r="AD36" s="603"/>
      <c r="AE36" s="603"/>
      <c r="AF36" s="603"/>
      <c r="AG36" s="605">
        <v>0</v>
      </c>
      <c r="AH36" s="605">
        <v>0</v>
      </c>
      <c r="AI36" s="605">
        <v>0</v>
      </c>
      <c r="AJ36" s="605">
        <v>0</v>
      </c>
      <c r="AK36" s="644">
        <v>0</v>
      </c>
      <c r="AL36" s="645" t="s">
        <v>48</v>
      </c>
      <c r="AM36" s="605"/>
      <c r="AN36" s="651">
        <v>0</v>
      </c>
      <c r="AO36" s="651">
        <v>0</v>
      </c>
      <c r="AP36" s="651">
        <v>0</v>
      </c>
      <c r="AQ36" s="651">
        <v>0</v>
      </c>
      <c r="AR36" s="651">
        <v>0</v>
      </c>
      <c r="AS36" s="651">
        <v>0</v>
      </c>
      <c r="AT36" s="645">
        <v>142</v>
      </c>
      <c r="AU36" s="651" t="s">
        <v>267</v>
      </c>
      <c r="AV36" s="640">
        <v>45415</v>
      </c>
      <c r="AW36" s="645" t="s">
        <v>3755</v>
      </c>
      <c r="AX36" s="603" t="s">
        <v>3477</v>
      </c>
      <c r="AY36" s="645" t="s">
        <v>3215</v>
      </c>
      <c r="AZ36" s="642">
        <v>0</v>
      </c>
      <c r="BA36" s="645" t="s">
        <v>48</v>
      </c>
    </row>
    <row r="37" spans="1:53" ht="409.6" thickBot="1" x14ac:dyDescent="0.3">
      <c r="A37" s="592" t="s">
        <v>3478</v>
      </c>
      <c r="B37" s="617" t="s">
        <v>2832</v>
      </c>
      <c r="C37" s="618" t="s">
        <v>2834</v>
      </c>
      <c r="D37" s="618" t="s">
        <v>2604</v>
      </c>
      <c r="E37" s="598"/>
      <c r="F37" s="617" t="s">
        <v>2832</v>
      </c>
      <c r="G37" s="617" t="s">
        <v>2833</v>
      </c>
      <c r="H37" s="618" t="s">
        <v>2834</v>
      </c>
      <c r="I37" s="618" t="s">
        <v>2604</v>
      </c>
      <c r="J37" s="618" t="s">
        <v>3090</v>
      </c>
      <c r="K37" s="618" t="s">
        <v>2666</v>
      </c>
      <c r="L37" s="592"/>
      <c r="M37" s="592"/>
      <c r="N37" s="592"/>
      <c r="O37" s="617" t="s">
        <v>6</v>
      </c>
      <c r="P37" s="623">
        <v>5</v>
      </c>
      <c r="Q37" s="617" t="s">
        <v>3446</v>
      </c>
      <c r="R37" s="592">
        <v>2023</v>
      </c>
      <c r="S37" s="617" t="s">
        <v>3471</v>
      </c>
      <c r="T37" s="598" t="s">
        <v>3472</v>
      </c>
      <c r="U37" s="598" t="s">
        <v>3479</v>
      </c>
      <c r="V37" s="603" t="s">
        <v>3480</v>
      </c>
      <c r="W37" s="617">
        <v>2</v>
      </c>
      <c r="X37" s="603" t="s">
        <v>3481</v>
      </c>
      <c r="Y37" s="603" t="s">
        <v>3482</v>
      </c>
      <c r="Z37" s="627">
        <v>1</v>
      </c>
      <c r="AA37" s="603" t="s">
        <v>3483</v>
      </c>
      <c r="AB37" s="603">
        <v>45275</v>
      </c>
      <c r="AC37" s="603">
        <v>45289</v>
      </c>
      <c r="AD37" s="603"/>
      <c r="AE37" s="603"/>
      <c r="AF37" s="603"/>
      <c r="AG37" s="640">
        <v>45310</v>
      </c>
      <c r="AH37" s="605" t="s">
        <v>2866</v>
      </c>
      <c r="AI37" s="605" t="s">
        <v>2898</v>
      </c>
      <c r="AJ37" s="605" t="s">
        <v>2841</v>
      </c>
      <c r="AK37" s="644">
        <v>0</v>
      </c>
      <c r="AL37" s="645" t="s">
        <v>198</v>
      </c>
      <c r="AM37" s="605"/>
      <c r="AN37" s="651">
        <v>0</v>
      </c>
      <c r="AO37" s="651">
        <v>0</v>
      </c>
      <c r="AP37" s="651">
        <v>0</v>
      </c>
      <c r="AQ37" s="651">
        <v>0</v>
      </c>
      <c r="AR37" s="651">
        <v>0</v>
      </c>
      <c r="AS37" s="651">
        <v>0</v>
      </c>
      <c r="AT37" s="645">
        <v>-40</v>
      </c>
      <c r="AU37" s="651" t="s">
        <v>198</v>
      </c>
      <c r="AV37" s="640">
        <v>45415</v>
      </c>
      <c r="AW37" s="645" t="s">
        <v>3755</v>
      </c>
      <c r="AX37" s="603" t="s">
        <v>3483</v>
      </c>
      <c r="AY37" s="645" t="s">
        <v>3215</v>
      </c>
      <c r="AZ37" s="642">
        <v>0</v>
      </c>
      <c r="BA37" s="645" t="s">
        <v>198</v>
      </c>
    </row>
    <row r="38" spans="1:53" ht="409.6" thickBot="1" x14ac:dyDescent="0.3">
      <c r="A38" s="592" t="s">
        <v>3492</v>
      </c>
      <c r="B38" s="617" t="s">
        <v>2832</v>
      </c>
      <c r="C38" s="618" t="s">
        <v>2834</v>
      </c>
      <c r="D38" s="618" t="s">
        <v>2604</v>
      </c>
      <c r="E38" s="598"/>
      <c r="F38" s="617" t="s">
        <v>2832</v>
      </c>
      <c r="G38" s="617" t="s">
        <v>2833</v>
      </c>
      <c r="H38" s="618" t="s">
        <v>2834</v>
      </c>
      <c r="I38" s="618" t="s">
        <v>2604</v>
      </c>
      <c r="J38" s="618" t="s">
        <v>3090</v>
      </c>
      <c r="K38" s="618" t="s">
        <v>2666</v>
      </c>
      <c r="L38" s="592"/>
      <c r="M38" s="592"/>
      <c r="N38" s="592"/>
      <c r="O38" s="617" t="s">
        <v>6</v>
      </c>
      <c r="P38" s="623">
        <v>7</v>
      </c>
      <c r="Q38" s="617" t="s">
        <v>3446</v>
      </c>
      <c r="R38" s="592">
        <v>2023</v>
      </c>
      <c r="S38" s="617" t="s">
        <v>3493</v>
      </c>
      <c r="T38" s="598" t="s">
        <v>3494</v>
      </c>
      <c r="U38" s="598" t="s">
        <v>3495</v>
      </c>
      <c r="V38" s="603" t="s">
        <v>3496</v>
      </c>
      <c r="W38" s="617">
        <v>1</v>
      </c>
      <c r="X38" s="603" t="s">
        <v>3467</v>
      </c>
      <c r="Y38" s="603" t="s">
        <v>3468</v>
      </c>
      <c r="Z38" s="627">
        <v>1</v>
      </c>
      <c r="AA38" s="603" t="s">
        <v>3469</v>
      </c>
      <c r="AB38" s="603">
        <v>45275</v>
      </c>
      <c r="AC38" s="603">
        <v>45471</v>
      </c>
      <c r="AD38" s="603"/>
      <c r="AE38" s="603"/>
      <c r="AF38" s="603"/>
      <c r="AG38" s="605">
        <v>0</v>
      </c>
      <c r="AH38" s="605">
        <v>0</v>
      </c>
      <c r="AI38" s="605">
        <v>0</v>
      </c>
      <c r="AJ38" s="605">
        <v>0</v>
      </c>
      <c r="AK38" s="644">
        <v>0</v>
      </c>
      <c r="AL38" s="645" t="s">
        <v>48</v>
      </c>
      <c r="AM38" s="605"/>
      <c r="AN38" s="651">
        <v>0</v>
      </c>
      <c r="AO38" s="651">
        <v>0</v>
      </c>
      <c r="AP38" s="651">
        <v>0</v>
      </c>
      <c r="AQ38" s="651">
        <v>0</v>
      </c>
      <c r="AR38" s="651">
        <v>0</v>
      </c>
      <c r="AS38" s="651">
        <v>0</v>
      </c>
      <c r="AT38" s="645">
        <v>142</v>
      </c>
      <c r="AU38" s="651" t="s">
        <v>267</v>
      </c>
      <c r="AV38" s="640">
        <v>45415</v>
      </c>
      <c r="AW38" s="645" t="s">
        <v>3755</v>
      </c>
      <c r="AX38" s="603" t="s">
        <v>3469</v>
      </c>
      <c r="AY38" s="645" t="s">
        <v>3215</v>
      </c>
      <c r="AZ38" s="642">
        <v>0</v>
      </c>
      <c r="BA38" s="645" t="s">
        <v>48</v>
      </c>
    </row>
    <row r="39" spans="1:53" ht="409.6" thickBot="1" x14ac:dyDescent="0.3">
      <c r="A39" s="592" t="s">
        <v>3497</v>
      </c>
      <c r="B39" s="617" t="s">
        <v>2832</v>
      </c>
      <c r="C39" s="618" t="s">
        <v>2834</v>
      </c>
      <c r="D39" s="618" t="s">
        <v>2604</v>
      </c>
      <c r="E39" s="598"/>
      <c r="F39" s="617" t="s">
        <v>2832</v>
      </c>
      <c r="G39" s="617" t="s">
        <v>2833</v>
      </c>
      <c r="H39" s="618" t="s">
        <v>2834</v>
      </c>
      <c r="I39" s="618" t="s">
        <v>2604</v>
      </c>
      <c r="J39" s="618" t="s">
        <v>3090</v>
      </c>
      <c r="K39" s="618" t="s">
        <v>2666</v>
      </c>
      <c r="L39" s="592"/>
      <c r="M39" s="592"/>
      <c r="N39" s="592"/>
      <c r="O39" s="617" t="s">
        <v>6</v>
      </c>
      <c r="P39" s="623">
        <v>9</v>
      </c>
      <c r="Q39" s="617" t="s">
        <v>3446</v>
      </c>
      <c r="R39" s="592">
        <v>2023</v>
      </c>
      <c r="S39" s="617" t="s">
        <v>3498</v>
      </c>
      <c r="T39" s="598" t="s">
        <v>3499</v>
      </c>
      <c r="U39" s="598" t="s">
        <v>3500</v>
      </c>
      <c r="V39" s="603" t="s">
        <v>3501</v>
      </c>
      <c r="W39" s="617">
        <v>1</v>
      </c>
      <c r="X39" s="603" t="s">
        <v>3502</v>
      </c>
      <c r="Y39" s="603" t="s">
        <v>3503</v>
      </c>
      <c r="Z39" s="627">
        <v>1</v>
      </c>
      <c r="AA39" s="603" t="s">
        <v>3504</v>
      </c>
      <c r="AB39" s="603">
        <v>45275</v>
      </c>
      <c r="AC39" s="603">
        <v>45471</v>
      </c>
      <c r="AD39" s="603"/>
      <c r="AE39" s="603"/>
      <c r="AF39" s="603"/>
      <c r="AG39" s="605">
        <v>0</v>
      </c>
      <c r="AH39" s="605">
        <v>0</v>
      </c>
      <c r="AI39" s="605">
        <v>0</v>
      </c>
      <c r="AJ39" s="605">
        <v>0</v>
      </c>
      <c r="AK39" s="644">
        <v>0</v>
      </c>
      <c r="AL39" s="645" t="s">
        <v>48</v>
      </c>
      <c r="AM39" s="605"/>
      <c r="AN39" s="651">
        <v>0</v>
      </c>
      <c r="AO39" s="651">
        <v>0</v>
      </c>
      <c r="AP39" s="651">
        <v>0</v>
      </c>
      <c r="AQ39" s="651">
        <v>0</v>
      </c>
      <c r="AR39" s="651">
        <v>0</v>
      </c>
      <c r="AS39" s="651">
        <v>0</v>
      </c>
      <c r="AT39" s="645">
        <v>142</v>
      </c>
      <c r="AU39" s="651" t="s">
        <v>267</v>
      </c>
      <c r="AV39" s="640">
        <v>45415</v>
      </c>
      <c r="AW39" s="645" t="s">
        <v>3755</v>
      </c>
      <c r="AX39" s="603" t="s">
        <v>3504</v>
      </c>
      <c r="AY39" s="645" t="s">
        <v>3215</v>
      </c>
      <c r="AZ39" s="642">
        <v>0</v>
      </c>
      <c r="BA39" s="645" t="s">
        <v>48</v>
      </c>
    </row>
    <row r="40" spans="1:53" ht="409.6" thickBot="1" x14ac:dyDescent="0.3">
      <c r="A40" s="592" t="s">
        <v>3505</v>
      </c>
      <c r="B40" s="617" t="s">
        <v>2832</v>
      </c>
      <c r="C40" s="618" t="s">
        <v>2834</v>
      </c>
      <c r="D40" s="618" t="s">
        <v>2604</v>
      </c>
      <c r="E40" s="598"/>
      <c r="F40" s="617" t="s">
        <v>2832</v>
      </c>
      <c r="G40" s="617" t="s">
        <v>2833</v>
      </c>
      <c r="H40" s="618" t="s">
        <v>2834</v>
      </c>
      <c r="I40" s="618" t="s">
        <v>2604</v>
      </c>
      <c r="J40" s="618" t="s">
        <v>3090</v>
      </c>
      <c r="K40" s="618" t="s">
        <v>2666</v>
      </c>
      <c r="L40" s="592"/>
      <c r="M40" s="592"/>
      <c r="N40" s="592"/>
      <c r="O40" s="617" t="s">
        <v>6</v>
      </c>
      <c r="P40" s="623">
        <v>10</v>
      </c>
      <c r="Q40" s="617" t="s">
        <v>3446</v>
      </c>
      <c r="R40" s="592">
        <v>2023</v>
      </c>
      <c r="S40" s="617" t="s">
        <v>3506</v>
      </c>
      <c r="T40" s="598" t="s">
        <v>3507</v>
      </c>
      <c r="U40" s="598" t="s">
        <v>3508</v>
      </c>
      <c r="V40" s="603" t="s">
        <v>3509</v>
      </c>
      <c r="W40" s="617">
        <v>1</v>
      </c>
      <c r="X40" s="603" t="s">
        <v>3510</v>
      </c>
      <c r="Y40" s="603" t="s">
        <v>3511</v>
      </c>
      <c r="Z40" s="627">
        <v>1</v>
      </c>
      <c r="AA40" s="603" t="s">
        <v>3512</v>
      </c>
      <c r="AB40" s="603">
        <v>45275</v>
      </c>
      <c r="AC40" s="603">
        <v>45471</v>
      </c>
      <c r="AD40" s="603"/>
      <c r="AE40" s="603"/>
      <c r="AF40" s="603"/>
      <c r="AG40" s="605">
        <v>0</v>
      </c>
      <c r="AH40" s="605">
        <v>0</v>
      </c>
      <c r="AI40" s="605">
        <v>0</v>
      </c>
      <c r="AJ40" s="605">
        <v>0</v>
      </c>
      <c r="AK40" s="644">
        <v>0</v>
      </c>
      <c r="AL40" s="645" t="s">
        <v>48</v>
      </c>
      <c r="AM40" s="605"/>
      <c r="AN40" s="651">
        <v>0</v>
      </c>
      <c r="AO40" s="651">
        <v>0</v>
      </c>
      <c r="AP40" s="651">
        <v>0</v>
      </c>
      <c r="AQ40" s="651">
        <v>0</v>
      </c>
      <c r="AR40" s="651">
        <v>0</v>
      </c>
      <c r="AS40" s="651">
        <v>0</v>
      </c>
      <c r="AT40" s="645">
        <v>142</v>
      </c>
      <c r="AU40" s="651" t="s">
        <v>267</v>
      </c>
      <c r="AV40" s="640">
        <v>45415</v>
      </c>
      <c r="AW40" s="645" t="s">
        <v>3755</v>
      </c>
      <c r="AX40" s="603" t="s">
        <v>3512</v>
      </c>
      <c r="AY40" s="645" t="s">
        <v>3215</v>
      </c>
      <c r="AZ40" s="642">
        <v>0</v>
      </c>
      <c r="BA40" s="645" t="s">
        <v>48</v>
      </c>
    </row>
    <row r="41" spans="1:53" ht="409.6" thickBot="1" x14ac:dyDescent="0.3">
      <c r="A41" s="592" t="s">
        <v>3513</v>
      </c>
      <c r="B41" s="617" t="s">
        <v>2832</v>
      </c>
      <c r="C41" s="618" t="s">
        <v>2834</v>
      </c>
      <c r="D41" s="618" t="s">
        <v>2604</v>
      </c>
      <c r="E41" s="598"/>
      <c r="F41" s="617" t="s">
        <v>2832</v>
      </c>
      <c r="G41" s="617" t="s">
        <v>2833</v>
      </c>
      <c r="H41" s="618" t="s">
        <v>2834</v>
      </c>
      <c r="I41" s="618" t="s">
        <v>2604</v>
      </c>
      <c r="J41" s="618" t="s">
        <v>3090</v>
      </c>
      <c r="K41" s="618" t="s">
        <v>2666</v>
      </c>
      <c r="L41" s="592"/>
      <c r="M41" s="592"/>
      <c r="N41" s="592"/>
      <c r="O41" s="617" t="s">
        <v>6</v>
      </c>
      <c r="P41" s="623">
        <v>11</v>
      </c>
      <c r="Q41" s="617" t="s">
        <v>3446</v>
      </c>
      <c r="R41" s="592">
        <v>2023</v>
      </c>
      <c r="S41" s="617" t="s">
        <v>3514</v>
      </c>
      <c r="T41" s="598" t="s">
        <v>3515</v>
      </c>
      <c r="U41" s="598" t="s">
        <v>3516</v>
      </c>
      <c r="V41" s="603" t="s">
        <v>3517</v>
      </c>
      <c r="W41" s="617">
        <v>1</v>
      </c>
      <c r="X41" s="603" t="s">
        <v>3136</v>
      </c>
      <c r="Y41" s="603" t="s">
        <v>3518</v>
      </c>
      <c r="Z41" s="627">
        <v>1</v>
      </c>
      <c r="AA41" s="603" t="s">
        <v>3519</v>
      </c>
      <c r="AB41" s="603">
        <v>45275</v>
      </c>
      <c r="AC41" s="603">
        <v>45471</v>
      </c>
      <c r="AD41" s="603"/>
      <c r="AE41" s="603"/>
      <c r="AF41" s="603"/>
      <c r="AG41" s="605">
        <v>0</v>
      </c>
      <c r="AH41" s="605">
        <v>0</v>
      </c>
      <c r="AI41" s="605">
        <v>0</v>
      </c>
      <c r="AJ41" s="605">
        <v>0</v>
      </c>
      <c r="AK41" s="644">
        <v>0</v>
      </c>
      <c r="AL41" s="645" t="s">
        <v>48</v>
      </c>
      <c r="AM41" s="605"/>
      <c r="AN41" s="651">
        <v>0</v>
      </c>
      <c r="AO41" s="651">
        <v>0</v>
      </c>
      <c r="AP41" s="651">
        <v>0</v>
      </c>
      <c r="AQ41" s="651">
        <v>0</v>
      </c>
      <c r="AR41" s="651">
        <v>0</v>
      </c>
      <c r="AS41" s="651">
        <v>0</v>
      </c>
      <c r="AT41" s="645">
        <v>142</v>
      </c>
      <c r="AU41" s="651" t="s">
        <v>267</v>
      </c>
      <c r="AV41" s="640">
        <v>45415</v>
      </c>
      <c r="AW41" s="645" t="s">
        <v>3755</v>
      </c>
      <c r="AX41" s="603" t="s">
        <v>3519</v>
      </c>
      <c r="AY41" s="645" t="s">
        <v>3215</v>
      </c>
      <c r="AZ41" s="642">
        <v>0</v>
      </c>
      <c r="BA41" s="645" t="s">
        <v>48</v>
      </c>
    </row>
    <row r="42" spans="1:53" ht="409.6" thickBot="1" x14ac:dyDescent="0.3">
      <c r="A42" s="592" t="s">
        <v>3520</v>
      </c>
      <c r="B42" s="630" t="s">
        <v>2602</v>
      </c>
      <c r="C42" s="631" t="s">
        <v>2834</v>
      </c>
      <c r="D42" s="631" t="s">
        <v>2604</v>
      </c>
      <c r="E42" s="598"/>
      <c r="F42" s="630" t="s">
        <v>2602</v>
      </c>
      <c r="G42" s="630" t="s">
        <v>3521</v>
      </c>
      <c r="H42" s="631" t="s">
        <v>2834</v>
      </c>
      <c r="I42" s="631" t="s">
        <v>2604</v>
      </c>
      <c r="J42" s="631" t="s">
        <v>3522</v>
      </c>
      <c r="K42" s="631" t="s">
        <v>2606</v>
      </c>
      <c r="L42" s="592"/>
      <c r="M42" s="592"/>
      <c r="N42" s="592"/>
      <c r="O42" s="630" t="s">
        <v>6</v>
      </c>
      <c r="P42" s="623">
        <v>1</v>
      </c>
      <c r="Q42" s="592" t="s">
        <v>3523</v>
      </c>
      <c r="R42" s="592">
        <v>2023</v>
      </c>
      <c r="S42" s="630" t="s">
        <v>3524</v>
      </c>
      <c r="T42" s="598" t="s">
        <v>3525</v>
      </c>
      <c r="U42" s="598" t="s">
        <v>3526</v>
      </c>
      <c r="V42" s="603" t="s">
        <v>3527</v>
      </c>
      <c r="W42" s="632">
        <v>1</v>
      </c>
      <c r="X42" s="603" t="s">
        <v>3528</v>
      </c>
      <c r="Y42" s="603" t="s">
        <v>3529</v>
      </c>
      <c r="Z42" s="627">
        <v>1</v>
      </c>
      <c r="AA42" s="627" t="s">
        <v>3528</v>
      </c>
      <c r="AB42" s="603">
        <v>45306</v>
      </c>
      <c r="AC42" s="603">
        <v>45380</v>
      </c>
      <c r="AD42" s="603"/>
      <c r="AE42" s="604"/>
      <c r="AF42" s="604"/>
      <c r="AG42" s="605">
        <v>0</v>
      </c>
      <c r="AH42" s="605">
        <v>0</v>
      </c>
      <c r="AI42" s="605">
        <v>0</v>
      </c>
      <c r="AJ42" s="605">
        <v>0</v>
      </c>
      <c r="AK42" s="644">
        <v>0</v>
      </c>
      <c r="AL42" s="645" t="s">
        <v>48</v>
      </c>
      <c r="AM42" s="605"/>
      <c r="AN42" s="640">
        <v>45400</v>
      </c>
      <c r="AO42" s="651" t="s">
        <v>3730</v>
      </c>
      <c r="AP42" s="651" t="s">
        <v>3731</v>
      </c>
      <c r="AQ42" s="651" t="s">
        <v>3677</v>
      </c>
      <c r="AR42" s="642">
        <v>1</v>
      </c>
      <c r="AS42" s="651" t="s">
        <v>3732</v>
      </c>
      <c r="AT42" s="645">
        <v>51</v>
      </c>
      <c r="AU42" s="651" t="s">
        <v>267</v>
      </c>
      <c r="AV42" s="640">
        <v>45411</v>
      </c>
      <c r="AW42" s="645" t="s">
        <v>5461</v>
      </c>
      <c r="AX42" s="645" t="s">
        <v>1512</v>
      </c>
      <c r="AY42" s="645" t="s">
        <v>3782</v>
      </c>
      <c r="AZ42" s="642">
        <v>1</v>
      </c>
      <c r="BA42" s="645" t="s">
        <v>49</v>
      </c>
    </row>
    <row r="43" spans="1:53" ht="409.6" thickBot="1" x14ac:dyDescent="0.3">
      <c r="A43" s="592" t="s">
        <v>3530</v>
      </c>
      <c r="B43" s="617" t="s">
        <v>2602</v>
      </c>
      <c r="C43" s="618" t="s">
        <v>2834</v>
      </c>
      <c r="D43" s="618" t="s">
        <v>2604</v>
      </c>
      <c r="E43" s="598"/>
      <c r="F43" s="617" t="s">
        <v>2602</v>
      </c>
      <c r="G43" s="617" t="s">
        <v>3521</v>
      </c>
      <c r="H43" s="618" t="s">
        <v>2834</v>
      </c>
      <c r="I43" s="618" t="s">
        <v>2604</v>
      </c>
      <c r="J43" s="618" t="s">
        <v>3522</v>
      </c>
      <c r="K43" s="618" t="s">
        <v>2606</v>
      </c>
      <c r="L43" s="592"/>
      <c r="M43" s="592"/>
      <c r="N43" s="592"/>
      <c r="O43" s="617" t="s">
        <v>6</v>
      </c>
      <c r="P43" s="623">
        <v>2</v>
      </c>
      <c r="Q43" s="592" t="s">
        <v>3523</v>
      </c>
      <c r="R43" s="592">
        <v>2023</v>
      </c>
      <c r="S43" s="617" t="s">
        <v>3531</v>
      </c>
      <c r="T43" s="598" t="s">
        <v>3532</v>
      </c>
      <c r="U43" s="598" t="s">
        <v>3533</v>
      </c>
      <c r="V43" s="603" t="s">
        <v>3534</v>
      </c>
      <c r="W43" s="628">
        <v>1</v>
      </c>
      <c r="X43" s="603" t="s">
        <v>3535</v>
      </c>
      <c r="Y43" s="603" t="s">
        <v>3536</v>
      </c>
      <c r="Z43" s="627">
        <v>1</v>
      </c>
      <c r="AA43" s="627" t="s">
        <v>3537</v>
      </c>
      <c r="AB43" s="603">
        <v>45275</v>
      </c>
      <c r="AC43" s="603">
        <v>45458</v>
      </c>
      <c r="AD43" s="603"/>
      <c r="AE43" s="604"/>
      <c r="AF43" s="604"/>
      <c r="AG43" s="605">
        <v>0</v>
      </c>
      <c r="AH43" s="605">
        <v>0</v>
      </c>
      <c r="AI43" s="605">
        <v>0</v>
      </c>
      <c r="AJ43" s="605">
        <v>0</v>
      </c>
      <c r="AK43" s="644">
        <v>0</v>
      </c>
      <c r="AL43" s="645" t="s">
        <v>48</v>
      </c>
      <c r="AM43" s="605"/>
      <c r="AN43" s="651">
        <v>0</v>
      </c>
      <c r="AO43" s="651">
        <v>0</v>
      </c>
      <c r="AP43" s="651">
        <v>0</v>
      </c>
      <c r="AQ43" s="651">
        <v>0</v>
      </c>
      <c r="AR43" s="651">
        <v>0</v>
      </c>
      <c r="AS43" s="651">
        <v>0</v>
      </c>
      <c r="AT43" s="645">
        <v>129</v>
      </c>
      <c r="AU43" s="651" t="s">
        <v>267</v>
      </c>
      <c r="AV43" s="640">
        <v>45415</v>
      </c>
      <c r="AW43" s="645" t="s">
        <v>3755</v>
      </c>
      <c r="AX43" s="667" t="s">
        <v>3537</v>
      </c>
      <c r="AY43" s="645" t="s">
        <v>3215</v>
      </c>
      <c r="AZ43" s="642">
        <v>0</v>
      </c>
      <c r="BA43" s="645" t="s">
        <v>48</v>
      </c>
    </row>
    <row r="44" spans="1:53" ht="409.6" thickBot="1" x14ac:dyDescent="0.3">
      <c r="A44" s="592" t="s">
        <v>3538</v>
      </c>
      <c r="B44" s="617" t="s">
        <v>2602</v>
      </c>
      <c r="C44" s="618" t="s">
        <v>2834</v>
      </c>
      <c r="D44" s="618" t="s">
        <v>2604</v>
      </c>
      <c r="E44" s="598"/>
      <c r="F44" s="617" t="s">
        <v>2602</v>
      </c>
      <c r="G44" s="617" t="s">
        <v>3521</v>
      </c>
      <c r="H44" s="618" t="s">
        <v>2834</v>
      </c>
      <c r="I44" s="618" t="s">
        <v>2604</v>
      </c>
      <c r="J44" s="618" t="s">
        <v>3522</v>
      </c>
      <c r="K44" s="618" t="s">
        <v>2606</v>
      </c>
      <c r="L44" s="592"/>
      <c r="M44" s="592"/>
      <c r="N44" s="592"/>
      <c r="O44" s="617" t="s">
        <v>6</v>
      </c>
      <c r="P44" s="623">
        <v>3</v>
      </c>
      <c r="Q44" s="592" t="s">
        <v>3523</v>
      </c>
      <c r="R44" s="592">
        <v>2023</v>
      </c>
      <c r="S44" s="617" t="s">
        <v>3539</v>
      </c>
      <c r="T44" s="598" t="s">
        <v>3540</v>
      </c>
      <c r="U44" s="598" t="s">
        <v>3541</v>
      </c>
      <c r="V44" s="603" t="s">
        <v>3542</v>
      </c>
      <c r="W44" s="628">
        <v>1</v>
      </c>
      <c r="X44" s="603" t="s">
        <v>3543</v>
      </c>
      <c r="Y44" s="603" t="s">
        <v>3544</v>
      </c>
      <c r="Z44" s="627">
        <v>1</v>
      </c>
      <c r="AA44" s="627" t="s">
        <v>3545</v>
      </c>
      <c r="AB44" s="603">
        <v>45275</v>
      </c>
      <c r="AC44" s="603">
        <v>45472</v>
      </c>
      <c r="AD44" s="603"/>
      <c r="AE44" s="604"/>
      <c r="AF44" s="604"/>
      <c r="AG44" s="605">
        <v>0</v>
      </c>
      <c r="AH44" s="605">
        <v>0</v>
      </c>
      <c r="AI44" s="605">
        <v>0</v>
      </c>
      <c r="AJ44" s="605">
        <v>0</v>
      </c>
      <c r="AK44" s="644">
        <v>0</v>
      </c>
      <c r="AL44" s="645" t="s">
        <v>48</v>
      </c>
      <c r="AM44" s="605"/>
      <c r="AN44" s="651">
        <v>0</v>
      </c>
      <c r="AO44" s="651">
        <v>0</v>
      </c>
      <c r="AP44" s="651">
        <v>0</v>
      </c>
      <c r="AQ44" s="651">
        <v>0</v>
      </c>
      <c r="AR44" s="651">
        <v>0</v>
      </c>
      <c r="AS44" s="651">
        <v>0</v>
      </c>
      <c r="AT44" s="645">
        <v>143</v>
      </c>
      <c r="AU44" s="651" t="s">
        <v>267</v>
      </c>
      <c r="AV44" s="640">
        <v>45415</v>
      </c>
      <c r="AW44" s="645" t="s">
        <v>3755</v>
      </c>
      <c r="AX44" s="667" t="s">
        <v>3545</v>
      </c>
      <c r="AY44" s="645" t="s">
        <v>3215</v>
      </c>
      <c r="AZ44" s="642">
        <v>0</v>
      </c>
      <c r="BA44" s="645" t="s">
        <v>48</v>
      </c>
    </row>
    <row r="45" spans="1:53" ht="409.6" thickBot="1" x14ac:dyDescent="0.3">
      <c r="A45" s="592" t="s">
        <v>3546</v>
      </c>
      <c r="B45" s="617" t="s">
        <v>2602</v>
      </c>
      <c r="C45" s="618" t="s">
        <v>2834</v>
      </c>
      <c r="D45" s="618" t="s">
        <v>2604</v>
      </c>
      <c r="E45" s="598"/>
      <c r="F45" s="617" t="s">
        <v>2602</v>
      </c>
      <c r="G45" s="617" t="s">
        <v>3521</v>
      </c>
      <c r="H45" s="618" t="s">
        <v>2834</v>
      </c>
      <c r="I45" s="618" t="s">
        <v>2604</v>
      </c>
      <c r="J45" s="618" t="s">
        <v>3522</v>
      </c>
      <c r="K45" s="618" t="s">
        <v>2606</v>
      </c>
      <c r="L45" s="592"/>
      <c r="M45" s="592"/>
      <c r="N45" s="592"/>
      <c r="O45" s="617" t="s">
        <v>6</v>
      </c>
      <c r="P45" s="623">
        <v>4</v>
      </c>
      <c r="Q45" s="592" t="s">
        <v>3523</v>
      </c>
      <c r="R45" s="592">
        <v>2023</v>
      </c>
      <c r="S45" s="617" t="s">
        <v>3547</v>
      </c>
      <c r="T45" s="598" t="s">
        <v>3548</v>
      </c>
      <c r="U45" s="598" t="s">
        <v>3549</v>
      </c>
      <c r="V45" s="603" t="s">
        <v>3550</v>
      </c>
      <c r="W45" s="628">
        <v>1</v>
      </c>
      <c r="X45" s="603" t="s">
        <v>3551</v>
      </c>
      <c r="Y45" s="603" t="s">
        <v>3552</v>
      </c>
      <c r="Z45" s="627">
        <v>1</v>
      </c>
      <c r="AA45" s="627" t="s">
        <v>3553</v>
      </c>
      <c r="AB45" s="603">
        <v>45275</v>
      </c>
      <c r="AC45" s="603">
        <v>45442</v>
      </c>
      <c r="AD45" s="603"/>
      <c r="AE45" s="604"/>
      <c r="AF45" s="604"/>
      <c r="AG45" s="605">
        <v>0</v>
      </c>
      <c r="AH45" s="605">
        <v>0</v>
      </c>
      <c r="AI45" s="605">
        <v>0</v>
      </c>
      <c r="AJ45" s="605">
        <v>0</v>
      </c>
      <c r="AK45" s="644">
        <v>0</v>
      </c>
      <c r="AL45" s="645" t="s">
        <v>48</v>
      </c>
      <c r="AM45" s="605"/>
      <c r="AN45" s="651">
        <v>0</v>
      </c>
      <c r="AO45" s="651">
        <v>0</v>
      </c>
      <c r="AP45" s="651">
        <v>0</v>
      </c>
      <c r="AQ45" s="651">
        <v>0</v>
      </c>
      <c r="AR45" s="651">
        <v>0</v>
      </c>
      <c r="AS45" s="651">
        <v>0</v>
      </c>
      <c r="AT45" s="645">
        <v>113</v>
      </c>
      <c r="AU45" s="651" t="s">
        <v>267</v>
      </c>
      <c r="AV45" s="640">
        <v>45415</v>
      </c>
      <c r="AW45" s="645" t="s">
        <v>3755</v>
      </c>
      <c r="AX45" s="667" t="s">
        <v>3553</v>
      </c>
      <c r="AY45" s="645" t="s">
        <v>3215</v>
      </c>
      <c r="AZ45" s="642">
        <v>0</v>
      </c>
      <c r="BA45" s="645" t="s">
        <v>48</v>
      </c>
    </row>
    <row r="46" spans="1:53" ht="409.6" thickBot="1" x14ac:dyDescent="0.3">
      <c r="A46" s="592" t="s">
        <v>3554</v>
      </c>
      <c r="B46" s="617" t="s">
        <v>2602</v>
      </c>
      <c r="C46" s="618" t="s">
        <v>2834</v>
      </c>
      <c r="D46" s="618" t="s">
        <v>2604</v>
      </c>
      <c r="E46" s="598"/>
      <c r="F46" s="617" t="s">
        <v>2602</v>
      </c>
      <c r="G46" s="617" t="s">
        <v>3521</v>
      </c>
      <c r="H46" s="618" t="s">
        <v>2834</v>
      </c>
      <c r="I46" s="618" t="s">
        <v>2604</v>
      </c>
      <c r="J46" s="618" t="s">
        <v>3522</v>
      </c>
      <c r="K46" s="618" t="s">
        <v>2606</v>
      </c>
      <c r="L46" s="592"/>
      <c r="M46" s="592"/>
      <c r="N46" s="592"/>
      <c r="O46" s="617" t="s">
        <v>6</v>
      </c>
      <c r="P46" s="623">
        <v>5</v>
      </c>
      <c r="Q46" s="592" t="s">
        <v>3523</v>
      </c>
      <c r="R46" s="592">
        <v>2023</v>
      </c>
      <c r="S46" s="617" t="s">
        <v>3555</v>
      </c>
      <c r="T46" s="598" t="s">
        <v>3556</v>
      </c>
      <c r="U46" s="598" t="s">
        <v>3557</v>
      </c>
      <c r="V46" s="603" t="s">
        <v>3558</v>
      </c>
      <c r="W46" s="628">
        <v>1</v>
      </c>
      <c r="X46" s="603" t="s">
        <v>3559</v>
      </c>
      <c r="Y46" s="603" t="s">
        <v>3560</v>
      </c>
      <c r="Z46" s="627">
        <v>1</v>
      </c>
      <c r="AA46" s="627" t="s">
        <v>3561</v>
      </c>
      <c r="AB46" s="603">
        <v>45275</v>
      </c>
      <c r="AC46" s="603">
        <v>45380</v>
      </c>
      <c r="AD46" s="603"/>
      <c r="AE46" s="604"/>
      <c r="AF46" s="604"/>
      <c r="AG46" s="640">
        <v>44945</v>
      </c>
      <c r="AH46" s="605" t="s">
        <v>3562</v>
      </c>
      <c r="AI46" s="605" t="s">
        <v>3563</v>
      </c>
      <c r="AJ46" s="605" t="s">
        <v>2938</v>
      </c>
      <c r="AK46" s="644">
        <v>0</v>
      </c>
      <c r="AL46" s="645" t="s">
        <v>48</v>
      </c>
      <c r="AM46" s="605"/>
      <c r="AN46" s="640">
        <v>45400</v>
      </c>
      <c r="AO46" s="651" t="s">
        <v>3733</v>
      </c>
      <c r="AP46" s="651" t="s">
        <v>3734</v>
      </c>
      <c r="AQ46" s="651" t="s">
        <v>3677</v>
      </c>
      <c r="AR46" s="642">
        <v>1</v>
      </c>
      <c r="AS46" s="651" t="s">
        <v>3735</v>
      </c>
      <c r="AT46" s="645">
        <v>51</v>
      </c>
      <c r="AU46" s="651" t="s">
        <v>267</v>
      </c>
      <c r="AV46" s="640">
        <v>45411</v>
      </c>
      <c r="AW46" s="645" t="s">
        <v>3783</v>
      </c>
      <c r="AX46" s="645" t="s">
        <v>1512</v>
      </c>
      <c r="AY46" s="645" t="s">
        <v>3782</v>
      </c>
      <c r="AZ46" s="642">
        <v>1</v>
      </c>
      <c r="BA46" s="645" t="s">
        <v>49</v>
      </c>
    </row>
    <row r="47" spans="1:53" ht="409.6" thickBot="1" x14ac:dyDescent="0.3">
      <c r="A47" s="592" t="s">
        <v>3564</v>
      </c>
      <c r="B47" s="617" t="s">
        <v>2602</v>
      </c>
      <c r="C47" s="618" t="s">
        <v>2834</v>
      </c>
      <c r="D47" s="618" t="s">
        <v>2604</v>
      </c>
      <c r="E47" s="598"/>
      <c r="F47" s="617" t="s">
        <v>2602</v>
      </c>
      <c r="G47" s="617" t="s">
        <v>3521</v>
      </c>
      <c r="H47" s="618" t="s">
        <v>2834</v>
      </c>
      <c r="I47" s="618" t="s">
        <v>2604</v>
      </c>
      <c r="J47" s="618" t="s">
        <v>3522</v>
      </c>
      <c r="K47" s="618" t="s">
        <v>2606</v>
      </c>
      <c r="L47" s="592"/>
      <c r="M47" s="592"/>
      <c r="N47" s="592"/>
      <c r="O47" s="617" t="s">
        <v>6</v>
      </c>
      <c r="P47" s="623">
        <v>6</v>
      </c>
      <c r="Q47" s="592" t="s">
        <v>3523</v>
      </c>
      <c r="R47" s="592">
        <v>2023</v>
      </c>
      <c r="S47" s="617" t="s">
        <v>3565</v>
      </c>
      <c r="T47" s="598" t="s">
        <v>3566</v>
      </c>
      <c r="U47" s="598" t="s">
        <v>3567</v>
      </c>
      <c r="V47" s="603" t="s">
        <v>3568</v>
      </c>
      <c r="W47" s="628">
        <v>1</v>
      </c>
      <c r="X47" s="603" t="s">
        <v>3569</v>
      </c>
      <c r="Y47" s="603" t="s">
        <v>3570</v>
      </c>
      <c r="Z47" s="627">
        <v>1</v>
      </c>
      <c r="AA47" s="627" t="s">
        <v>3571</v>
      </c>
      <c r="AB47" s="603">
        <v>45275</v>
      </c>
      <c r="AC47" s="603">
        <v>45472</v>
      </c>
      <c r="AD47" s="603"/>
      <c r="AE47" s="604"/>
      <c r="AF47" s="604"/>
      <c r="AG47" s="605">
        <v>0</v>
      </c>
      <c r="AH47" s="605">
        <v>0</v>
      </c>
      <c r="AI47" s="605">
        <v>0</v>
      </c>
      <c r="AJ47" s="605">
        <v>0</v>
      </c>
      <c r="AK47" s="644">
        <v>0</v>
      </c>
      <c r="AL47" s="645" t="s">
        <v>48</v>
      </c>
      <c r="AM47" s="605"/>
      <c r="AN47" s="651">
        <v>0</v>
      </c>
      <c r="AO47" s="651">
        <v>0</v>
      </c>
      <c r="AP47" s="651">
        <v>0</v>
      </c>
      <c r="AQ47" s="651">
        <v>0</v>
      </c>
      <c r="AR47" s="651">
        <v>0</v>
      </c>
      <c r="AS47" s="651">
        <v>0</v>
      </c>
      <c r="AT47" s="645">
        <v>143</v>
      </c>
      <c r="AU47" s="651" t="s">
        <v>267</v>
      </c>
      <c r="AV47" s="640">
        <v>45415</v>
      </c>
      <c r="AW47" s="645" t="s">
        <v>3755</v>
      </c>
      <c r="AX47" s="667" t="s">
        <v>3571</v>
      </c>
      <c r="AY47" s="645" t="s">
        <v>3215</v>
      </c>
      <c r="AZ47" s="642">
        <v>0</v>
      </c>
      <c r="BA47" s="645" t="s">
        <v>48</v>
      </c>
    </row>
    <row r="48" spans="1:53" ht="409.6" thickBot="1" x14ac:dyDescent="0.3">
      <c r="A48" s="592" t="s">
        <v>3572</v>
      </c>
      <c r="B48" s="617" t="s">
        <v>2602</v>
      </c>
      <c r="C48" s="618" t="s">
        <v>2834</v>
      </c>
      <c r="D48" s="618" t="s">
        <v>2604</v>
      </c>
      <c r="E48" s="598"/>
      <c r="F48" s="617" t="s">
        <v>2602</v>
      </c>
      <c r="G48" s="617" t="s">
        <v>3521</v>
      </c>
      <c r="H48" s="618" t="s">
        <v>2834</v>
      </c>
      <c r="I48" s="618" t="s">
        <v>2604</v>
      </c>
      <c r="J48" s="618" t="s">
        <v>3522</v>
      </c>
      <c r="K48" s="618" t="s">
        <v>2606</v>
      </c>
      <c r="L48" s="592"/>
      <c r="M48" s="592"/>
      <c r="N48" s="592"/>
      <c r="O48" s="617" t="s">
        <v>6</v>
      </c>
      <c r="P48" s="623">
        <v>7</v>
      </c>
      <c r="Q48" s="592" t="s">
        <v>3523</v>
      </c>
      <c r="R48" s="592">
        <v>2023</v>
      </c>
      <c r="S48" s="617" t="s">
        <v>3573</v>
      </c>
      <c r="T48" s="598" t="s">
        <v>3574</v>
      </c>
      <c r="U48" s="598" t="s">
        <v>3575</v>
      </c>
      <c r="V48" s="603" t="s">
        <v>3576</v>
      </c>
      <c r="W48" s="628">
        <v>1</v>
      </c>
      <c r="X48" s="603" t="s">
        <v>3577</v>
      </c>
      <c r="Y48" s="603" t="s">
        <v>3578</v>
      </c>
      <c r="Z48" s="627">
        <v>1</v>
      </c>
      <c r="AA48" s="627" t="s">
        <v>3579</v>
      </c>
      <c r="AB48" s="603">
        <v>45275</v>
      </c>
      <c r="AC48" s="603">
        <v>45366</v>
      </c>
      <c r="AD48" s="603"/>
      <c r="AE48" s="604"/>
      <c r="AF48" s="604"/>
      <c r="AG48" s="605">
        <v>0</v>
      </c>
      <c r="AH48" s="605">
        <v>0</v>
      </c>
      <c r="AI48" s="605">
        <v>0</v>
      </c>
      <c r="AJ48" s="605">
        <v>0</v>
      </c>
      <c r="AK48" s="644">
        <v>0</v>
      </c>
      <c r="AL48" s="645" t="s">
        <v>48</v>
      </c>
      <c r="AM48" s="605"/>
      <c r="AN48" s="640">
        <v>45400</v>
      </c>
      <c r="AO48" s="651" t="s">
        <v>3736</v>
      </c>
      <c r="AP48" s="651" t="s">
        <v>3737</v>
      </c>
      <c r="AQ48" s="651" t="s">
        <v>3677</v>
      </c>
      <c r="AR48" s="642">
        <v>1</v>
      </c>
      <c r="AS48" s="651" t="s">
        <v>3738</v>
      </c>
      <c r="AT48" s="645">
        <v>37</v>
      </c>
      <c r="AU48" s="651" t="s">
        <v>267</v>
      </c>
      <c r="AV48" s="640">
        <v>45411</v>
      </c>
      <c r="AW48" s="645" t="s">
        <v>3784</v>
      </c>
      <c r="AX48" s="645" t="s">
        <v>1512</v>
      </c>
      <c r="AY48" s="645" t="s">
        <v>3782</v>
      </c>
      <c r="AZ48" s="642">
        <v>1</v>
      </c>
      <c r="BA48" s="645" t="s">
        <v>49</v>
      </c>
    </row>
    <row r="49" spans="1:53" ht="409.6" thickBot="1" x14ac:dyDescent="0.3">
      <c r="A49" s="592" t="s">
        <v>3580</v>
      </c>
      <c r="B49" s="617" t="s">
        <v>2602</v>
      </c>
      <c r="C49" s="618" t="s">
        <v>2834</v>
      </c>
      <c r="D49" s="618" t="s">
        <v>2604</v>
      </c>
      <c r="E49" s="598"/>
      <c r="F49" s="617" t="s">
        <v>2602</v>
      </c>
      <c r="G49" s="617" t="s">
        <v>3521</v>
      </c>
      <c r="H49" s="618" t="s">
        <v>2834</v>
      </c>
      <c r="I49" s="618" t="s">
        <v>2604</v>
      </c>
      <c r="J49" s="618" t="s">
        <v>3522</v>
      </c>
      <c r="K49" s="618" t="s">
        <v>2606</v>
      </c>
      <c r="L49" s="592"/>
      <c r="M49" s="592"/>
      <c r="N49" s="592"/>
      <c r="O49" s="617" t="s">
        <v>6</v>
      </c>
      <c r="P49" s="623">
        <v>8</v>
      </c>
      <c r="Q49" s="592" t="s">
        <v>3523</v>
      </c>
      <c r="R49" s="592">
        <v>2023</v>
      </c>
      <c r="S49" s="617" t="s">
        <v>3581</v>
      </c>
      <c r="T49" s="598" t="s">
        <v>3582</v>
      </c>
      <c r="U49" s="598" t="s">
        <v>3583</v>
      </c>
      <c r="V49" s="603" t="s">
        <v>3584</v>
      </c>
      <c r="W49" s="628">
        <v>1</v>
      </c>
      <c r="X49" s="603" t="s">
        <v>3585</v>
      </c>
      <c r="Y49" s="603" t="s">
        <v>3586</v>
      </c>
      <c r="Z49" s="627">
        <v>1</v>
      </c>
      <c r="AA49" s="627" t="s">
        <v>3587</v>
      </c>
      <c r="AB49" s="603">
        <v>45275</v>
      </c>
      <c r="AC49" s="603">
        <v>45411</v>
      </c>
      <c r="AD49" s="603"/>
      <c r="AE49" s="604"/>
      <c r="AF49" s="604"/>
      <c r="AG49" s="605">
        <v>0</v>
      </c>
      <c r="AH49" s="605">
        <v>0</v>
      </c>
      <c r="AI49" s="605">
        <v>0</v>
      </c>
      <c r="AJ49" s="605">
        <v>0</v>
      </c>
      <c r="AK49" s="644">
        <v>0</v>
      </c>
      <c r="AL49" s="645" t="s">
        <v>48</v>
      </c>
      <c r="AM49" s="605"/>
      <c r="AN49" s="651">
        <v>0</v>
      </c>
      <c r="AO49" s="651">
        <v>0</v>
      </c>
      <c r="AP49" s="651">
        <v>0</v>
      </c>
      <c r="AQ49" s="651">
        <v>0</v>
      </c>
      <c r="AR49" s="651">
        <v>0</v>
      </c>
      <c r="AS49" s="651">
        <v>0</v>
      </c>
      <c r="AT49" s="645">
        <v>82</v>
      </c>
      <c r="AU49" s="651" t="s">
        <v>267</v>
      </c>
      <c r="AV49" s="640">
        <v>45415</v>
      </c>
      <c r="AW49" s="645" t="s">
        <v>3755</v>
      </c>
      <c r="AX49" s="667" t="s">
        <v>3587</v>
      </c>
      <c r="AY49" s="645" t="s">
        <v>3215</v>
      </c>
      <c r="AZ49" s="642">
        <v>0</v>
      </c>
      <c r="BA49" s="645" t="s">
        <v>48</v>
      </c>
    </row>
    <row r="50" spans="1:53" ht="409.6" thickBot="1" x14ac:dyDescent="0.3">
      <c r="A50" s="592" t="s">
        <v>3588</v>
      </c>
      <c r="B50" s="617" t="s">
        <v>2602</v>
      </c>
      <c r="C50" s="618" t="s">
        <v>2834</v>
      </c>
      <c r="D50" s="618" t="s">
        <v>2604</v>
      </c>
      <c r="E50" s="598"/>
      <c r="F50" s="617" t="s">
        <v>2602</v>
      </c>
      <c r="G50" s="617" t="s">
        <v>3521</v>
      </c>
      <c r="H50" s="618" t="s">
        <v>2834</v>
      </c>
      <c r="I50" s="618" t="s">
        <v>2604</v>
      </c>
      <c r="J50" s="618" t="s">
        <v>3522</v>
      </c>
      <c r="K50" s="618" t="s">
        <v>2606</v>
      </c>
      <c r="L50" s="592"/>
      <c r="M50" s="592"/>
      <c r="N50" s="592"/>
      <c r="O50" s="617" t="s">
        <v>6</v>
      </c>
      <c r="P50" s="623">
        <v>8</v>
      </c>
      <c r="Q50" s="592" t="s">
        <v>3523</v>
      </c>
      <c r="R50" s="592">
        <v>2023</v>
      </c>
      <c r="S50" s="617" t="s">
        <v>3581</v>
      </c>
      <c r="T50" s="598" t="s">
        <v>3582</v>
      </c>
      <c r="U50" s="598" t="s">
        <v>3583</v>
      </c>
      <c r="V50" s="603" t="s">
        <v>3589</v>
      </c>
      <c r="W50" s="628">
        <v>2</v>
      </c>
      <c r="X50" s="603" t="s">
        <v>3590</v>
      </c>
      <c r="Y50" s="603" t="s">
        <v>3591</v>
      </c>
      <c r="Z50" s="627">
        <v>1</v>
      </c>
      <c r="AA50" s="627" t="s">
        <v>3592</v>
      </c>
      <c r="AB50" s="603">
        <v>45275</v>
      </c>
      <c r="AC50" s="603">
        <v>45564</v>
      </c>
      <c r="AD50" s="603"/>
      <c r="AE50" s="604"/>
      <c r="AF50" s="604"/>
      <c r="AG50" s="605">
        <v>0</v>
      </c>
      <c r="AH50" s="605">
        <v>0</v>
      </c>
      <c r="AI50" s="605">
        <v>0</v>
      </c>
      <c r="AJ50" s="605">
        <v>0</v>
      </c>
      <c r="AK50" s="644">
        <v>0</v>
      </c>
      <c r="AL50" s="645" t="s">
        <v>48</v>
      </c>
      <c r="AM50" s="605"/>
      <c r="AN50" s="651">
        <v>0</v>
      </c>
      <c r="AO50" s="651">
        <v>0</v>
      </c>
      <c r="AP50" s="651">
        <v>0</v>
      </c>
      <c r="AQ50" s="651">
        <v>0</v>
      </c>
      <c r="AR50" s="651">
        <v>0</v>
      </c>
      <c r="AS50" s="651">
        <v>0</v>
      </c>
      <c r="AT50" s="645">
        <v>235</v>
      </c>
      <c r="AU50" s="651" t="s">
        <v>267</v>
      </c>
      <c r="AV50" s="640">
        <v>45415</v>
      </c>
      <c r="AW50" s="645" t="s">
        <v>3755</v>
      </c>
      <c r="AX50" s="667" t="s">
        <v>3592</v>
      </c>
      <c r="AY50" s="645" t="s">
        <v>3215</v>
      </c>
      <c r="AZ50" s="642">
        <v>0</v>
      </c>
      <c r="BA50" s="645" t="s">
        <v>48</v>
      </c>
    </row>
    <row r="51" spans="1:53" ht="409.6" thickBot="1" x14ac:dyDescent="0.3">
      <c r="A51" s="592" t="s">
        <v>3593</v>
      </c>
      <c r="B51" s="617" t="s">
        <v>2602</v>
      </c>
      <c r="C51" s="618" t="s">
        <v>2834</v>
      </c>
      <c r="D51" s="618" t="s">
        <v>2604</v>
      </c>
      <c r="E51" s="598"/>
      <c r="F51" s="617" t="s">
        <v>2602</v>
      </c>
      <c r="G51" s="617" t="s">
        <v>3521</v>
      </c>
      <c r="H51" s="618" t="s">
        <v>2834</v>
      </c>
      <c r="I51" s="618" t="s">
        <v>2604</v>
      </c>
      <c r="J51" s="618" t="s">
        <v>3522</v>
      </c>
      <c r="K51" s="618" t="s">
        <v>2606</v>
      </c>
      <c r="L51" s="592"/>
      <c r="M51" s="592"/>
      <c r="N51" s="592"/>
      <c r="O51" s="617" t="s">
        <v>6</v>
      </c>
      <c r="P51" s="623">
        <v>9</v>
      </c>
      <c r="Q51" s="592" t="s">
        <v>3523</v>
      </c>
      <c r="R51" s="592">
        <v>2023</v>
      </c>
      <c r="S51" s="617" t="s">
        <v>3594</v>
      </c>
      <c r="T51" s="598" t="s">
        <v>3595</v>
      </c>
      <c r="U51" s="598" t="s">
        <v>3596</v>
      </c>
      <c r="V51" s="603" t="s">
        <v>3597</v>
      </c>
      <c r="W51" s="628">
        <v>1</v>
      </c>
      <c r="X51" s="603" t="s">
        <v>3598</v>
      </c>
      <c r="Y51" s="603" t="s">
        <v>3599</v>
      </c>
      <c r="Z51" s="627">
        <v>1</v>
      </c>
      <c r="AA51" s="627" t="s">
        <v>3600</v>
      </c>
      <c r="AB51" s="603">
        <v>45275</v>
      </c>
      <c r="AC51" s="603">
        <v>45472</v>
      </c>
      <c r="AD51" s="603"/>
      <c r="AE51" s="604"/>
      <c r="AF51" s="604"/>
      <c r="AG51" s="605">
        <v>0</v>
      </c>
      <c r="AH51" s="605">
        <v>0</v>
      </c>
      <c r="AI51" s="605">
        <v>0</v>
      </c>
      <c r="AJ51" s="605">
        <v>0</v>
      </c>
      <c r="AK51" s="644">
        <v>0</v>
      </c>
      <c r="AL51" s="645" t="s">
        <v>48</v>
      </c>
      <c r="AM51" s="605"/>
      <c r="AN51" s="651">
        <v>0</v>
      </c>
      <c r="AO51" s="651">
        <v>0</v>
      </c>
      <c r="AP51" s="651">
        <v>0</v>
      </c>
      <c r="AQ51" s="651">
        <v>0</v>
      </c>
      <c r="AR51" s="651">
        <v>0</v>
      </c>
      <c r="AS51" s="651">
        <v>0</v>
      </c>
      <c r="AT51" s="645">
        <v>143</v>
      </c>
      <c r="AU51" s="651" t="s">
        <v>267</v>
      </c>
      <c r="AV51" s="640">
        <v>45415</v>
      </c>
      <c r="AW51" s="645" t="s">
        <v>3755</v>
      </c>
      <c r="AX51" s="667" t="s">
        <v>3600</v>
      </c>
      <c r="AY51" s="645" t="s">
        <v>3215</v>
      </c>
      <c r="AZ51" s="642">
        <v>0</v>
      </c>
      <c r="BA51" s="645" t="s">
        <v>48</v>
      </c>
    </row>
    <row r="52" spans="1:53" ht="409.6" thickBot="1" x14ac:dyDescent="0.3">
      <c r="A52" s="592" t="s">
        <v>3601</v>
      </c>
      <c r="B52" s="617" t="s">
        <v>2602</v>
      </c>
      <c r="C52" s="618" t="s">
        <v>2834</v>
      </c>
      <c r="D52" s="618" t="s">
        <v>2604</v>
      </c>
      <c r="E52" s="598"/>
      <c r="F52" s="617" t="s">
        <v>2602</v>
      </c>
      <c r="G52" s="617" t="s">
        <v>3521</v>
      </c>
      <c r="H52" s="618" t="s">
        <v>2834</v>
      </c>
      <c r="I52" s="618" t="s">
        <v>2604</v>
      </c>
      <c r="J52" s="618" t="s">
        <v>3522</v>
      </c>
      <c r="K52" s="618" t="s">
        <v>2606</v>
      </c>
      <c r="L52" s="592"/>
      <c r="M52" s="592"/>
      <c r="N52" s="592"/>
      <c r="O52" s="617" t="s">
        <v>6</v>
      </c>
      <c r="P52" s="623">
        <v>10</v>
      </c>
      <c r="Q52" s="592" t="s">
        <v>3523</v>
      </c>
      <c r="R52" s="592">
        <v>2023</v>
      </c>
      <c r="S52" s="617" t="s">
        <v>3602</v>
      </c>
      <c r="T52" s="598" t="s">
        <v>3603</v>
      </c>
      <c r="U52" s="598" t="s">
        <v>3604</v>
      </c>
      <c r="V52" s="603" t="s">
        <v>3605</v>
      </c>
      <c r="W52" s="628">
        <v>1</v>
      </c>
      <c r="X52" s="603" t="s">
        <v>3606</v>
      </c>
      <c r="Y52" s="603" t="s">
        <v>3607</v>
      </c>
      <c r="Z52" s="627">
        <v>1</v>
      </c>
      <c r="AA52" s="627" t="s">
        <v>3608</v>
      </c>
      <c r="AB52" s="603">
        <v>45275</v>
      </c>
      <c r="AC52" s="603">
        <v>45381</v>
      </c>
      <c r="AD52" s="603"/>
      <c r="AE52" s="604"/>
      <c r="AF52" s="604"/>
      <c r="AG52" s="605">
        <v>0</v>
      </c>
      <c r="AH52" s="605">
        <v>0</v>
      </c>
      <c r="AI52" s="605">
        <v>0</v>
      </c>
      <c r="AJ52" s="605">
        <v>0</v>
      </c>
      <c r="AK52" s="644">
        <v>0</v>
      </c>
      <c r="AL52" s="645" t="s">
        <v>48</v>
      </c>
      <c r="AM52" s="605"/>
      <c r="AN52" s="640">
        <v>45400</v>
      </c>
      <c r="AO52" s="651" t="s">
        <v>5457</v>
      </c>
      <c r="AP52" s="651" t="s">
        <v>3740</v>
      </c>
      <c r="AQ52" s="651" t="s">
        <v>3677</v>
      </c>
      <c r="AR52" s="642">
        <v>1</v>
      </c>
      <c r="AS52" s="651" t="s">
        <v>3741</v>
      </c>
      <c r="AT52" s="645">
        <v>52</v>
      </c>
      <c r="AU52" s="651" t="s">
        <v>267</v>
      </c>
      <c r="AV52" s="640">
        <v>45411</v>
      </c>
      <c r="AW52" s="645" t="s">
        <v>3785</v>
      </c>
      <c r="AX52" s="645" t="s">
        <v>1512</v>
      </c>
      <c r="AY52" s="645" t="s">
        <v>3782</v>
      </c>
      <c r="AZ52" s="642">
        <v>1</v>
      </c>
      <c r="BA52" s="645" t="s">
        <v>49</v>
      </c>
    </row>
    <row r="53" spans="1:53" ht="409.6" thickBot="1" x14ac:dyDescent="0.3">
      <c r="A53" s="592" t="s">
        <v>3609</v>
      </c>
      <c r="B53" s="617" t="s">
        <v>2602</v>
      </c>
      <c r="C53" s="618" t="s">
        <v>2834</v>
      </c>
      <c r="D53" s="618" t="s">
        <v>2604</v>
      </c>
      <c r="E53" s="598"/>
      <c r="F53" s="617" t="s">
        <v>2602</v>
      </c>
      <c r="G53" s="617" t="s">
        <v>3521</v>
      </c>
      <c r="H53" s="618" t="s">
        <v>2834</v>
      </c>
      <c r="I53" s="618" t="s">
        <v>2604</v>
      </c>
      <c r="J53" s="618" t="s">
        <v>3522</v>
      </c>
      <c r="K53" s="618" t="s">
        <v>2606</v>
      </c>
      <c r="L53" s="592"/>
      <c r="M53" s="592"/>
      <c r="N53" s="592"/>
      <c r="O53" s="617" t="s">
        <v>6</v>
      </c>
      <c r="P53" s="623">
        <v>11</v>
      </c>
      <c r="Q53" s="592" t="s">
        <v>3523</v>
      </c>
      <c r="R53" s="592">
        <v>2023</v>
      </c>
      <c r="S53" s="617" t="s">
        <v>3610</v>
      </c>
      <c r="T53" s="598" t="s">
        <v>3611</v>
      </c>
      <c r="U53" s="598" t="s">
        <v>3612</v>
      </c>
      <c r="V53" s="603" t="s">
        <v>3613</v>
      </c>
      <c r="W53" s="628">
        <v>1</v>
      </c>
      <c r="X53" s="603" t="s">
        <v>3614</v>
      </c>
      <c r="Y53" s="603" t="s">
        <v>3615</v>
      </c>
      <c r="Z53" s="627">
        <v>1</v>
      </c>
      <c r="AA53" s="627" t="s">
        <v>3616</v>
      </c>
      <c r="AB53" s="603">
        <v>45275</v>
      </c>
      <c r="AC53" s="603">
        <v>45472</v>
      </c>
      <c r="AD53" s="603"/>
      <c r="AE53" s="604"/>
      <c r="AF53" s="604"/>
      <c r="AG53" s="605">
        <v>0</v>
      </c>
      <c r="AH53" s="605">
        <v>0</v>
      </c>
      <c r="AI53" s="605">
        <v>0</v>
      </c>
      <c r="AJ53" s="605">
        <v>0</v>
      </c>
      <c r="AK53" s="644">
        <v>0</v>
      </c>
      <c r="AL53" s="645" t="s">
        <v>48</v>
      </c>
      <c r="AM53" s="605"/>
      <c r="AN53" s="651">
        <v>0</v>
      </c>
      <c r="AO53" s="651">
        <v>0</v>
      </c>
      <c r="AP53" s="651">
        <v>0</v>
      </c>
      <c r="AQ53" s="651">
        <v>0</v>
      </c>
      <c r="AR53" s="651">
        <v>0</v>
      </c>
      <c r="AS53" s="651">
        <v>0</v>
      </c>
      <c r="AT53" s="645">
        <v>143</v>
      </c>
      <c r="AU53" s="651" t="s">
        <v>267</v>
      </c>
      <c r="AV53" s="640">
        <v>45415</v>
      </c>
      <c r="AW53" s="645" t="s">
        <v>3755</v>
      </c>
      <c r="AX53" s="667" t="s">
        <v>3616</v>
      </c>
      <c r="AY53" s="645" t="s">
        <v>3215</v>
      </c>
      <c r="AZ53" s="642">
        <v>0</v>
      </c>
      <c r="BA53" s="645" t="s">
        <v>48</v>
      </c>
    </row>
    <row r="54" spans="1:53" ht="409.6" thickBot="1" x14ac:dyDescent="0.3">
      <c r="A54" s="592" t="s">
        <v>3617</v>
      </c>
      <c r="B54" s="617" t="s">
        <v>2602</v>
      </c>
      <c r="C54" s="618" t="s">
        <v>2834</v>
      </c>
      <c r="D54" s="618" t="s">
        <v>2604</v>
      </c>
      <c r="E54" s="598"/>
      <c r="F54" s="617" t="s">
        <v>2602</v>
      </c>
      <c r="G54" s="617" t="s">
        <v>3521</v>
      </c>
      <c r="H54" s="618" t="s">
        <v>2834</v>
      </c>
      <c r="I54" s="618" t="s">
        <v>2604</v>
      </c>
      <c r="J54" s="618" t="s">
        <v>3522</v>
      </c>
      <c r="K54" s="618" t="s">
        <v>2606</v>
      </c>
      <c r="L54" s="592"/>
      <c r="M54" s="592"/>
      <c r="N54" s="592"/>
      <c r="O54" s="617" t="s">
        <v>6</v>
      </c>
      <c r="P54" s="623">
        <v>11</v>
      </c>
      <c r="Q54" s="592" t="s">
        <v>3523</v>
      </c>
      <c r="R54" s="592">
        <v>2023</v>
      </c>
      <c r="S54" s="617" t="s">
        <v>3610</v>
      </c>
      <c r="T54" s="598" t="s">
        <v>3611</v>
      </c>
      <c r="U54" s="598" t="s">
        <v>3618</v>
      </c>
      <c r="V54" s="603" t="s">
        <v>3619</v>
      </c>
      <c r="W54" s="628">
        <v>2</v>
      </c>
      <c r="X54" s="603" t="s">
        <v>3620</v>
      </c>
      <c r="Y54" s="603" t="s">
        <v>3621</v>
      </c>
      <c r="Z54" s="627">
        <v>1</v>
      </c>
      <c r="AA54" s="627" t="s">
        <v>3622</v>
      </c>
      <c r="AB54" s="603">
        <v>45275</v>
      </c>
      <c r="AC54" s="603">
        <v>45472</v>
      </c>
      <c r="AD54" s="603"/>
      <c r="AE54" s="604"/>
      <c r="AF54" s="604"/>
      <c r="AG54" s="605">
        <v>0</v>
      </c>
      <c r="AH54" s="605">
        <v>0</v>
      </c>
      <c r="AI54" s="605">
        <v>0</v>
      </c>
      <c r="AJ54" s="605">
        <v>0</v>
      </c>
      <c r="AK54" s="644">
        <v>0</v>
      </c>
      <c r="AL54" s="645" t="s">
        <v>48</v>
      </c>
      <c r="AM54" s="605"/>
      <c r="AN54" s="651">
        <v>0</v>
      </c>
      <c r="AO54" s="651">
        <v>0</v>
      </c>
      <c r="AP54" s="651">
        <v>0</v>
      </c>
      <c r="AQ54" s="651">
        <v>0</v>
      </c>
      <c r="AR54" s="651">
        <v>0</v>
      </c>
      <c r="AS54" s="651">
        <v>0</v>
      </c>
      <c r="AT54" s="645">
        <v>143</v>
      </c>
      <c r="AU54" s="651" t="s">
        <v>267</v>
      </c>
      <c r="AV54" s="640">
        <v>45415</v>
      </c>
      <c r="AW54" s="645" t="s">
        <v>3755</v>
      </c>
      <c r="AX54" s="667" t="s">
        <v>3622</v>
      </c>
      <c r="AY54" s="645" t="s">
        <v>3215</v>
      </c>
      <c r="AZ54" s="642">
        <v>0</v>
      </c>
      <c r="BA54" s="645" t="s">
        <v>48</v>
      </c>
    </row>
    <row r="55" spans="1:53" ht="409.6" thickBot="1" x14ac:dyDescent="0.3">
      <c r="A55" s="592" t="s">
        <v>3631</v>
      </c>
      <c r="B55" s="617" t="s">
        <v>2602</v>
      </c>
      <c r="C55" s="618" t="s">
        <v>2834</v>
      </c>
      <c r="D55" s="618" t="s">
        <v>2604</v>
      </c>
      <c r="E55" s="598"/>
      <c r="F55" s="617" t="s">
        <v>2602</v>
      </c>
      <c r="G55" s="617" t="s">
        <v>3521</v>
      </c>
      <c r="H55" s="618" t="s">
        <v>2834</v>
      </c>
      <c r="I55" s="618" t="s">
        <v>2604</v>
      </c>
      <c r="J55" s="618" t="s">
        <v>3522</v>
      </c>
      <c r="K55" s="618" t="s">
        <v>2606</v>
      </c>
      <c r="L55" s="592"/>
      <c r="M55" s="592"/>
      <c r="N55" s="592"/>
      <c r="O55" s="617" t="s">
        <v>6</v>
      </c>
      <c r="P55" s="623">
        <v>13</v>
      </c>
      <c r="Q55" s="592" t="s">
        <v>3523</v>
      </c>
      <c r="R55" s="592">
        <v>2023</v>
      </c>
      <c r="S55" s="617" t="s">
        <v>3632</v>
      </c>
      <c r="T55" s="598" t="s">
        <v>3633</v>
      </c>
      <c r="U55" s="598" t="s">
        <v>3634</v>
      </c>
      <c r="V55" s="603" t="s">
        <v>3635</v>
      </c>
      <c r="W55" s="628">
        <v>1</v>
      </c>
      <c r="X55" s="603" t="s">
        <v>3636</v>
      </c>
      <c r="Y55" s="603" t="s">
        <v>3637</v>
      </c>
      <c r="Z55" s="627">
        <v>1</v>
      </c>
      <c r="AA55" s="627" t="s">
        <v>3638</v>
      </c>
      <c r="AB55" s="603">
        <v>45275</v>
      </c>
      <c r="AC55" s="603">
        <v>45472</v>
      </c>
      <c r="AD55" s="603"/>
      <c r="AE55" s="604"/>
      <c r="AF55" s="604"/>
      <c r="AG55" s="605">
        <v>0</v>
      </c>
      <c r="AH55" s="605">
        <v>0</v>
      </c>
      <c r="AI55" s="605">
        <v>0</v>
      </c>
      <c r="AJ55" s="605">
        <v>0</v>
      </c>
      <c r="AK55" s="644">
        <v>0</v>
      </c>
      <c r="AL55" s="645" t="s">
        <v>48</v>
      </c>
      <c r="AM55" s="605"/>
      <c r="AN55" s="651">
        <v>0</v>
      </c>
      <c r="AO55" s="651">
        <v>0</v>
      </c>
      <c r="AP55" s="651">
        <v>0</v>
      </c>
      <c r="AQ55" s="651">
        <v>0</v>
      </c>
      <c r="AR55" s="651">
        <v>0</v>
      </c>
      <c r="AS55" s="651">
        <v>0</v>
      </c>
      <c r="AT55" s="645">
        <v>143</v>
      </c>
      <c r="AU55" s="651" t="s">
        <v>267</v>
      </c>
      <c r="AV55" s="640">
        <v>45415</v>
      </c>
      <c r="AW55" s="645" t="s">
        <v>3755</v>
      </c>
      <c r="AX55" s="667" t="s">
        <v>3638</v>
      </c>
      <c r="AY55" s="645" t="s">
        <v>3215</v>
      </c>
      <c r="AZ55" s="642">
        <v>0</v>
      </c>
      <c r="BA55" s="645" t="s">
        <v>48</v>
      </c>
    </row>
    <row r="56" spans="1:53" ht="409.6" thickBot="1" x14ac:dyDescent="0.3">
      <c r="A56" s="597" t="s">
        <v>3644</v>
      </c>
      <c r="B56" s="592" t="s">
        <v>3172</v>
      </c>
      <c r="C56" s="598" t="s">
        <v>2999</v>
      </c>
      <c r="D56" s="592" t="s">
        <v>3000</v>
      </c>
      <c r="E56" s="598"/>
      <c r="F56" s="617" t="s">
        <v>2805</v>
      </c>
      <c r="G56" s="617" t="s">
        <v>2806</v>
      </c>
      <c r="H56" s="618" t="s">
        <v>3143</v>
      </c>
      <c r="I56" s="618" t="s">
        <v>2770</v>
      </c>
      <c r="J56" s="618" t="s">
        <v>3645</v>
      </c>
      <c r="K56" s="618" t="s">
        <v>3646</v>
      </c>
      <c r="L56" s="592"/>
      <c r="M56" s="592"/>
      <c r="N56" s="592"/>
      <c r="O56" s="592" t="s">
        <v>8</v>
      </c>
      <c r="P56" s="623">
        <v>1</v>
      </c>
      <c r="Q56" s="592" t="s">
        <v>3647</v>
      </c>
      <c r="R56" s="592">
        <v>2023</v>
      </c>
      <c r="S56" s="617" t="s">
        <v>3648</v>
      </c>
      <c r="T56" s="598" t="s">
        <v>3649</v>
      </c>
      <c r="U56" s="598" t="s">
        <v>3650</v>
      </c>
      <c r="V56" s="603" t="s">
        <v>3651</v>
      </c>
      <c r="W56" s="628">
        <v>1</v>
      </c>
      <c r="X56" s="603" t="s">
        <v>3076</v>
      </c>
      <c r="Y56" s="603" t="s">
        <v>3652</v>
      </c>
      <c r="Z56" s="603" t="s">
        <v>3653</v>
      </c>
      <c r="AA56" s="603" t="s">
        <v>3654</v>
      </c>
      <c r="AB56" s="603">
        <v>45275</v>
      </c>
      <c r="AC56" s="603">
        <v>45381</v>
      </c>
      <c r="AD56" s="603"/>
      <c r="AE56" s="603"/>
      <c r="AF56" s="601"/>
      <c r="AG56" s="605">
        <v>0</v>
      </c>
      <c r="AH56" s="605">
        <v>0</v>
      </c>
      <c r="AI56" s="605">
        <v>0</v>
      </c>
      <c r="AJ56" s="605">
        <v>0</v>
      </c>
      <c r="AK56" s="644">
        <v>0</v>
      </c>
      <c r="AL56" s="645" t="s">
        <v>48</v>
      </c>
      <c r="AM56" s="605"/>
      <c r="AN56" s="651">
        <v>45401</v>
      </c>
      <c r="AO56" s="651" t="s">
        <v>5458</v>
      </c>
      <c r="AP56" s="651" t="s">
        <v>3746</v>
      </c>
      <c r="AQ56" s="651" t="s">
        <v>3677</v>
      </c>
      <c r="AR56" s="642">
        <v>1</v>
      </c>
      <c r="AS56" s="651" t="s">
        <v>3747</v>
      </c>
      <c r="AT56" s="645">
        <v>52</v>
      </c>
      <c r="AU56" s="651" t="s">
        <v>267</v>
      </c>
      <c r="AV56" s="640">
        <v>45412</v>
      </c>
      <c r="AW56" s="645" t="s">
        <v>3787</v>
      </c>
      <c r="AX56" s="645" t="s">
        <v>1512</v>
      </c>
      <c r="AY56" s="645" t="s">
        <v>3215</v>
      </c>
      <c r="AZ56" s="642">
        <v>1</v>
      </c>
      <c r="BA56" s="645" t="s">
        <v>49</v>
      </c>
    </row>
    <row r="57" spans="1:53" ht="409.6" thickBot="1" x14ac:dyDescent="0.3">
      <c r="A57" s="597" t="s">
        <v>3656</v>
      </c>
      <c r="B57" s="592" t="s">
        <v>3172</v>
      </c>
      <c r="C57" s="598" t="s">
        <v>2999</v>
      </c>
      <c r="D57" s="592" t="s">
        <v>3000</v>
      </c>
      <c r="E57" s="598"/>
      <c r="F57" s="617" t="s">
        <v>2852</v>
      </c>
      <c r="G57" s="617" t="s">
        <v>2853</v>
      </c>
      <c r="H57" s="618" t="s">
        <v>2854</v>
      </c>
      <c r="I57" s="618" t="s">
        <v>2684</v>
      </c>
      <c r="J57" s="618" t="s">
        <v>2685</v>
      </c>
      <c r="K57" s="618" t="s">
        <v>2686</v>
      </c>
      <c r="L57" s="592"/>
      <c r="M57" s="592"/>
      <c r="N57" s="592"/>
      <c r="O57" s="592" t="s">
        <v>8</v>
      </c>
      <c r="P57" s="623">
        <v>2</v>
      </c>
      <c r="Q57" s="592" t="s">
        <v>3647</v>
      </c>
      <c r="R57" s="592">
        <v>2023</v>
      </c>
      <c r="S57" s="617" t="s">
        <v>3657</v>
      </c>
      <c r="T57" s="598" t="s">
        <v>3658</v>
      </c>
      <c r="U57" s="598" t="s">
        <v>3659</v>
      </c>
      <c r="V57" s="603" t="s">
        <v>3660</v>
      </c>
      <c r="W57" s="628">
        <v>1</v>
      </c>
      <c r="X57" s="603" t="s">
        <v>3661</v>
      </c>
      <c r="Y57" s="603" t="s">
        <v>3662</v>
      </c>
      <c r="Z57" s="603" t="s">
        <v>3663</v>
      </c>
      <c r="AA57" s="603" t="s">
        <v>3664</v>
      </c>
      <c r="AB57" s="603">
        <v>45287</v>
      </c>
      <c r="AC57" s="603">
        <v>45412</v>
      </c>
      <c r="AD57" s="603"/>
      <c r="AE57" s="603"/>
      <c r="AF57" s="601"/>
      <c r="AG57" s="605">
        <v>0</v>
      </c>
      <c r="AH57" s="605">
        <v>0</v>
      </c>
      <c r="AI57" s="605">
        <v>0</v>
      </c>
      <c r="AJ57" s="605">
        <v>0</v>
      </c>
      <c r="AK57" s="644">
        <v>0</v>
      </c>
      <c r="AL57" s="647" t="s">
        <v>48</v>
      </c>
      <c r="AM57" s="605"/>
      <c r="AN57" s="651">
        <v>45401</v>
      </c>
      <c r="AO57" s="651" t="s">
        <v>5459</v>
      </c>
      <c r="AP57" s="651" t="s">
        <v>3710</v>
      </c>
      <c r="AQ57" s="651" t="s">
        <v>3749</v>
      </c>
      <c r="AR57" s="642">
        <v>0.05</v>
      </c>
      <c r="AS57" s="651" t="s">
        <v>3750</v>
      </c>
      <c r="AT57" s="645">
        <v>83</v>
      </c>
      <c r="AU57" s="651" t="s">
        <v>267</v>
      </c>
      <c r="AV57" s="640">
        <v>45412</v>
      </c>
      <c r="AW57" s="645" t="s">
        <v>3788</v>
      </c>
      <c r="AX57" s="645" t="s">
        <v>3789</v>
      </c>
      <c r="AY57" s="645" t="s">
        <v>3782</v>
      </c>
      <c r="AZ57" s="642">
        <v>0.05</v>
      </c>
      <c r="BA57" s="645" t="s">
        <v>48</v>
      </c>
    </row>
  </sheetData>
  <protectedRanges>
    <protectedRange sqref="AV2:BA2" name="Rango1"/>
    <protectedRange sqref="AV3:BA5" name="Rango1_1"/>
    <protectedRange sqref="AV6:BA7" name="Rango1_2"/>
    <protectedRange sqref="AV8:BA8" name="Rango1_3"/>
    <protectedRange sqref="AV9:BA10" name="Rango1_4"/>
    <protectedRange sqref="AV11:BA15" name="Rango1_5"/>
    <protectedRange sqref="AV16:BA18" name="Rango1_6"/>
    <protectedRange sqref="AV19:BA19" name="Rango1_7"/>
    <protectedRange sqref="AV20:BA22" name="Rango1_8"/>
    <protectedRange sqref="AV23:BA24" name="Rango1_9"/>
    <protectedRange sqref="AV25:BA25" name="Rango1_10"/>
    <protectedRange sqref="AV26:BA27" name="Rango1_11"/>
    <protectedRange sqref="AV28:BA28" name="Rango1_12"/>
    <protectedRange sqref="AV29:BA37" name="Rango1_13"/>
    <protectedRange sqref="AV38:BA54" name="Rango1_14"/>
    <protectedRange sqref="AV55:BA55" name="Rango1_15"/>
    <protectedRange sqref="AV56:BA57" name="Rango1_16"/>
  </protectedRanges>
  <conditionalFormatting sqref="AL1:AL57">
    <cfRule type="cellIs" dxfId="55" priority="15" operator="equal">
      <formula>"ABIERTO"</formula>
    </cfRule>
    <cfRule type="cellIs" dxfId="54" priority="16" operator="equal">
      <formula>"VENCIDO"</formula>
    </cfRule>
    <cfRule type="cellIs" dxfId="53" priority="17" operator="equal">
      <formula>"CERRADO"</formula>
    </cfRule>
  </conditionalFormatting>
  <conditionalFormatting sqref="AS1 AS10">
    <cfRule type="cellIs" dxfId="52" priority="7" operator="equal">
      <formula>"AVANCE SIGNIFICATIVO"</formula>
    </cfRule>
    <cfRule type="cellIs" dxfId="51" priority="8" operator="equal">
      <formula>"AVANCE MINIMO"</formula>
    </cfRule>
    <cfRule type="cellIs" dxfId="50" priority="9" operator="equal">
      <formula>"CON TIEMPO"</formula>
    </cfRule>
    <cfRule type="cellIs" dxfId="49" priority="12" operator="equal">
      <formula>"VENCIDO"</formula>
    </cfRule>
  </conditionalFormatting>
  <conditionalFormatting sqref="AS1:AU1 AS10:AU10">
    <cfRule type="cellIs" dxfId="48" priority="10" operator="equal">
      <formula>"AVANCE PARCIAL"</formula>
    </cfRule>
    <cfRule type="cellIs" dxfId="47" priority="11" operator="equal">
      <formula>"SIN AVANCE"</formula>
    </cfRule>
    <cfRule type="cellIs" dxfId="46" priority="13" operator="equal">
      <formula>"NO APLICA ACCIÓN"</formula>
    </cfRule>
    <cfRule type="cellIs" dxfId="45" priority="14" operator="equal">
      <formula>"CUMPLIMIENTO TOTAL"</formula>
    </cfRule>
  </conditionalFormatting>
  <conditionalFormatting sqref="AT1:AT57">
    <cfRule type="cellIs" dxfId="44" priority="6" operator="lessThan">
      <formula>0</formula>
    </cfRule>
  </conditionalFormatting>
  <conditionalFormatting sqref="AU1:AU57">
    <cfRule type="cellIs" dxfId="43" priority="4" operator="equal">
      <formula>"CON TIEMPO"</formula>
    </cfRule>
    <cfRule type="cellIs" dxfId="42" priority="5" operator="equal">
      <formula>"VENCIDO"</formula>
    </cfRule>
  </conditionalFormatting>
  <conditionalFormatting sqref="BA1:BA57">
    <cfRule type="cellIs" dxfId="41" priority="1" operator="equal">
      <formula>"ABIERTO"</formula>
    </cfRule>
    <cfRule type="cellIs" dxfId="40" priority="2" operator="equal">
      <formula>"VENCIDO"</formula>
    </cfRule>
    <cfRule type="cellIs" dxfId="39" priority="3" operator="equal">
      <formula>"CERRADO"</formula>
    </cfRule>
  </conditionalFormatting>
  <dataValidations count="7">
    <dataValidation type="textLength" allowBlank="1" showInputMessage="1" showErrorMessage="1" sqref="AH1:AI1 AW1:AX1" xr:uid="{33138095-0ADA-48E9-8484-63C2B9DBD252}">
      <formula1>0</formula1>
      <formula2>150</formula2>
    </dataValidation>
    <dataValidation type="decimal" allowBlank="1" showInputMessage="1" showErrorMessage="1" sqref="AR1" xr:uid="{5B6DB770-DA03-4334-A521-91B089A42B62}">
      <formula1>0</formula1>
      <formula2>1</formula2>
    </dataValidation>
    <dataValidation type="textLength" allowBlank="1" showInputMessage="1" error="Escriba un texto  Maximo 500 Caracteres" promptTitle="Cualquier contenido Maximo 500 Caracteres" sqref="X2:Y2" xr:uid="{70374AAB-1BDD-41EA-A92A-150291131A5C}">
      <formula1>0</formula1>
      <formula2>500</formula2>
    </dataValidation>
    <dataValidation type="textLength" allowBlank="1" showInputMessage="1" showErrorMessage="1" errorTitle="Entrada no válida" error="Escriba un texto  Maximo 20 Caracteres" promptTitle="Cualquier contenido Maximo 20 Caracteres" sqref="P2" xr:uid="{21B46ED3-0C38-4EEB-8771-30C544288DDA}">
      <formula1>0</formula1>
      <formula2>20</formula2>
    </dataValidation>
    <dataValidation type="textLength" allowBlank="1" showInputMessage="1" showErrorMessage="1" sqref="L3:L4 E3 Y33 X34" xr:uid="{4BB6C3AF-FEB2-4BA4-B8BF-E581EA24EBA6}">
      <formula1>1</formula1>
      <formula2>100</formula2>
    </dataValidation>
    <dataValidation type="textLength" allowBlank="1" showInputMessage="1" showErrorMessage="1" sqref="V34:W34 V38:W41" xr:uid="{533BBA7D-8F62-4062-94F3-3C9A3DAF25C2}">
      <formula1>1</formula1>
      <formula2>500</formula2>
    </dataValidation>
    <dataValidation type="textLength" allowBlank="1" showInputMessage="1" showErrorMessage="1" sqref="Y34 X41 X39 Y40" xr:uid="{9D911820-532C-415A-856D-7F6948B3F575}">
      <formula1>1</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FC7B75E-29DF-4DA9-90A9-55F2E7689819}">
          <x14:formula1>
            <xm:f>Hoja1!$C$3:$C$4</xm:f>
          </x14:formula1>
          <xm:sqref>AE2:AF8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F7F9-D289-4737-AE00-36C6545A81D2}">
  <dimension ref="A1:E14"/>
  <sheetViews>
    <sheetView tabSelected="1" workbookViewId="0">
      <selection activeCell="A15" sqref="A15"/>
    </sheetView>
  </sheetViews>
  <sheetFormatPr baseColWidth="10" defaultRowHeight="15" x14ac:dyDescent="0.25"/>
  <cols>
    <col min="1" max="1" width="116.140625" bestFit="1" customWidth="1"/>
    <col min="2" max="2" width="22.42578125" bestFit="1" customWidth="1"/>
    <col min="3" max="3" width="9.42578125" bestFit="1" customWidth="1"/>
    <col min="4" max="4" width="9.140625" bestFit="1" customWidth="1"/>
    <col min="5" max="5" width="12.5703125" bestFit="1" customWidth="1"/>
    <col min="8" max="8" width="26.28515625" customWidth="1"/>
    <col min="10" max="10" width="11.28515625" customWidth="1"/>
    <col min="12" max="12" width="11.5703125" customWidth="1"/>
    <col min="13" max="13" width="14.85546875" customWidth="1"/>
    <col min="14" max="14" width="46.5703125" customWidth="1"/>
    <col min="16" max="16" width="22.5703125" customWidth="1"/>
    <col min="17" max="17" width="43.42578125" customWidth="1"/>
    <col min="18" max="18" width="23.42578125" customWidth="1"/>
    <col min="19" max="19" width="21.7109375" customWidth="1"/>
    <col min="20" max="20" width="46.7109375" customWidth="1"/>
    <col min="23" max="23" width="19.42578125" customWidth="1"/>
    <col min="24" max="24" width="24" customWidth="1"/>
    <col min="25" max="25" width="24.85546875" customWidth="1"/>
    <col min="27" max="27" width="12.28515625" customWidth="1"/>
    <col min="28" max="28" width="14.140625" customWidth="1"/>
    <col min="29" max="29" width="13.42578125" customWidth="1"/>
    <col min="30" max="30" width="29.42578125" customWidth="1"/>
    <col min="31" max="32" width="46.7109375" customWidth="1"/>
    <col min="34" max="34" width="13.5703125" customWidth="1"/>
    <col min="35" max="35" width="33.42578125" customWidth="1"/>
    <col min="37" max="37" width="16.140625" customWidth="1"/>
    <col min="40" max="40" width="23.42578125" customWidth="1"/>
    <col min="41" max="41" width="14.7109375" customWidth="1"/>
    <col min="42" max="42" width="11.42578125" customWidth="1"/>
    <col min="43" max="43" width="34.42578125" customWidth="1"/>
    <col min="44" max="44" width="26.42578125" customWidth="1"/>
    <col min="46" max="46" width="36" customWidth="1"/>
    <col min="47" max="47" width="15.42578125" customWidth="1"/>
    <col min="49" max="49" width="14.5703125" customWidth="1"/>
    <col min="50" max="50" width="34.42578125" customWidth="1"/>
    <col min="51" max="51" width="11.5703125" customWidth="1"/>
    <col min="52" max="52" width="17.140625" customWidth="1"/>
  </cols>
  <sheetData>
    <row r="1" spans="1:5" x14ac:dyDescent="0.25">
      <c r="A1" s="5" t="s">
        <v>117</v>
      </c>
      <c r="B1" t="s">
        <v>57</v>
      </c>
    </row>
    <row r="3" spans="1:5" x14ac:dyDescent="0.25">
      <c r="A3" s="5" t="s">
        <v>5460</v>
      </c>
      <c r="B3" s="5" t="s">
        <v>1</v>
      </c>
    </row>
    <row r="4" spans="1:5" x14ac:dyDescent="0.25">
      <c r="A4" s="5" t="s">
        <v>2</v>
      </c>
      <c r="B4" t="s">
        <v>48</v>
      </c>
      <c r="C4" t="s">
        <v>49</v>
      </c>
      <c r="D4" t="s">
        <v>198</v>
      </c>
      <c r="E4" t="s">
        <v>10</v>
      </c>
    </row>
    <row r="5" spans="1:5" x14ac:dyDescent="0.25">
      <c r="A5" s="6" t="s">
        <v>2852</v>
      </c>
      <c r="B5" s="802">
        <v>1</v>
      </c>
      <c r="C5" s="802"/>
      <c r="D5" s="802"/>
      <c r="E5" s="802">
        <v>1</v>
      </c>
    </row>
    <row r="6" spans="1:5" x14ac:dyDescent="0.25">
      <c r="A6" s="6" t="s">
        <v>2901</v>
      </c>
      <c r="B6" s="802"/>
      <c r="C6" s="802"/>
      <c r="D6" s="802">
        <v>1</v>
      </c>
      <c r="E6" s="802">
        <v>1</v>
      </c>
    </row>
    <row r="7" spans="1:5" x14ac:dyDescent="0.25">
      <c r="A7" s="6" t="s">
        <v>2602</v>
      </c>
      <c r="B7" s="802">
        <v>10</v>
      </c>
      <c r="C7" s="802">
        <v>4</v>
      </c>
      <c r="D7" s="802"/>
      <c r="E7" s="802">
        <v>14</v>
      </c>
    </row>
    <row r="8" spans="1:5" x14ac:dyDescent="0.25">
      <c r="A8" s="6" t="s">
        <v>2832</v>
      </c>
      <c r="B8" s="802">
        <v>7</v>
      </c>
      <c r="C8" s="802">
        <v>1</v>
      </c>
      <c r="D8" s="802">
        <v>4</v>
      </c>
      <c r="E8" s="802">
        <v>12</v>
      </c>
    </row>
    <row r="9" spans="1:5" x14ac:dyDescent="0.25">
      <c r="A9" s="6" t="s">
        <v>2843</v>
      </c>
      <c r="B9" s="802"/>
      <c r="C9" s="802">
        <v>3</v>
      </c>
      <c r="D9" s="802"/>
      <c r="E9" s="802">
        <v>3</v>
      </c>
    </row>
    <row r="10" spans="1:5" x14ac:dyDescent="0.25">
      <c r="A10" s="6" t="s">
        <v>3012</v>
      </c>
      <c r="B10" s="802">
        <v>3</v>
      </c>
      <c r="C10" s="802"/>
      <c r="D10" s="802">
        <v>6</v>
      </c>
      <c r="E10" s="802">
        <v>9</v>
      </c>
    </row>
    <row r="11" spans="1:5" x14ac:dyDescent="0.25">
      <c r="A11" s="6" t="s">
        <v>81</v>
      </c>
      <c r="B11" s="802">
        <v>2</v>
      </c>
      <c r="C11" s="802">
        <v>2</v>
      </c>
      <c r="D11" s="802"/>
      <c r="E11" s="802">
        <v>4</v>
      </c>
    </row>
    <row r="12" spans="1:5" x14ac:dyDescent="0.25">
      <c r="A12" s="6" t="s">
        <v>2805</v>
      </c>
      <c r="B12" s="802"/>
      <c r="C12" s="802">
        <v>2</v>
      </c>
      <c r="D12" s="802">
        <v>3</v>
      </c>
      <c r="E12" s="802">
        <v>5</v>
      </c>
    </row>
    <row r="13" spans="1:5" x14ac:dyDescent="0.25">
      <c r="A13" s="6" t="s">
        <v>10</v>
      </c>
      <c r="B13" s="802">
        <v>23</v>
      </c>
      <c r="C13" s="802">
        <v>12</v>
      </c>
      <c r="D13" s="802">
        <v>14</v>
      </c>
      <c r="E13" s="802">
        <v>49</v>
      </c>
    </row>
    <row r="14" spans="1:5" x14ac:dyDescent="0.25">
      <c r="B14" s="803"/>
      <c r="C14" s="803"/>
      <c r="D14" s="80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00eb085-8d1b-47ab-9f75-c48ad583d8cf">
      <Terms xmlns="http://schemas.microsoft.com/office/infopath/2007/PartnerControls"/>
    </lcf76f155ced4ddcb4097134ff3c332f>
    <TaxCatchAll xmlns="3a419710-061f-4995-8b04-57c8eb5850f2" xsi:nil="true"/>
    <SharedWithUsers xmlns="3a419710-061f-4995-8b04-57c8eb5850f2">
      <UserInfo>
        <DisplayName>Marisol Monsalve Usme</DisplayName>
        <AccountId>39</AccountId>
        <AccountType/>
      </UserInfo>
      <UserInfo>
        <DisplayName>Karen Viviana Rojas Perez</DisplayName>
        <AccountId>13</AccountId>
        <AccountType/>
      </UserInfo>
      <UserInfo>
        <DisplayName>Nelson Enrique Ramirez Yumayasa</DisplayName>
        <AccountId>149</AccountId>
        <AccountType/>
      </UserInfo>
      <UserInfo>
        <DisplayName>Ingrid Beatriz Acosta Velasquez</DisplayName>
        <AccountId>138</AccountId>
        <AccountType/>
      </UserInfo>
      <UserInfo>
        <DisplayName>Claudia Castellanos Lopez</DisplayName>
        <AccountId>273</AccountId>
        <AccountType/>
      </UserInfo>
      <UserInfo>
        <DisplayName>Jennifer Rodriguez Guerrero</DisplayName>
        <AccountId>303</AccountId>
        <AccountType/>
      </UserInfo>
      <UserInfo>
        <DisplayName>Libia Esperanza Gonzalez Gonzalez</DisplayName>
        <AccountId>316</AccountId>
        <AccountType/>
      </UserInfo>
      <UserInfo>
        <DisplayName>Angel Leonardo Martinez Martinez</DisplayName>
        <AccountId>16</AccountId>
        <AccountType/>
      </UserInfo>
      <UserInfo>
        <DisplayName>Mario Olmer Arboleda Rave</DisplayName>
        <AccountId>319</AccountId>
        <AccountType/>
      </UserInfo>
      <UserInfo>
        <DisplayName>Stefanny Gineth Reina Alvarez</DisplayName>
        <AccountId>17</AccountId>
        <AccountType/>
      </UserInfo>
      <UserInfo>
        <DisplayName>Nohora Adriana Botero Pinilla</DisplayName>
        <AccountId>78</AccountId>
        <AccountType/>
      </UserInfo>
      <UserInfo>
        <DisplayName>Rosa Alejandra Paramo Cadena</DisplayName>
        <AccountId>320</AccountId>
        <AccountType/>
      </UserInfo>
      <UserInfo>
        <DisplayName>Edwin Alvaro Herrera Gonzalez</DisplayName>
        <AccountId>121</AccountId>
        <AccountType/>
      </UserInfo>
      <UserInfo>
        <DisplayName>Fabian Andres Correa Alvarez</DisplayName>
        <AccountId>205</AccountId>
        <AccountType/>
      </UserInfo>
      <UserInfo>
        <DisplayName>Herramientas de Gestión</DisplayName>
        <AccountId>9</AccountId>
        <AccountType/>
      </UserInfo>
      <UserInfo>
        <DisplayName>oficina asesora planeacion</DisplayName>
        <AccountId>369</AccountId>
        <AccountType/>
      </UserInfo>
      <UserInfo>
        <DisplayName>Adriana Marcela Quintero Alvarez</DisplayName>
        <AccountId>365</AccountId>
        <AccountType/>
      </UserInfo>
      <UserInfo>
        <DisplayName>Camilo Andres Cruz Bravo</DisplayName>
        <AccountId>372</AccountId>
        <AccountType/>
      </UserInfo>
      <UserInfo>
        <DisplayName>Ligia Stella Rozo Reina</DisplayName>
        <AccountId>70</AccountId>
        <AccountType/>
      </UserInfo>
      <UserInfo>
        <DisplayName>Navis Alberto Florez</DisplayName>
        <AccountId>140</AccountId>
        <AccountType/>
      </UserInfo>
      <UserInfo>
        <DisplayName>Yury Yesseina Orjuela Florez</DisplayName>
        <AccountId>14</AccountId>
        <AccountType/>
      </UserInfo>
      <UserInfo>
        <DisplayName>Yaklin Daridza Chaparro Salinas</DisplayName>
        <AccountId>263</AccountId>
        <AccountType/>
      </UserInfo>
      <UserInfo>
        <DisplayName>Liz Alexandra Gomez Pulido</DisplayName>
        <AccountId>155</AccountId>
        <AccountType/>
      </UserInfo>
      <UserInfo>
        <DisplayName>Yessica Paola Leon Jimenez</DisplayName>
        <AccountId>384</AccountId>
        <AccountType/>
      </UserInfo>
      <UserInfo>
        <DisplayName>Franklin Serrano Rojas</DisplayName>
        <AccountId>141</AccountId>
        <AccountType/>
      </UserInfo>
      <UserInfo>
        <DisplayName>MIPG IDIPRON</DisplayName>
        <AccountId>206</AccountId>
        <AccountType/>
      </UserInfo>
      <UserInfo>
        <DisplayName>Equipo Herramientas</DisplayName>
        <AccountId>408</AccountId>
        <AccountType/>
      </UserInfo>
      <UserInfo>
        <DisplayName>Marcela Delgado Guarnizo</DisplayName>
        <AccountId>76</AccountId>
        <AccountType/>
      </UserInfo>
      <UserInfo>
        <DisplayName>Control Interno</DisplayName>
        <AccountId>49</AccountId>
        <AccountType/>
      </UserInfo>
      <UserInfo>
        <DisplayName>Willington Granados Herrera</DisplayName>
        <AccountId>12</AccountId>
        <AccountType/>
      </UserInfo>
      <UserInfo>
        <DisplayName>Jean  Paul Pinzon</DisplayName>
        <AccountId>459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77090CA40073E45BC0A85688FD7FCCF" ma:contentTypeVersion="17" ma:contentTypeDescription="Crear nuevo documento." ma:contentTypeScope="" ma:versionID="354e7b0aa96891ecfc6d9a1de1596352">
  <xsd:schema xmlns:xsd="http://www.w3.org/2001/XMLSchema" xmlns:xs="http://www.w3.org/2001/XMLSchema" xmlns:p="http://schemas.microsoft.com/office/2006/metadata/properties" xmlns:ns2="e00eb085-8d1b-47ab-9f75-c48ad583d8cf" xmlns:ns3="3a419710-061f-4995-8b04-57c8eb5850f2" targetNamespace="http://schemas.microsoft.com/office/2006/metadata/properties" ma:root="true" ma:fieldsID="09758bb80cc88e5cee4a14ffb8d18c12" ns2:_="" ns3:_="">
    <xsd:import namespace="e00eb085-8d1b-47ab-9f75-c48ad583d8cf"/>
    <xsd:import namespace="3a419710-061f-4995-8b04-57c8eb5850f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0eb085-8d1b-47ab-9f75-c48ad583d8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be2b3a10-215b-4d32-87ea-2342d4792a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a419710-061f-4995-8b04-57c8eb5850f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147ce431-b56e-47d3-a24a-7049a88c1177}" ma:internalName="TaxCatchAll" ma:showField="CatchAllData" ma:web="3a419710-061f-4995-8b04-57c8eb5850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35B38D-F902-4329-A6EC-D3429F46C92D}">
  <ds:schemaRefs>
    <ds:schemaRef ds:uri="http://schemas.microsoft.com/sharepoint/v3/contenttype/forms"/>
  </ds:schemaRefs>
</ds:datastoreItem>
</file>

<file path=customXml/itemProps2.xml><?xml version="1.0" encoding="utf-8"?>
<ds:datastoreItem xmlns:ds="http://schemas.openxmlformats.org/officeDocument/2006/customXml" ds:itemID="{D3827DC4-E77E-4BB7-823E-7657D6747FD5}">
  <ds:schemaRefs>
    <ds:schemaRef ds:uri="http://schemas.microsoft.com/office/2006/metadata/properties"/>
    <ds:schemaRef ds:uri="http://schemas.microsoft.com/office/infopath/2007/PartnerControls"/>
    <ds:schemaRef ds:uri="e00eb085-8d1b-47ab-9f75-c48ad583d8cf"/>
    <ds:schemaRef ds:uri="3a419710-061f-4995-8b04-57c8eb5850f2"/>
  </ds:schemaRefs>
</ds:datastoreItem>
</file>

<file path=customXml/itemProps3.xml><?xml version="1.0" encoding="utf-8"?>
<ds:datastoreItem xmlns:ds="http://schemas.openxmlformats.org/officeDocument/2006/customXml" ds:itemID="{8CF5C6D1-5682-47A8-80B8-B4CFA0B581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0eb085-8d1b-47ab-9f75-c48ad583d8cf"/>
    <ds:schemaRef ds:uri="3a419710-061f-4995-8b04-57c8eb5850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ESTADISTICAS</vt:lpstr>
      <vt:lpstr>Hoja2</vt:lpstr>
      <vt:lpstr>CUMPLIDAS</vt:lpstr>
      <vt:lpstr>ELIMINACION DE HALLAZGOS</vt:lpstr>
      <vt:lpstr>Tablero consolidado</vt:lpstr>
      <vt:lpstr>Monitoreo</vt:lpstr>
      <vt:lpstr>Evaluacion</vt:lpstr>
      <vt:lpstr>PT OCI</vt:lpstr>
      <vt:lpstr>PM INTERNOS</vt:lpstr>
      <vt:lpstr>PM EXTERNOS</vt:lpstr>
      <vt:lpstr>TABLERO-HALLAZGOS</vt:lpstr>
      <vt:lpstr>REFORMULACION DE ACTIVIDADES</vt:lpstr>
      <vt:lpstr>Hoja1</vt:lpstr>
      <vt:lpstr>Hoja5</vt:lpstr>
      <vt:lpstr>MODIFICACIONES</vt:lpstr>
      <vt:lpstr>REFORMULACION DE HALLAZGOS</vt:lpstr>
      <vt:lpstr>CUMPLIDA INEFECTIVA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yuli peña</dc:creator>
  <cp:keywords/>
  <dc:description/>
  <cp:lastModifiedBy>Jean  Paul Pinzon</cp:lastModifiedBy>
  <cp:revision/>
  <dcterms:created xsi:type="dcterms:W3CDTF">2020-08-19T13:58:25Z</dcterms:created>
  <dcterms:modified xsi:type="dcterms:W3CDTF">2024-05-22T19:36:08Z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0x010100B77090CA40073E45BC0A85688FD7FCCF</vt:lpwstr>
  </property>
  <property fmtid="{D5CDD505-2E9C-101B-9397-08002B2CF9AE}" pid="3" name="MediaServiceImageTags">
    <vt:lpwstr/>
  </property>
</Properties>
</file>